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media/image1.jpeg" ContentType="image/jpeg"/>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media/image2.jpeg" ContentType="image/jpeg"/>
  <Override PartName="/xl/drawings/drawing8.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Presentation" sheetId="1" r:id="rId4"/>
    <sheet name="Warm-up" sheetId="2" r:id="rId5"/>
    <sheet name="Train" sheetId="3" r:id="rId6"/>
    <sheet name="Climb" sheetId="4" r:id="rId7"/>
    <sheet name="Recover" sheetId="5" r:id="rId8"/>
    <sheet name="Climbing world" sheetId="6" r:id="rId9"/>
    <sheet name="Distribution" sheetId="7" r:id="rId10"/>
    <sheet name="Product 2024" sheetId="8" r:id="rId11"/>
    <sheet name="T&amp;Cs" sheetId="9" r:id="rId12"/>
  </sheets>
</workbook>
</file>

<file path=xl/sharedStrings.xml><?xml version="1.0" encoding="utf-8"?>
<sst xmlns="http://schemas.openxmlformats.org/spreadsheetml/2006/main" uniqueCount="670">
  <si>
    <t xml:space="preserve">PRICELIST YY VERTICAL </t>
  </si>
  <si>
    <r>
      <rPr>
        <b val="1"/>
        <sz val="18"/>
        <color indexed="8"/>
        <rFont val="Circular Std Medium"/>
      </rPr>
      <t>This price list also serves as an order form.</t>
    </r>
    <r>
      <rPr>
        <b val="1"/>
        <sz val="14"/>
        <color indexed="8"/>
        <rFont val="Circular Std Medium"/>
      </rPr>
      <t xml:space="preserve">
</t>
    </r>
    <r>
      <rPr>
        <b val="1"/>
        <sz val="14"/>
        <color indexed="8"/>
        <rFont val="Circular Std Medium"/>
      </rPr>
      <t xml:space="preserve">
</t>
    </r>
    <r>
      <rPr>
        <sz val="12"/>
        <color indexed="8"/>
        <rFont val="Circular Std Medium"/>
      </rPr>
      <t xml:space="preserve">You will find 6 sheets of price lists.
</t>
    </r>
    <r>
      <rPr>
        <sz val="12"/>
        <color indexed="8"/>
        <rFont val="Circular Std Medium"/>
      </rPr>
      <t xml:space="preserve">They are separated by product categories:
</t>
    </r>
    <r>
      <rPr>
        <sz val="12"/>
        <color indexed="8"/>
        <rFont val="Circular Std Medium"/>
      </rPr>
      <t xml:space="preserve">
</t>
    </r>
    <r>
      <rPr>
        <sz val="12"/>
        <color indexed="8"/>
        <rFont val="Circular Std Medium"/>
      </rPr>
      <t xml:space="preserve">Warm-up, Train, Climb, Recover, Climbing world, and Distribution Brands.
</t>
    </r>
    <r>
      <rPr>
        <sz val="12"/>
        <color indexed="8"/>
        <rFont val="Circular Std Medium"/>
      </rPr>
      <t xml:space="preserve">
</t>
    </r>
    <r>
      <rPr>
        <sz val="12"/>
        <color indexed="8"/>
        <rFont val="Circular Std Medium"/>
      </rPr>
      <t xml:space="preserve">You can place your restocking orders (on the left side of each sheet)
</t>
    </r>
    <r>
      <rPr>
        <sz val="12"/>
        <color indexed="8"/>
        <rFont val="Circular Std Medium"/>
      </rPr>
      <t xml:space="preserve">as well as your pre-orders (on the right side of each sheet).
</t>
    </r>
    <r>
      <rPr>
        <sz val="12"/>
        <color indexed="8"/>
        <rFont val="Circular Std Medium"/>
      </rPr>
      <t xml:space="preserve">
</t>
    </r>
    <r>
      <rPr>
        <sz val="12"/>
        <color indexed="8"/>
        <rFont val="Circular Std Medium"/>
      </rPr>
      <t xml:space="preserve">For pre-orders, it is necessary to indicate the desired delivery date.
</t>
    </r>
    <r>
      <rPr>
        <sz val="12"/>
        <color indexed="8"/>
        <rFont val="Circular Std Medium"/>
      </rPr>
      <t>Each pre-order can be delivered in multiple shipments (up to 4 shipments).</t>
    </r>
  </si>
  <si>
    <r>
      <rPr>
        <sz val="14"/>
        <color indexed="8"/>
        <rFont val="Circular Std Medium"/>
      </rPr>
      <t xml:space="preserve">YY Vertical has been providing comfort to climbers since 2013 by offering well-designed products.
</t>
    </r>
    <r>
      <rPr>
        <sz val="14"/>
        <color indexed="8"/>
        <rFont val="Circular Std Medium"/>
      </rPr>
      <t xml:space="preserve">From belay glasses to climbing hangboard, our products have proven themselves in the market.
</t>
    </r>
    <r>
      <rPr>
        <sz val="14"/>
        <color indexed="8"/>
        <rFont val="Circular Std Medium"/>
      </rPr>
      <t xml:space="preserve">
</t>
    </r>
    <r>
      <rPr>
        <b val="1"/>
        <sz val="14"/>
        <color indexed="8"/>
        <rFont val="Circular Std Medium"/>
      </rPr>
      <t xml:space="preserve">Our mission is simple :
</t>
    </r>
    <r>
      <rPr>
        <b val="1"/>
        <sz val="14"/>
        <color indexed="8"/>
        <rFont val="Circular Std Medium"/>
      </rPr>
      <t>To provide smart solutions to enjoy your sports better.</t>
    </r>
  </si>
  <si>
    <t>Smart Products for Vertical Sports</t>
  </si>
  <si>
    <r>
      <rPr>
        <sz val="14"/>
        <color indexed="8"/>
        <rFont val="Circular Std Medium"/>
      </rPr>
      <t xml:space="preserve">• </t>
    </r>
    <r>
      <rPr>
        <b val="1"/>
        <sz val="14"/>
        <color indexed="8"/>
        <rFont val="Circular Std Medium"/>
      </rPr>
      <t>Smart ?</t>
    </r>
    <r>
      <rPr>
        <sz val="14"/>
        <color indexed="8"/>
        <rFont val="Circular Std Medium"/>
      </rPr>
      <t xml:space="preserve"> We are committed to creating intelligent products based on observation and optimization.</t>
    </r>
  </si>
  <si>
    <r>
      <rPr>
        <b val="1"/>
        <sz val="14"/>
        <color indexed="8"/>
        <rFont val="Circular Std Medium"/>
      </rPr>
      <t>• Vertical Sports ?</t>
    </r>
    <r>
      <rPr>
        <sz val="14"/>
        <color indexed="8"/>
        <rFont val="Circular Std Medium"/>
      </rPr>
      <t xml:space="preserve">  We mainly focus on climbing, but not only ! Our ambition also extends to sports
</t>
    </r>
    <r>
      <rPr>
        <sz val="14"/>
        <color indexed="8"/>
        <rFont val="Circular Std Medium"/>
      </rPr>
      <t xml:space="preserve">with elevation changes (trail running, cycling, skiing...)
</t>
    </r>
    <r>
      <rPr>
        <sz val="14"/>
        <color indexed="8"/>
        <rFont val="Circular Std Medium"/>
      </rPr>
      <t xml:space="preserve">
</t>
    </r>
    <r>
      <rPr>
        <sz val="14"/>
        <color indexed="8"/>
        <rFont val="Circular Std Medium"/>
      </rPr>
      <t>Today we have two areas of development :</t>
    </r>
    <r>
      <rPr>
        <b val="1"/>
        <sz val="14"/>
        <color indexed="8"/>
        <rFont val="Circular Std Medium"/>
      </rPr>
      <t xml:space="preserve"> climbing and recovery</t>
    </r>
    <r>
      <rPr>
        <sz val="14"/>
        <color indexed="8"/>
        <rFont val="Circular Std Medium"/>
      </rPr>
      <t xml:space="preserve"> for Vertical Sports.</t>
    </r>
  </si>
  <si>
    <t>Climbing</t>
  </si>
  <si>
    <t>Recovery</t>
  </si>
  <si>
    <t>Our goal is to accompany the climber
from A to Z in their practice (warm-up, training, climbing, recovery).</t>
  </si>
  <si>
    <t>Since 2021, YY Vertical has been designing portable massage devices adapted to the recovery of Vertical Sports.</t>
  </si>
  <si>
    <t>Zone 2</t>
  </si>
  <si>
    <t>Pricelist spring / summer 2024</t>
  </si>
  <si>
    <r>
      <rPr>
        <sz val="14"/>
        <color indexed="8"/>
        <rFont val="Calibri"/>
      </rPr>
      <t xml:space="preserve">Global Pre-order for the season can be </t>
    </r>
    <r>
      <rPr>
        <b val="1"/>
        <sz val="14"/>
        <color indexed="8"/>
        <rFont val="Calibri"/>
      </rPr>
      <t>delivered in 1 to 4 shipments.</t>
    </r>
    <r>
      <rPr>
        <sz val="14"/>
        <color indexed="8"/>
        <rFont val="Calibri"/>
      </rPr>
      <t xml:space="preserve">
</t>
    </r>
    <r>
      <rPr>
        <sz val="14"/>
        <color indexed="8"/>
        <rFont val="Calibri"/>
      </rPr>
      <t xml:space="preserve">Any pre-order placed </t>
    </r>
    <r>
      <rPr>
        <b val="1"/>
        <sz val="14"/>
        <color indexed="8"/>
        <rFont val="Calibri"/>
      </rPr>
      <t>6 months in advance is eligible for a global discount of 2%.</t>
    </r>
    <r>
      <rPr>
        <sz val="14"/>
        <color indexed="8"/>
        <rFont val="Calibri"/>
      </rPr>
      <t xml:space="preserve">
</t>
    </r>
    <r>
      <rPr>
        <sz val="14"/>
        <color indexed="8"/>
        <rFont val="Calibri"/>
      </rPr>
      <t xml:space="preserve">Each shipment must exceed the minimum amount of </t>
    </r>
    <r>
      <rPr>
        <b val="1"/>
        <sz val="14"/>
        <color indexed="8"/>
        <rFont val="Calibri"/>
      </rPr>
      <t>€350</t>
    </r>
    <r>
      <rPr>
        <sz val="14"/>
        <color indexed="8"/>
        <rFont val="Calibri"/>
      </rPr>
      <t xml:space="preserve">, otherwise shipping fees of </t>
    </r>
    <r>
      <rPr>
        <b val="1"/>
        <sz val="14"/>
        <color indexed="8"/>
        <rFont val="Calibri"/>
      </rPr>
      <t>€15</t>
    </r>
    <r>
      <rPr>
        <sz val="14"/>
        <color indexed="8"/>
        <rFont val="Calibri"/>
      </rPr>
      <t xml:space="preserve"> (excluding taxes) will be applied.
</t>
    </r>
    <r>
      <rPr>
        <b val="1"/>
        <sz val="16"/>
        <color indexed="8"/>
        <rFont val="Calibri"/>
      </rPr>
      <t xml:space="preserve">You need to specify the desired </t>
    </r>
    <r>
      <rPr>
        <b val="1"/>
        <u val="single"/>
        <sz val="16"/>
        <color indexed="8"/>
        <rFont val="Calibri"/>
      </rPr>
      <t>delivery date</t>
    </r>
    <r>
      <rPr>
        <b val="1"/>
        <sz val="16"/>
        <color indexed="8"/>
        <rFont val="Calibri"/>
      </rPr>
      <t xml:space="preserve"> above each column.</t>
    </r>
  </si>
  <si>
    <t xml:space="preserve">YY Vertical provides support for climbers from A to Z with 5 main product categories: </t>
  </si>
  <si>
    <t>REORDER</t>
  </si>
  <si>
    <t>Staggered pre-orders.</t>
  </si>
  <si>
    <t>Total Pre-order</t>
  </si>
  <si>
    <t>Warm-up, Train, Climb, Recover, and Climbing World.</t>
  </si>
  <si>
    <r>
      <rPr>
        <sz val="10"/>
        <color indexed="8"/>
        <rFont val="Calibri"/>
      </rPr>
      <t xml:space="preserve">Delivery date pre-order 1 :
</t>
    </r>
    <r>
      <rPr>
        <b val="1"/>
        <sz val="11"/>
        <color indexed="8"/>
        <rFont val="Calibri"/>
      </rPr>
      <t xml:space="preserve">00/00/2000 </t>
    </r>
  </si>
  <si>
    <r>
      <rPr>
        <sz val="10"/>
        <color indexed="8"/>
        <rFont val="Calibri"/>
      </rPr>
      <t xml:space="preserve">Delivery date pre-order 2 :
</t>
    </r>
    <r>
      <rPr>
        <b val="1"/>
        <sz val="11"/>
        <color indexed="8"/>
        <rFont val="Calibri"/>
      </rPr>
      <t xml:space="preserve">00/00/2000 </t>
    </r>
  </si>
  <si>
    <r>
      <rPr>
        <sz val="10"/>
        <color indexed="8"/>
        <rFont val="Calibri"/>
      </rPr>
      <t xml:space="preserve">Delivery date pre-order 3 :
</t>
    </r>
    <r>
      <rPr>
        <b val="1"/>
        <sz val="11"/>
        <color indexed="8"/>
        <rFont val="Calibri"/>
      </rPr>
      <t xml:space="preserve">00/00/2000 </t>
    </r>
  </si>
  <si>
    <r>
      <rPr>
        <sz val="10"/>
        <color indexed="8"/>
        <rFont val="Calibri"/>
      </rPr>
      <t xml:space="preserve">Delivery date pre-order 4 :
</t>
    </r>
    <r>
      <rPr>
        <b val="1"/>
        <sz val="11"/>
        <color indexed="8"/>
        <rFont val="Calibri"/>
      </rPr>
      <t xml:space="preserve">00/00/2000 </t>
    </r>
  </si>
  <si>
    <t>LOT</t>
  </si>
  <si>
    <t>RESELLER PRICE
(VAT FREE)) €</t>
  </si>
  <si>
    <t>RESELLER PRICE PER LOT
(VAT FREE) €</t>
  </si>
  <si>
    <t>Coef</t>
  </si>
  <si>
    <t>PUBLIC PRICE PER UNIT
(VAT INCL) €</t>
  </si>
  <si>
    <t>QUANTITY
(PER LOT)</t>
  </si>
  <si>
    <t>TOTAL
(VAT FREE)
€</t>
  </si>
  <si>
    <t>TOTAL QUANTITY 
(PER LOT)</t>
  </si>
  <si>
    <t>TOTAL 
(VAT FREE)</t>
  </si>
  <si>
    <t>.WARM-UP.</t>
  </si>
  <si>
    <t>GLOBAL WARM UP</t>
  </si>
  <si>
    <t>Elastic Bands Blue 5KG</t>
  </si>
  <si>
    <t>x1 unit</t>
  </si>
  <si>
    <t>Elastic Bands Green 15KG</t>
  </si>
  <si>
    <t>Elastic Bands Yellow 25KG</t>
  </si>
  <si>
    <t>Elastic Bands Orange 35KG</t>
  </si>
  <si>
    <t>Elastic Bands Red 45KG</t>
  </si>
  <si>
    <t>HANDS &amp; FINGERS WARM-UP</t>
  </si>
  <si>
    <t xml:space="preserve">Climbing Ring Yellow 15kg </t>
  </si>
  <si>
    <t>x5 units/colour</t>
  </si>
  <si>
    <t xml:space="preserve">Climbing Ring Green 20Kg </t>
  </si>
  <si>
    <t>Climbing Ring Blue 25Kg</t>
  </si>
  <si>
    <r>
      <rPr>
        <sz val="12"/>
        <color indexed="8"/>
        <rFont val="Calibri"/>
      </rPr>
      <t xml:space="preserve">Climbing Ring Orange 30Kg </t>
    </r>
    <r>
      <rPr>
        <b val="1"/>
        <sz val="12"/>
        <color indexed="23"/>
        <rFont val="Calibri"/>
      </rPr>
      <t xml:space="preserve"> </t>
    </r>
  </si>
  <si>
    <r>
      <rPr>
        <sz val="12"/>
        <color indexed="8"/>
        <rFont val="Calibri"/>
      </rPr>
      <t xml:space="preserve">ALIEN Green Easy </t>
    </r>
    <r>
      <rPr>
        <b val="1"/>
        <sz val="12"/>
        <color indexed="23"/>
        <rFont val="Calibri"/>
      </rPr>
      <t xml:space="preserve"> </t>
    </r>
  </si>
  <si>
    <r>
      <rPr>
        <sz val="12"/>
        <color indexed="8"/>
        <rFont val="Calibri"/>
      </rPr>
      <t xml:space="preserve">ALIEN Blue Medium </t>
    </r>
    <r>
      <rPr>
        <b val="1"/>
        <sz val="12"/>
        <color indexed="23"/>
        <rFont val="Calibri"/>
      </rPr>
      <t xml:space="preserve"> </t>
    </r>
  </si>
  <si>
    <t xml:space="preserve">ALIEN Orange Hard </t>
  </si>
  <si>
    <t>Mini UFO</t>
  </si>
  <si>
    <t>x5 units</t>
  </si>
  <si>
    <t>QUANTITY  "WARM-UP" FAMILY</t>
  </si>
  <si>
    <t>LOTS</t>
  </si>
  <si>
    <t>TOTAL €</t>
  </si>
  <si>
    <t>TOTAL €VAT FREE</t>
  </si>
  <si>
    <t>TOTAL "WARMP-UP" FAMILY</t>
  </si>
  <si>
    <t>TOTAL QUANTITY</t>
  </si>
  <si>
    <t>TOTAL ORDER €</t>
  </si>
  <si>
    <t>.TRAIN.</t>
  </si>
  <si>
    <t>PORTABLE CLIMBING EQUIPMENT</t>
  </si>
  <si>
    <t xml:space="preserve">Mono  </t>
  </si>
  <si>
    <t xml:space="preserve">Duo </t>
  </si>
  <si>
    <t xml:space="preserve">La baguette </t>
  </si>
  <si>
    <t xml:space="preserve">TravelBoard </t>
  </si>
  <si>
    <t xml:space="preserve">Rocky </t>
  </si>
  <si>
    <t>x1 pair</t>
  </si>
  <si>
    <t xml:space="preserve">Penta </t>
  </si>
  <si>
    <t xml:space="preserve">Triangle </t>
  </si>
  <si>
    <t xml:space="preserve">Cube </t>
  </si>
  <si>
    <t xml:space="preserve">Twins Cylinder 33mm </t>
  </si>
  <si>
    <t xml:space="preserve">Twins Cylinder 55mm </t>
  </si>
  <si>
    <t xml:space="preserve">Balls 8cm </t>
  </si>
  <si>
    <t xml:space="preserve">Balls 10cm </t>
  </si>
  <si>
    <t>Balls 12cm</t>
  </si>
  <si>
    <t>Gym Rings</t>
  </si>
  <si>
    <r>
      <rPr>
        <sz val="12"/>
        <color indexed="8"/>
        <rFont val="Calibri"/>
      </rPr>
      <t xml:space="preserve">X Monster  - </t>
    </r>
    <r>
      <rPr>
        <sz val="12"/>
        <color indexed="23"/>
        <rFont val="Calibri"/>
      </rPr>
      <t>End of series</t>
    </r>
  </si>
  <si>
    <t>CLIMBING HANGBOARD</t>
  </si>
  <si>
    <t>VERTICALBOARD RANGE</t>
  </si>
  <si>
    <t xml:space="preserve">VerticalBoard ONE </t>
  </si>
  <si>
    <r>
      <rPr>
        <sz val="12"/>
        <color indexed="8"/>
        <rFont val="Calibri"/>
      </rPr>
      <t xml:space="preserve">VerticalBoard EVO - </t>
    </r>
    <r>
      <rPr>
        <b val="1"/>
        <sz val="12"/>
        <color indexed="23"/>
        <rFont val="Calibri"/>
      </rPr>
      <t>New product 2024</t>
    </r>
  </si>
  <si>
    <r>
      <rPr>
        <sz val="12"/>
        <color indexed="8"/>
        <rFont val="Calibri"/>
      </rPr>
      <t xml:space="preserve">VerticalBoard FIRST - </t>
    </r>
    <r>
      <rPr>
        <b val="1"/>
        <sz val="12"/>
        <color indexed="23"/>
        <rFont val="Calibri"/>
      </rPr>
      <t>New product 2024</t>
    </r>
  </si>
  <si>
    <r>
      <rPr>
        <sz val="12"/>
        <color indexed="8"/>
        <rFont val="Calibri"/>
      </rPr>
      <t xml:space="preserve">VerticalBoard LIGHT - </t>
    </r>
    <r>
      <rPr>
        <b val="1"/>
        <sz val="12"/>
        <color indexed="23"/>
        <rFont val="Calibri"/>
      </rPr>
      <t>New product 2024</t>
    </r>
  </si>
  <si>
    <t>VERTICALBOARD ACCESSORIES</t>
  </si>
  <si>
    <r>
      <rPr>
        <sz val="12"/>
        <color indexed="8"/>
        <rFont val="Calibri"/>
      </rPr>
      <t xml:space="preserve">Magnétics inserts - </t>
    </r>
    <r>
      <rPr>
        <b val="1"/>
        <sz val="12"/>
        <color indexed="23"/>
        <rFont val="Calibri (Corps)"/>
      </rPr>
      <t>New product 2024</t>
    </r>
  </si>
  <si>
    <t>DISPLAY VERTICALBOARD</t>
  </si>
  <si>
    <t>Wood Display</t>
  </si>
  <si>
    <t>-</t>
  </si>
  <si>
    <t>QUANTITY  "TRAIN" FAMILY</t>
  </si>
  <si>
    <t>TOTAL "TRAIN" FAMILY</t>
  </si>
  <si>
    <t>.CLIMB.</t>
  </si>
  <si>
    <t>BELAY GLASSES</t>
  </si>
  <si>
    <t>CLASSIC RANGE</t>
  </si>
  <si>
    <t>Classic - Steel Grey</t>
  </si>
  <si>
    <t>Classic - Bleu Saphir</t>
  </si>
  <si>
    <t>Classic - Bordeaux Red</t>
  </si>
  <si>
    <t>UP RANGE</t>
  </si>
  <si>
    <t>Clip Up</t>
  </si>
  <si>
    <t>Prism up</t>
  </si>
  <si>
    <t xml:space="preserve">Solar Up </t>
  </si>
  <si>
    <t>PLASFUN RANGE</t>
  </si>
  <si>
    <t>PLASFUN EVO</t>
  </si>
  <si>
    <t>Plasfun Evo - Black</t>
  </si>
  <si>
    <t>Plasfun Evo - Blue</t>
  </si>
  <si>
    <t>Plasfun Evo - Orange</t>
  </si>
  <si>
    <t>PLASFUN FIRST</t>
  </si>
  <si>
    <t>Plasfun First - Dark Blue</t>
  </si>
  <si>
    <t>GLASSES DISPLAY</t>
  </si>
  <si>
    <t>Mountain Display</t>
  </si>
  <si>
    <t>Plasfun First Display</t>
  </si>
  <si>
    <t>Christmas Display</t>
  </si>
  <si>
    <t>BELAY PILLOW</t>
  </si>
  <si>
    <t>Columnvert - Green</t>
  </si>
  <si>
    <t>CLIMBING SOCKS</t>
  </si>
  <si>
    <t xml:space="preserve">Size XS  (35-37) </t>
  </si>
  <si>
    <t>x6 units</t>
  </si>
  <si>
    <t>Size S  (38-40)</t>
  </si>
  <si>
    <t>Size M  (41-43)</t>
  </si>
  <si>
    <t xml:space="preserve">Size L  (44-46) </t>
  </si>
  <si>
    <t>SOCKS DISPLAY</t>
  </si>
  <si>
    <t>Resin Display</t>
  </si>
  <si>
    <t>CHALK BAG</t>
  </si>
  <si>
    <t>ANIMALS RANGE</t>
  </si>
  <si>
    <t>Chalk Bag - Bison</t>
  </si>
  <si>
    <t xml:space="preserve">Chalk Bag - Mammouth </t>
  </si>
  <si>
    <t xml:space="preserve">Chalk Bag - Sand-Tooth Tiger </t>
  </si>
  <si>
    <t xml:space="preserve">Chalk Bag- T-Rex </t>
  </si>
  <si>
    <t xml:space="preserve">Chalk Bag - Tricératops </t>
  </si>
  <si>
    <t xml:space="preserve">Chalk Bag - Panda </t>
  </si>
  <si>
    <t xml:space="preserve">Chalk Bag - Shiba Inu </t>
  </si>
  <si>
    <t xml:space="preserve">Chalk Bag- Grey Cat </t>
  </si>
  <si>
    <r>
      <rPr>
        <sz val="12"/>
        <color indexed="8"/>
        <rFont val="Calibri"/>
      </rPr>
      <t xml:space="preserve">Chalk Bag - Samoyed Dog </t>
    </r>
    <r>
      <rPr>
        <sz val="12"/>
        <color indexed="23"/>
        <rFont val="Calibri"/>
      </rPr>
      <t xml:space="preserve"> </t>
    </r>
  </si>
  <si>
    <t>Chalk Bag - Sloth</t>
  </si>
  <si>
    <t>BASIC RANGE</t>
  </si>
  <si>
    <t>Chalk Bag Basic - Without stopper</t>
  </si>
  <si>
    <t>ROPE BAGS</t>
  </si>
  <si>
    <t>Monkey</t>
  </si>
  <si>
    <t>Turtle</t>
  </si>
  <si>
    <t>BRUSH</t>
  </si>
  <si>
    <r>
      <rPr>
        <sz val="12"/>
        <color indexed="8"/>
        <rFont val="Calibri"/>
      </rPr>
      <t>Infinity Brush S</t>
    </r>
    <r>
      <rPr>
        <sz val="12"/>
        <color indexed="23"/>
        <rFont val="Calibri"/>
      </rPr>
      <t xml:space="preserve"> </t>
    </r>
    <r>
      <rPr>
        <b val="1"/>
        <sz val="12"/>
        <color indexed="23"/>
        <rFont val="Calibri"/>
      </rPr>
      <t>-  New product 2024</t>
    </r>
  </si>
  <si>
    <t>x10 units</t>
  </si>
  <si>
    <r>
      <rPr>
        <sz val="12"/>
        <color indexed="8"/>
        <rFont val="Calibri"/>
      </rPr>
      <t xml:space="preserve">Infinity Brush L  </t>
    </r>
    <r>
      <rPr>
        <b val="1"/>
        <sz val="12"/>
        <color indexed="23"/>
        <rFont val="Calibri"/>
      </rPr>
      <t>-  New product 2024</t>
    </r>
  </si>
  <si>
    <r>
      <rPr>
        <sz val="12"/>
        <color indexed="8"/>
        <rFont val="Calibri"/>
      </rPr>
      <t xml:space="preserve">VerticalBrush S </t>
    </r>
    <r>
      <rPr>
        <sz val="12"/>
        <color indexed="23"/>
        <rFont val="Calibri"/>
      </rPr>
      <t xml:space="preserve"> </t>
    </r>
    <r>
      <rPr>
        <b val="1"/>
        <sz val="12"/>
        <color indexed="23"/>
        <rFont val="Calibri"/>
      </rPr>
      <t>-   New product 2024</t>
    </r>
  </si>
  <si>
    <r>
      <rPr>
        <sz val="12"/>
        <color indexed="8"/>
        <rFont val="Calibri"/>
      </rPr>
      <t xml:space="preserve">VerticalBrush L  </t>
    </r>
    <r>
      <rPr>
        <b val="1"/>
        <sz val="12"/>
        <color indexed="23"/>
        <rFont val="Calibri"/>
      </rPr>
      <t>-  New product 2024</t>
    </r>
  </si>
  <si>
    <t>QUANTITY  "CLIMB" FAMILY</t>
  </si>
  <si>
    <t>TOTAL "CLIMB" FAMILY</t>
  </si>
  <si>
    <t>.RECOVER.</t>
  </si>
  <si>
    <t>MASSAGE DEVICE</t>
  </si>
  <si>
    <r>
      <rPr>
        <sz val="12"/>
        <color indexed="8"/>
        <rFont val="Calibri"/>
      </rPr>
      <t xml:space="preserve">Shock One - </t>
    </r>
    <r>
      <rPr>
        <sz val="12"/>
        <color indexed="23"/>
        <rFont val="Calibri"/>
      </rPr>
      <t>New price from 01.01.2023</t>
    </r>
  </si>
  <si>
    <t xml:space="preserve">Shock Mini </t>
  </si>
  <si>
    <t>MASSAGE DEVICE ACCESSORIES</t>
  </si>
  <si>
    <t>ACCESSOIRES APPAREILS DE MASSAGE</t>
  </si>
  <si>
    <r>
      <rPr>
        <sz val="12"/>
        <color indexed="8"/>
        <rFont val="Calibri"/>
      </rPr>
      <t xml:space="preserve">Oil Head - Shock One - </t>
    </r>
    <r>
      <rPr>
        <b val="1"/>
        <sz val="12"/>
        <color indexed="23"/>
        <rFont val="Calibri (Corps)"/>
      </rPr>
      <t>New product 2024</t>
    </r>
  </si>
  <si>
    <t>DISPLAY SHOCK</t>
  </si>
  <si>
    <t>DISPLAY 1 = 1  counter display + Shock</t>
  </si>
  <si>
    <t>DISPLAY 2 = 2 counter display + 2 Shock</t>
  </si>
  <si>
    <t>DISPLAY 3 = 2 counter display with TV screen + 2 Shock</t>
  </si>
  <si>
    <t>DISPLAY 4 = kraft furniture + 2 counter display with TV screen + 2 Shock</t>
  </si>
  <si>
    <t>QUANTITY  "RECOVER" FAMILY</t>
  </si>
  <si>
    <t>TOTAL "RECOVER" FAMILY</t>
  </si>
  <si>
    <t>.CLIMBING WORLD.</t>
  </si>
  <si>
    <t>GIANT STORAGE BAG</t>
  </si>
  <si>
    <t xml:space="preserve">Giant storage bag - Panda </t>
  </si>
  <si>
    <t xml:space="preserve">Giant storage bag - Shiba </t>
  </si>
  <si>
    <t>CLIMBING MUGS</t>
  </si>
  <si>
    <t>Climbing Mug - Black</t>
  </si>
  <si>
    <t>Climbing Mug - Green</t>
  </si>
  <si>
    <t>Climbing Mug - Orange</t>
  </si>
  <si>
    <t>KEY HOLDER</t>
  </si>
  <si>
    <r>
      <rPr>
        <sz val="12"/>
        <color indexed="8"/>
        <rFont val="Calibri"/>
      </rPr>
      <t xml:space="preserve">Key Holder Mountain - Cherry -  </t>
    </r>
    <r>
      <rPr>
        <b val="1"/>
        <sz val="12"/>
        <color indexed="23"/>
        <rFont val="Calibri"/>
      </rPr>
      <t>New product 2024</t>
    </r>
  </si>
  <si>
    <t>x1 unité</t>
  </si>
  <si>
    <r>
      <rPr>
        <sz val="12"/>
        <color indexed="8"/>
        <rFont val="Calibri"/>
      </rPr>
      <t xml:space="preserve">Key Holder Mountain - Mapple -  </t>
    </r>
    <r>
      <rPr>
        <b val="1"/>
        <sz val="12"/>
        <color indexed="23"/>
        <rFont val="Calibri"/>
      </rPr>
      <t>Pre-order for octobre 2023</t>
    </r>
  </si>
  <si>
    <r>
      <rPr>
        <sz val="12"/>
        <color indexed="8"/>
        <rFont val="Calibri"/>
      </rPr>
      <t xml:space="preserve">Key Holder Circle - Cherry Tree - </t>
    </r>
    <r>
      <rPr>
        <b val="1"/>
        <sz val="12"/>
        <color indexed="23"/>
        <rFont val="Calibri"/>
      </rPr>
      <t>Pre-order for october 2023</t>
    </r>
  </si>
  <si>
    <r>
      <rPr>
        <sz val="12"/>
        <color indexed="8"/>
        <rFont val="Calibri"/>
      </rPr>
      <t xml:space="preserve">Key Holder Circle - Mapple - </t>
    </r>
    <r>
      <rPr>
        <b val="1"/>
        <sz val="12"/>
        <color indexed="23"/>
        <rFont val="Calibri"/>
      </rPr>
      <t>Pre-order for october 2023</t>
    </r>
  </si>
  <si>
    <t>ACCESSOIRES KEY HOLDER</t>
  </si>
  <si>
    <r>
      <rPr>
        <sz val="12"/>
        <color indexed="8"/>
        <rFont val="Calibri"/>
      </rPr>
      <t xml:space="preserve">Climbing Nut Key Holder - Blue -  </t>
    </r>
    <r>
      <rPr>
        <b val="1"/>
        <sz val="12"/>
        <color indexed="23"/>
        <rFont val="Calibri (Corps)"/>
      </rPr>
      <t>New product 2024</t>
    </r>
  </si>
  <si>
    <r>
      <rPr>
        <sz val="12"/>
        <color indexed="8"/>
        <rFont val="Calibri"/>
      </rPr>
      <t xml:space="preserve">Climbing Nut Key Holder - Red </t>
    </r>
    <r>
      <rPr>
        <sz val="12"/>
        <color indexed="23"/>
        <rFont val="Calibri (Corps)"/>
      </rPr>
      <t xml:space="preserve">-  </t>
    </r>
    <r>
      <rPr>
        <b val="1"/>
        <sz val="12"/>
        <color indexed="23"/>
        <rFont val="Calibri (Corps)"/>
      </rPr>
      <t>New product 2024</t>
    </r>
  </si>
  <si>
    <r>
      <rPr>
        <sz val="12"/>
        <color indexed="8"/>
        <rFont val="Calibri"/>
      </rPr>
      <t xml:space="preserve">Climbing Nut Key Holder - Green -  </t>
    </r>
    <r>
      <rPr>
        <b val="1"/>
        <sz val="12"/>
        <color indexed="23"/>
        <rFont val="Calibri (Corps)"/>
      </rPr>
      <t>New product 2024</t>
    </r>
  </si>
  <si>
    <r>
      <rPr>
        <sz val="12"/>
        <color indexed="8"/>
        <rFont val="Calibri"/>
      </rPr>
      <t xml:space="preserve">Climbing Nut Key Holder - Gold -  </t>
    </r>
    <r>
      <rPr>
        <b val="1"/>
        <sz val="12"/>
        <color indexed="23"/>
        <rFont val="Calibri (Corps)"/>
      </rPr>
      <t>New product 2024</t>
    </r>
  </si>
  <si>
    <t>KEY HOLDER DISPLAY</t>
  </si>
  <si>
    <t>Key Holder display - circle</t>
  </si>
  <si>
    <t>Key holder display - mountain</t>
  </si>
  <si>
    <t>QUANTITY  "CLIMBING WORLD" FAMILY</t>
  </si>
  <si>
    <t>TOTAL "CLIMBING WORLD" FAMILY</t>
  </si>
  <si>
    <t>.RETAIL BRANDS.</t>
  </si>
  <si>
    <t>CLIMBING EQUIPEMENT</t>
  </si>
  <si>
    <t>Maxgrip</t>
  </si>
  <si>
    <t xml:space="preserve">Maxgrip HYBRID </t>
  </si>
  <si>
    <t>Rockblob</t>
  </si>
  <si>
    <t>Spinchboard</t>
  </si>
  <si>
    <t>Spinchboard Solo</t>
  </si>
  <si>
    <t xml:space="preserve">Spinchboard Solo HYBRID </t>
  </si>
  <si>
    <t>Crimpgimp</t>
  </si>
  <si>
    <t>Orb</t>
  </si>
  <si>
    <t xml:space="preserve">UFO </t>
  </si>
  <si>
    <t>One Arm Trainer + 2 Handles</t>
  </si>
  <si>
    <t>One Finger Trainer</t>
  </si>
  <si>
    <t>Mini BaseWood</t>
  </si>
  <si>
    <r>
      <rPr>
        <sz val="12"/>
        <color indexed="8"/>
        <rFont val="Calibri"/>
      </rPr>
      <t>Basewood</t>
    </r>
    <r>
      <rPr>
        <i val="1"/>
        <sz val="12"/>
        <color indexed="8"/>
        <rFont val="Calibri"/>
      </rPr>
      <t xml:space="preserve"> </t>
    </r>
  </si>
  <si>
    <t>Max Maze</t>
  </si>
  <si>
    <t>MASSAGE OILS</t>
  </si>
  <si>
    <t>Acuponcture rings</t>
  </si>
  <si>
    <t>Arnica 10ml</t>
  </si>
  <si>
    <t>Arnica 30ml</t>
  </si>
  <si>
    <t>Alps Balm 50ml</t>
  </si>
  <si>
    <t>Extra Hot 10ml</t>
  </si>
  <si>
    <t>Extra Hot 30ml</t>
  </si>
  <si>
    <t>Muscle Car 50ml</t>
  </si>
  <si>
    <t>Original 10ml</t>
  </si>
  <si>
    <t>Original 30ml</t>
  </si>
  <si>
    <t>Skin Care 10ml</t>
  </si>
  <si>
    <t>PLV HUILES</t>
  </si>
  <si>
    <t>Cartboard oil display</t>
  </si>
  <si>
    <t>HAND CREME</t>
  </si>
  <si>
    <t>KletterRetter Hand creme - 30ml</t>
  </si>
  <si>
    <t>x12 units</t>
  </si>
  <si>
    <t>KletterRetter Hand creme - 75ml</t>
  </si>
  <si>
    <t>REPAIR BALM</t>
  </si>
  <si>
    <t>KletterRetter Baume de réparation - 30ml</t>
  </si>
  <si>
    <t>KletterRetter Skin Disc</t>
  </si>
  <si>
    <t>CHALK CREME</t>
  </si>
  <si>
    <r>
      <rPr>
        <sz val="12"/>
        <color indexed="8"/>
        <rFont val="Calibri"/>
      </rPr>
      <t>KletterRetter Chalk creme - 150ml</t>
    </r>
    <r>
      <rPr>
        <sz val="11"/>
        <color indexed="23"/>
        <rFont val="Calibri"/>
      </rPr>
      <t xml:space="preserve"> - End of series</t>
    </r>
  </si>
  <si>
    <t>POWERFINGERS</t>
  </si>
  <si>
    <t>Powerfingers</t>
  </si>
  <si>
    <t>x4 units</t>
  </si>
  <si>
    <t>ACCESS. EN CORDES D'ESCALADE RECYCLÉES</t>
  </si>
  <si>
    <r>
      <rPr>
        <sz val="12"/>
        <color indexed="8"/>
        <rFont val="Calibri"/>
      </rPr>
      <t xml:space="preserve">KeyChain Loop / Porte clefs  </t>
    </r>
    <r>
      <rPr>
        <sz val="12"/>
        <color indexed="23"/>
        <rFont val="Calibri"/>
      </rPr>
      <t>- End of serie</t>
    </r>
  </si>
  <si>
    <r>
      <rPr>
        <sz val="12"/>
        <color indexed="8"/>
        <rFont val="Calibri"/>
      </rPr>
      <t xml:space="preserve">Belt Double / Ceinture fine  </t>
    </r>
    <r>
      <rPr>
        <sz val="12"/>
        <color indexed="23"/>
        <rFont val="Calibri"/>
      </rPr>
      <t>- End of serie</t>
    </r>
  </si>
  <si>
    <t>x3 units</t>
  </si>
  <si>
    <r>
      <rPr>
        <sz val="12"/>
        <color indexed="8"/>
        <rFont val="Calibri"/>
      </rPr>
      <t>Wallet / Portefeuille  -</t>
    </r>
    <r>
      <rPr>
        <sz val="12"/>
        <color indexed="23"/>
        <rFont val="Calibri"/>
      </rPr>
      <t xml:space="preserve"> End of serie</t>
    </r>
  </si>
  <si>
    <t>x3units</t>
  </si>
  <si>
    <r>
      <rPr>
        <sz val="12"/>
        <color indexed="8"/>
        <rFont val="Calibri"/>
      </rPr>
      <t xml:space="preserve">Tote Bags / Sacs bandoulière </t>
    </r>
    <r>
      <rPr>
        <sz val="12"/>
        <color indexed="23"/>
        <rFont val="Calibri"/>
      </rPr>
      <t>- End of serie</t>
    </r>
  </si>
  <si>
    <t>BALANCE BOARD</t>
  </si>
  <si>
    <t>Balance  Board</t>
  </si>
  <si>
    <t>QUANTITY  "DISTRIBUTION" FAMILY</t>
  </si>
  <si>
    <t>TOTAL "DISTRIBUTION" FAMILY</t>
  </si>
  <si>
    <t>Products list - 2024</t>
  </si>
  <si>
    <t>NAME</t>
  </si>
  <si>
    <t xml:space="preserve">DESCRIPTION </t>
  </si>
  <si>
    <t>EAN - Nr. o Cod. 128:</t>
  </si>
  <si>
    <t>HS CODE - CUSTOMS CODE</t>
  </si>
  <si>
    <t>SKU/ID NUMBER/ ITEM CODE</t>
  </si>
  <si>
    <t>NET PRODUCT WEIGH 
Gr</t>
  </si>
  <si>
    <t>PAKGAING AND PRODUCTS WEIGHT
(lot)
Gr</t>
  </si>
  <si>
    <t xml:space="preserve"> PACKAGING SIZE  (lot) 
Cm</t>
  </si>
  <si>
    <t>Conditioning 
(quantity)</t>
  </si>
  <si>
    <t>Country of Origin</t>
  </si>
  <si>
    <t>GLOBAL WARM-UP</t>
  </si>
  <si>
    <t xml:space="preserve">Elastic Bands Blue 5KG </t>
  </si>
  <si>
    <t>Training equipment</t>
  </si>
  <si>
    <t>YY EB BLEU</t>
  </si>
  <si>
    <t>24 * 7 * 3,5</t>
  </si>
  <si>
    <t>China</t>
  </si>
  <si>
    <t>Elastic Bands Green15KG</t>
  </si>
  <si>
    <t>YY EB GREEN</t>
  </si>
  <si>
    <t>24 * 10 * 2</t>
  </si>
  <si>
    <t xml:space="preserve">Elastic Bands Yellow 25KG </t>
  </si>
  <si>
    <t>YY EB YELLOW</t>
  </si>
  <si>
    <t>26 * 6,5 * 2.5</t>
  </si>
  <si>
    <t>YY EB ORANGE</t>
  </si>
  <si>
    <t>26 * 7 * 3,5</t>
  </si>
  <si>
    <t xml:space="preserve">Elastic Bands Red 45KG </t>
  </si>
  <si>
    <t>YY EB RED</t>
  </si>
  <si>
    <t>26*7,5*5</t>
  </si>
  <si>
    <t>Climbing Ring Yellow 15Kg</t>
  </si>
  <si>
    <t>95069190</t>
  </si>
  <si>
    <t>YY RING YELLOW</t>
  </si>
  <si>
    <t>9,5*8*2</t>
  </si>
  <si>
    <t>Climbing Ring Green 20Kg</t>
  </si>
  <si>
    <t>YY RING GREEN</t>
  </si>
  <si>
    <t>YY RING BLUE</t>
  </si>
  <si>
    <t>Climbing Ring Orange 30Kg</t>
  </si>
  <si>
    <t>YY RING ORANGE</t>
  </si>
  <si>
    <t>ALIEN Green Easy</t>
  </si>
  <si>
    <t>YY ALIEN GREEN</t>
  </si>
  <si>
    <t>9,3*7,5*6</t>
  </si>
  <si>
    <t>ALIEN Blue Medium</t>
  </si>
  <si>
    <t>YY ALIEN BLUE</t>
  </si>
  <si>
    <t>ALIEN Orange Hard</t>
  </si>
  <si>
    <t>YY ALIEN ORANGE</t>
  </si>
  <si>
    <t xml:space="preserve">Mini UFO </t>
  </si>
  <si>
    <t>YY MINI UFO</t>
  </si>
  <si>
    <t>10*10*5</t>
  </si>
  <si>
    <t xml:space="preserve">Mono </t>
  </si>
  <si>
    <t>YY MONO</t>
  </si>
  <si>
    <t>5,5*4*2,5</t>
  </si>
  <si>
    <t>Duo</t>
  </si>
  <si>
    <t>YY DUO</t>
  </si>
  <si>
    <t>8*6*3,2</t>
  </si>
  <si>
    <t>YY BAGUETTE</t>
  </si>
  <si>
    <t>47*4,2*4</t>
  </si>
  <si>
    <t>YY TRAVELBOARD</t>
  </si>
  <si>
    <t>35*10,2*3</t>
  </si>
  <si>
    <t>Rocky</t>
  </si>
  <si>
    <t>YY ROCKY</t>
  </si>
  <si>
    <t>15*13*4</t>
  </si>
  <si>
    <t>Penta</t>
  </si>
  <si>
    <t>YY PENTA</t>
  </si>
  <si>
    <t>19*19,5*3</t>
  </si>
  <si>
    <t>YY TRIANGLE</t>
  </si>
  <si>
    <t>13,5*12*3</t>
  </si>
  <si>
    <t>YY CUBE</t>
  </si>
  <si>
    <t>10*10*10</t>
  </si>
  <si>
    <t>Cylinder Twins 33mm</t>
  </si>
  <si>
    <t>YY TWINS33</t>
  </si>
  <si>
    <t>19,3*3,3</t>
  </si>
  <si>
    <t>Cylinder Twins 55 mm</t>
  </si>
  <si>
    <t>YY TWINS55</t>
  </si>
  <si>
    <t>19,5*5,5</t>
  </si>
  <si>
    <t xml:space="preserve">Climbing Balls 8cm </t>
  </si>
  <si>
    <t>YY BALLS8</t>
  </si>
  <si>
    <t>17,5*11*8,5</t>
  </si>
  <si>
    <t xml:space="preserve">Climbing Balls 10cm </t>
  </si>
  <si>
    <t>YY BALLS10</t>
  </si>
  <si>
    <t>24,5*11*10</t>
  </si>
  <si>
    <t>Climbing Balls 12cm</t>
  </si>
  <si>
    <t>YY BALLS12</t>
  </si>
  <si>
    <t>20*12*12</t>
  </si>
  <si>
    <t>YY GYMRINGS</t>
  </si>
  <si>
    <t>24,5*24,5*7</t>
  </si>
  <si>
    <t>X Monster</t>
  </si>
  <si>
    <t>YY HOLD X</t>
  </si>
  <si>
    <t>11*9*10</t>
  </si>
  <si>
    <t>VerticalBoard One</t>
  </si>
  <si>
    <t>Fix hangboard</t>
  </si>
  <si>
    <t>YY VBO</t>
  </si>
  <si>
    <t>69*14,5* 6cm</t>
  </si>
  <si>
    <t>VerticalBoard EVO</t>
  </si>
  <si>
    <t>YY VBE</t>
  </si>
  <si>
    <t>70,5*14,7*5,8cm</t>
  </si>
  <si>
    <t xml:space="preserve">VerticalBoard FIRST </t>
  </si>
  <si>
    <t>YY VBF</t>
  </si>
  <si>
    <t>56,5*14*5,8cm</t>
  </si>
  <si>
    <t xml:space="preserve">VerticalBoard LIGHT </t>
  </si>
  <si>
    <t>YY VBL</t>
  </si>
  <si>
    <t>56,5*9,5*5,5cm</t>
  </si>
  <si>
    <r>
      <rPr>
        <sz val="12"/>
        <color indexed="8"/>
        <rFont val="Calibri"/>
      </rPr>
      <t xml:space="preserve">Magnetics inserts - </t>
    </r>
    <r>
      <rPr>
        <b val="1"/>
        <sz val="12"/>
        <color indexed="23"/>
        <rFont val="Calibri"/>
      </rPr>
      <t>New product 2024</t>
    </r>
  </si>
  <si>
    <t>Magnetics insert for  VerticalBoard</t>
  </si>
  <si>
    <t>YY VB INSERT</t>
  </si>
  <si>
    <t xml:space="preserve">China </t>
  </si>
  <si>
    <t>VERTICALBOARD DISPLAY</t>
  </si>
  <si>
    <t>Support en bois pour VerticalBoard</t>
  </si>
  <si>
    <t>YY PLV VB</t>
  </si>
  <si>
    <t>29*8,5*8,5</t>
  </si>
  <si>
    <t>Belay Glasses</t>
  </si>
  <si>
    <t>YY CLASSIC GREY</t>
  </si>
  <si>
    <t xml:space="preserve">19,5 * 8,5* 5,5 </t>
  </si>
  <si>
    <t>6*12</t>
  </si>
  <si>
    <t>YY CLASSIC BLUE</t>
  </si>
  <si>
    <t>0702458693406</t>
  </si>
  <si>
    <t>YY CLASSIC RED</t>
  </si>
  <si>
    <t>0750810356568</t>
  </si>
  <si>
    <t>YY CLIPUP</t>
  </si>
  <si>
    <t xml:space="preserve">14*7,5*5 </t>
  </si>
  <si>
    <t>0750810356643</t>
  </si>
  <si>
    <t>YY PRISMUP</t>
  </si>
  <si>
    <t>19*12,5*5,5</t>
  </si>
  <si>
    <t>0750810356636</t>
  </si>
  <si>
    <t>YY SOLARUP</t>
  </si>
  <si>
    <t>20*13,5*7</t>
  </si>
  <si>
    <t>0767311757381</t>
  </si>
  <si>
    <t>YY PFE BLACK</t>
  </si>
  <si>
    <t>19,5 * 7* 5</t>
  </si>
  <si>
    <t>6*18</t>
  </si>
  <si>
    <t>0767311757398</t>
  </si>
  <si>
    <t>YY PFE BLUE</t>
  </si>
  <si>
    <t>0767311757404</t>
  </si>
  <si>
    <t>YY PFE ORANGE</t>
  </si>
  <si>
    <t>0767311757480</t>
  </si>
  <si>
    <t>YY PFF DB</t>
  </si>
  <si>
    <t>17,5*7*5</t>
  </si>
  <si>
    <t>6*20</t>
  </si>
  <si>
    <t>Mountain Glasses Display</t>
  </si>
  <si>
    <t>YY PLV GLASSES RESIN</t>
  </si>
  <si>
    <t>45*41*15,5</t>
  </si>
  <si>
    <t>Wood Glasses Display</t>
  </si>
  <si>
    <t>YY PLV GLASSES WOOD</t>
  </si>
  <si>
    <t>40*20,6</t>
  </si>
  <si>
    <t>YY PLV GLASSES PF</t>
  </si>
  <si>
    <t>16*16,5*28,5cm</t>
  </si>
  <si>
    <t>YY PLV GLASSES XMAS</t>
  </si>
  <si>
    <t>21*21*8,5cm</t>
  </si>
  <si>
    <t>Belay pillow</t>
  </si>
  <si>
    <t>0750810356650</t>
  </si>
  <si>
    <t>9404909000</t>
  </si>
  <si>
    <t>YY CV GREEN</t>
  </si>
  <si>
    <t>24*13*16,5</t>
  </si>
  <si>
    <t>Size XS  (35-37)</t>
  </si>
  <si>
    <t>Climbing socks</t>
  </si>
  <si>
    <t>0750810356728</t>
  </si>
  <si>
    <t xml:space="preserve">6115 10 10 </t>
  </si>
  <si>
    <t>YY SOCKS XS</t>
  </si>
  <si>
    <t>22*8*4</t>
  </si>
  <si>
    <t>Italia</t>
  </si>
  <si>
    <t xml:space="preserve">Size S  (38-40) </t>
  </si>
  <si>
    <t>0750810356742</t>
  </si>
  <si>
    <t>YY SOCKS S</t>
  </si>
  <si>
    <t>0750810356612</t>
  </si>
  <si>
    <t>YY SOCKS M</t>
  </si>
  <si>
    <t>Size L  (44-46)</t>
  </si>
  <si>
    <t>0750810356735</t>
  </si>
  <si>
    <t>YY SOCKS L</t>
  </si>
  <si>
    <t>Resin Socks Display</t>
  </si>
  <si>
    <t>YY PLV SOCKS RESIN</t>
  </si>
  <si>
    <t>38,5*29*37</t>
  </si>
  <si>
    <t xml:space="preserve">Chalk Bag - Bison </t>
  </si>
  <si>
    <t>Chalk Bag</t>
  </si>
  <si>
    <t>0767311757497</t>
  </si>
  <si>
    <t xml:space="preserve">42029291  </t>
  </si>
  <si>
    <t>YY SAM BISON</t>
  </si>
  <si>
    <t>21,5*18,5*6</t>
  </si>
  <si>
    <t>0767311757510</t>
  </si>
  <si>
    <t>YY SAM MAMMOUTH</t>
  </si>
  <si>
    <t>Chalk Bag - Sand-Tooth Tiger</t>
  </si>
  <si>
    <t>0767311757503</t>
  </si>
  <si>
    <t>YY SAM TIGRE</t>
  </si>
  <si>
    <t>YY SAM TREX</t>
  </si>
  <si>
    <t>14*16*6</t>
  </si>
  <si>
    <t>Chalk Bag - Tricératops</t>
  </si>
  <si>
    <t>YY SAM TRICERATOPS</t>
  </si>
  <si>
    <t>YY SAM PANDA</t>
  </si>
  <si>
    <t>16,5*17*7,5</t>
  </si>
  <si>
    <t>YY SAM SHIBA</t>
  </si>
  <si>
    <t>Chalk Bag- Grey Cat</t>
  </si>
  <si>
    <t>YY SAM CAT Grey</t>
  </si>
  <si>
    <t>19*18*5</t>
  </si>
  <si>
    <t>Chalk Bag - Samoyed Dog</t>
  </si>
  <si>
    <t xml:space="preserve">YY SAM Samoyed </t>
  </si>
  <si>
    <t>21*19*5</t>
  </si>
  <si>
    <t>YY SAM Sloth</t>
  </si>
  <si>
    <t>21*21*5</t>
  </si>
  <si>
    <t>YY SAM ORANGE SC</t>
  </si>
  <si>
    <t>18*18*3</t>
  </si>
  <si>
    <t>Rope Bag</t>
  </si>
  <si>
    <t>0767311757305</t>
  </si>
  <si>
    <t>YY RB MONKEY</t>
  </si>
  <si>
    <t xml:space="preserve">33,5 x 28 x 6 </t>
  </si>
  <si>
    <t>0767311757299</t>
  </si>
  <si>
    <t>YY RB TURTLE</t>
  </si>
  <si>
    <t>52 x 29 x 6</t>
  </si>
  <si>
    <t>Bambou Brush</t>
  </si>
  <si>
    <t>3760305271570</t>
  </si>
  <si>
    <t>96032930</t>
  </si>
  <si>
    <t>YY IB S</t>
  </si>
  <si>
    <t>26 x 8 x 3</t>
  </si>
  <si>
    <r>
      <rPr>
        <sz val="12"/>
        <color indexed="8"/>
        <rFont val="Calibri"/>
      </rPr>
      <t xml:space="preserve">Infinity Brush L  </t>
    </r>
    <r>
      <rPr>
        <sz val="12"/>
        <color indexed="23"/>
        <rFont val="Calibri"/>
      </rPr>
      <t xml:space="preserve"> </t>
    </r>
    <r>
      <rPr>
        <b val="1"/>
        <sz val="12"/>
        <color indexed="23"/>
        <rFont val="Calibri"/>
      </rPr>
      <t>-  New product 2024</t>
    </r>
  </si>
  <si>
    <t>3760305271587</t>
  </si>
  <si>
    <t>YY IB L</t>
  </si>
  <si>
    <r>
      <rPr>
        <sz val="12"/>
        <color indexed="8"/>
        <rFont val="Calibri"/>
      </rPr>
      <t xml:space="preserve">VerticalBrush S </t>
    </r>
    <r>
      <rPr>
        <sz val="12"/>
        <color indexed="23"/>
        <rFont val="Calibri"/>
      </rPr>
      <t xml:space="preserve"> </t>
    </r>
    <r>
      <rPr>
        <b val="1"/>
        <sz val="12"/>
        <color indexed="23"/>
        <rFont val="Calibri"/>
      </rPr>
      <t>-  New product 2024</t>
    </r>
  </si>
  <si>
    <t>Brush from scraps of Verticalboard hangboards</t>
  </si>
  <si>
    <t>YY VTB S</t>
  </si>
  <si>
    <t>24 x 7,5 x 2,5</t>
  </si>
  <si>
    <t>YY VTB L</t>
  </si>
  <si>
    <t>24 x 8,5 x 2,5</t>
  </si>
  <si>
    <t>Shock One</t>
  </si>
  <si>
    <t>Massage Device</t>
  </si>
  <si>
    <t>YY Shock One</t>
  </si>
  <si>
    <t>18*16,5*7cm</t>
  </si>
  <si>
    <t>YY Shock Mini</t>
  </si>
  <si>
    <t>14,5*16*5,5cm</t>
  </si>
  <si>
    <t>Oil head massage for shock one device</t>
  </si>
  <si>
    <t>YY OIL HEAD</t>
  </si>
  <si>
    <t>6*6*6cm</t>
  </si>
  <si>
    <t>Counter Dislpay PVC</t>
  </si>
  <si>
    <t>YY PLV SHOCK 1</t>
  </si>
  <si>
    <t>25*25,5*22,5</t>
  </si>
  <si>
    <t>Double counter display PVC</t>
  </si>
  <si>
    <t>YY PLV SHOCK 2</t>
  </si>
  <si>
    <t>50*25,5*22,5</t>
  </si>
  <si>
    <t>Double counter display PVC with TV screen</t>
  </si>
  <si>
    <t>YY PLV SHOCK 3</t>
  </si>
  <si>
    <t>Furniture with double display with TV screen</t>
  </si>
  <si>
    <t xml:space="preserve">YY PLV SHOCK 4 </t>
  </si>
  <si>
    <t>126*43*60</t>
  </si>
  <si>
    <t>Giant storage bag</t>
  </si>
  <si>
    <t>YY SAM GEANT PANDA</t>
  </si>
  <si>
    <t>60*55*15</t>
  </si>
  <si>
    <t>Giant storage bag - Sloth</t>
  </si>
  <si>
    <t>YY SAM GEANT SLOTH</t>
  </si>
  <si>
    <t>YY SAM GEANT SHIBA</t>
  </si>
  <si>
    <t>60*55*8</t>
  </si>
  <si>
    <t>Climbing mug with climb hold</t>
  </si>
  <si>
    <t>0767311757411</t>
  </si>
  <si>
    <t>YY MUG BLACK</t>
  </si>
  <si>
    <t>12*12*13,5</t>
  </si>
  <si>
    <t>0767311757428</t>
  </si>
  <si>
    <t>YY MUG GREEN</t>
  </si>
  <si>
    <t>0767311757435</t>
  </si>
  <si>
    <t>YY MUG ORANGE</t>
  </si>
  <si>
    <t>Key holder with climbing nuts</t>
  </si>
  <si>
    <t>YY KH MOUNTAIN C</t>
  </si>
  <si>
    <t>14,5*12*2</t>
  </si>
  <si>
    <r>
      <rPr>
        <sz val="12"/>
        <color indexed="8"/>
        <rFont val="Calibri"/>
      </rPr>
      <t xml:space="preserve">Key Holder Mountain - Mapple -  </t>
    </r>
    <r>
      <rPr>
        <b val="1"/>
        <sz val="12"/>
        <color indexed="23"/>
        <rFont val="Calibri"/>
      </rPr>
      <t>New product 2024</t>
    </r>
  </si>
  <si>
    <t>YY KH MOUNTAIN M</t>
  </si>
  <si>
    <t>to comfirm</t>
  </si>
  <si>
    <t>14,5*12*3</t>
  </si>
  <si>
    <r>
      <rPr>
        <sz val="12"/>
        <color indexed="8"/>
        <rFont val="Calibri"/>
      </rPr>
      <t xml:space="preserve">Key Holder Circle - Cherry Tree - </t>
    </r>
    <r>
      <rPr>
        <b val="1"/>
        <sz val="12"/>
        <color indexed="23"/>
        <rFont val="Calibri"/>
      </rPr>
      <t>New product 2024</t>
    </r>
  </si>
  <si>
    <t>YY KH CIRCLE C</t>
  </si>
  <si>
    <r>
      <rPr>
        <sz val="12"/>
        <color indexed="8"/>
        <rFont val="Calibri"/>
      </rPr>
      <t xml:space="preserve">Key Holder Circle - Mapple - </t>
    </r>
    <r>
      <rPr>
        <b val="1"/>
        <sz val="12"/>
        <color indexed="23"/>
        <rFont val="Calibri"/>
      </rPr>
      <t>New product 2024</t>
    </r>
  </si>
  <si>
    <t>YY KH CIRCLE M</t>
  </si>
  <si>
    <t>13Ø*3</t>
  </si>
  <si>
    <t>Climbing Nut Key Holder - Blue</t>
  </si>
  <si>
    <t>YY KH NUT BLUE</t>
  </si>
  <si>
    <t>7,5*1,5cm</t>
  </si>
  <si>
    <t>Climbing Nut Key Holder - Red</t>
  </si>
  <si>
    <t>YY KH NUT RED</t>
  </si>
  <si>
    <t xml:space="preserve">Climbing Nut Key Holder - Green </t>
  </si>
  <si>
    <t>YY KH NUT GREEN</t>
  </si>
  <si>
    <t xml:space="preserve">Climbing Nut Key Holder - Gold </t>
  </si>
  <si>
    <t>YY KH NUT GOLD</t>
  </si>
  <si>
    <t>Key Holder Display - circle</t>
  </si>
  <si>
    <t>Key holder display for circle</t>
  </si>
  <si>
    <t>YY PLV KH C</t>
  </si>
  <si>
    <t>17*27cm</t>
  </si>
  <si>
    <t>Key holder Display  - mountain</t>
  </si>
  <si>
    <t>Key holder display for mountain</t>
  </si>
  <si>
    <t>YY PLV KH M</t>
  </si>
  <si>
    <t>TRAINING EQUIPMENT</t>
  </si>
  <si>
    <t>MC MG</t>
  </si>
  <si>
    <t>21*15*10,5</t>
  </si>
  <si>
    <t>10 sets</t>
  </si>
  <si>
    <t xml:space="preserve">Belgique </t>
  </si>
  <si>
    <t>0734009090082</t>
  </si>
  <si>
    <t>MC MG HYBRID</t>
  </si>
  <si>
    <t>0734009090013</t>
  </si>
  <si>
    <t>MC ROCKBLOBS</t>
  </si>
  <si>
    <t>12 sets</t>
  </si>
  <si>
    <t>Finger board</t>
  </si>
  <si>
    <t>0734009090044</t>
  </si>
  <si>
    <t>MC SB 2 PART</t>
  </si>
  <si>
    <t>42*15*7</t>
  </si>
  <si>
    <t>8 sets</t>
  </si>
  <si>
    <t>0734009090051</t>
  </si>
  <si>
    <t>MC SB SOLO</t>
  </si>
  <si>
    <t>70*15*5</t>
  </si>
  <si>
    <t>5 sets</t>
  </si>
  <si>
    <t>0734009090099</t>
  </si>
  <si>
    <t>MC SB SOLO HYB</t>
  </si>
  <si>
    <t>0734009090037</t>
  </si>
  <si>
    <t>MC CRIMPGIMPS</t>
  </si>
  <si>
    <t>15*10,5*10</t>
  </si>
  <si>
    <t>18 sets</t>
  </si>
  <si>
    <t>MC ORBS</t>
  </si>
  <si>
    <t>Climbing UFO</t>
  </si>
  <si>
    <t>MC UFO</t>
  </si>
  <si>
    <t>45*41,5*15,5</t>
  </si>
  <si>
    <t>0734009090129</t>
  </si>
  <si>
    <t>MC ONEARM HANDLES</t>
  </si>
  <si>
    <t>61*10*3,3</t>
  </si>
  <si>
    <t>MC ONEFINGER</t>
  </si>
  <si>
    <t xml:space="preserve">Mini BaseWood  </t>
  </si>
  <si>
    <t>MC MINI BASEWOOD</t>
  </si>
  <si>
    <t>86*41*3</t>
  </si>
  <si>
    <t>Basewood</t>
  </si>
  <si>
    <t>0734009090068</t>
  </si>
  <si>
    <t>MC BASEWOOD</t>
  </si>
  <si>
    <t>113*37*3</t>
  </si>
  <si>
    <t xml:space="preserve">Max Maze </t>
  </si>
  <si>
    <t>0734009090235</t>
  </si>
  <si>
    <t>MC MAZE</t>
  </si>
  <si>
    <t>42*20*13</t>
  </si>
  <si>
    <t>Acupuncture Ring</t>
  </si>
  <si>
    <t>Recovery accessory</t>
  </si>
  <si>
    <t>CO ACU RING</t>
  </si>
  <si>
    <t>A4 bag</t>
  </si>
  <si>
    <t>France</t>
  </si>
  <si>
    <t>Essential oil</t>
  </si>
  <si>
    <t>CO ARNICA 10</t>
  </si>
  <si>
    <t>18*13x*13</t>
  </si>
  <si>
    <t>CO ARNICA 30</t>
  </si>
  <si>
    <t>Alps Baum 50ml</t>
  </si>
  <si>
    <t>Cream with essential oil</t>
  </si>
  <si>
    <t>CO BALM 50</t>
  </si>
  <si>
    <t>CO HOT 10</t>
  </si>
  <si>
    <t>91635495</t>
  </si>
  <si>
    <t>CO HOT 30</t>
  </si>
  <si>
    <t>CO MUSCLE 50</t>
  </si>
  <si>
    <t>CO ORIGINAL 10</t>
  </si>
  <si>
    <t xml:space="preserve">France </t>
  </si>
  <si>
    <t>CO ORIGINAL 30</t>
  </si>
  <si>
    <t>CO SKIN 10</t>
  </si>
  <si>
    <t>OILS DISPLAY</t>
  </si>
  <si>
    <t>Oils Box Display</t>
  </si>
  <si>
    <t>Display Cardboard</t>
  </si>
  <si>
    <t>CO PLV OILS</t>
  </si>
  <si>
    <t>21,5*19,5</t>
  </si>
  <si>
    <t>Hand creme</t>
  </si>
  <si>
    <t>KR 30</t>
  </si>
  <si>
    <t>20,5*16,5*5</t>
  </si>
  <si>
    <t xml:space="preserve">Allemagne </t>
  </si>
  <si>
    <t>KR 75</t>
  </si>
  <si>
    <t>16,5*12,5*12</t>
  </si>
  <si>
    <t>Allemagne</t>
  </si>
  <si>
    <t>Repair Balm</t>
  </si>
  <si>
    <t>KR REPAIR</t>
  </si>
  <si>
    <t>24*15,7*5</t>
  </si>
  <si>
    <t xml:space="preserve">KletterRetter Skin Disc - New Product </t>
  </si>
  <si>
    <t>KR SKIN</t>
  </si>
  <si>
    <r>
      <rPr>
        <sz val="12"/>
        <color indexed="8"/>
        <rFont val="Calibri"/>
      </rPr>
      <t>KletterRetter Chalk creme - 150ml</t>
    </r>
    <r>
      <rPr>
        <sz val="12"/>
        <color indexed="23"/>
        <rFont val="Calibri"/>
      </rPr>
      <t xml:space="preserve"> - End of series</t>
    </r>
  </si>
  <si>
    <t>Crème magnésie</t>
  </si>
  <si>
    <t>KR CREAM CHALK</t>
  </si>
  <si>
    <t>25,5*21,5*10,5</t>
  </si>
  <si>
    <t>Accessoire d'entrainement</t>
  </si>
  <si>
    <t>0704565298957</t>
  </si>
  <si>
    <t>KR POWERFINGER</t>
  </si>
  <si>
    <t>21,5*13,5*8</t>
  </si>
  <si>
    <t>RECYCLED CLIMBING ROPE ACCESSORIES</t>
  </si>
  <si>
    <t>KeyChain Loop / Porte clefs</t>
  </si>
  <si>
    <t>Recycled climbing rope KeyChain</t>
  </si>
  <si>
    <t>NS KEYCHAIN</t>
  </si>
  <si>
    <t>11*3,5*0,4</t>
  </si>
  <si>
    <t>Belt Double / Ceinture fine</t>
  </si>
  <si>
    <t>Recycled climbing rope Belt Double</t>
  </si>
  <si>
    <t>NS BELT2</t>
  </si>
  <si>
    <t>19,5*3,5*3</t>
  </si>
  <si>
    <t>Wallet / Portefeuille</t>
  </si>
  <si>
    <t>Recycled climbing rope Wallet</t>
  </si>
  <si>
    <t>NS WALLET</t>
  </si>
  <si>
    <t>12*10,5*1</t>
  </si>
  <si>
    <t>Tote Bags / Sacs bandoulière</t>
  </si>
  <si>
    <t>Recycled climbing rope ToteBags</t>
  </si>
  <si>
    <t>NS TOTEBAG</t>
  </si>
  <si>
    <t>39*37</t>
  </si>
  <si>
    <r>
      <rPr>
        <sz val="12"/>
        <color indexed="8"/>
        <rFont val="Calibri"/>
      </rPr>
      <t>Balance  Board</t>
    </r>
    <r>
      <rPr>
        <b val="1"/>
        <sz val="12"/>
        <color indexed="23"/>
        <rFont val="Calibri"/>
      </rPr>
      <t xml:space="preserve"> </t>
    </r>
  </si>
  <si>
    <t>Balance Board</t>
  </si>
  <si>
    <t>BB BALANCE</t>
  </si>
  <si>
    <t>75*30*17</t>
  </si>
  <si>
    <r>
      <rPr>
        <sz val="11"/>
        <color indexed="8"/>
        <rFont val="Calibri"/>
      </rPr>
      <t xml:space="preserve">Y&amp;Y Vertical - 312 Rue des Menières - 38660 Saint Vincent De Mercuze
</t>
    </r>
    <r>
      <rPr>
        <sz val="11"/>
        <color indexed="36"/>
        <rFont val="Calibri"/>
      </rPr>
      <t xml:space="preserve"> order@yyvertical.com - Tel: +33 (0) 4 58 00 54 59 - TVA: FR73808516231       </t>
    </r>
    <r>
      <rPr>
        <sz val="11"/>
        <color indexed="8"/>
        <rFont val="Calibri"/>
      </rPr>
      <t xml:space="preserve">  </t>
    </r>
  </si>
  <si>
    <t xml:space="preserve"> www.yyvertical.com	</t>
  </si>
  <si>
    <t>Discount on order 2024</t>
  </si>
  <si>
    <t>Pre-order Spring Summer</t>
  </si>
  <si>
    <t>The amount of the order is:</t>
  </si>
  <si>
    <r>
      <rPr>
        <sz val="14"/>
        <color indexed="8"/>
        <rFont val="Calibri"/>
      </rPr>
      <t>Order taking between</t>
    </r>
    <r>
      <rPr>
        <b val="1"/>
        <sz val="14"/>
        <color indexed="8"/>
        <rFont val="Calibri"/>
      </rPr>
      <t xml:space="preserve"> June and September 2023</t>
    </r>
    <r>
      <rPr>
        <sz val="14"/>
        <color indexed="8"/>
        <rFont val="Calibri"/>
      </rPr>
      <t xml:space="preserve"> for a first </t>
    </r>
    <r>
      <rPr>
        <b val="1"/>
        <sz val="14"/>
        <color indexed="8"/>
        <rFont val="Calibri"/>
      </rPr>
      <t>delivery in March 2024</t>
    </r>
    <r>
      <rPr>
        <sz val="14"/>
        <color indexed="8"/>
        <rFont val="Calibri"/>
      </rPr>
      <t xml:space="preserve">.
</t>
    </r>
    <r>
      <rPr>
        <sz val="14"/>
        <color indexed="8"/>
        <rFont val="Calibri"/>
      </rPr>
      <t>Pre-order can be split into 4 deliveries</t>
    </r>
  </si>
  <si>
    <t>5 000 € VAT FREE</t>
  </si>
  <si>
    <t>10 000 € VAT FREE</t>
  </si>
  <si>
    <t>20 000 € VAT FREE</t>
  </si>
  <si>
    <t>Pre-order Fall-Winter</t>
  </si>
  <si>
    <t>30 000 € VAT FREE</t>
  </si>
  <si>
    <r>
      <rPr>
        <sz val="14"/>
        <color indexed="8"/>
        <rFont val="Calibri"/>
      </rPr>
      <t xml:space="preserve">Order taking </t>
    </r>
    <r>
      <rPr>
        <b val="1"/>
        <sz val="14"/>
        <color indexed="8"/>
        <rFont val="Calibri"/>
      </rPr>
      <t xml:space="preserve">between December 2023 and March 2024 </t>
    </r>
    <r>
      <rPr>
        <sz val="14"/>
        <color indexed="8"/>
        <rFont val="Calibri"/>
      </rPr>
      <t xml:space="preserve">for a first </t>
    </r>
    <r>
      <rPr>
        <b val="1"/>
        <sz val="14"/>
        <color indexed="8"/>
        <rFont val="Calibri"/>
      </rPr>
      <t>delivery in September 2024</t>
    </r>
    <r>
      <rPr>
        <sz val="14"/>
        <color indexed="8"/>
        <rFont val="Calibri"/>
      </rPr>
      <t xml:space="preserve">.
</t>
    </r>
    <r>
      <rPr>
        <sz val="14"/>
        <color indexed="8"/>
        <rFont val="Calibri"/>
      </rPr>
      <t xml:space="preserve">Pre-order can be split into 4 deliveries	</t>
    </r>
  </si>
  <si>
    <t>+50 000 € VAT FREE</t>
  </si>
  <si>
    <t>Reorder</t>
  </si>
  <si>
    <t>Pre-order SS24/ AW24 6 months ahead</t>
  </si>
  <si>
    <t xml:space="preserve">The reorder can be done throughout the year, we will do our best to answer your request according to the availability of the products
To benefit from discounts, the minimum order amount is 5000HT (see table "Discount on order 2024").
It is advisable to place pre-orders to benefit from pre-order discounts and ensure the delivery of products.									</t>
  </si>
  <si>
    <r>
      <rPr>
        <b val="1"/>
        <sz val="14"/>
        <color indexed="8"/>
        <rFont val="Calibri"/>
      </rPr>
      <t>The pre-order discount is added to the discount of the order amount</t>
    </r>
    <r>
      <rPr>
        <sz val="14"/>
        <color indexed="8"/>
        <rFont val="Calibri"/>
      </rPr>
      <t xml:space="preserve">
</t>
    </r>
    <r>
      <rPr>
        <sz val="14"/>
        <color indexed="8"/>
        <rFont val="Calibri"/>
      </rPr>
      <t>(Ex : Order 5000€ VAT FREE -1% + Pre-order 6 months ahead -2% = Remise totale 3%)</t>
    </r>
  </si>
  <si>
    <t>Delivery Price</t>
  </si>
  <si>
    <r>
      <rPr>
        <sz val="14"/>
        <color indexed="8"/>
        <rFont val="Calibri"/>
      </rPr>
      <t xml:space="preserve">The carriage free for delivery in Euope is </t>
    </r>
    <r>
      <rPr>
        <b val="1"/>
        <sz val="14"/>
        <color indexed="8"/>
        <rFont val="Calibri"/>
      </rPr>
      <t xml:space="preserve">350 € HT. </t>
    </r>
    <r>
      <rPr>
        <sz val="14"/>
        <color indexed="8"/>
        <rFont val="Calibri"/>
      </rPr>
      <t xml:space="preserve">
</t>
    </r>
    <r>
      <rPr>
        <sz val="14"/>
        <color indexed="8"/>
        <rFont val="Calibri"/>
      </rPr>
      <t xml:space="preserve">Orders under </t>
    </r>
    <r>
      <rPr>
        <b val="1"/>
        <sz val="14"/>
        <color indexed="8"/>
        <rFont val="Calibri"/>
      </rPr>
      <t>350 € HT / Delivery</t>
    </r>
    <r>
      <rPr>
        <sz val="14"/>
        <color indexed="8"/>
        <rFont val="Calibri"/>
      </rPr>
      <t xml:space="preserve"> are charged </t>
    </r>
    <r>
      <rPr>
        <b val="1"/>
        <sz val="14"/>
        <color indexed="8"/>
        <rFont val="Calibri"/>
      </rPr>
      <t>15 € HT / Delivery</t>
    </r>
    <r>
      <rPr>
        <sz val="14"/>
        <color indexed="8"/>
        <rFont val="Calibri"/>
      </rPr>
      <t xml:space="preserve">
</t>
    </r>
    <r>
      <rPr>
        <sz val="14"/>
        <color indexed="8"/>
        <rFont val="Calibri"/>
      </rPr>
      <t>Switzerland, Corsica, the French overseas departments and territories have a flat rate of</t>
    </r>
    <r>
      <rPr>
        <b val="1"/>
        <sz val="14"/>
        <color indexed="8"/>
        <rFont val="Calibri"/>
      </rPr>
      <t xml:space="preserve"> 40 € HT</t>
    </r>
    <r>
      <rPr>
        <sz val="14"/>
        <color indexed="8"/>
        <rFont val="Calibri"/>
      </rPr>
      <t xml:space="preserve"> regardless of the amount of the order.	
</t>
    </r>
    <r>
      <rPr>
        <sz val="14"/>
        <color indexed="8"/>
        <rFont val="Calibri"/>
      </rPr>
      <t xml:space="preserve">Other countries (Canada, USA, etc.) delivery costs are at your expense under estimate										</t>
    </r>
  </si>
  <si>
    <t>Usefull informations</t>
  </si>
  <si>
    <t>Account opening form</t>
  </si>
  <si>
    <r>
      <rPr>
        <u val="single"/>
        <sz val="16"/>
        <color indexed="39"/>
        <rFont val="Calibri"/>
      </rPr>
      <t>Link Account opening form</t>
    </r>
  </si>
  <si>
    <t>Updated catalogue</t>
  </si>
  <si>
    <r>
      <rPr>
        <u val="single"/>
        <sz val="16"/>
        <color indexed="39"/>
        <rFont val="Calibri"/>
      </rPr>
      <t>Catalogue link</t>
    </r>
  </si>
  <si>
    <t>Updated price list</t>
  </si>
  <si>
    <r>
      <rPr>
        <u val="single"/>
        <sz val="16"/>
        <color indexed="39"/>
        <rFont val="Calibri"/>
      </rPr>
      <t>Price list link</t>
    </r>
  </si>
  <si>
    <t>RIB/SEPA    YY Vertical</t>
  </si>
  <si>
    <r>
      <rPr>
        <u val="single"/>
        <sz val="16"/>
        <color indexed="39"/>
        <rFont val="Calibri"/>
      </rPr>
      <t xml:space="preserve">Link Vertical YY Info	</t>
    </r>
  </si>
  <si>
    <r>
      <rPr>
        <sz val="16"/>
        <color indexed="8"/>
        <rFont val="Calibri"/>
      </rPr>
      <t>B</t>
    </r>
    <r>
      <rPr>
        <sz val="14"/>
        <color indexed="8"/>
        <rFont val="Calibri"/>
      </rPr>
      <t>to</t>
    </r>
    <r>
      <rPr>
        <sz val="16"/>
        <color indexed="8"/>
        <rFont val="Calibri"/>
      </rPr>
      <t>C Website</t>
    </r>
  </si>
  <si>
    <r>
      <rPr>
        <u val="single"/>
        <sz val="16"/>
        <color indexed="39"/>
        <rFont val="Calibri"/>
      </rPr>
      <t>Link BtoC</t>
    </r>
  </si>
  <si>
    <t>Delivery time</t>
  </si>
  <si>
    <r>
      <rPr>
        <sz val="16"/>
        <color indexed="8"/>
        <rFont val="Calibri"/>
      </rPr>
      <t>B</t>
    </r>
    <r>
      <rPr>
        <sz val="14"/>
        <color indexed="8"/>
        <rFont val="Calibri"/>
      </rPr>
      <t>to</t>
    </r>
    <r>
      <rPr>
        <sz val="16"/>
        <color indexed="8"/>
        <rFont val="Calibri"/>
      </rPr>
      <t>B Website</t>
    </r>
  </si>
  <si>
    <r>
      <rPr>
        <u val="single"/>
        <sz val="16"/>
        <color indexed="39"/>
        <rFont val="Calibri"/>
      </rPr>
      <t>Link BtoB</t>
    </r>
  </si>
  <si>
    <r>
      <rPr>
        <sz val="14"/>
        <color indexed="8"/>
        <rFont val="Calibri"/>
      </rPr>
      <t xml:space="preserve">Orders / Restocking: </t>
    </r>
    <r>
      <rPr>
        <b val="1"/>
        <sz val="14"/>
        <color indexed="8"/>
        <rFont val="Calibri"/>
      </rPr>
      <t>5 to 8 days</t>
    </r>
    <r>
      <rPr>
        <sz val="14"/>
        <color indexed="8"/>
        <rFont val="Calibri"/>
      </rPr>
      <t xml:space="preserve">
</t>
    </r>
    <r>
      <rPr>
        <sz val="14"/>
        <color indexed="8"/>
        <rFont val="Calibri"/>
      </rPr>
      <t>Pre-order: Shipping on the date indicated when ordering</t>
    </r>
  </si>
  <si>
    <t>Billing Information</t>
  </si>
  <si>
    <r>
      <rPr>
        <sz val="14"/>
        <color indexed="8"/>
        <rFont val="Calibri"/>
      </rPr>
      <t>Payment by bank transfer or SEPA direct debit at</t>
    </r>
    <r>
      <rPr>
        <b val="1"/>
        <sz val="14"/>
        <color indexed="8"/>
        <rFont val="Calibri"/>
      </rPr>
      <t xml:space="preserve"> 30 days / end of month.</t>
    </r>
    <r>
      <rPr>
        <sz val="14"/>
        <color indexed="8"/>
        <rFont val="Calibri"/>
      </rPr>
      <t xml:space="preserve">
</t>
    </r>
    <r>
      <rPr>
        <sz val="14"/>
        <color indexed="8"/>
        <rFont val="Calibri"/>
      </rPr>
      <t xml:space="preserve">From </t>
    </r>
    <r>
      <rPr>
        <b val="1"/>
        <sz val="14"/>
        <color indexed="23"/>
        <rFont val="Calibri"/>
      </rPr>
      <t>1 invoice</t>
    </r>
    <r>
      <rPr>
        <sz val="14"/>
        <color indexed="8"/>
        <rFont val="Calibri"/>
      </rPr>
      <t xml:space="preserve"> more than one month overdue, payment at the time of order or by SEPA direct debit</t>
    </r>
  </si>
  <si>
    <t>Support SAV YY Vertical</t>
  </si>
  <si>
    <r>
      <rPr>
        <sz val="14"/>
        <color indexed="8"/>
        <rFont val="Calibri"/>
      </rPr>
      <t xml:space="preserve">For any after-sales service request, please send an e-mail to </t>
    </r>
    <r>
      <rPr>
        <b val="1"/>
        <sz val="14"/>
        <color indexed="8"/>
        <rFont val="Calibri"/>
      </rPr>
      <t>support@yyvertical.com</t>
    </r>
    <r>
      <rPr>
        <sz val="14"/>
        <color indexed="8"/>
        <rFont val="Calibri"/>
      </rPr>
      <t xml:space="preserve">
</t>
    </r>
    <r>
      <rPr>
        <sz val="14"/>
        <color indexed="8"/>
        <rFont val="Calibri"/>
      </rPr>
      <t xml:space="preserve">Letters are processed within a maximum of </t>
    </r>
    <r>
      <rPr>
        <b val="1"/>
        <sz val="14"/>
        <color indexed="8"/>
        <rFont val="Calibri"/>
      </rPr>
      <t>15 days.</t>
    </r>
  </si>
  <si>
    <t>Questions regarding orders</t>
  </si>
  <si>
    <r>
      <rPr>
        <sz val="14"/>
        <color indexed="8"/>
        <rFont val="Calibri"/>
      </rPr>
      <t xml:space="preserve">For any order inquiries, you can contact your sales representative directly 
</t>
    </r>
    <r>
      <rPr>
        <sz val="14"/>
        <color indexed="8"/>
        <rFont val="Calibri"/>
      </rPr>
      <t xml:space="preserve">or send an email to </t>
    </r>
    <r>
      <rPr>
        <b val="1"/>
        <sz val="14"/>
        <color indexed="8"/>
        <rFont val="Calibri"/>
      </rPr>
      <t>order@yyvertical.com</t>
    </r>
    <r>
      <rPr>
        <sz val="14"/>
        <color indexed="8"/>
        <rFont val="Calibri"/>
      </rPr>
      <t xml:space="preserve">	</t>
    </r>
  </si>
  <si>
    <t>Marketing Informations</t>
  </si>
  <si>
    <t>For photos, videos and descriptions of our products for the web, you can click on this link:</t>
  </si>
  <si>
    <r>
      <rPr>
        <u val="single"/>
        <sz val="14"/>
        <color indexed="39"/>
        <rFont val="Calibri"/>
      </rPr>
      <t>https://drive.google.com/drive/folders/10AbbeuWVr14Zz0zv_SOuWNf7rrrmOI9a?usp=sharing</t>
    </r>
  </si>
  <si>
    <t>Implementation Order</t>
  </si>
  <si>
    <r>
      <rPr>
        <sz val="14"/>
        <color indexed="8"/>
        <rFont val="Calibri"/>
      </rPr>
      <t xml:space="preserve">The implementation order for YY Vertical products must be </t>
    </r>
    <r>
      <rPr>
        <b val="1"/>
        <sz val="14"/>
        <color indexed="8"/>
        <rFont val="Calibri"/>
      </rPr>
      <t>more than 1000 € HT</t>
    </r>
    <r>
      <rPr>
        <sz val="14"/>
        <color indexed="8"/>
        <rFont val="Calibri"/>
      </rPr>
      <t xml:space="preserve">.	
</t>
    </r>
    <r>
      <rPr>
        <sz val="14"/>
        <color indexed="8"/>
        <rFont val="Calibri"/>
      </rPr>
      <t xml:space="preserve">The first order is to be paid at the time of the order
</t>
    </r>
    <r>
      <rPr>
        <sz val="14"/>
        <color indexed="8"/>
        <rFont val="Calibri"/>
      </rPr>
      <t xml:space="preserve">After receipt of payment, orders will be sent.	</t>
    </r>
  </si>
</sst>
</file>

<file path=xl/styles.xml><?xml version="1.0" encoding="utf-8"?>
<styleSheet xmlns="http://schemas.openxmlformats.org/spreadsheetml/2006/main">
  <numFmts count="6">
    <numFmt numFmtId="0" formatCode="General"/>
    <numFmt numFmtId="59" formatCode="#,##0.00&quot; €&quot;"/>
    <numFmt numFmtId="60" formatCode="&quot; &quot;* #,##0.00&quot; € &quot;;&quot;-&quot;* #,##0.00&quot; € &quot;;&quot; &quot;* &quot;-&quot;??&quot; € &quot;"/>
    <numFmt numFmtId="61" formatCode="&quot; &quot;* #,##0.00&quot; &quot;[$€-2]&quot; &quot;;&quot;-&quot;* #,##0.00&quot; &quot;[$€-2]&quot; &quot;;&quot; &quot;* &quot;-&quot;??&quot; &quot;[$€-2]&quot; &quot;"/>
    <numFmt numFmtId="62" formatCode="0.0"/>
    <numFmt numFmtId="63" formatCode="0.0%"/>
  </numFmts>
  <fonts count="44">
    <font>
      <sz val="11"/>
      <color indexed="8"/>
      <name val="Calibri"/>
    </font>
    <font>
      <sz val="12"/>
      <color indexed="8"/>
      <name val="Helvetica Neue"/>
    </font>
    <font>
      <sz val="15"/>
      <color indexed="8"/>
      <name val="Calibri"/>
    </font>
    <font>
      <b val="1"/>
      <sz val="48"/>
      <color indexed="8"/>
      <name val="Circular Std Medium"/>
    </font>
    <font>
      <sz val="12"/>
      <color indexed="8"/>
      <name val="Circular Std Medium"/>
    </font>
    <font>
      <b val="1"/>
      <sz val="18"/>
      <color indexed="8"/>
      <name val="Circular Std Medium"/>
    </font>
    <font>
      <b val="1"/>
      <sz val="14"/>
      <color indexed="8"/>
      <name val="Circular Std Medium"/>
    </font>
    <font>
      <sz val="14"/>
      <color indexed="8"/>
      <name val="Circular Std Medium"/>
    </font>
    <font>
      <b val="1"/>
      <sz val="22"/>
      <color indexed="14"/>
      <name val="Circular Std Medium"/>
    </font>
    <font>
      <b val="1"/>
      <sz val="16"/>
      <color indexed="8"/>
      <name val="Circular Std Medium"/>
    </font>
    <font>
      <sz val="12"/>
      <color indexed="8"/>
      <name val="Calibri"/>
    </font>
    <font>
      <b val="1"/>
      <sz val="12"/>
      <color indexed="8"/>
      <name val="Calibri"/>
    </font>
    <font>
      <b val="1"/>
      <sz val="18"/>
      <color indexed="16"/>
      <name val="Calibri"/>
    </font>
    <font>
      <b val="1"/>
      <sz val="16"/>
      <color indexed="8"/>
      <name val="Calibri"/>
    </font>
    <font>
      <sz val="14"/>
      <color indexed="8"/>
      <name val="Calibri"/>
    </font>
    <font>
      <b val="1"/>
      <sz val="14"/>
      <color indexed="8"/>
      <name val="Calibri"/>
    </font>
    <font>
      <b val="1"/>
      <u val="single"/>
      <sz val="16"/>
      <color indexed="8"/>
      <name val="Calibri"/>
    </font>
    <font>
      <b val="1"/>
      <sz val="18"/>
      <color indexed="8"/>
      <name val="Calibri"/>
    </font>
    <font>
      <b val="1"/>
      <sz val="22"/>
      <color indexed="8"/>
      <name val="Calibri"/>
    </font>
    <font>
      <b val="1"/>
      <i val="1"/>
      <sz val="18"/>
      <color indexed="8"/>
      <name val="Calibri"/>
    </font>
    <font>
      <sz val="10"/>
      <color indexed="8"/>
      <name val="Calibri"/>
    </font>
    <font>
      <b val="1"/>
      <sz val="11"/>
      <color indexed="8"/>
      <name val="Calibri"/>
    </font>
    <font>
      <i val="1"/>
      <sz val="12"/>
      <color indexed="8"/>
      <name val="Calibri"/>
    </font>
    <font>
      <b val="1"/>
      <sz val="12"/>
      <color indexed="23"/>
      <name val="Calibri"/>
    </font>
    <font>
      <sz val="18"/>
      <color indexed="8"/>
      <name val="Calibri"/>
    </font>
    <font>
      <b val="1"/>
      <sz val="26"/>
      <color indexed="8"/>
      <name val="Calibri"/>
    </font>
    <font>
      <b val="1"/>
      <outline val="1"/>
      <sz val="54"/>
      <color indexed="27"/>
      <name val="Calibri"/>
    </font>
    <font>
      <sz val="12"/>
      <color indexed="23"/>
      <name val="Calibri"/>
    </font>
    <font>
      <b val="1"/>
      <sz val="12"/>
      <color indexed="11"/>
      <name val="Calibri"/>
    </font>
    <font>
      <b val="1"/>
      <sz val="12"/>
      <color indexed="23"/>
      <name val="Calibri (Corps)"/>
    </font>
    <font>
      <sz val="12"/>
      <color indexed="23"/>
      <name val="Calibri (Corps)"/>
    </font>
    <font>
      <b val="1"/>
      <sz val="22"/>
      <color indexed="11"/>
      <name val="Calibri"/>
    </font>
    <font>
      <sz val="11"/>
      <color indexed="23"/>
      <name val="Calibri"/>
    </font>
    <font>
      <sz val="24"/>
      <color indexed="8"/>
      <name val="Calibri"/>
    </font>
    <font>
      <sz val="12"/>
      <color indexed="34"/>
      <name val="Calibri"/>
    </font>
    <font>
      <sz val="12"/>
      <color indexed="35"/>
      <name val="Calibri"/>
    </font>
    <font>
      <sz val="11"/>
      <color indexed="36"/>
      <name val="Calibri"/>
    </font>
    <font>
      <b val="1"/>
      <sz val="14"/>
      <color indexed="11"/>
      <name val="Calibri"/>
    </font>
    <font>
      <sz val="12"/>
      <color indexed="37"/>
      <name val="Calibri"/>
    </font>
    <font>
      <sz val="11"/>
      <color indexed="37"/>
      <name val="Calibri"/>
    </font>
    <font>
      <sz val="16"/>
      <color indexed="8"/>
      <name val="Calibri"/>
    </font>
    <font>
      <u val="single"/>
      <sz val="16"/>
      <color indexed="39"/>
      <name val="Calibri"/>
    </font>
    <font>
      <b val="1"/>
      <sz val="14"/>
      <color indexed="23"/>
      <name val="Calibri"/>
    </font>
    <font>
      <u val="single"/>
      <sz val="14"/>
      <color indexed="39"/>
      <name val="Calibri"/>
    </font>
  </fonts>
  <fills count="25">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5"/>
        <bgColor auto="1"/>
      </patternFill>
    </fill>
    <fill>
      <patternFill patternType="solid">
        <fgColor indexed="17"/>
        <bgColor auto="1"/>
      </patternFill>
    </fill>
    <fill>
      <patternFill patternType="solid">
        <fgColor indexed="8"/>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indexed="23"/>
        <bgColor auto="1"/>
      </patternFill>
    </fill>
    <fill>
      <patternFill patternType="solid">
        <fgColor indexed="33"/>
        <bgColor auto="1"/>
      </patternFill>
    </fill>
    <fill>
      <patternFill patternType="solid">
        <fgColor indexed="38"/>
        <bgColor auto="1"/>
      </patternFill>
    </fill>
    <fill>
      <patternFill patternType="solid">
        <fgColor indexed="37"/>
        <bgColor auto="1"/>
      </patternFill>
    </fill>
  </fills>
  <borders count="99">
    <border>
      <left/>
      <right/>
      <top/>
      <bottom/>
      <diagonal/>
    </border>
    <border>
      <left>
        <color indexed="9"/>
      </left>
      <right>
        <color indexed="9"/>
      </right>
      <top>
        <color indexed="9"/>
      </top>
      <bottom>
        <color indexed="9"/>
      </bottom>
      <diagonal/>
    </border>
    <border>
      <left style="thin">
        <color indexed="12"/>
      </left>
      <right/>
      <top/>
      <bottom/>
      <diagonal/>
    </border>
    <border>
      <left/>
      <right/>
      <top/>
      <bottom/>
      <diagonal/>
    </border>
    <border>
      <left/>
      <right style="thin">
        <color indexed="12"/>
      </right>
      <top/>
      <bottom/>
      <diagonal/>
    </border>
    <border>
      <left/>
      <right/>
      <top/>
      <bottom style="thick">
        <color indexed="14"/>
      </bottom>
      <diagonal/>
    </border>
    <border>
      <left/>
      <right style="thick">
        <color indexed="14"/>
      </right>
      <top/>
      <bottom/>
      <diagonal/>
    </border>
    <border>
      <left style="thick">
        <color indexed="14"/>
      </left>
      <right/>
      <top style="thick">
        <color indexed="14"/>
      </top>
      <bottom/>
      <diagonal/>
    </border>
    <border>
      <left/>
      <right/>
      <top style="thick">
        <color indexed="14"/>
      </top>
      <bottom/>
      <diagonal/>
    </border>
    <border>
      <left/>
      <right style="thick">
        <color indexed="14"/>
      </right>
      <top style="thick">
        <color indexed="14"/>
      </top>
      <bottom/>
      <diagonal/>
    </border>
    <border>
      <left style="thick">
        <color indexed="14"/>
      </left>
      <right/>
      <top/>
      <bottom/>
      <diagonal/>
    </border>
    <border>
      <left style="thick">
        <color indexed="14"/>
      </left>
      <right/>
      <top/>
      <bottom style="thick">
        <color indexed="14"/>
      </bottom>
      <diagonal/>
    </border>
    <border>
      <left/>
      <right style="thick">
        <color indexed="14"/>
      </right>
      <top/>
      <bottom style="thick">
        <color indexed="14"/>
      </bottom>
      <diagonal/>
    </border>
    <border>
      <left/>
      <right/>
      <top/>
      <bottom style="thin">
        <color indexed="8"/>
      </bottom>
      <diagonal/>
    </border>
    <border>
      <left/>
      <right/>
      <top style="thin">
        <color indexed="8"/>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top style="thin">
        <color indexed="12"/>
      </top>
      <bottom/>
      <diagonal/>
    </border>
    <border>
      <left/>
      <right/>
      <top style="medium">
        <color indexed="8"/>
      </top>
      <bottom/>
      <diagonal/>
    </border>
    <border>
      <left/>
      <right/>
      <top style="thin">
        <color indexed="12"/>
      </top>
      <bottom style="medium">
        <color indexed="8"/>
      </bottom>
      <diagonal/>
    </border>
    <border>
      <left/>
      <right/>
      <top style="thin">
        <color indexed="12"/>
      </top>
      <bottom/>
      <diagonal/>
    </border>
    <border>
      <left/>
      <right style="thin">
        <color indexed="12"/>
      </right>
      <top style="thin">
        <color indexed="12"/>
      </top>
      <bottom/>
      <diagonal/>
    </border>
    <border>
      <left style="medium">
        <color indexed="8"/>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top style="medium">
        <color indexed="8"/>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medium">
        <color indexed="8"/>
      </left>
      <right style="medium">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medium">
        <color indexed="8"/>
      </top>
      <bottom style="thin">
        <color indexed="8"/>
      </bottom>
      <diagonal/>
    </border>
    <border>
      <left/>
      <right style="medium">
        <color indexed="8"/>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medium">
        <color indexed="8"/>
      </left>
      <right style="thin">
        <color indexed="12"/>
      </right>
      <top/>
      <bottom/>
      <diagonal/>
    </border>
    <border>
      <left style="medium">
        <color indexed="8"/>
      </left>
      <right style="medium">
        <color indexed="8"/>
      </right>
      <top style="thin">
        <color indexed="8"/>
      </top>
      <bottom/>
      <diagonal/>
    </border>
    <border>
      <left style="medium">
        <color indexed="8"/>
      </left>
      <right style="medium">
        <color indexed="8"/>
      </right>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12"/>
      </left>
      <right/>
      <top style="medium">
        <color indexed="8"/>
      </top>
      <bottom/>
      <diagonal/>
    </border>
    <border>
      <left/>
      <right style="thin">
        <color indexed="12"/>
      </right>
      <top/>
      <bottom style="medium">
        <color indexed="8"/>
      </bottom>
      <diagonal/>
    </border>
    <border>
      <left style="medium">
        <color indexed="8"/>
      </left>
      <right style="thin">
        <color indexed="12"/>
      </right>
      <top style="medium">
        <color indexed="8"/>
      </top>
      <bottom/>
      <diagonal/>
    </border>
    <border>
      <left/>
      <right style="thin">
        <color indexed="12"/>
      </right>
      <top style="medium">
        <color indexed="8"/>
      </top>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12"/>
      </left>
      <right style="medium">
        <color indexed="8"/>
      </right>
      <top style="thin">
        <color indexed="12"/>
      </top>
      <bottom/>
      <diagonal/>
    </border>
    <border>
      <left style="thin">
        <color indexed="12"/>
      </left>
      <right style="medium">
        <color indexed="8"/>
      </right>
      <top/>
      <bottom/>
      <diagonal/>
    </border>
    <border>
      <left style="thin">
        <color indexed="12"/>
      </left>
      <right style="medium">
        <color indexed="8"/>
      </right>
      <top/>
      <bottom style="medium">
        <color indexed="8"/>
      </bottom>
      <diagonal/>
    </border>
    <border>
      <left style="thin">
        <color indexed="8"/>
      </left>
      <right style="medium">
        <color indexed="8"/>
      </right>
      <top/>
      <bottom/>
      <diagonal/>
    </border>
    <border>
      <left style="thin">
        <color indexed="8"/>
      </left>
      <right style="medium">
        <color indexed="8"/>
      </right>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2"/>
      </right>
      <top style="thin">
        <color indexed="12"/>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12"/>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12"/>
      </right>
      <top/>
      <bottom style="thin">
        <color indexed="12"/>
      </bottom>
      <diagonal/>
    </border>
    <border>
      <left style="thin">
        <color indexed="12"/>
      </left>
      <right/>
      <top style="thin">
        <color indexed="12"/>
      </top>
      <bottom/>
      <diagonal/>
    </border>
    <border>
      <left/>
      <right style="thin">
        <color indexed="12"/>
      </right>
      <top style="thin">
        <color indexed="12"/>
      </top>
      <bottom style="medium">
        <color indexed="8"/>
      </bottom>
      <diagonal/>
    </border>
    <border>
      <left style="thin">
        <color indexed="12"/>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bottom style="thin">
        <color indexed="12"/>
      </bottom>
      <diagonal/>
    </border>
  </borders>
  <cellStyleXfs count="1">
    <xf numFmtId="0" fontId="0" applyNumberFormat="0" applyFont="1" applyFill="0" applyBorder="0" applyAlignment="1" applyProtection="0">
      <alignment vertical="bottom"/>
    </xf>
  </cellStyleXfs>
  <cellXfs count="81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1" applyFont="1" applyFill="0" applyBorder="1" applyAlignment="1" applyProtection="0">
      <alignment vertical="bottom"/>
    </xf>
    <xf numFmtId="0" fontId="0" fillId="2" borderId="1" applyNumberFormat="1" applyFont="1" applyFill="1" applyBorder="1" applyAlignment="1" applyProtection="0">
      <alignment vertical="bottom"/>
    </xf>
    <xf numFmtId="49" fontId="3" fillId="3" borderId="2" applyNumberFormat="1" applyFont="1" applyFill="1" applyBorder="1" applyAlignment="1" applyProtection="0">
      <alignment horizontal="center" vertical="center"/>
    </xf>
    <xf numFmtId="0" fontId="3" fillId="3" borderId="3" applyNumberFormat="0" applyFont="1" applyFill="1" applyBorder="1" applyAlignment="1" applyProtection="0">
      <alignment horizontal="center" vertical="center"/>
    </xf>
    <xf numFmtId="0" fontId="0" fillId="3" borderId="3" applyNumberFormat="0" applyFont="1" applyFill="1" applyBorder="1" applyAlignment="1" applyProtection="0">
      <alignment vertical="bottom"/>
    </xf>
    <xf numFmtId="0" fontId="0" fillId="3" borderId="4"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3" applyNumberFormat="0" applyFont="1" applyFill="1" applyBorder="1" applyAlignment="1" applyProtection="0">
      <alignment vertical="bottom"/>
    </xf>
    <xf numFmtId="0" fontId="4" fillId="4" borderId="3" applyNumberFormat="0" applyFont="1" applyFill="1" applyBorder="1" applyAlignment="1" applyProtection="0">
      <alignment vertical="center" wrapText="1"/>
    </xf>
    <xf numFmtId="0" fontId="4" fillId="4" borderId="5" applyNumberFormat="0" applyFont="1" applyFill="1" applyBorder="1" applyAlignment="1" applyProtection="0">
      <alignment vertical="center" wrapText="1"/>
    </xf>
    <xf numFmtId="0" fontId="0" fillId="4" borderId="6" applyNumberFormat="0" applyFont="1" applyFill="1" applyBorder="1" applyAlignment="1" applyProtection="0">
      <alignment vertical="bottom"/>
    </xf>
    <xf numFmtId="49" fontId="4" fillId="4" borderId="7" applyNumberFormat="1" applyFont="1" applyFill="1" applyBorder="1" applyAlignment="1" applyProtection="0">
      <alignment horizontal="center" vertical="center" wrapText="1"/>
    </xf>
    <xf numFmtId="0" fontId="4" fillId="4" borderId="8" applyNumberFormat="0" applyFont="1" applyFill="1" applyBorder="1" applyAlignment="1" applyProtection="0">
      <alignment horizontal="center" vertical="center" wrapText="1"/>
    </xf>
    <xf numFmtId="0" fontId="4" fillId="4" borderId="9" applyNumberFormat="0" applyFont="1" applyFill="1" applyBorder="1" applyAlignment="1" applyProtection="0">
      <alignment horizontal="center" vertical="center" wrapText="1"/>
    </xf>
    <xf numFmtId="0" fontId="0" fillId="4" borderId="10" applyNumberFormat="0" applyFont="1" applyFill="1" applyBorder="1" applyAlignment="1" applyProtection="0">
      <alignment vertical="bottom"/>
    </xf>
    <xf numFmtId="49" fontId="7" fillId="4" borderId="3" applyNumberFormat="1" applyFont="1" applyFill="1" applyBorder="1" applyAlignment="1" applyProtection="0">
      <alignment horizontal="center" vertical="center" wrapText="1"/>
    </xf>
    <xf numFmtId="0" fontId="7" fillId="4" borderId="3" applyNumberFormat="0" applyFont="1" applyFill="1" applyBorder="1" applyAlignment="1" applyProtection="0">
      <alignment horizontal="center" vertical="center" wrapText="1"/>
    </xf>
    <xf numFmtId="0" fontId="4" fillId="4" borderId="10" applyNumberFormat="0" applyFont="1" applyFill="1" applyBorder="1" applyAlignment="1" applyProtection="0">
      <alignment horizontal="center" vertical="center" wrapText="1"/>
    </xf>
    <xf numFmtId="0" fontId="4" fillId="4" borderId="3" applyNumberFormat="0" applyFont="1" applyFill="1" applyBorder="1" applyAlignment="1" applyProtection="0">
      <alignment horizontal="center" vertical="center" wrapText="1"/>
    </xf>
    <xf numFmtId="0" fontId="4" fillId="4" borderId="6" applyNumberFormat="0" applyFont="1" applyFill="1" applyBorder="1" applyAlignment="1" applyProtection="0">
      <alignment horizontal="center" vertical="center" wrapText="1"/>
    </xf>
    <xf numFmtId="49" fontId="8" fillId="4" borderId="3" applyNumberFormat="1" applyFont="1" applyFill="1" applyBorder="1" applyAlignment="1" applyProtection="0">
      <alignment horizontal="center" vertical="center"/>
    </xf>
    <xf numFmtId="0" fontId="8" fillId="4" borderId="3" applyNumberFormat="0" applyFont="1" applyFill="1" applyBorder="1" applyAlignment="1" applyProtection="0">
      <alignment horizontal="center" vertical="center"/>
    </xf>
    <xf numFmtId="49" fontId="7" fillId="4" borderId="2" applyNumberFormat="1" applyFont="1" applyFill="1" applyBorder="1" applyAlignment="1" applyProtection="0">
      <alignment horizontal="center" vertical="bottom"/>
    </xf>
    <xf numFmtId="0" fontId="7" fillId="4" borderId="3" applyNumberFormat="0" applyFont="1" applyFill="1" applyBorder="1" applyAlignment="1" applyProtection="0">
      <alignment horizontal="center" vertical="bottom"/>
    </xf>
    <xf numFmtId="49" fontId="7" fillId="4" borderId="2" applyNumberFormat="1" applyFont="1" applyFill="1" applyBorder="1" applyAlignment="1" applyProtection="0">
      <alignment horizontal="center" vertical="center" wrapText="1"/>
    </xf>
    <xf numFmtId="0" fontId="7" fillId="4" borderId="2" applyNumberFormat="0" applyFont="1" applyFill="1" applyBorder="1" applyAlignment="1" applyProtection="0">
      <alignment horizontal="center" vertical="center" wrapText="1"/>
    </xf>
    <xf numFmtId="0" fontId="4" fillId="4" borderId="11" applyNumberFormat="0" applyFont="1" applyFill="1" applyBorder="1" applyAlignment="1" applyProtection="0">
      <alignment horizontal="center" vertical="center" wrapText="1"/>
    </xf>
    <xf numFmtId="0" fontId="4" fillId="4" borderId="5" applyNumberFormat="0" applyFont="1" applyFill="1" applyBorder="1" applyAlignment="1" applyProtection="0">
      <alignment horizontal="center" vertical="center" wrapText="1"/>
    </xf>
    <xf numFmtId="0" fontId="4" fillId="4" borderId="12" applyNumberFormat="0" applyFont="1" applyFill="1" applyBorder="1" applyAlignment="1" applyProtection="0">
      <alignment horizontal="center" vertical="center" wrapText="1"/>
    </xf>
    <xf numFmtId="0" fontId="4" fillId="4" borderId="8" applyNumberFormat="0" applyFont="1" applyFill="1" applyBorder="1" applyAlignment="1" applyProtection="0">
      <alignment vertical="center" wrapText="1"/>
    </xf>
    <xf numFmtId="49" fontId="9" fillId="4" borderId="13" applyNumberFormat="1" applyFont="1" applyFill="1" applyBorder="1" applyAlignment="1" applyProtection="0">
      <alignment horizontal="center" vertical="center"/>
    </xf>
    <xf numFmtId="0" fontId="9" fillId="4" borderId="13" applyNumberFormat="0" applyFont="1" applyFill="1" applyBorder="1" applyAlignment="1" applyProtection="0">
      <alignment horizontal="center" vertical="center"/>
    </xf>
    <xf numFmtId="0" fontId="9" fillId="4" borderId="14" applyNumberFormat="0" applyFont="1" applyFill="1" applyBorder="1" applyAlignment="1" applyProtection="0">
      <alignment horizontal="center" vertical="center"/>
    </xf>
    <xf numFmtId="49" fontId="7" fillId="4" borderId="3" applyNumberFormat="1" applyFont="1" applyFill="1" applyBorder="1" applyAlignment="1" applyProtection="0">
      <alignment horizontal="center" vertical="top" wrapText="1"/>
    </xf>
    <xf numFmtId="0" fontId="7" fillId="4" borderId="3" applyNumberFormat="0" applyFont="1" applyFill="1" applyBorder="1" applyAlignment="1" applyProtection="0">
      <alignment horizontal="center" vertical="top" wrapText="1"/>
    </xf>
    <xf numFmtId="0" fontId="7" fillId="4" borderId="3" applyNumberFormat="0" applyFont="1" applyFill="1" applyBorder="1" applyAlignment="1" applyProtection="0">
      <alignment horizontal="center" vertical="top"/>
    </xf>
    <xf numFmtId="0" fontId="4" fillId="3" borderId="3" applyNumberFormat="0" applyFont="1" applyFill="1" applyBorder="1" applyAlignment="1" applyProtection="0">
      <alignment vertical="center" wrapText="1"/>
    </xf>
    <xf numFmtId="0" fontId="0" applyNumberFormat="1" applyFont="1" applyFill="0" applyBorder="0" applyAlignment="1" applyProtection="0">
      <alignment vertical="bottom"/>
    </xf>
    <xf numFmtId="59" fontId="10" fillId="3" borderId="15" applyNumberFormat="1" applyFont="1" applyFill="1" applyBorder="1" applyAlignment="1" applyProtection="0">
      <alignment horizontal="center" vertical="bottom"/>
    </xf>
    <xf numFmtId="59" fontId="10" fillId="3" borderId="16" applyNumberFormat="1" applyFont="1" applyFill="1" applyBorder="1" applyAlignment="1" applyProtection="0">
      <alignment vertical="bottom"/>
    </xf>
    <xf numFmtId="59" fontId="10" fillId="3" borderId="17" applyNumberFormat="1" applyFont="1" applyFill="1" applyBorder="1" applyAlignment="1" applyProtection="0">
      <alignment vertical="bottom"/>
    </xf>
    <xf numFmtId="49" fontId="11" fillId="5" borderId="18" applyNumberFormat="1" applyFont="1" applyFill="1" applyBorder="1" applyAlignment="1" applyProtection="0">
      <alignment horizontal="center" vertical="center"/>
    </xf>
    <xf numFmtId="59" fontId="0" fillId="3" borderId="19" applyNumberFormat="1" applyFont="1" applyFill="1" applyBorder="1" applyAlignment="1" applyProtection="0">
      <alignment vertical="bottom"/>
    </xf>
    <xf numFmtId="59" fontId="10" fillId="3" borderId="20" applyNumberFormat="1" applyFont="1" applyFill="1" applyBorder="1" applyAlignment="1" applyProtection="0">
      <alignment vertical="bottom"/>
    </xf>
    <xf numFmtId="60" fontId="0" fillId="3" borderId="17" applyNumberFormat="1" applyFont="1" applyFill="1" applyBorder="1" applyAlignment="1" applyProtection="0">
      <alignment vertical="center"/>
    </xf>
    <xf numFmtId="60" fontId="0" fillId="3" borderId="16" applyNumberFormat="1" applyFont="1" applyFill="1" applyBorder="1" applyAlignment="1" applyProtection="0">
      <alignment vertical="center"/>
    </xf>
    <xf numFmtId="59" fontId="0" fillId="3" borderId="21" applyNumberFormat="1" applyFont="1" applyFill="1" applyBorder="1" applyAlignment="1" applyProtection="0">
      <alignment vertical="bottom"/>
    </xf>
    <xf numFmtId="59" fontId="0" fillId="3" borderId="22" applyNumberFormat="1" applyFont="1" applyFill="1" applyBorder="1" applyAlignment="1" applyProtection="0">
      <alignment vertical="bottom"/>
    </xf>
    <xf numFmtId="59" fontId="0" fillId="3" borderId="23" applyNumberFormat="1" applyFont="1" applyFill="1" applyBorder="1" applyAlignment="1" applyProtection="0">
      <alignment vertical="bottom"/>
    </xf>
    <xf numFmtId="59" fontId="10" fillId="3" borderId="24" applyNumberFormat="1" applyFont="1" applyFill="1" applyBorder="1" applyAlignment="1" applyProtection="0">
      <alignment horizontal="center" vertical="bottom"/>
    </xf>
    <xf numFmtId="59" fontId="12" fillId="3" borderId="25" applyNumberFormat="1" applyFont="1" applyFill="1" applyBorder="1" applyAlignment="1" applyProtection="0">
      <alignment horizontal="center" vertical="bottom" wrapText="1"/>
    </xf>
    <xf numFmtId="49" fontId="13" fillId="3" borderId="26" applyNumberFormat="1" applyFont="1" applyFill="1" applyBorder="1" applyAlignment="1" applyProtection="0">
      <alignment horizontal="center" vertical="center" wrapText="1"/>
    </xf>
    <xf numFmtId="59" fontId="13" fillId="3" borderId="27" applyNumberFormat="1" applyFont="1" applyFill="1" applyBorder="1" applyAlignment="1" applyProtection="0">
      <alignment horizontal="center" vertical="center" wrapText="1"/>
    </xf>
    <xf numFmtId="59" fontId="13" fillId="3" borderId="26" applyNumberFormat="1" applyFont="1" applyFill="1" applyBorder="1" applyAlignment="1" applyProtection="0">
      <alignment horizontal="center" vertical="center" wrapText="1"/>
    </xf>
    <xf numFmtId="59" fontId="12" fillId="3" borderId="26" applyNumberFormat="1" applyFont="1" applyFill="1" applyBorder="1" applyAlignment="1" applyProtection="0">
      <alignment horizontal="center" vertical="bottom" wrapText="1"/>
    </xf>
    <xf numFmtId="59" fontId="12" fillId="3" borderId="28" applyNumberFormat="1" applyFont="1" applyFill="1" applyBorder="1" applyAlignment="1" applyProtection="0">
      <alignment horizontal="center" vertical="bottom" wrapText="1"/>
    </xf>
    <xf numFmtId="59" fontId="12" fillId="3" borderId="24" applyNumberFormat="1" applyFont="1" applyFill="1" applyBorder="1" applyAlignment="1" applyProtection="0">
      <alignment horizontal="center" vertical="bottom" wrapText="1"/>
    </xf>
    <xf numFmtId="49" fontId="14" fillId="3" borderId="29" applyNumberFormat="1" applyFont="1" applyFill="1" applyBorder="1" applyAlignment="1" applyProtection="0">
      <alignment horizontal="center" vertical="center" wrapText="1"/>
    </xf>
    <xf numFmtId="59" fontId="14" fillId="3" borderId="27" applyNumberFormat="1" applyFont="1" applyFill="1" applyBorder="1" applyAlignment="1" applyProtection="0">
      <alignment horizontal="center" vertical="center" wrapText="1"/>
    </xf>
    <xf numFmtId="59" fontId="14" fillId="3" borderId="30" applyNumberFormat="1" applyFont="1" applyFill="1" applyBorder="1" applyAlignment="1" applyProtection="0">
      <alignment horizontal="center" vertical="center" wrapText="1"/>
    </xf>
    <xf numFmtId="59" fontId="0" fillId="3" borderId="31" applyNumberFormat="1" applyFont="1" applyFill="1" applyBorder="1" applyAlignment="1" applyProtection="0">
      <alignment vertical="bottom"/>
    </xf>
    <xf numFmtId="59" fontId="0" fillId="3" borderId="3" applyNumberFormat="1" applyFont="1" applyFill="1" applyBorder="1" applyAlignment="1" applyProtection="0">
      <alignment vertical="bottom"/>
    </xf>
    <xf numFmtId="59" fontId="0" fillId="3" borderId="4" applyNumberFormat="1" applyFont="1" applyFill="1" applyBorder="1" applyAlignment="1" applyProtection="0">
      <alignment vertical="bottom"/>
    </xf>
    <xf numFmtId="49" fontId="17" fillId="3" borderId="16" applyNumberFormat="1" applyFont="1" applyFill="1" applyBorder="1" applyAlignment="1" applyProtection="0">
      <alignment horizontal="center" vertical="bottom" wrapText="1"/>
    </xf>
    <xf numFmtId="59" fontId="17" fillId="3" borderId="20" applyNumberFormat="1" applyFont="1" applyFill="1" applyBorder="1" applyAlignment="1" applyProtection="0">
      <alignment horizontal="center" vertical="bottom" wrapText="1"/>
    </xf>
    <xf numFmtId="59" fontId="17" fillId="3" borderId="17" applyNumberFormat="1" applyFont="1" applyFill="1" applyBorder="1" applyAlignment="1" applyProtection="0">
      <alignment horizontal="center" vertical="bottom" wrapText="1"/>
    </xf>
    <xf numFmtId="49" fontId="17" fillId="6" borderId="16" applyNumberFormat="1" applyFont="1" applyFill="1" applyBorder="1" applyAlignment="1" applyProtection="0">
      <alignment horizontal="center" vertical="center" wrapText="1"/>
    </xf>
    <xf numFmtId="59" fontId="17" fillId="6" borderId="17" applyNumberFormat="1" applyFont="1" applyFill="1" applyBorder="1" applyAlignment="1" applyProtection="0">
      <alignment horizontal="center" vertical="center" wrapText="1"/>
    </xf>
    <xf numFmtId="49" fontId="18" fillId="6" borderId="29" applyNumberFormat="1" applyFont="1" applyFill="1" applyBorder="1" applyAlignment="1" applyProtection="0">
      <alignment horizontal="center" vertical="bottom"/>
    </xf>
    <xf numFmtId="59" fontId="18" fillId="6" borderId="27" applyNumberFormat="1" applyFont="1" applyFill="1" applyBorder="1" applyAlignment="1" applyProtection="0">
      <alignment horizontal="center" vertical="bottom"/>
    </xf>
    <xf numFmtId="59" fontId="18" fillId="6" borderId="30" applyNumberFormat="1" applyFont="1" applyFill="1" applyBorder="1" applyAlignment="1" applyProtection="0">
      <alignment horizontal="center" vertical="bottom"/>
    </xf>
    <xf numFmtId="59" fontId="18" fillId="3" borderId="15" applyNumberFormat="1" applyFont="1" applyFill="1" applyBorder="1" applyAlignment="1" applyProtection="0">
      <alignment vertical="center"/>
    </xf>
    <xf numFmtId="49" fontId="18" fillId="6" borderId="29" applyNumberFormat="1" applyFont="1" applyFill="1" applyBorder="1" applyAlignment="1" applyProtection="0">
      <alignment horizontal="center" vertical="center"/>
    </xf>
    <xf numFmtId="59" fontId="18" fillId="6" borderId="30" applyNumberFormat="1" applyFont="1" applyFill="1" applyBorder="1" applyAlignment="1" applyProtection="0">
      <alignment horizontal="center" vertical="center"/>
    </xf>
    <xf numFmtId="49" fontId="19" fillId="3" borderId="25" applyNumberFormat="1" applyFont="1" applyFill="1" applyBorder="1" applyAlignment="1" applyProtection="0">
      <alignment horizontal="center" vertical="center" wrapText="1"/>
    </xf>
    <xf numFmtId="59" fontId="19" fillId="3" borderId="26" applyNumberFormat="1" applyFont="1" applyFill="1" applyBorder="1" applyAlignment="1" applyProtection="0">
      <alignment horizontal="center" vertical="center" wrapText="1"/>
    </xf>
    <xf numFmtId="59" fontId="19" fillId="3" borderId="28" applyNumberFormat="1" applyFont="1" applyFill="1" applyBorder="1" applyAlignment="1" applyProtection="0">
      <alignment horizontal="center" vertical="center" wrapText="1"/>
    </xf>
    <xf numFmtId="59" fontId="17" fillId="6" borderId="25" applyNumberFormat="1" applyFont="1" applyFill="1" applyBorder="1" applyAlignment="1" applyProtection="0">
      <alignment horizontal="center" vertical="center" wrapText="1"/>
    </xf>
    <xf numFmtId="59" fontId="17" fillId="6" borderId="28" applyNumberFormat="1" applyFont="1" applyFill="1" applyBorder="1" applyAlignment="1" applyProtection="0">
      <alignment horizontal="center" vertical="center" wrapText="1"/>
    </xf>
    <xf numFmtId="59" fontId="17" fillId="3" borderId="24" applyNumberFormat="1" applyFont="1" applyFill="1" applyBorder="1" applyAlignment="1" applyProtection="0">
      <alignment horizontal="center" vertical="center" wrapText="1"/>
    </xf>
    <xf numFmtId="49" fontId="20" fillId="3" borderId="29" applyNumberFormat="1" applyFont="1" applyFill="1" applyBorder="1" applyAlignment="1" applyProtection="0">
      <alignment horizontal="center" vertical="center" wrapText="1"/>
    </xf>
    <xf numFmtId="59" fontId="20" fillId="3" borderId="30" applyNumberFormat="1" applyFont="1" applyFill="1" applyBorder="1" applyAlignment="1" applyProtection="0">
      <alignment horizontal="center" vertical="center" wrapText="1"/>
    </xf>
    <xf numFmtId="14" fontId="10" fillId="3" borderId="15" applyNumberFormat="1" applyFont="1" applyFill="1" applyBorder="1" applyAlignment="1" applyProtection="0">
      <alignment horizontal="center" vertical="bottom"/>
    </xf>
    <xf numFmtId="14" fontId="0" fillId="3" borderId="24" applyNumberFormat="1" applyFont="1" applyFill="1" applyBorder="1" applyAlignment="1" applyProtection="0">
      <alignment vertical="bottom"/>
    </xf>
    <xf numFmtId="59" fontId="0" fillId="7" borderId="29" applyNumberFormat="1" applyFont="1" applyFill="1" applyBorder="1" applyAlignment="1" applyProtection="0">
      <alignment vertical="bottom" wrapText="1"/>
    </xf>
    <xf numFmtId="59" fontId="0" fillId="7" borderId="30" applyNumberFormat="1" applyFont="1" applyFill="1" applyBorder="1" applyAlignment="1" applyProtection="0">
      <alignment vertical="bottom"/>
    </xf>
    <xf numFmtId="59" fontId="10" fillId="3" borderId="32" applyNumberFormat="1" applyFont="1" applyFill="1" applyBorder="1" applyAlignment="1" applyProtection="0">
      <alignment horizontal="center" vertical="bottom"/>
    </xf>
    <xf numFmtId="59" fontId="0" fillId="4" borderId="33" applyNumberFormat="1" applyFont="1" applyFill="1" applyBorder="1" applyAlignment="1" applyProtection="0">
      <alignment vertical="center"/>
    </xf>
    <xf numFmtId="49" fontId="0" fillId="4" borderId="34" applyNumberFormat="1" applyFont="1" applyFill="1" applyBorder="1" applyAlignment="1" applyProtection="0">
      <alignment vertical="center" wrapText="1"/>
    </xf>
    <xf numFmtId="49" fontId="0" fillId="8" borderId="34" applyNumberFormat="1" applyFont="1" applyFill="1" applyBorder="1" applyAlignment="1" applyProtection="0">
      <alignment vertical="center" wrapText="1"/>
    </xf>
    <xf numFmtId="49" fontId="10" fillId="9" borderId="35" applyNumberFormat="1" applyFont="1" applyFill="1" applyBorder="1" applyAlignment="1" applyProtection="0">
      <alignment horizontal="center" vertical="center" wrapText="1"/>
    </xf>
    <xf numFmtId="60" fontId="10" fillId="3" borderId="36" applyNumberFormat="1" applyFont="1" applyFill="1" applyBorder="1" applyAlignment="1" applyProtection="0">
      <alignment horizontal="center" vertical="center" wrapText="1"/>
    </xf>
    <xf numFmtId="14" fontId="10" fillId="3" borderId="37" applyNumberFormat="1" applyFont="1" applyFill="1" applyBorder="1" applyAlignment="1" applyProtection="0">
      <alignment horizontal="center" vertical="bottom"/>
    </xf>
    <xf numFmtId="49" fontId="10" fillId="8" borderId="34" applyNumberFormat="1" applyFont="1" applyFill="1" applyBorder="1" applyAlignment="1" applyProtection="0">
      <alignment horizontal="center" vertical="center" wrapText="1"/>
    </xf>
    <xf numFmtId="60" fontId="10" fillId="3" borderId="32" applyNumberFormat="1" applyFont="1" applyFill="1" applyBorder="1" applyAlignment="1" applyProtection="0">
      <alignment horizontal="center" vertical="center" wrapText="1"/>
    </xf>
    <xf numFmtId="49" fontId="10" fillId="10" borderId="33" applyNumberFormat="1" applyFont="1" applyFill="1" applyBorder="1" applyAlignment="1" applyProtection="0">
      <alignment horizontal="center" vertical="center" wrapText="1"/>
    </xf>
    <xf numFmtId="49" fontId="10" fillId="11" borderId="35" applyNumberFormat="1" applyFont="1" applyFill="1" applyBorder="1" applyAlignment="1" applyProtection="0">
      <alignment horizontal="center" vertical="center" wrapText="1"/>
    </xf>
    <xf numFmtId="49" fontId="13" fillId="12" borderId="29" applyNumberFormat="1" applyFont="1" applyFill="1" applyBorder="1" applyAlignment="1" applyProtection="0">
      <alignment horizontal="center" vertical="center"/>
    </xf>
    <xf numFmtId="0" fontId="13" fillId="12" borderId="27" applyNumberFormat="0" applyFont="1" applyFill="1" applyBorder="1" applyAlignment="1" applyProtection="0">
      <alignment horizontal="center" vertical="center"/>
    </xf>
    <xf numFmtId="0" fontId="13" fillId="12" borderId="30" applyNumberFormat="0" applyFont="1" applyFill="1" applyBorder="1" applyAlignment="1" applyProtection="0">
      <alignment horizontal="center" vertical="center"/>
    </xf>
    <xf numFmtId="59" fontId="13" fillId="3" borderId="24" applyNumberFormat="1" applyFont="1" applyFill="1" applyBorder="1" applyAlignment="1" applyProtection="0">
      <alignment horizontal="center" vertical="center"/>
    </xf>
    <xf numFmtId="49" fontId="13" fillId="12" borderId="29" applyNumberFormat="1" applyFont="1" applyFill="1" applyBorder="1" applyAlignment="1" applyProtection="0">
      <alignment horizontal="center" vertical="bottom"/>
    </xf>
    <xf numFmtId="59" fontId="13" fillId="12" borderId="27" applyNumberFormat="1" applyFont="1" applyFill="1" applyBorder="1" applyAlignment="1" applyProtection="0">
      <alignment horizontal="center" vertical="bottom"/>
    </xf>
    <xf numFmtId="59" fontId="13" fillId="12" borderId="30" applyNumberFormat="1" applyFont="1" applyFill="1" applyBorder="1" applyAlignment="1" applyProtection="0">
      <alignment horizontal="center" vertical="bottom"/>
    </xf>
    <xf numFmtId="0" fontId="0" fillId="3" borderId="31" applyNumberFormat="0" applyFont="1" applyFill="1" applyBorder="1" applyAlignment="1" applyProtection="0">
      <alignment vertical="bottom"/>
    </xf>
    <xf numFmtId="49" fontId="11" fillId="2" borderId="38" applyNumberFormat="1" applyFont="1" applyFill="1" applyBorder="1" applyAlignment="1" applyProtection="0">
      <alignment horizontal="center" vertical="bottom"/>
    </xf>
    <xf numFmtId="59" fontId="11" fillId="2" borderId="39" applyNumberFormat="1" applyFont="1" applyFill="1" applyBorder="1" applyAlignment="1" applyProtection="0">
      <alignment horizontal="center" vertical="bottom"/>
    </xf>
    <xf numFmtId="59" fontId="11" fillId="2" borderId="40" applyNumberFormat="1" applyFont="1" applyFill="1" applyBorder="1" applyAlignment="1" applyProtection="0">
      <alignment horizontal="center" vertical="bottom"/>
    </xf>
    <xf numFmtId="59" fontId="11" fillId="3" borderId="24" applyNumberFormat="1" applyFont="1" applyFill="1" applyBorder="1" applyAlignment="1" applyProtection="0">
      <alignment horizontal="center" vertical="bottom"/>
    </xf>
    <xf numFmtId="49" fontId="11" fillId="2" borderId="29" applyNumberFormat="1" applyFont="1" applyFill="1" applyBorder="1" applyAlignment="1" applyProtection="0">
      <alignment horizontal="center" vertical="bottom"/>
    </xf>
    <xf numFmtId="59" fontId="11" fillId="2" borderId="27" applyNumberFormat="1" applyFont="1" applyFill="1" applyBorder="1" applyAlignment="1" applyProtection="0">
      <alignment horizontal="center" vertical="bottom"/>
    </xf>
    <xf numFmtId="59" fontId="11" fillId="2" borderId="30" applyNumberFormat="1" applyFont="1" applyFill="1" applyBorder="1" applyAlignment="1" applyProtection="0">
      <alignment horizontal="center" vertical="bottom"/>
    </xf>
    <xf numFmtId="59" fontId="0" fillId="3" borderId="24" applyNumberFormat="1" applyFont="1" applyFill="1" applyBorder="1" applyAlignment="1" applyProtection="0">
      <alignment vertical="bottom"/>
    </xf>
    <xf numFmtId="49" fontId="10" fillId="3" borderId="41" applyNumberFormat="1" applyFont="1" applyFill="1" applyBorder="1" applyAlignment="1" applyProtection="0">
      <alignment vertical="center"/>
    </xf>
    <xf numFmtId="49" fontId="0" fillId="3" borderId="42" applyNumberFormat="1" applyFont="1" applyFill="1" applyBorder="1" applyAlignment="1" applyProtection="0">
      <alignment vertical="center"/>
    </xf>
    <xf numFmtId="59" fontId="0" fillId="3" borderId="42" applyNumberFormat="1" applyFont="1" applyFill="1" applyBorder="1" applyAlignment="1" applyProtection="0">
      <alignment vertical="bottom"/>
    </xf>
    <xf numFmtId="2" fontId="0" fillId="3" borderId="42" applyNumberFormat="1" applyFont="1" applyFill="1" applyBorder="1" applyAlignment="1" applyProtection="0">
      <alignment vertical="bottom"/>
    </xf>
    <xf numFmtId="59" fontId="0" fillId="3" borderId="42" applyNumberFormat="1" applyFont="1" applyFill="1" applyBorder="1" applyAlignment="1" applyProtection="0">
      <alignment vertical="center"/>
    </xf>
    <xf numFmtId="0" fontId="0" fillId="8" borderId="42" applyNumberFormat="0" applyFont="1" applyFill="1" applyBorder="1" applyAlignment="1" applyProtection="0">
      <alignment vertical="center"/>
    </xf>
    <xf numFmtId="60" fontId="10" fillId="3" borderId="43" applyNumberFormat="1" applyFont="1" applyFill="1" applyBorder="1" applyAlignment="1" applyProtection="0">
      <alignment horizontal="right" vertical="center"/>
    </xf>
    <xf numFmtId="60" fontId="10" fillId="3" borderId="24" applyNumberFormat="1" applyFont="1" applyFill="1" applyBorder="1" applyAlignment="1" applyProtection="0">
      <alignment horizontal="right" vertical="center"/>
    </xf>
    <xf numFmtId="0" fontId="0" fillId="8" borderId="44" applyNumberFormat="0" applyFont="1" applyFill="1" applyBorder="1" applyAlignment="1" applyProtection="0">
      <alignment vertical="center"/>
    </xf>
    <xf numFmtId="60" fontId="10" fillId="3" borderId="45" applyNumberFormat="1" applyFont="1" applyFill="1" applyBorder="1" applyAlignment="1" applyProtection="0">
      <alignment horizontal="right" vertical="center"/>
    </xf>
    <xf numFmtId="60" fontId="0" fillId="3" borderId="15" applyNumberFormat="1" applyFont="1" applyFill="1" applyBorder="1" applyAlignment="1" applyProtection="0">
      <alignment vertical="center"/>
    </xf>
    <xf numFmtId="60" fontId="10" fillId="3" borderId="15" applyNumberFormat="1" applyFont="1" applyFill="1" applyBorder="1" applyAlignment="1" applyProtection="0">
      <alignment horizontal="right" vertical="center"/>
    </xf>
    <xf numFmtId="0" fontId="0" fillId="8" borderId="44" applyNumberFormat="1" applyFont="1" applyFill="1" applyBorder="1" applyAlignment="1" applyProtection="0">
      <alignment vertical="center"/>
    </xf>
    <xf numFmtId="0" fontId="0" fillId="8" borderId="41" applyNumberFormat="0" applyFont="1" applyFill="1" applyBorder="1" applyAlignment="1" applyProtection="0">
      <alignment vertical="center"/>
    </xf>
    <xf numFmtId="60" fontId="0" fillId="3" borderId="24" applyNumberFormat="1" applyFont="1" applyFill="1" applyBorder="1" applyAlignment="1" applyProtection="0">
      <alignment vertical="center"/>
    </xf>
    <xf numFmtId="0" fontId="0" fillId="8" borderId="41" applyNumberFormat="1" applyFont="1" applyFill="1" applyBorder="1" applyAlignment="1" applyProtection="0">
      <alignment vertical="center"/>
    </xf>
    <xf numFmtId="49" fontId="10" fillId="3" borderId="46" applyNumberFormat="1" applyFont="1" applyFill="1" applyBorder="1" applyAlignment="1" applyProtection="0">
      <alignment vertical="center"/>
    </xf>
    <xf numFmtId="49" fontId="0" fillId="3" borderId="47" applyNumberFormat="1" applyFont="1" applyFill="1" applyBorder="1" applyAlignment="1" applyProtection="0">
      <alignment vertical="center"/>
    </xf>
    <xf numFmtId="59" fontId="0" fillId="3" borderId="47" applyNumberFormat="1" applyFont="1" applyFill="1" applyBorder="1" applyAlignment="1" applyProtection="0">
      <alignment vertical="bottom"/>
    </xf>
    <xf numFmtId="2" fontId="0" fillId="3" borderId="47" applyNumberFormat="1" applyFont="1" applyFill="1" applyBorder="1" applyAlignment="1" applyProtection="0">
      <alignment vertical="bottom"/>
    </xf>
    <xf numFmtId="59" fontId="0" fillId="3" borderId="47" applyNumberFormat="1" applyFont="1" applyFill="1" applyBorder="1" applyAlignment="1" applyProtection="0">
      <alignment vertical="center"/>
    </xf>
    <xf numFmtId="0" fontId="0" fillId="8" borderId="47" applyNumberFormat="0" applyFont="1" applyFill="1" applyBorder="1" applyAlignment="1" applyProtection="0">
      <alignment vertical="center"/>
    </xf>
    <xf numFmtId="60" fontId="10" fillId="3" borderId="48" applyNumberFormat="1" applyFont="1" applyFill="1" applyBorder="1" applyAlignment="1" applyProtection="0">
      <alignment horizontal="right" vertical="center"/>
    </xf>
    <xf numFmtId="0" fontId="0" fillId="8" borderId="46" applyNumberFormat="0" applyFont="1" applyFill="1" applyBorder="1" applyAlignment="1" applyProtection="0">
      <alignment vertical="center"/>
    </xf>
    <xf numFmtId="60" fontId="0" fillId="3" borderId="32" applyNumberFormat="1" applyFont="1" applyFill="1" applyBorder="1" applyAlignment="1" applyProtection="0">
      <alignment vertical="center"/>
    </xf>
    <xf numFmtId="60" fontId="10" fillId="3" borderId="32" applyNumberFormat="1" applyFont="1" applyFill="1" applyBorder="1" applyAlignment="1" applyProtection="0">
      <alignment horizontal="right" vertical="center"/>
    </xf>
    <xf numFmtId="0" fontId="0" fillId="8" borderId="46" applyNumberFormat="1" applyFont="1" applyFill="1" applyBorder="1" applyAlignment="1" applyProtection="0">
      <alignment vertical="center"/>
    </xf>
    <xf numFmtId="59" fontId="22" fillId="2" borderId="39" applyNumberFormat="1" applyFont="1" applyFill="1" applyBorder="1" applyAlignment="1" applyProtection="0">
      <alignment horizontal="center" vertical="bottom"/>
    </xf>
    <xf numFmtId="59" fontId="22" fillId="2" borderId="27" applyNumberFormat="1" applyFont="1" applyFill="1" applyBorder="1" applyAlignment="1" applyProtection="0">
      <alignment horizontal="center" vertical="bottom"/>
    </xf>
    <xf numFmtId="59" fontId="22" fillId="2" borderId="30" applyNumberFormat="1" applyFont="1" applyFill="1" applyBorder="1" applyAlignment="1" applyProtection="0">
      <alignment horizontal="center" vertical="bottom"/>
    </xf>
    <xf numFmtId="59" fontId="22" fillId="3" borderId="24" applyNumberFormat="1" applyFont="1" applyFill="1" applyBorder="1" applyAlignment="1" applyProtection="0">
      <alignment horizontal="center" vertical="center"/>
    </xf>
    <xf numFmtId="49" fontId="10" fillId="3" borderId="44" applyNumberFormat="1" applyFont="1" applyFill="1" applyBorder="1" applyAlignment="1" applyProtection="0">
      <alignment horizontal="left" vertical="bottom"/>
    </xf>
    <xf numFmtId="59" fontId="0" fillId="3" borderId="49" applyNumberFormat="1" applyFont="1" applyFill="1" applyBorder="1" applyAlignment="1" applyProtection="0">
      <alignment vertical="bottom"/>
    </xf>
    <xf numFmtId="2" fontId="0" fillId="3" borderId="49" applyNumberFormat="1" applyFont="1" applyFill="1" applyBorder="1" applyAlignment="1" applyProtection="0">
      <alignment vertical="bottom"/>
    </xf>
    <xf numFmtId="0" fontId="0" fillId="8" borderId="49" applyNumberFormat="0" applyFont="1" applyFill="1" applyBorder="1" applyAlignment="1" applyProtection="0">
      <alignment vertical="center"/>
    </xf>
    <xf numFmtId="49" fontId="10" fillId="3" borderId="41" applyNumberFormat="1" applyFont="1" applyFill="1" applyBorder="1" applyAlignment="1" applyProtection="0">
      <alignment horizontal="left" vertical="bottom"/>
    </xf>
    <xf numFmtId="59" fontId="0" fillId="3" borderId="32" applyNumberFormat="1" applyFont="1" applyFill="1" applyBorder="1" applyAlignment="1" applyProtection="0">
      <alignment vertical="bottom"/>
    </xf>
    <xf numFmtId="59" fontId="11" fillId="3" borderId="29" applyNumberFormat="1" applyFont="1" applyFill="1" applyBorder="1" applyAlignment="1" applyProtection="0">
      <alignment horizontal="center" vertical="center"/>
    </xf>
    <xf numFmtId="59" fontId="11" fillId="3" borderId="27" applyNumberFormat="1" applyFont="1" applyFill="1" applyBorder="1" applyAlignment="1" applyProtection="0">
      <alignment horizontal="center" vertical="center"/>
    </xf>
    <xf numFmtId="59" fontId="11" fillId="3" borderId="30" applyNumberFormat="1" applyFont="1" applyFill="1" applyBorder="1" applyAlignment="1" applyProtection="0">
      <alignment horizontal="center" vertical="center"/>
    </xf>
    <xf numFmtId="59" fontId="11" fillId="3" borderId="24" applyNumberFormat="1" applyFont="1" applyFill="1" applyBorder="1" applyAlignment="1" applyProtection="0">
      <alignment horizontal="center" vertical="center"/>
    </xf>
    <xf numFmtId="60" fontId="0" fillId="3" borderId="29" applyNumberFormat="1" applyFont="1" applyFill="1" applyBorder="1" applyAlignment="1" applyProtection="0">
      <alignment vertical="center"/>
    </xf>
    <xf numFmtId="60" fontId="0" fillId="3" borderId="27" applyNumberFormat="1" applyFont="1" applyFill="1" applyBorder="1" applyAlignment="1" applyProtection="0">
      <alignment vertical="center"/>
    </xf>
    <xf numFmtId="60" fontId="0" fillId="3" borderId="30" applyNumberFormat="1" applyFont="1" applyFill="1" applyBorder="1" applyAlignment="1" applyProtection="0">
      <alignment vertical="center"/>
    </xf>
    <xf numFmtId="59" fontId="10" fillId="3" borderId="20" applyNumberFormat="1" applyFont="1" applyFill="1" applyBorder="1" applyAlignment="1" applyProtection="0">
      <alignment vertical="center"/>
    </xf>
    <xf numFmtId="59" fontId="10" fillId="3" borderId="27" applyNumberFormat="1" applyFont="1" applyFill="1" applyBorder="1" applyAlignment="1" applyProtection="0">
      <alignment vertical="bottom"/>
    </xf>
    <xf numFmtId="59" fontId="0" fillId="3" borderId="27" applyNumberFormat="1" applyFont="1" applyFill="1" applyBorder="1" applyAlignment="1" applyProtection="0">
      <alignment vertical="bottom"/>
    </xf>
    <xf numFmtId="0" fontId="10" fillId="3" borderId="27" applyNumberFormat="0" applyFont="1" applyFill="1" applyBorder="1" applyAlignment="1" applyProtection="0">
      <alignment vertical="center"/>
    </xf>
    <xf numFmtId="60" fontId="10" fillId="3" borderId="20" applyNumberFormat="1" applyFont="1" applyFill="1" applyBorder="1" applyAlignment="1" applyProtection="0">
      <alignment horizontal="right" vertical="center"/>
    </xf>
    <xf numFmtId="60" fontId="10" fillId="3" borderId="3" applyNumberFormat="1" applyFont="1" applyFill="1" applyBorder="1" applyAlignment="1" applyProtection="0">
      <alignment horizontal="right" vertical="center"/>
    </xf>
    <xf numFmtId="59" fontId="0" fillId="3" borderId="20" applyNumberFormat="1" applyFont="1" applyFill="1" applyBorder="1" applyAlignment="1" applyProtection="0">
      <alignment vertical="bottom"/>
    </xf>
    <xf numFmtId="59" fontId="0" fillId="3" borderId="26" applyNumberFormat="1" applyFont="1" applyFill="1" applyBorder="1" applyAlignment="1" applyProtection="0">
      <alignment vertical="bottom"/>
    </xf>
    <xf numFmtId="59" fontId="10" fillId="3" borderId="31" applyNumberFormat="1" applyFont="1" applyFill="1" applyBorder="1" applyAlignment="1" applyProtection="0">
      <alignment vertical="bottom"/>
    </xf>
    <xf numFmtId="59" fontId="10" fillId="3" borderId="3" applyNumberFormat="1" applyFont="1" applyFill="1" applyBorder="1" applyAlignment="1" applyProtection="0">
      <alignment vertical="bottom"/>
    </xf>
    <xf numFmtId="59" fontId="10" fillId="3" borderId="3" applyNumberFormat="1" applyFont="1" applyFill="1" applyBorder="1" applyAlignment="1" applyProtection="0">
      <alignment vertical="center"/>
    </xf>
    <xf numFmtId="59" fontId="10" fillId="3" borderId="50" applyNumberFormat="1" applyFont="1" applyFill="1" applyBorder="1" applyAlignment="1" applyProtection="0">
      <alignment vertical="bottom"/>
    </xf>
    <xf numFmtId="49" fontId="14" fillId="13" borderId="29" applyNumberFormat="1" applyFont="1" applyFill="1" applyBorder="1" applyAlignment="1" applyProtection="0">
      <alignment horizontal="center" vertical="bottom"/>
    </xf>
    <xf numFmtId="59" fontId="14" fillId="13" borderId="27" applyNumberFormat="1" applyFont="1" applyFill="1" applyBorder="1" applyAlignment="1" applyProtection="0">
      <alignment horizontal="center" vertical="bottom"/>
    </xf>
    <xf numFmtId="59" fontId="14" fillId="13" borderId="30" applyNumberFormat="1" applyFont="1" applyFill="1" applyBorder="1" applyAlignment="1" applyProtection="0">
      <alignment horizontal="center" vertical="bottom"/>
    </xf>
    <xf numFmtId="0" fontId="15" fillId="3" borderId="18" applyNumberFormat="1" applyFont="1" applyFill="1" applyBorder="1" applyAlignment="1" applyProtection="0">
      <alignment horizontal="center" vertical="center"/>
    </xf>
    <xf numFmtId="60" fontId="11" fillId="3" borderId="25" applyNumberFormat="1" applyFont="1" applyFill="1" applyBorder="1" applyAlignment="1" applyProtection="0">
      <alignment horizontal="right" vertical="center"/>
    </xf>
    <xf numFmtId="60" fontId="11" fillId="3" borderId="50" applyNumberFormat="1" applyFont="1" applyFill="1" applyBorder="1" applyAlignment="1" applyProtection="0">
      <alignment horizontal="right" vertical="center"/>
    </xf>
    <xf numFmtId="49" fontId="15" fillId="3" borderId="18" applyNumberFormat="1" applyFont="1" applyFill="1" applyBorder="1" applyAlignment="1" applyProtection="0">
      <alignment horizontal="center" vertical="bottom"/>
    </xf>
    <xf numFmtId="59" fontId="14" fillId="3" borderId="24" applyNumberFormat="1" applyFont="1" applyFill="1" applyBorder="1" applyAlignment="1" applyProtection="0">
      <alignment vertical="bottom"/>
    </xf>
    <xf numFmtId="59" fontId="14" fillId="3" borderId="24" applyNumberFormat="1" applyFont="1" applyFill="1" applyBorder="1" applyAlignment="1" applyProtection="0">
      <alignment horizontal="center" vertical="bottom"/>
    </xf>
    <xf numFmtId="49" fontId="17" fillId="6" borderId="18" applyNumberFormat="1" applyFont="1" applyFill="1" applyBorder="1" applyAlignment="1" applyProtection="0">
      <alignment horizontal="center" vertical="bottom"/>
    </xf>
    <xf numFmtId="49" fontId="17" fillId="6" borderId="29" applyNumberFormat="1" applyFont="1" applyFill="1" applyBorder="1" applyAlignment="1" applyProtection="0">
      <alignment vertical="bottom"/>
    </xf>
    <xf numFmtId="59" fontId="17" fillId="6" borderId="30" applyNumberFormat="1" applyFont="1" applyFill="1" applyBorder="1" applyAlignment="1" applyProtection="0">
      <alignment vertical="bottom"/>
    </xf>
    <xf numFmtId="49" fontId="15" fillId="9" borderId="29" applyNumberFormat="1" applyFont="1" applyFill="1" applyBorder="1" applyAlignment="1" applyProtection="0">
      <alignment horizontal="center" vertical="bottom"/>
    </xf>
    <xf numFmtId="59" fontId="15" fillId="9" borderId="27" applyNumberFormat="1" applyFont="1" applyFill="1" applyBorder="1" applyAlignment="1" applyProtection="0">
      <alignment horizontal="center" vertical="bottom"/>
    </xf>
    <xf numFmtId="59" fontId="15" fillId="9" borderId="30" applyNumberFormat="1" applyFont="1" applyFill="1" applyBorder="1" applyAlignment="1" applyProtection="0">
      <alignment horizontal="center" vertical="bottom"/>
    </xf>
    <xf numFmtId="0" fontId="0" fillId="3" borderId="18" applyNumberFormat="0" applyFont="1" applyFill="1" applyBorder="1" applyAlignment="1" applyProtection="0">
      <alignment vertical="center" wrapText="1"/>
    </xf>
    <xf numFmtId="60" fontId="14" fillId="14" borderId="18" applyNumberFormat="1" applyFont="1" applyFill="1" applyBorder="1" applyAlignment="1" applyProtection="0">
      <alignment horizontal="right" vertical="center" wrapText="1"/>
    </xf>
    <xf numFmtId="60" fontId="10" fillId="3" borderId="32" applyNumberFormat="1" applyFont="1" applyFill="1" applyBorder="1" applyAlignment="1" applyProtection="0">
      <alignment horizontal="right" vertical="center" wrapText="1"/>
    </xf>
    <xf numFmtId="0" fontId="14" fillId="3" borderId="18" applyNumberFormat="1" applyFont="1" applyFill="1" applyBorder="1" applyAlignment="1" applyProtection="0">
      <alignment horizontal="center" vertical="bottom"/>
    </xf>
    <xf numFmtId="59" fontId="14" fillId="3" borderId="32" applyNumberFormat="1" applyFont="1" applyFill="1" applyBorder="1" applyAlignment="1" applyProtection="0">
      <alignment vertical="bottom"/>
    </xf>
    <xf numFmtId="59" fontId="14" fillId="3" borderId="32" applyNumberFormat="1" applyFont="1" applyFill="1" applyBorder="1" applyAlignment="1" applyProtection="0">
      <alignment horizontal="center" vertical="bottom"/>
    </xf>
    <xf numFmtId="0" fontId="24" fillId="3" borderId="18" applyNumberFormat="1" applyFont="1" applyFill="1" applyBorder="1" applyAlignment="1" applyProtection="0">
      <alignment horizontal="center" vertical="bottom"/>
    </xf>
    <xf numFmtId="60" fontId="24" fillId="14" borderId="29" applyNumberFormat="1" applyFont="1" applyFill="1" applyBorder="1" applyAlignment="1" applyProtection="0">
      <alignment vertical="center" wrapText="1"/>
    </xf>
    <xf numFmtId="60" fontId="24" fillId="14" borderId="30" applyNumberFormat="1" applyFont="1" applyFill="1" applyBorder="1" applyAlignment="1" applyProtection="0">
      <alignment vertical="center" wrapText="1"/>
    </xf>
    <xf numFmtId="59" fontId="10" fillId="7" borderId="29" applyNumberFormat="1" applyFont="1" applyFill="1" applyBorder="1" applyAlignment="1" applyProtection="0">
      <alignment vertical="bottom"/>
    </xf>
    <xf numFmtId="59" fontId="10" fillId="7" borderId="27" applyNumberFormat="1" applyFont="1" applyFill="1" applyBorder="1" applyAlignment="1" applyProtection="0">
      <alignment vertical="bottom"/>
    </xf>
    <xf numFmtId="59" fontId="0" fillId="7" borderId="27" applyNumberFormat="1" applyFont="1" applyFill="1" applyBorder="1" applyAlignment="1" applyProtection="0">
      <alignment vertical="bottom"/>
    </xf>
    <xf numFmtId="59" fontId="24" fillId="7" borderId="27" applyNumberFormat="1" applyFont="1" applyFill="1" applyBorder="1" applyAlignment="1" applyProtection="0">
      <alignment horizontal="center" vertical="bottom"/>
    </xf>
    <xf numFmtId="59" fontId="24" fillId="7" borderId="30" applyNumberFormat="1" applyFont="1" applyFill="1" applyBorder="1" applyAlignment="1" applyProtection="0">
      <alignment horizontal="center" vertical="bottom"/>
    </xf>
    <xf numFmtId="59" fontId="0" fillId="7" borderId="16" applyNumberFormat="1" applyFont="1" applyFill="1" applyBorder="1" applyAlignment="1" applyProtection="0">
      <alignment vertical="bottom"/>
    </xf>
    <xf numFmtId="59" fontId="14" fillId="3" borderId="2" applyNumberFormat="1" applyFont="1" applyFill="1" applyBorder="1" applyAlignment="1" applyProtection="0">
      <alignment vertical="bottom"/>
    </xf>
    <xf numFmtId="0" fontId="0" fillId="3" borderId="3" applyNumberFormat="0" applyFont="1" applyFill="1" applyBorder="1" applyAlignment="1" applyProtection="0">
      <alignment vertical="center"/>
    </xf>
    <xf numFmtId="0" fontId="0" fillId="3" borderId="50" applyNumberFormat="0" applyFont="1" applyFill="1" applyBorder="1" applyAlignment="1" applyProtection="0">
      <alignment vertical="bottom"/>
    </xf>
    <xf numFmtId="49" fontId="13" fillId="15" borderId="29" applyNumberFormat="1" applyFont="1" applyFill="1" applyBorder="1" applyAlignment="1" applyProtection="0">
      <alignment horizontal="center" vertical="bottom"/>
    </xf>
    <xf numFmtId="59" fontId="13" fillId="15" borderId="27" applyNumberFormat="1" applyFont="1" applyFill="1" applyBorder="1" applyAlignment="1" applyProtection="0">
      <alignment horizontal="center" vertical="bottom"/>
    </xf>
    <xf numFmtId="59" fontId="13" fillId="15" borderId="30" applyNumberFormat="1" applyFont="1" applyFill="1" applyBorder="1" applyAlignment="1" applyProtection="0">
      <alignment horizontal="center" vertical="bottom"/>
    </xf>
    <xf numFmtId="0" fontId="13" fillId="3" borderId="18" applyNumberFormat="1" applyFont="1" applyFill="1" applyBorder="1" applyAlignment="1" applyProtection="0">
      <alignment horizontal="center" vertical="center"/>
    </xf>
    <xf numFmtId="59" fontId="13" fillId="3" borderId="29" applyNumberFormat="1" applyFont="1" applyFill="1" applyBorder="1" applyAlignment="1" applyProtection="0">
      <alignment horizontal="center" vertical="center"/>
    </xf>
    <xf numFmtId="59" fontId="13" fillId="3" borderId="17" applyNumberFormat="1" applyFont="1" applyFill="1" applyBorder="1" applyAlignment="1" applyProtection="0">
      <alignment horizontal="center" vertical="center"/>
    </xf>
    <xf numFmtId="0" fontId="13" fillId="3" borderId="18" applyNumberFormat="1" applyFont="1" applyFill="1" applyBorder="1" applyAlignment="1" applyProtection="0">
      <alignment horizontal="center" vertical="bottom"/>
    </xf>
    <xf numFmtId="59" fontId="13" fillId="3" borderId="29" applyNumberFormat="1" applyFont="1" applyFill="1" applyBorder="1" applyAlignment="1" applyProtection="0">
      <alignment horizontal="center" vertical="bottom"/>
    </xf>
    <xf numFmtId="59" fontId="13" fillId="3" borderId="17" applyNumberFormat="1" applyFont="1" applyFill="1" applyBorder="1" applyAlignment="1" applyProtection="0">
      <alignment horizontal="center" vertical="bottom"/>
    </xf>
    <xf numFmtId="59" fontId="15" fillId="3" borderId="17" applyNumberFormat="1" applyFont="1" applyFill="1" applyBorder="1" applyAlignment="1" applyProtection="0">
      <alignment horizontal="center" vertical="bottom"/>
    </xf>
    <xf numFmtId="0" fontId="17" fillId="3" borderId="18" applyNumberFormat="1" applyFont="1" applyFill="1" applyBorder="1" applyAlignment="1" applyProtection="0">
      <alignment horizontal="center" vertical="bottom"/>
    </xf>
    <xf numFmtId="59" fontId="17" fillId="3" borderId="29" applyNumberFormat="1" applyFont="1" applyFill="1" applyBorder="1" applyAlignment="1" applyProtection="0">
      <alignment horizontal="center" vertical="bottom"/>
    </xf>
    <xf numFmtId="0" fontId="0" fillId="3" borderId="26" applyNumberFormat="0" applyFont="1" applyFill="1" applyBorder="1" applyAlignment="1" applyProtection="0">
      <alignment vertical="bottom"/>
    </xf>
    <xf numFmtId="49" fontId="13" fillId="6" borderId="29" applyNumberFormat="1" applyFont="1" applyFill="1" applyBorder="1" applyAlignment="1" applyProtection="0">
      <alignment horizontal="center" vertical="bottom"/>
    </xf>
    <xf numFmtId="59" fontId="13" fillId="6" borderId="27" applyNumberFormat="1" applyFont="1" applyFill="1" applyBorder="1" applyAlignment="1" applyProtection="0">
      <alignment horizontal="center" vertical="bottom"/>
    </xf>
    <xf numFmtId="59" fontId="13" fillId="6" borderId="30" applyNumberFormat="1" applyFont="1" applyFill="1" applyBorder="1" applyAlignment="1" applyProtection="0">
      <alignment horizontal="center" vertical="bottom"/>
    </xf>
    <xf numFmtId="59" fontId="13" fillId="3" borderId="15" applyNumberFormat="1" applyFont="1" applyFill="1" applyBorder="1" applyAlignment="1" applyProtection="0">
      <alignment horizontal="center" vertical="center"/>
    </xf>
    <xf numFmtId="59" fontId="13" fillId="6" borderId="18" applyNumberFormat="1" applyFont="1" applyFill="1" applyBorder="1" applyAlignment="1" applyProtection="0">
      <alignment horizontal="center" vertical="bottom"/>
    </xf>
    <xf numFmtId="59" fontId="13" fillId="3" borderId="31" applyNumberFormat="1" applyFont="1" applyFill="1" applyBorder="1" applyAlignment="1" applyProtection="0">
      <alignment horizontal="center" vertical="center"/>
    </xf>
    <xf numFmtId="59" fontId="13" fillId="3" borderId="31" applyNumberFormat="1" applyFont="1" applyFill="1" applyBorder="1" applyAlignment="1" applyProtection="0">
      <alignment horizontal="center" vertical="bottom"/>
    </xf>
    <xf numFmtId="59" fontId="15" fillId="3" borderId="31" applyNumberFormat="1" applyFont="1" applyFill="1" applyBorder="1" applyAlignment="1" applyProtection="0">
      <alignment horizontal="center" vertical="bottom"/>
    </xf>
    <xf numFmtId="59" fontId="17" fillId="3" borderId="17" applyNumberFormat="1" applyFont="1" applyFill="1" applyBorder="1" applyAlignment="1" applyProtection="0">
      <alignment horizontal="center" vertical="bottom"/>
    </xf>
    <xf numFmtId="59" fontId="17" fillId="6" borderId="29" applyNumberFormat="1" applyFont="1" applyFill="1" applyBorder="1" applyAlignment="1" applyProtection="0">
      <alignment vertical="bottom"/>
    </xf>
    <xf numFmtId="0" fontId="0" fillId="3" borderId="2" applyNumberFormat="0" applyFont="1" applyFill="1" applyBorder="1" applyAlignment="1" applyProtection="0">
      <alignment vertical="bottom"/>
    </xf>
    <xf numFmtId="0" fontId="0" fillId="3" borderId="20" applyNumberFormat="0" applyFont="1" applyFill="1" applyBorder="1" applyAlignment="1" applyProtection="0">
      <alignment vertical="bottom"/>
    </xf>
    <xf numFmtId="0" fontId="0" fillId="3" borderId="20" applyNumberFormat="0" applyFont="1" applyFill="1" applyBorder="1" applyAlignment="1" applyProtection="0">
      <alignment vertical="center"/>
    </xf>
    <xf numFmtId="0" fontId="25" fillId="3" borderId="2" applyNumberFormat="0" applyFont="1" applyFill="1" applyBorder="1" applyAlignment="1" applyProtection="0">
      <alignment horizontal="center" vertical="center"/>
    </xf>
    <xf numFmtId="0" fontId="25" fillId="3" borderId="3" applyNumberFormat="0" applyFont="1" applyFill="1" applyBorder="1" applyAlignment="1" applyProtection="0">
      <alignment horizontal="center" vertical="center"/>
    </xf>
    <xf numFmtId="59" fontId="0" fillId="3" borderId="3" applyNumberFormat="1" applyFont="1" applyFill="1" applyBorder="1" applyAlignment="1" applyProtection="0">
      <alignment vertical="center"/>
    </xf>
    <xf numFmtId="2" fontId="0" fillId="3" borderId="3" applyNumberFormat="1" applyFont="1" applyFill="1" applyBorder="1" applyAlignment="1" applyProtection="0">
      <alignment vertical="bottom"/>
    </xf>
    <xf numFmtId="60" fontId="0" fillId="3" borderId="3" applyNumberFormat="1" applyFont="1" applyFill="1" applyBorder="1" applyAlignment="1" applyProtection="0">
      <alignment vertical="center"/>
    </xf>
    <xf numFmtId="0" fontId="0" fillId="3" borderId="51" applyNumberFormat="0" applyFont="1" applyFill="1" applyBorder="1" applyAlignment="1" applyProtection="0">
      <alignment vertical="bottom"/>
    </xf>
    <xf numFmtId="59" fontId="10" fillId="3" borderId="52" applyNumberFormat="1" applyFont="1" applyFill="1" applyBorder="1" applyAlignment="1" applyProtection="0">
      <alignment vertical="bottom"/>
    </xf>
    <xf numFmtId="59" fontId="0" fillId="3" borderId="52" applyNumberFormat="1" applyFont="1" applyFill="1" applyBorder="1" applyAlignment="1" applyProtection="0">
      <alignment vertical="bottom"/>
    </xf>
    <xf numFmtId="0" fontId="0" fillId="3" borderId="52" applyNumberFormat="0" applyFont="1" applyFill="1" applyBorder="1" applyAlignment="1" applyProtection="0">
      <alignment vertical="bottom"/>
    </xf>
    <xf numFmtId="0" fontId="0" fillId="3" borderId="53" applyNumberFormat="0" applyFont="1" applyFill="1" applyBorder="1" applyAlignment="1" applyProtection="0">
      <alignment vertical="bottom"/>
    </xf>
    <xf numFmtId="0" fontId="0" applyNumberFormat="1" applyFont="1" applyFill="0" applyBorder="0" applyAlignment="1" applyProtection="0">
      <alignment vertical="bottom"/>
    </xf>
    <xf numFmtId="59" fontId="10" borderId="15" applyNumberFormat="1" applyFont="1" applyFill="0" applyBorder="1" applyAlignment="1" applyProtection="0">
      <alignment horizontal="center" vertical="bottom"/>
    </xf>
    <xf numFmtId="59" fontId="0" borderId="16" applyNumberFormat="1" applyFont="1" applyFill="0" applyBorder="1" applyAlignment="1" applyProtection="0">
      <alignment vertical="bottom"/>
    </xf>
    <xf numFmtId="59" fontId="0" borderId="17" applyNumberFormat="1" applyFont="1" applyFill="0" applyBorder="1" applyAlignment="1" applyProtection="0">
      <alignment vertical="bottom"/>
    </xf>
    <xf numFmtId="59" fontId="10" borderId="19" applyNumberFormat="1" applyFont="1" applyFill="0" applyBorder="1" applyAlignment="1" applyProtection="0">
      <alignment horizontal="center" vertical="bottom"/>
    </xf>
    <xf numFmtId="59" fontId="0" borderId="20" applyNumberFormat="1" applyFont="1" applyFill="0" applyBorder="1" applyAlignment="1" applyProtection="0">
      <alignment vertical="bottom"/>
    </xf>
    <xf numFmtId="60" fontId="10" fillId="3" borderId="17" applyNumberFormat="1" applyFont="1" applyFill="1" applyBorder="1" applyAlignment="1" applyProtection="0">
      <alignment horizontal="right" vertical="center"/>
    </xf>
    <xf numFmtId="60" fontId="10" fillId="3" borderId="16" applyNumberFormat="1" applyFont="1" applyFill="1" applyBorder="1" applyAlignment="1" applyProtection="0">
      <alignment horizontal="right" vertical="center"/>
    </xf>
    <xf numFmtId="59" fontId="10" borderId="21" applyNumberFormat="1" applyFont="1" applyFill="0" applyBorder="1" applyAlignment="1" applyProtection="0">
      <alignment horizontal="center" vertical="bottom"/>
    </xf>
    <xf numFmtId="59" fontId="0" borderId="21" applyNumberFormat="1" applyFont="1" applyFill="0" applyBorder="1" applyAlignment="1" applyProtection="0">
      <alignment vertical="bottom"/>
    </xf>
    <xf numFmtId="0" fontId="0" borderId="23" applyNumberFormat="0" applyFont="1" applyFill="0" applyBorder="1" applyAlignment="1" applyProtection="0">
      <alignment vertical="bottom"/>
    </xf>
    <xf numFmtId="59" fontId="10" borderId="24" applyNumberFormat="1" applyFont="1" applyFill="0" applyBorder="1" applyAlignment="1" applyProtection="0">
      <alignment horizontal="center" vertical="bottom"/>
    </xf>
    <xf numFmtId="0" fontId="0" borderId="54" applyNumberFormat="0" applyFont="1" applyFill="0" applyBorder="1" applyAlignment="1" applyProtection="0">
      <alignment vertical="bottom"/>
    </xf>
    <xf numFmtId="14" fontId="10" borderId="15" applyNumberFormat="1" applyFont="1" applyFill="0" applyBorder="1" applyAlignment="1" applyProtection="0">
      <alignment horizontal="center" vertical="bottom"/>
    </xf>
    <xf numFmtId="14" fontId="0" borderId="24" applyNumberFormat="1" applyFont="1" applyFill="0" applyBorder="1" applyAlignment="1" applyProtection="0">
      <alignment vertical="bottom"/>
    </xf>
    <xf numFmtId="59" fontId="10" borderId="32" applyNumberFormat="1" applyFont="1" applyFill="0" applyBorder="1" applyAlignment="1" applyProtection="0">
      <alignment horizontal="center" vertical="bottom"/>
    </xf>
    <xf numFmtId="59" fontId="10" fillId="4" borderId="33" applyNumberFormat="1" applyFont="1" applyFill="1" applyBorder="1" applyAlignment="1" applyProtection="0">
      <alignment horizontal="left" vertical="center"/>
    </xf>
    <xf numFmtId="49" fontId="10" fillId="4" borderId="34" applyNumberFormat="1" applyFont="1" applyFill="1" applyBorder="1" applyAlignment="1" applyProtection="0">
      <alignment horizontal="center" vertical="center" wrapText="1"/>
    </xf>
    <xf numFmtId="14" fontId="10" borderId="37" applyNumberFormat="1" applyFont="1" applyFill="0" applyBorder="1" applyAlignment="1" applyProtection="0">
      <alignment horizontal="center" vertical="bottom"/>
    </xf>
    <xf numFmtId="0" fontId="22" fillId="2" borderId="27" applyNumberFormat="0" applyFont="1" applyFill="1" applyBorder="1" applyAlignment="1" applyProtection="0">
      <alignment horizontal="center" vertical="bottom"/>
    </xf>
    <xf numFmtId="0" fontId="22" fillId="2" borderId="30" applyNumberFormat="0" applyFont="1" applyFill="1" applyBorder="1" applyAlignment="1" applyProtection="0">
      <alignment horizontal="center" vertical="bottom"/>
    </xf>
    <xf numFmtId="59" fontId="22" borderId="24" applyNumberFormat="1" applyFont="1" applyFill="0" applyBorder="1" applyAlignment="1" applyProtection="0">
      <alignment horizontal="center" vertical="bottom"/>
    </xf>
    <xf numFmtId="49" fontId="11" fillId="2" borderId="29" applyNumberFormat="1" applyFont="1" applyFill="1" applyBorder="1" applyAlignment="1" applyProtection="0">
      <alignment horizontal="center" vertical="center"/>
    </xf>
    <xf numFmtId="0" fontId="11" fillId="2" borderId="27" applyNumberFormat="0" applyFont="1" applyFill="1" applyBorder="1" applyAlignment="1" applyProtection="0">
      <alignment horizontal="center" vertical="center"/>
    </xf>
    <xf numFmtId="0" fontId="11" fillId="2" borderId="30" applyNumberFormat="0" applyFont="1" applyFill="1" applyBorder="1" applyAlignment="1" applyProtection="0">
      <alignment horizontal="center" vertical="center"/>
    </xf>
    <xf numFmtId="49" fontId="10" borderId="44" applyNumberFormat="1" applyFont="1" applyFill="0" applyBorder="1" applyAlignment="1" applyProtection="0">
      <alignment horizontal="left" vertical="bottom"/>
    </xf>
    <xf numFmtId="49" fontId="10" fillId="3" borderId="49" applyNumberFormat="1" applyFont="1" applyFill="1" applyBorder="1" applyAlignment="1" applyProtection="0">
      <alignment horizontal="center" vertical="center"/>
    </xf>
    <xf numFmtId="59" fontId="10" borderId="49" applyNumberFormat="1" applyFont="1" applyFill="0" applyBorder="1" applyAlignment="1" applyProtection="0">
      <alignment horizontal="center" vertical="bottom"/>
    </xf>
    <xf numFmtId="2" fontId="10" borderId="49" applyNumberFormat="1" applyFont="1" applyFill="0" applyBorder="1" applyAlignment="1" applyProtection="0">
      <alignment horizontal="center" vertical="bottom"/>
    </xf>
    <xf numFmtId="0" fontId="10" fillId="8" borderId="49" applyNumberFormat="0" applyFont="1" applyFill="1" applyBorder="1" applyAlignment="1" applyProtection="0">
      <alignment horizontal="center" vertical="center"/>
    </xf>
    <xf numFmtId="61" fontId="10" fillId="3" borderId="45" applyNumberFormat="1" applyFont="1" applyFill="1" applyBorder="1" applyAlignment="1" applyProtection="0">
      <alignment horizontal="center" vertical="center"/>
    </xf>
    <xf numFmtId="0" fontId="10" fillId="8" borderId="44" applyNumberFormat="0" applyFont="1" applyFill="1" applyBorder="1" applyAlignment="1" applyProtection="0">
      <alignment horizontal="center" vertical="center"/>
    </xf>
    <xf numFmtId="60" fontId="10" fillId="3" borderId="15" applyNumberFormat="1" applyFont="1" applyFill="1" applyBorder="1" applyAlignment="1" applyProtection="0">
      <alignment horizontal="center" vertical="center"/>
    </xf>
    <xf numFmtId="0" fontId="10" fillId="8" borderId="44" applyNumberFormat="1" applyFont="1" applyFill="1" applyBorder="1" applyAlignment="1" applyProtection="0">
      <alignment horizontal="center" vertical="center"/>
    </xf>
    <xf numFmtId="49" fontId="10" borderId="41" applyNumberFormat="1" applyFont="1" applyFill="0" applyBorder="1" applyAlignment="1" applyProtection="0">
      <alignment horizontal="left" vertical="bottom"/>
    </xf>
    <xf numFmtId="49" fontId="10" fillId="3" borderId="42" applyNumberFormat="1" applyFont="1" applyFill="1" applyBorder="1" applyAlignment="1" applyProtection="0">
      <alignment horizontal="center" vertical="center"/>
    </xf>
    <xf numFmtId="59" fontId="10" borderId="42" applyNumberFormat="1" applyFont="1" applyFill="0" applyBorder="1" applyAlignment="1" applyProtection="0">
      <alignment horizontal="center" vertical="bottom"/>
    </xf>
    <xf numFmtId="2" fontId="10" borderId="42" applyNumberFormat="1" applyFont="1" applyFill="0" applyBorder="1" applyAlignment="1" applyProtection="0">
      <alignment horizontal="center" vertical="bottom"/>
    </xf>
    <xf numFmtId="0" fontId="10" fillId="8" borderId="42" applyNumberFormat="0" applyFont="1" applyFill="1" applyBorder="1" applyAlignment="1" applyProtection="0">
      <alignment horizontal="center" vertical="center"/>
    </xf>
    <xf numFmtId="61" fontId="10" fillId="3" borderId="43" applyNumberFormat="1" applyFont="1" applyFill="1" applyBorder="1" applyAlignment="1" applyProtection="0">
      <alignment horizontal="center" vertical="center"/>
    </xf>
    <xf numFmtId="0" fontId="10" fillId="8" borderId="41" applyNumberFormat="0" applyFont="1" applyFill="1" applyBorder="1" applyAlignment="1" applyProtection="0">
      <alignment horizontal="center" vertical="center"/>
    </xf>
    <xf numFmtId="60" fontId="10" fillId="3" borderId="24" applyNumberFormat="1" applyFont="1" applyFill="1" applyBorder="1" applyAlignment="1" applyProtection="0">
      <alignment horizontal="center" vertical="center"/>
    </xf>
    <xf numFmtId="0" fontId="10" fillId="8" borderId="41" applyNumberFormat="1" applyFont="1" applyFill="1" applyBorder="1" applyAlignment="1" applyProtection="0">
      <alignment horizontal="center" vertical="center"/>
    </xf>
    <xf numFmtId="49" fontId="10" borderId="46" applyNumberFormat="1" applyFont="1" applyFill="0" applyBorder="1" applyAlignment="1" applyProtection="0">
      <alignment horizontal="left" vertical="bottom"/>
    </xf>
    <xf numFmtId="49" fontId="10" fillId="3" borderId="47" applyNumberFormat="1" applyFont="1" applyFill="1" applyBorder="1" applyAlignment="1" applyProtection="0">
      <alignment horizontal="center" vertical="center"/>
    </xf>
    <xf numFmtId="59" fontId="10" borderId="47" applyNumberFormat="1" applyFont="1" applyFill="0" applyBorder="1" applyAlignment="1" applyProtection="0">
      <alignment horizontal="center" vertical="bottom"/>
    </xf>
    <xf numFmtId="2" fontId="10" borderId="47" applyNumberFormat="1" applyFont="1" applyFill="0" applyBorder="1" applyAlignment="1" applyProtection="0">
      <alignment horizontal="center" vertical="bottom"/>
    </xf>
    <xf numFmtId="0" fontId="10" fillId="8" borderId="47" applyNumberFormat="0" applyFont="1" applyFill="1" applyBorder="1" applyAlignment="1" applyProtection="0">
      <alignment horizontal="center" vertical="center"/>
    </xf>
    <xf numFmtId="61" fontId="10" fillId="3" borderId="48" applyNumberFormat="1" applyFont="1" applyFill="1" applyBorder="1" applyAlignment="1" applyProtection="0">
      <alignment horizontal="center" vertical="center"/>
    </xf>
    <xf numFmtId="0" fontId="10" fillId="8" borderId="46" applyNumberFormat="0" applyFont="1" applyFill="1" applyBorder="1" applyAlignment="1" applyProtection="0">
      <alignment horizontal="center" vertical="center"/>
    </xf>
    <xf numFmtId="60" fontId="10" fillId="3" borderId="32" applyNumberFormat="1" applyFont="1" applyFill="1" applyBorder="1" applyAlignment="1" applyProtection="0">
      <alignment horizontal="center" vertical="center"/>
    </xf>
    <xf numFmtId="0" fontId="10" fillId="8" borderId="46" applyNumberFormat="1" applyFont="1" applyFill="1" applyBorder="1" applyAlignment="1" applyProtection="0">
      <alignment horizontal="center" vertical="center"/>
    </xf>
    <xf numFmtId="1" fontId="23" fillId="2" borderId="27" applyNumberFormat="1" applyFont="1" applyFill="1" applyBorder="1" applyAlignment="1" applyProtection="0">
      <alignment horizontal="center" vertical="center"/>
    </xf>
    <xf numFmtId="1" fontId="23" fillId="2" borderId="30" applyNumberFormat="1" applyFont="1" applyFill="1" applyBorder="1" applyAlignment="1" applyProtection="0">
      <alignment horizontal="center" vertical="center"/>
    </xf>
    <xf numFmtId="59" fontId="28" borderId="24" applyNumberFormat="1" applyFont="1" applyFill="0" applyBorder="1" applyAlignment="1" applyProtection="0">
      <alignment horizontal="center" vertical="bottom"/>
    </xf>
    <xf numFmtId="60" fontId="11" fillId="2" borderId="27" applyNumberFormat="1" applyFont="1" applyFill="1" applyBorder="1" applyAlignment="1" applyProtection="0">
      <alignment horizontal="center" vertical="center"/>
    </xf>
    <xf numFmtId="60" fontId="11" fillId="2" borderId="30" applyNumberFormat="1" applyFont="1" applyFill="1" applyBorder="1" applyAlignment="1" applyProtection="0">
      <alignment horizontal="center" vertical="center"/>
    </xf>
    <xf numFmtId="49" fontId="11" fillId="16" borderId="38" applyNumberFormat="1" applyFont="1" applyFill="1" applyBorder="1" applyAlignment="1" applyProtection="0">
      <alignment horizontal="left" vertical="bottom"/>
    </xf>
    <xf numFmtId="1" fontId="23" fillId="16" borderId="39" applyNumberFormat="1" applyFont="1" applyFill="1" applyBorder="1" applyAlignment="1" applyProtection="0">
      <alignment horizontal="center" vertical="center"/>
    </xf>
    <xf numFmtId="1" fontId="23" fillId="16" borderId="40" applyNumberFormat="1" applyFont="1" applyFill="1" applyBorder="1" applyAlignment="1" applyProtection="0">
      <alignment horizontal="center" vertical="center"/>
    </xf>
    <xf numFmtId="59" fontId="23" fillId="3" borderId="24" applyNumberFormat="1" applyFont="1" applyFill="1" applyBorder="1" applyAlignment="1" applyProtection="0">
      <alignment horizontal="center" vertical="center"/>
    </xf>
    <xf numFmtId="49" fontId="11" fillId="16" borderId="38" applyNumberFormat="1" applyFont="1" applyFill="1" applyBorder="1" applyAlignment="1" applyProtection="0">
      <alignment horizontal="center" vertical="center"/>
    </xf>
    <xf numFmtId="60" fontId="11" fillId="16" borderId="39" applyNumberFormat="1" applyFont="1" applyFill="1" applyBorder="1" applyAlignment="1" applyProtection="0">
      <alignment horizontal="center" vertical="center"/>
    </xf>
    <xf numFmtId="60" fontId="11" fillId="16" borderId="40" applyNumberFormat="1" applyFont="1" applyFill="1" applyBorder="1" applyAlignment="1" applyProtection="0">
      <alignment horizontal="center" vertical="center"/>
    </xf>
    <xf numFmtId="60" fontId="10" fillId="3" borderId="55" applyNumberFormat="1" applyFont="1" applyFill="1" applyBorder="1" applyAlignment="1" applyProtection="0">
      <alignment horizontal="center" vertical="center"/>
    </xf>
    <xf numFmtId="60" fontId="10" fillId="3" borderId="55" applyNumberFormat="1" applyFont="1" applyFill="1" applyBorder="1" applyAlignment="1" applyProtection="0">
      <alignment horizontal="right" vertical="center"/>
    </xf>
    <xf numFmtId="60" fontId="10" borderId="43" applyNumberFormat="1" applyFont="1" applyFill="0" applyBorder="1" applyAlignment="1" applyProtection="0">
      <alignment horizontal="center" vertical="bottom"/>
    </xf>
    <xf numFmtId="60" fontId="10" borderId="24" applyNumberFormat="1" applyFont="1" applyFill="0" applyBorder="1" applyAlignment="1" applyProtection="0">
      <alignment horizontal="center" vertical="bottom"/>
    </xf>
    <xf numFmtId="60" fontId="10" fillId="3" borderId="56" applyNumberFormat="1" applyFont="1" applyFill="1" applyBorder="1" applyAlignment="1" applyProtection="0">
      <alignment horizontal="center" vertical="center"/>
    </xf>
    <xf numFmtId="60" fontId="10" fillId="3" borderId="56" applyNumberFormat="1" applyFont="1" applyFill="1" applyBorder="1" applyAlignment="1" applyProtection="0">
      <alignment horizontal="right" vertical="center"/>
    </xf>
    <xf numFmtId="49" fontId="11" fillId="16" borderId="57" applyNumberFormat="1" applyFont="1" applyFill="1" applyBorder="1" applyAlignment="1" applyProtection="0">
      <alignment horizontal="center" vertical="bottom"/>
    </xf>
    <xf numFmtId="59" fontId="23" fillId="16" borderId="58" applyNumberFormat="1" applyFont="1" applyFill="1" applyBorder="1" applyAlignment="1" applyProtection="0">
      <alignment horizontal="center" vertical="center"/>
    </xf>
    <xf numFmtId="59" fontId="23" fillId="16" borderId="59" applyNumberFormat="1" applyFont="1" applyFill="1" applyBorder="1" applyAlignment="1" applyProtection="0">
      <alignment horizontal="center" vertical="center"/>
    </xf>
    <xf numFmtId="49" fontId="11" fillId="16" borderId="57" applyNumberFormat="1" applyFont="1" applyFill="1" applyBorder="1" applyAlignment="1" applyProtection="0">
      <alignment horizontal="center" vertical="center"/>
    </xf>
    <xf numFmtId="60" fontId="11" fillId="16" borderId="58" applyNumberFormat="1" applyFont="1" applyFill="1" applyBorder="1" applyAlignment="1" applyProtection="0">
      <alignment horizontal="center" vertical="center"/>
    </xf>
    <xf numFmtId="60" fontId="11" fillId="16" borderId="59" applyNumberFormat="1" applyFont="1" applyFill="1" applyBorder="1" applyAlignment="1" applyProtection="0">
      <alignment horizontal="center" vertical="center"/>
    </xf>
    <xf numFmtId="60" fontId="10" borderId="48" applyNumberFormat="1" applyFont="1" applyFill="0" applyBorder="1" applyAlignment="1" applyProtection="0">
      <alignment horizontal="center" vertical="bottom"/>
    </xf>
    <xf numFmtId="60" fontId="10" fillId="3" borderId="60" applyNumberFormat="1" applyFont="1" applyFill="1" applyBorder="1" applyAlignment="1" applyProtection="0">
      <alignment horizontal="center" vertical="center"/>
    </xf>
    <xf numFmtId="60" fontId="10" fillId="3" borderId="60" applyNumberFormat="1" applyFont="1" applyFill="1" applyBorder="1" applyAlignment="1" applyProtection="0">
      <alignment horizontal="right" vertical="center"/>
    </xf>
    <xf numFmtId="49" fontId="10" borderId="33" applyNumberFormat="1" applyFont="1" applyFill="0" applyBorder="1" applyAlignment="1" applyProtection="0">
      <alignment horizontal="left" vertical="bottom"/>
    </xf>
    <xf numFmtId="49" fontId="10" fillId="3" borderId="34" applyNumberFormat="1" applyFont="1" applyFill="1" applyBorder="1" applyAlignment="1" applyProtection="0">
      <alignment horizontal="center" vertical="center"/>
    </xf>
    <xf numFmtId="59" fontId="10" borderId="34" applyNumberFormat="1" applyFont="1" applyFill="0" applyBorder="1" applyAlignment="1" applyProtection="0">
      <alignment horizontal="center" vertical="bottom"/>
    </xf>
    <xf numFmtId="49" fontId="10" borderId="34" applyNumberFormat="1" applyFont="1" applyFill="0" applyBorder="1" applyAlignment="1" applyProtection="0">
      <alignment horizontal="center" vertical="bottom"/>
    </xf>
    <xf numFmtId="0" fontId="10" fillId="8" borderId="34" applyNumberFormat="0" applyFont="1" applyFill="1" applyBorder="1" applyAlignment="1" applyProtection="0">
      <alignment horizontal="center" vertical="center"/>
    </xf>
    <xf numFmtId="61" fontId="10" fillId="3" borderId="35" applyNumberFormat="1" applyFont="1" applyFill="1" applyBorder="1" applyAlignment="1" applyProtection="0">
      <alignment horizontal="center" vertical="center"/>
    </xf>
    <xf numFmtId="0" fontId="10" fillId="8" borderId="33" applyNumberFormat="0" applyFont="1" applyFill="1" applyBorder="1" applyAlignment="1" applyProtection="0">
      <alignment horizontal="center" vertical="center"/>
    </xf>
    <xf numFmtId="60" fontId="10" fillId="3" borderId="35" applyNumberFormat="1" applyFont="1" applyFill="1" applyBorder="1" applyAlignment="1" applyProtection="0">
      <alignment horizontal="right" vertical="center"/>
    </xf>
    <xf numFmtId="60" fontId="10" fillId="3" borderId="18" applyNumberFormat="1" applyFont="1" applyFill="1" applyBorder="1" applyAlignment="1" applyProtection="0">
      <alignment horizontal="right" vertical="center"/>
    </xf>
    <xf numFmtId="0" fontId="10" fillId="8" borderId="33" applyNumberFormat="1" applyFont="1" applyFill="1" applyBorder="1" applyAlignment="1" applyProtection="0">
      <alignment horizontal="center" vertical="center"/>
    </xf>
    <xf numFmtId="0" fontId="27" borderId="29" applyNumberFormat="0" applyFont="1" applyFill="0" applyBorder="1" applyAlignment="1" applyProtection="0">
      <alignment horizontal="center" vertical="bottom"/>
    </xf>
    <xf numFmtId="0" fontId="27" borderId="27" applyNumberFormat="0" applyFont="1" applyFill="0" applyBorder="1" applyAlignment="1" applyProtection="0">
      <alignment horizontal="center" vertical="bottom"/>
    </xf>
    <xf numFmtId="0" fontId="27" borderId="30" applyNumberFormat="0" applyFont="1" applyFill="0" applyBorder="1" applyAlignment="1" applyProtection="0">
      <alignment horizontal="center" vertical="bottom"/>
    </xf>
    <xf numFmtId="59" fontId="27" borderId="24" applyNumberFormat="1" applyFont="1" applyFill="0" applyBorder="1" applyAlignment="1" applyProtection="0">
      <alignment horizontal="center" vertical="bottom"/>
    </xf>
    <xf numFmtId="0" fontId="10" fillId="3" borderId="29" applyNumberFormat="0" applyFont="1" applyFill="1" applyBorder="1" applyAlignment="1" applyProtection="0">
      <alignment horizontal="center" vertical="center"/>
    </xf>
    <xf numFmtId="0" fontId="10" fillId="3" borderId="27" applyNumberFormat="0" applyFont="1" applyFill="1" applyBorder="1" applyAlignment="1" applyProtection="0">
      <alignment horizontal="center" vertical="center"/>
    </xf>
    <xf numFmtId="0" fontId="10" fillId="3" borderId="30" applyNumberFormat="0" applyFont="1" applyFill="1" applyBorder="1" applyAlignment="1" applyProtection="0">
      <alignment horizontal="center" vertical="center"/>
    </xf>
    <xf numFmtId="0" fontId="0" borderId="61" applyNumberFormat="0" applyFont="1" applyFill="0" applyBorder="1" applyAlignment="1" applyProtection="0">
      <alignment vertical="bottom"/>
    </xf>
    <xf numFmtId="0" fontId="0" borderId="20" applyNumberFormat="0" applyFont="1" applyFill="0" applyBorder="1" applyAlignment="1" applyProtection="0">
      <alignment vertical="bottom"/>
    </xf>
    <xf numFmtId="0" fontId="0" borderId="27"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62" applyNumberFormat="0" applyFont="1" applyFill="0" applyBorder="1" applyAlignment="1" applyProtection="0">
      <alignment vertical="bottom"/>
    </xf>
    <xf numFmtId="0" fontId="0" borderId="2" applyNumberFormat="0" applyFont="1" applyFill="0" applyBorder="1" applyAlignment="1" applyProtection="0">
      <alignment vertical="bottom"/>
    </xf>
    <xf numFmtId="0" fontId="0" borderId="50" applyNumberFormat="0" applyFont="1" applyFill="0" applyBorder="1" applyAlignment="1" applyProtection="0">
      <alignment vertical="bottom"/>
    </xf>
    <xf numFmtId="60" fontId="15" fillId="3" borderId="25" applyNumberFormat="1" applyFont="1" applyFill="1" applyBorder="1" applyAlignment="1" applyProtection="0">
      <alignment horizontal="right" vertical="center"/>
    </xf>
    <xf numFmtId="60" fontId="15" fillId="3" borderId="50" applyNumberFormat="1" applyFont="1" applyFill="1" applyBorder="1" applyAlignment="1" applyProtection="0">
      <alignment horizontal="right" vertical="center"/>
    </xf>
    <xf numFmtId="49" fontId="15" borderId="18" applyNumberFormat="1" applyFont="1" applyFill="0" applyBorder="1" applyAlignment="1" applyProtection="0">
      <alignment horizontal="center" vertical="bottom"/>
    </xf>
    <xf numFmtId="59" fontId="14" borderId="24" applyNumberFormat="1" applyFont="1" applyFill="0" applyBorder="1" applyAlignment="1" applyProtection="0">
      <alignment vertical="bottom"/>
    </xf>
    <xf numFmtId="59" fontId="14" borderId="24" applyNumberFormat="1" applyFont="1" applyFill="0" applyBorder="1" applyAlignment="1" applyProtection="0">
      <alignment horizontal="center" vertical="bottom"/>
    </xf>
    <xf numFmtId="0" fontId="14" fillId="3" borderId="18" applyNumberFormat="0" applyFont="1" applyFill="1" applyBorder="1" applyAlignment="1" applyProtection="0">
      <alignment horizontal="center" vertical="center" wrapText="1"/>
    </xf>
    <xf numFmtId="60" fontId="14" fillId="3" borderId="32" applyNumberFormat="1" applyFont="1" applyFill="1" applyBorder="1" applyAlignment="1" applyProtection="0">
      <alignment horizontal="right" vertical="center" wrapText="1"/>
    </xf>
    <xf numFmtId="0" fontId="14" borderId="18" applyNumberFormat="1" applyFont="1" applyFill="0" applyBorder="1" applyAlignment="1" applyProtection="0">
      <alignment horizontal="center" vertical="bottom"/>
    </xf>
    <xf numFmtId="59" fontId="14" borderId="32" applyNumberFormat="1" applyFont="1" applyFill="0" applyBorder="1" applyAlignment="1" applyProtection="0">
      <alignment vertical="bottom"/>
    </xf>
    <xf numFmtId="59" fontId="14" borderId="32" applyNumberFormat="1" applyFont="1" applyFill="0" applyBorder="1" applyAlignment="1" applyProtection="0">
      <alignment horizontal="center" vertical="bottom"/>
    </xf>
    <xf numFmtId="0" fontId="24" borderId="18" applyNumberFormat="1" applyFont="1" applyFill="0" applyBorder="1" applyAlignment="1" applyProtection="0">
      <alignment horizontal="center" vertical="bottom"/>
    </xf>
    <xf numFmtId="60" fontId="24" fillId="14" borderId="29" applyNumberFormat="1" applyFont="1" applyFill="1" applyBorder="1" applyAlignment="1" applyProtection="0">
      <alignment horizontal="center" vertical="center" wrapText="1"/>
    </xf>
    <xf numFmtId="60" fontId="24" fillId="14" borderId="30" applyNumberFormat="1" applyFont="1" applyFill="1" applyBorder="1" applyAlignment="1" applyProtection="0">
      <alignment horizontal="center" vertical="center" wrapText="1"/>
    </xf>
    <xf numFmtId="0" fontId="0" fillId="7" borderId="27" applyNumberFormat="0" applyFont="1" applyFill="1" applyBorder="1" applyAlignment="1" applyProtection="0">
      <alignment vertical="bottom"/>
    </xf>
    <xf numFmtId="0" fontId="24" fillId="7" borderId="27" applyNumberFormat="0" applyFont="1" applyFill="1" applyBorder="1" applyAlignment="1" applyProtection="0">
      <alignment vertical="bottom"/>
    </xf>
    <xf numFmtId="0" fontId="24" fillId="7" borderId="30" applyNumberFormat="0" applyFont="1" applyFill="1" applyBorder="1" applyAlignment="1" applyProtection="0">
      <alignment vertical="bottom"/>
    </xf>
    <xf numFmtId="0" fontId="0" fillId="7" borderId="63" applyNumberFormat="0" applyFont="1" applyFill="1" applyBorder="1" applyAlignment="1" applyProtection="0">
      <alignment vertical="bottom"/>
    </xf>
    <xf numFmtId="0" fontId="13" borderId="18" applyNumberFormat="1" applyFont="1" applyFill="0" applyBorder="1" applyAlignment="1" applyProtection="0">
      <alignment horizontal="center" vertical="bottom"/>
    </xf>
    <xf numFmtId="59" fontId="13" borderId="29" applyNumberFormat="1" applyFont="1" applyFill="0" applyBorder="1" applyAlignment="1" applyProtection="0">
      <alignment horizontal="center" vertical="bottom"/>
    </xf>
    <xf numFmtId="59" fontId="13" borderId="17" applyNumberFormat="1" applyFont="1" applyFill="0" applyBorder="1" applyAlignment="1" applyProtection="0">
      <alignment horizontal="center" vertical="bottom"/>
    </xf>
    <xf numFmtId="59" fontId="15" borderId="17" applyNumberFormat="1" applyFont="1" applyFill="0" applyBorder="1" applyAlignment="1" applyProtection="0">
      <alignment horizontal="center" vertical="bottom"/>
    </xf>
    <xf numFmtId="0" fontId="17" borderId="18" applyNumberFormat="1" applyFont="1" applyFill="0" applyBorder="1" applyAlignment="1" applyProtection="0">
      <alignment horizontal="center" vertical="bottom"/>
    </xf>
    <xf numFmtId="59" fontId="17" borderId="29" applyNumberFormat="1" applyFont="1" applyFill="0" applyBorder="1" applyAlignment="1" applyProtection="0">
      <alignment horizontal="center" vertical="bottom"/>
    </xf>
    <xf numFmtId="59" fontId="13" borderId="15" applyNumberFormat="1" applyFont="1" applyFill="0" applyBorder="1" applyAlignment="1" applyProtection="0">
      <alignment horizontal="center" vertical="bottom"/>
    </xf>
    <xf numFmtId="59" fontId="13" borderId="31" applyNumberFormat="1" applyFont="1" applyFill="0" applyBorder="1" applyAlignment="1" applyProtection="0">
      <alignment horizontal="center" vertical="bottom"/>
    </xf>
    <xf numFmtId="59" fontId="15" borderId="31" applyNumberFormat="1" applyFont="1" applyFill="0" applyBorder="1" applyAlignment="1" applyProtection="0">
      <alignment horizontal="center" vertical="bottom"/>
    </xf>
    <xf numFmtId="59" fontId="17" borderId="17" applyNumberFormat="1" applyFont="1" applyFill="0" applyBorder="1" applyAlignment="1" applyProtection="0">
      <alignment horizontal="center" vertical="bottom"/>
    </xf>
    <xf numFmtId="59" fontId="17" fillId="6" borderId="29" applyNumberFormat="1" applyFont="1" applyFill="1" applyBorder="1" applyAlignment="1" applyProtection="0">
      <alignment horizontal="center" vertical="bottom"/>
    </xf>
    <xf numFmtId="59" fontId="17" fillId="6" borderId="30" applyNumberFormat="1" applyFont="1" applyFill="1" applyBorder="1" applyAlignment="1" applyProtection="0">
      <alignment horizontal="center" vertical="bottom"/>
    </xf>
    <xf numFmtId="0" fontId="0" borderId="64" applyNumberFormat="0" applyFont="1" applyFill="0" applyBorder="1" applyAlignment="1" applyProtection="0">
      <alignment vertical="bottom"/>
    </xf>
    <xf numFmtId="0" fontId="25" borderId="51" applyNumberFormat="0" applyFont="1" applyFill="0" applyBorder="1" applyAlignment="1" applyProtection="0">
      <alignment horizontal="center" vertical="bottom"/>
    </xf>
    <xf numFmtId="0" fontId="25" borderId="52" applyNumberFormat="0" applyFont="1" applyFill="0" applyBorder="1" applyAlignment="1" applyProtection="0">
      <alignment horizontal="center" vertical="bottom"/>
    </xf>
    <xf numFmtId="0" fontId="0" borderId="53" applyNumberFormat="0" applyFont="1" applyFill="0" applyBorder="1" applyAlignment="1" applyProtection="0">
      <alignment vertical="bottom"/>
    </xf>
    <xf numFmtId="0" fontId="0" applyNumberFormat="1" applyFont="1" applyFill="0" applyBorder="0" applyAlignment="1" applyProtection="0">
      <alignment vertical="bottom"/>
    </xf>
    <xf numFmtId="0" fontId="13" fillId="12" borderId="27" applyNumberFormat="0" applyFont="1" applyFill="1" applyBorder="1" applyAlignment="1" applyProtection="0">
      <alignment horizontal="center" vertical="bottom"/>
    </xf>
    <xf numFmtId="0" fontId="13" fillId="12" borderId="30" applyNumberFormat="0" applyFont="1" applyFill="1" applyBorder="1" applyAlignment="1" applyProtection="0">
      <alignment horizontal="center" vertical="bottom"/>
    </xf>
    <xf numFmtId="59" fontId="13" borderId="24" applyNumberFormat="1" applyFont="1" applyFill="0" applyBorder="1" applyAlignment="1" applyProtection="0">
      <alignment horizontal="center" vertical="bottom"/>
    </xf>
    <xf numFmtId="59" fontId="0" borderId="15" applyNumberFormat="1" applyFont="1" applyFill="0" applyBorder="1" applyAlignment="1" applyProtection="0">
      <alignment vertical="bottom"/>
    </xf>
    <xf numFmtId="0" fontId="11" fillId="2" borderId="27" applyNumberFormat="0" applyFont="1" applyFill="1" applyBorder="1" applyAlignment="1" applyProtection="0">
      <alignment horizontal="center" vertical="bottom"/>
    </xf>
    <xf numFmtId="0" fontId="11" fillId="2" borderId="30" applyNumberFormat="0" applyFont="1" applyFill="1" applyBorder="1" applyAlignment="1" applyProtection="0">
      <alignment horizontal="center" vertical="bottom"/>
    </xf>
    <xf numFmtId="59" fontId="11" borderId="24" applyNumberFormat="1" applyFont="1" applyFill="0" applyBorder="1" applyAlignment="1" applyProtection="0">
      <alignment horizontal="center" vertical="bottom"/>
    </xf>
    <xf numFmtId="59" fontId="0" borderId="24" applyNumberFormat="1" applyFont="1" applyFill="0" applyBorder="1" applyAlignment="1" applyProtection="0">
      <alignment vertical="bottom"/>
    </xf>
    <xf numFmtId="1" fontId="11" fillId="16" borderId="39" applyNumberFormat="1" applyFont="1" applyFill="1" applyBorder="1" applyAlignment="1" applyProtection="0">
      <alignment horizontal="center" vertical="center"/>
    </xf>
    <xf numFmtId="1" fontId="11" fillId="16" borderId="40" applyNumberFormat="1" applyFont="1" applyFill="1" applyBorder="1" applyAlignment="1" applyProtection="0">
      <alignment horizontal="center" vertical="center"/>
    </xf>
    <xf numFmtId="59" fontId="0" borderId="42" applyNumberFormat="1" applyFont="1" applyFill="0" applyBorder="1" applyAlignment="1" applyProtection="0">
      <alignment vertical="bottom"/>
    </xf>
    <xf numFmtId="61" fontId="0" fillId="3" borderId="43" applyNumberFormat="1" applyFont="1" applyFill="1" applyBorder="1" applyAlignment="1" applyProtection="0">
      <alignment vertical="center"/>
    </xf>
    <xf numFmtId="60" fontId="0" fillId="3" borderId="55" applyNumberFormat="1" applyFont="1" applyFill="1" applyBorder="1" applyAlignment="1" applyProtection="0">
      <alignment vertical="center"/>
    </xf>
    <xf numFmtId="49" fontId="11" fillId="16" borderId="57" applyNumberFormat="1" applyFont="1" applyFill="1" applyBorder="1" applyAlignment="1" applyProtection="0">
      <alignment horizontal="left" vertical="bottom"/>
    </xf>
    <xf numFmtId="1" fontId="10" fillId="16" borderId="58" applyNumberFormat="1" applyFont="1" applyFill="1" applyBorder="1" applyAlignment="1" applyProtection="0">
      <alignment horizontal="center" vertical="center"/>
    </xf>
    <xf numFmtId="1" fontId="10" fillId="16" borderId="59" applyNumberFormat="1" applyFont="1" applyFill="1" applyBorder="1" applyAlignment="1" applyProtection="0">
      <alignment horizontal="center" vertical="center"/>
    </xf>
    <xf numFmtId="59" fontId="10" fillId="3" borderId="24" applyNumberFormat="1" applyFont="1" applyFill="1" applyBorder="1" applyAlignment="1" applyProtection="0">
      <alignment horizontal="center" vertical="center"/>
    </xf>
    <xf numFmtId="0" fontId="11" fillId="16" borderId="58" applyNumberFormat="0" applyFont="1" applyFill="1" applyBorder="1" applyAlignment="1" applyProtection="0">
      <alignment horizontal="center" vertical="center"/>
    </xf>
    <xf numFmtId="0" fontId="11" fillId="16" borderId="59" applyNumberFormat="0" applyFont="1" applyFill="1" applyBorder="1" applyAlignment="1" applyProtection="0">
      <alignment horizontal="center" vertical="center"/>
    </xf>
    <xf numFmtId="49" fontId="11" fillId="17" borderId="57" applyNumberFormat="1" applyFont="1" applyFill="1" applyBorder="1" applyAlignment="1" applyProtection="0">
      <alignment horizontal="left" vertical="bottom"/>
    </xf>
    <xf numFmtId="0" fontId="11" fillId="17" borderId="58" applyNumberFormat="0" applyFont="1" applyFill="1" applyBorder="1" applyAlignment="1" applyProtection="0">
      <alignment horizontal="center" vertical="center"/>
    </xf>
    <xf numFmtId="0" fontId="11" fillId="17" borderId="59" applyNumberFormat="0" applyFont="1" applyFill="1" applyBorder="1" applyAlignment="1" applyProtection="0">
      <alignment horizontal="center" vertical="center"/>
    </xf>
    <xf numFmtId="49" fontId="11" fillId="17" borderId="57" applyNumberFormat="1" applyFont="1" applyFill="1" applyBorder="1" applyAlignment="1" applyProtection="0">
      <alignment horizontal="center" vertical="center"/>
    </xf>
    <xf numFmtId="60" fontId="11" fillId="17" borderId="58" applyNumberFormat="1" applyFont="1" applyFill="1" applyBorder="1" applyAlignment="1" applyProtection="0">
      <alignment horizontal="center" vertical="center"/>
    </xf>
    <xf numFmtId="60" fontId="11" fillId="17" borderId="59" applyNumberFormat="1" applyFont="1" applyFill="1" applyBorder="1" applyAlignment="1" applyProtection="0">
      <alignment horizontal="center" vertical="center"/>
    </xf>
    <xf numFmtId="49" fontId="11" fillId="17" borderId="57" applyNumberFormat="1" applyFont="1" applyFill="1" applyBorder="1" applyAlignment="1" applyProtection="0">
      <alignment vertical="center" wrapText="1"/>
    </xf>
    <xf numFmtId="49" fontId="10" borderId="41" applyNumberFormat="1" applyFont="1" applyFill="0" applyBorder="1" applyAlignment="1" applyProtection="0">
      <alignment vertical="bottom"/>
    </xf>
    <xf numFmtId="2" fontId="0" borderId="42" applyNumberFormat="1" applyFont="1" applyFill="0" applyBorder="1" applyAlignment="1" applyProtection="0">
      <alignment vertical="bottom"/>
    </xf>
    <xf numFmtId="60" fontId="0" fillId="3" borderId="65" applyNumberFormat="1" applyFont="1" applyFill="1" applyBorder="1" applyAlignment="1" applyProtection="0">
      <alignment vertical="center"/>
    </xf>
    <xf numFmtId="60" fontId="10" fillId="3" borderId="65" applyNumberFormat="1" applyFont="1" applyFill="1" applyBorder="1" applyAlignment="1" applyProtection="0">
      <alignment horizontal="right" vertical="center"/>
    </xf>
    <xf numFmtId="49" fontId="11" fillId="16" borderId="57" applyNumberFormat="1" applyFont="1" applyFill="1" applyBorder="1" applyAlignment="1" applyProtection="0">
      <alignment vertical="center" wrapText="1"/>
    </xf>
    <xf numFmtId="59" fontId="11" fillId="16" borderId="58" applyNumberFormat="1" applyFont="1" applyFill="1" applyBorder="1" applyAlignment="1" applyProtection="0">
      <alignment horizontal="center" vertical="center"/>
    </xf>
    <xf numFmtId="59" fontId="11" fillId="16" borderId="59" applyNumberFormat="1" applyFont="1" applyFill="1" applyBorder="1" applyAlignment="1" applyProtection="0">
      <alignment horizontal="center" vertical="center"/>
    </xf>
    <xf numFmtId="49" fontId="0" borderId="41" applyNumberFormat="1" applyFont="1" applyFill="0" applyBorder="1" applyAlignment="1" applyProtection="0">
      <alignment vertical="bottom"/>
    </xf>
    <xf numFmtId="49" fontId="0" borderId="42" applyNumberFormat="1" applyFont="1" applyFill="0" applyBorder="1" applyAlignment="1" applyProtection="0">
      <alignment vertical="bottom"/>
    </xf>
    <xf numFmtId="49" fontId="0" borderId="41" applyNumberFormat="1" applyFont="1" applyFill="0" applyBorder="1" applyAlignment="1" applyProtection="0">
      <alignment horizontal="left" vertical="bottom"/>
    </xf>
    <xf numFmtId="49" fontId="0" borderId="46" applyNumberFormat="1" applyFont="1" applyFill="0" applyBorder="1" applyAlignment="1" applyProtection="0">
      <alignment horizontal="left" vertical="bottom"/>
    </xf>
    <xf numFmtId="59" fontId="0" borderId="47" applyNumberFormat="1" applyFont="1" applyFill="0" applyBorder="1" applyAlignment="1" applyProtection="0">
      <alignment vertical="bottom"/>
    </xf>
    <xf numFmtId="49" fontId="0" borderId="47" applyNumberFormat="1" applyFont="1" applyFill="0" applyBorder="1" applyAlignment="1" applyProtection="0">
      <alignment vertical="bottom"/>
    </xf>
    <xf numFmtId="49" fontId="0" fillId="3" borderId="34" applyNumberFormat="1" applyFont="1" applyFill="1" applyBorder="1" applyAlignment="1" applyProtection="0">
      <alignment vertical="center"/>
    </xf>
    <xf numFmtId="59" fontId="0" borderId="34" applyNumberFormat="1" applyFont="1" applyFill="0" applyBorder="1" applyAlignment="1" applyProtection="0">
      <alignment vertical="bottom"/>
    </xf>
    <xf numFmtId="2" fontId="0" borderId="34" applyNumberFormat="1" applyFont="1" applyFill="0" applyBorder="1" applyAlignment="1" applyProtection="0">
      <alignment vertical="bottom"/>
    </xf>
    <xf numFmtId="0" fontId="0" fillId="8" borderId="34" applyNumberFormat="0" applyFont="1" applyFill="1" applyBorder="1" applyAlignment="1" applyProtection="0">
      <alignment vertical="center"/>
    </xf>
    <xf numFmtId="61" fontId="0" fillId="3" borderId="35" applyNumberFormat="1" applyFont="1" applyFill="1" applyBorder="1" applyAlignment="1" applyProtection="0">
      <alignment vertical="center"/>
    </xf>
    <xf numFmtId="0" fontId="0" fillId="8" borderId="33" applyNumberFormat="0" applyFont="1" applyFill="1" applyBorder="1" applyAlignment="1" applyProtection="0">
      <alignment vertical="center"/>
    </xf>
    <xf numFmtId="0" fontId="0" fillId="8" borderId="33" applyNumberFormat="1" applyFont="1" applyFill="1" applyBorder="1" applyAlignment="1" applyProtection="0">
      <alignment vertical="center"/>
    </xf>
    <xf numFmtId="49" fontId="0" fillId="3" borderId="49" applyNumberFormat="1" applyFont="1" applyFill="1" applyBorder="1" applyAlignment="1" applyProtection="0">
      <alignment vertical="center"/>
    </xf>
    <xf numFmtId="59" fontId="0" borderId="49" applyNumberFormat="1" applyFont="1" applyFill="0" applyBorder="1" applyAlignment="1" applyProtection="0">
      <alignment vertical="bottom"/>
    </xf>
    <xf numFmtId="2" fontId="0" borderId="49" applyNumberFormat="1" applyFont="1" applyFill="0" applyBorder="1" applyAlignment="1" applyProtection="0">
      <alignment vertical="bottom"/>
    </xf>
    <xf numFmtId="61" fontId="0" fillId="3" borderId="45" applyNumberFormat="1" applyFont="1" applyFill="1" applyBorder="1" applyAlignment="1" applyProtection="0">
      <alignment vertical="center"/>
    </xf>
    <xf numFmtId="60" fontId="0" fillId="3" borderId="56" applyNumberFormat="1" applyFont="1" applyFill="1" applyBorder="1" applyAlignment="1" applyProtection="0">
      <alignment vertical="center"/>
    </xf>
    <xf numFmtId="49" fontId="0" borderId="46" applyNumberFormat="1" applyFont="1" applyFill="0" applyBorder="1" applyAlignment="1" applyProtection="0">
      <alignment vertical="bottom"/>
    </xf>
    <xf numFmtId="61" fontId="0" fillId="3" borderId="48" applyNumberFormat="1" applyFont="1" applyFill="1" applyBorder="1" applyAlignment="1" applyProtection="0">
      <alignment vertical="center"/>
    </xf>
    <xf numFmtId="0" fontId="11" fillId="2" borderId="39" applyNumberFormat="0" applyFont="1" applyFill="1" applyBorder="1" applyAlignment="1" applyProtection="0">
      <alignment horizontal="center" vertical="bottom"/>
    </xf>
    <xf numFmtId="0" fontId="11" fillId="2" borderId="40" applyNumberFormat="0" applyFont="1" applyFill="1" applyBorder="1" applyAlignment="1" applyProtection="0">
      <alignment horizontal="center" vertical="bottom"/>
    </xf>
    <xf numFmtId="49" fontId="11" fillId="2" borderId="38" applyNumberFormat="1" applyFont="1" applyFill="1" applyBorder="1" applyAlignment="1" applyProtection="0">
      <alignment horizontal="center" vertical="center"/>
    </xf>
    <xf numFmtId="0" fontId="11" fillId="2" borderId="39" applyNumberFormat="0" applyFont="1" applyFill="1" applyBorder="1" applyAlignment="1" applyProtection="0">
      <alignment horizontal="center" vertical="center"/>
    </xf>
    <xf numFmtId="0" fontId="11" fillId="2" borderId="40" applyNumberFormat="0" applyFont="1" applyFill="1" applyBorder="1" applyAlignment="1" applyProtection="0">
      <alignment horizontal="center" vertical="center"/>
    </xf>
    <xf numFmtId="59" fontId="22" fillId="16" borderId="58" applyNumberFormat="1" applyFont="1" applyFill="1" applyBorder="1" applyAlignment="1" applyProtection="0">
      <alignment horizontal="center" vertical="center"/>
    </xf>
    <xf numFmtId="59" fontId="22" fillId="16" borderId="59" applyNumberFormat="1" applyFont="1" applyFill="1" applyBorder="1" applyAlignment="1" applyProtection="0">
      <alignment horizontal="center" vertical="center"/>
    </xf>
    <xf numFmtId="0" fontId="10" fillId="13" borderId="42" applyNumberFormat="0" applyFont="1" applyFill="1" applyBorder="1" applyAlignment="1" applyProtection="0">
      <alignment horizontal="center" vertical="center"/>
    </xf>
    <xf numFmtId="49" fontId="0" fillId="3" borderId="41" applyNumberFormat="1" applyFont="1" applyFill="1" applyBorder="1" applyAlignment="1" applyProtection="0">
      <alignment vertical="center"/>
    </xf>
    <xf numFmtId="49" fontId="27" fillId="3" borderId="41" applyNumberFormat="1" applyFont="1" applyFill="1" applyBorder="1" applyAlignment="1" applyProtection="0">
      <alignment vertical="center"/>
    </xf>
    <xf numFmtId="59" fontId="11" fillId="16" borderId="58" applyNumberFormat="1" applyFont="1" applyFill="1" applyBorder="1" applyAlignment="1" applyProtection="0">
      <alignment horizontal="center" vertical="bottom"/>
    </xf>
    <xf numFmtId="59" fontId="11" fillId="16" borderId="59" applyNumberFormat="1" applyFont="1" applyFill="1" applyBorder="1" applyAlignment="1" applyProtection="0">
      <alignment horizontal="center" vertical="bottom"/>
    </xf>
    <xf numFmtId="59" fontId="0" borderId="54" applyNumberFormat="1" applyFont="1" applyFill="0" applyBorder="1" applyAlignment="1" applyProtection="0">
      <alignment vertical="bottom"/>
    </xf>
    <xf numFmtId="60" fontId="27" fillId="3" borderId="24" applyNumberFormat="1" applyFont="1" applyFill="1" applyBorder="1" applyAlignment="1" applyProtection="0">
      <alignment horizontal="right" vertical="center"/>
    </xf>
    <xf numFmtId="2" fontId="11" fillId="2" borderId="27" applyNumberFormat="1" applyFont="1" applyFill="1" applyBorder="1" applyAlignment="1" applyProtection="0">
      <alignment horizontal="center" vertical="bottom"/>
    </xf>
    <xf numFmtId="2" fontId="11" fillId="2" borderId="30" applyNumberFormat="1" applyFont="1" applyFill="1" applyBorder="1" applyAlignment="1" applyProtection="0">
      <alignment horizontal="center" vertical="bottom"/>
    </xf>
    <xf numFmtId="59" fontId="0" borderId="4" applyNumberFormat="1" applyFont="1" applyFill="0" applyBorder="1" applyAlignment="1" applyProtection="0">
      <alignment vertical="bottom"/>
    </xf>
    <xf numFmtId="2" fontId="0" borderId="47" applyNumberFormat="1" applyFont="1" applyFill="0" applyBorder="1" applyAlignment="1" applyProtection="0">
      <alignment vertical="bottom"/>
    </xf>
    <xf numFmtId="49" fontId="0" borderId="49" applyNumberFormat="1" applyFont="1" applyFill="0" applyBorder="1" applyAlignment="1" applyProtection="0">
      <alignment vertical="bottom"/>
    </xf>
    <xf numFmtId="59" fontId="0" fillId="18" borderId="49" applyNumberFormat="1" applyFont="1" applyFill="1" applyBorder="1" applyAlignment="1" applyProtection="0">
      <alignment vertical="bottom"/>
    </xf>
    <xf numFmtId="60" fontId="0" borderId="45" applyNumberFormat="1" applyFont="1" applyFill="0" applyBorder="1" applyAlignment="1" applyProtection="0">
      <alignment vertical="bottom"/>
    </xf>
    <xf numFmtId="60" fontId="0" borderId="24" applyNumberFormat="1" applyFont="1" applyFill="0" applyBorder="1" applyAlignment="1" applyProtection="0">
      <alignment vertical="bottom"/>
    </xf>
    <xf numFmtId="59" fontId="0" fillId="18" borderId="42" applyNumberFormat="1" applyFont="1" applyFill="1" applyBorder="1" applyAlignment="1" applyProtection="0">
      <alignment vertical="bottom"/>
    </xf>
    <xf numFmtId="60" fontId="0" borderId="43" applyNumberFormat="1" applyFont="1" applyFill="0" applyBorder="1" applyAlignment="1" applyProtection="0">
      <alignment vertical="bottom"/>
    </xf>
    <xf numFmtId="59" fontId="0" borderId="32" applyNumberFormat="1" applyFont="1" applyFill="0" applyBorder="1" applyAlignment="1" applyProtection="0">
      <alignment vertical="bottom"/>
    </xf>
    <xf numFmtId="59" fontId="0" fillId="18" borderId="47" applyNumberFormat="1" applyFont="1" applyFill="1" applyBorder="1" applyAlignment="1" applyProtection="0">
      <alignment vertical="bottom"/>
    </xf>
    <xf numFmtId="60" fontId="0" borderId="48" applyNumberFormat="1" applyFont="1" applyFill="0" applyBorder="1" applyAlignment="1" applyProtection="0">
      <alignment vertical="bottom"/>
    </xf>
    <xf numFmtId="0" fontId="0" applyNumberFormat="1" applyFont="1" applyFill="0" applyBorder="0" applyAlignment="1" applyProtection="0">
      <alignment vertical="bottom"/>
    </xf>
    <xf numFmtId="60" fontId="13" fillId="12" borderId="27" applyNumberFormat="1" applyFont="1" applyFill="1" applyBorder="1" applyAlignment="1" applyProtection="0">
      <alignment horizontal="center" vertical="center"/>
    </xf>
    <xf numFmtId="60" fontId="13" fillId="12" borderId="30" applyNumberFormat="1" applyFont="1" applyFill="1" applyBorder="1" applyAlignment="1" applyProtection="0">
      <alignment horizontal="center" vertical="center"/>
    </xf>
    <xf numFmtId="0" fontId="23" fillId="2" borderId="27" applyNumberFormat="0" applyFont="1" applyFill="1" applyBorder="1" applyAlignment="1" applyProtection="0">
      <alignment horizontal="center" vertical="center"/>
    </xf>
    <xf numFmtId="0" fontId="23" fillId="2" borderId="30" applyNumberFormat="0" applyFont="1" applyFill="1" applyBorder="1" applyAlignment="1" applyProtection="0">
      <alignment horizontal="center" vertical="center"/>
    </xf>
    <xf numFmtId="49" fontId="10" fillId="3" borderId="44" applyNumberFormat="1" applyFont="1" applyFill="1" applyBorder="1" applyAlignment="1" applyProtection="0">
      <alignment vertical="center"/>
    </xf>
    <xf numFmtId="59" fontId="27" borderId="49" applyNumberFormat="1" applyFont="1" applyFill="0" applyBorder="1" applyAlignment="1" applyProtection="0">
      <alignment horizontal="center" vertical="bottom"/>
    </xf>
    <xf numFmtId="2" fontId="27" fillId="3" borderId="49" applyNumberFormat="1" applyFont="1" applyFill="1" applyBorder="1" applyAlignment="1" applyProtection="0">
      <alignment horizontal="center" vertical="center"/>
    </xf>
    <xf numFmtId="60" fontId="0" fillId="3" borderId="49" applyNumberFormat="1" applyFont="1" applyFill="1" applyBorder="1" applyAlignment="1" applyProtection="0">
      <alignment vertical="center"/>
    </xf>
    <xf numFmtId="60" fontId="10" borderId="45" applyNumberFormat="1" applyFont="1" applyFill="0" applyBorder="1" applyAlignment="1" applyProtection="0">
      <alignment vertical="bottom"/>
    </xf>
    <xf numFmtId="60" fontId="10" borderId="24" applyNumberFormat="1" applyFont="1" applyFill="0" applyBorder="1" applyAlignment="1" applyProtection="0">
      <alignment horizontal="right" vertical="bottom"/>
    </xf>
    <xf numFmtId="60" fontId="0" borderId="42" applyNumberFormat="1" applyFont="1" applyFill="0" applyBorder="1" applyAlignment="1" applyProtection="0">
      <alignment vertical="bottom"/>
    </xf>
    <xf numFmtId="60" fontId="10" borderId="43" applyNumberFormat="1" applyFont="1" applyFill="0" applyBorder="1" applyAlignment="1" applyProtection="0">
      <alignment vertical="bottom"/>
    </xf>
    <xf numFmtId="49" fontId="11" fillId="16" borderId="57" applyNumberFormat="1" applyFont="1" applyFill="1" applyBorder="1" applyAlignment="1" applyProtection="0">
      <alignment horizontal="center" vertical="center" wrapText="1"/>
    </xf>
    <xf numFmtId="59" fontId="11" fillId="16" borderId="66" applyNumberFormat="1" applyFont="1" applyFill="1" applyBorder="1" applyAlignment="1" applyProtection="0">
      <alignment horizontal="center" vertical="center"/>
    </xf>
    <xf numFmtId="59" fontId="11" fillId="16" borderId="42" applyNumberFormat="1" applyFont="1" applyFill="1" applyBorder="1" applyAlignment="1" applyProtection="0">
      <alignment horizontal="center" vertical="center"/>
    </xf>
    <xf numFmtId="59" fontId="11" fillId="16" borderId="43" applyNumberFormat="1" applyFont="1" applyFill="1" applyBorder="1" applyAlignment="1" applyProtection="0">
      <alignment horizontal="center" vertical="center"/>
    </xf>
    <xf numFmtId="49" fontId="11" fillId="16" borderId="41" applyNumberFormat="1" applyFont="1" applyFill="1" applyBorder="1" applyAlignment="1" applyProtection="0">
      <alignment horizontal="center" vertical="center"/>
    </xf>
    <xf numFmtId="0" fontId="11" fillId="16" borderId="42" applyNumberFormat="0" applyFont="1" applyFill="1" applyBorder="1" applyAlignment="1" applyProtection="0">
      <alignment horizontal="center" vertical="center"/>
    </xf>
    <xf numFmtId="0" fontId="11" fillId="16" borderId="43" applyNumberFormat="0" applyFont="1" applyFill="1" applyBorder="1" applyAlignment="1" applyProtection="0">
      <alignment horizontal="center" vertical="center"/>
    </xf>
    <xf numFmtId="0" fontId="11" fillId="16" borderId="66" applyNumberFormat="0" applyFont="1" applyFill="1" applyBorder="1" applyAlignment="1" applyProtection="0">
      <alignment horizontal="center" vertical="center"/>
    </xf>
    <xf numFmtId="49" fontId="10" fillId="3" borderId="41" applyNumberFormat="1" applyFont="1" applyFill="1" applyBorder="1" applyAlignment="1" applyProtection="0">
      <alignment horizontal="left" vertical="center"/>
    </xf>
    <xf numFmtId="0" fontId="10" fillId="13" borderId="42" applyNumberFormat="0" applyFont="1" applyFill="1" applyBorder="1" applyAlignment="1" applyProtection="0">
      <alignment vertical="bottom"/>
    </xf>
    <xf numFmtId="49" fontId="10" fillId="3" borderId="46" applyNumberFormat="1" applyFont="1" applyFill="1" applyBorder="1" applyAlignment="1" applyProtection="0">
      <alignment horizontal="left" vertical="center"/>
    </xf>
    <xf numFmtId="0" fontId="10" fillId="13" borderId="47" applyNumberFormat="0" applyFont="1" applyFill="1" applyBorder="1" applyAlignment="1" applyProtection="0">
      <alignment vertical="bottom"/>
    </xf>
    <xf numFmtId="60" fontId="10" borderId="48" applyNumberFormat="1" applyFont="1" applyFill="0" applyBorder="1" applyAlignment="1" applyProtection="0">
      <alignment vertical="bottom"/>
    </xf>
    <xf numFmtId="59" fontId="0" fillId="3" borderId="29" applyNumberFormat="1" applyFont="1" applyFill="1" applyBorder="1" applyAlignment="1" applyProtection="0">
      <alignment vertical="center"/>
    </xf>
    <xf numFmtId="59" fontId="0" fillId="3" borderId="27" applyNumberFormat="1" applyFont="1" applyFill="1" applyBorder="1" applyAlignment="1" applyProtection="0">
      <alignment vertical="center"/>
    </xf>
    <xf numFmtId="59" fontId="0" fillId="3" borderId="30" applyNumberFormat="1" applyFont="1" applyFill="1" applyBorder="1" applyAlignment="1" applyProtection="0">
      <alignment vertical="center"/>
    </xf>
    <xf numFmtId="59" fontId="0" fillId="3" borderId="24" applyNumberFormat="1" applyFont="1" applyFill="1" applyBorder="1" applyAlignment="1" applyProtection="0">
      <alignment vertical="center"/>
    </xf>
    <xf numFmtId="0" fontId="0" fillId="3" borderId="29" applyNumberFormat="0" applyFont="1" applyFill="1" applyBorder="1" applyAlignment="1" applyProtection="0">
      <alignment vertical="center"/>
    </xf>
    <xf numFmtId="0" fontId="0" fillId="3" borderId="27" applyNumberFormat="0" applyFont="1" applyFill="1" applyBorder="1" applyAlignment="1" applyProtection="0">
      <alignment vertical="center"/>
    </xf>
    <xf numFmtId="0" fontId="0" fillId="3" borderId="30" applyNumberFormat="0" applyFont="1" applyFill="1" applyBorder="1" applyAlignment="1" applyProtection="0">
      <alignment vertical="center"/>
    </xf>
    <xf numFmtId="0" fontId="0" applyNumberFormat="1" applyFont="1" applyFill="0" applyBorder="0" applyAlignment="1" applyProtection="0">
      <alignment vertical="bottom"/>
    </xf>
    <xf numFmtId="0" fontId="0" borderId="67" applyNumberFormat="0" applyFont="1" applyFill="0" applyBorder="1" applyAlignment="1" applyProtection="0">
      <alignment vertical="bottom"/>
    </xf>
    <xf numFmtId="0" fontId="0" borderId="68" applyNumberFormat="0" applyFont="1" applyFill="0" applyBorder="1" applyAlignment="1" applyProtection="0">
      <alignment vertical="bottom"/>
    </xf>
    <xf numFmtId="0" fontId="0" borderId="69" applyNumberFormat="0" applyFont="1" applyFill="0" applyBorder="1" applyAlignment="1" applyProtection="0">
      <alignment vertical="bottom"/>
    </xf>
    <xf numFmtId="2" fontId="11" fillId="2" borderId="39" applyNumberFormat="1" applyFont="1" applyFill="1" applyBorder="1" applyAlignment="1" applyProtection="0">
      <alignment horizontal="center" vertical="bottom"/>
    </xf>
    <xf numFmtId="0" fontId="27" fillId="8" borderId="49" applyNumberFormat="0" applyFont="1" applyFill="1" applyBorder="1" applyAlignment="1" applyProtection="0">
      <alignment horizontal="center" vertical="center"/>
    </xf>
    <xf numFmtId="0" fontId="27" fillId="8" borderId="47" applyNumberFormat="0" applyFont="1" applyFill="1" applyBorder="1" applyAlignment="1" applyProtection="0">
      <alignment horizontal="center" vertical="center"/>
    </xf>
    <xf numFmtId="0" fontId="10" fillId="13" borderId="47" applyNumberFormat="0" applyFont="1" applyFill="1" applyBorder="1" applyAlignment="1" applyProtection="0">
      <alignment horizontal="center" vertical="center"/>
    </xf>
    <xf numFmtId="0" fontId="10" fillId="13" borderId="49" applyNumberFormat="0" applyFont="1" applyFill="1" applyBorder="1" applyAlignment="1" applyProtection="0">
      <alignment horizontal="center" vertical="center"/>
    </xf>
    <xf numFmtId="0" fontId="11" fillId="3" borderId="15" applyNumberFormat="0" applyFont="1" applyFill="1" applyBorder="1" applyAlignment="1" applyProtection="0">
      <alignment horizontal="center" vertical="center"/>
    </xf>
    <xf numFmtId="49" fontId="11" fillId="16" borderId="41" applyNumberFormat="1" applyFont="1" applyFill="1" applyBorder="1" applyAlignment="1" applyProtection="0">
      <alignment horizontal="center" vertical="bottom"/>
    </xf>
    <xf numFmtId="59" fontId="28" fillId="16" borderId="42" applyNumberFormat="1" applyFont="1" applyFill="1" applyBorder="1" applyAlignment="1" applyProtection="0">
      <alignment horizontal="center" vertical="bottom"/>
    </xf>
    <xf numFmtId="59" fontId="28" fillId="16" borderId="43" applyNumberFormat="1" applyFont="1" applyFill="1" applyBorder="1" applyAlignment="1" applyProtection="0">
      <alignment horizontal="center" vertical="bottom"/>
    </xf>
    <xf numFmtId="49" fontId="10" borderId="42" applyNumberFormat="1" applyFont="1" applyFill="0" applyBorder="1" applyAlignment="1" applyProtection="0">
      <alignment horizontal="center" vertical="bottom"/>
    </xf>
    <xf numFmtId="60" fontId="10" fillId="3" borderId="42" applyNumberFormat="1" applyFont="1" applyFill="1" applyBorder="1" applyAlignment="1" applyProtection="0">
      <alignment horizontal="right" vertical="center"/>
    </xf>
    <xf numFmtId="0" fontId="10" fillId="3" borderId="70" applyNumberFormat="0" applyFont="1" applyFill="1" applyBorder="1" applyAlignment="1" applyProtection="0">
      <alignment horizontal="center" vertical="center"/>
    </xf>
    <xf numFmtId="0" fontId="10" fillId="3" borderId="55" applyNumberFormat="0" applyFont="1" applyFill="1" applyBorder="1" applyAlignment="1" applyProtection="0">
      <alignment horizontal="center" vertical="center"/>
    </xf>
    <xf numFmtId="0" fontId="10" fillId="19" borderId="41" applyNumberFormat="0" applyFont="1" applyFill="1" applyBorder="1" applyAlignment="1" applyProtection="0">
      <alignment horizontal="center" vertical="center"/>
    </xf>
    <xf numFmtId="49" fontId="10" borderId="47" applyNumberFormat="1" applyFont="1" applyFill="0" applyBorder="1" applyAlignment="1" applyProtection="0">
      <alignment horizontal="center" vertical="bottom"/>
    </xf>
    <xf numFmtId="0" fontId="10" fillId="3" borderId="24" applyNumberFormat="0" applyFont="1" applyFill="1" applyBorder="1" applyAlignment="1" applyProtection="0">
      <alignment horizontal="center" vertical="center"/>
    </xf>
    <xf numFmtId="60" fontId="10" fillId="3" borderId="47" applyNumberFormat="1" applyFont="1" applyFill="1" applyBorder="1" applyAlignment="1" applyProtection="0">
      <alignment horizontal="right" vertical="center"/>
    </xf>
    <xf numFmtId="0" fontId="11" fillId="3" borderId="71" applyNumberFormat="0" applyFont="1" applyFill="1" applyBorder="1" applyAlignment="1" applyProtection="0">
      <alignment horizontal="center" vertical="center"/>
    </xf>
    <xf numFmtId="0" fontId="11" fillId="19" borderId="46" applyNumberFormat="0" applyFont="1" applyFill="1" applyBorder="1" applyAlignment="1" applyProtection="0">
      <alignment horizontal="center" vertical="center"/>
    </xf>
    <xf numFmtId="0" fontId="11" fillId="3" borderId="32" applyNumberFormat="0" applyFont="1" applyFill="1" applyBorder="1" applyAlignment="1" applyProtection="0">
      <alignment horizontal="center" vertical="center"/>
    </xf>
    <xf numFmtId="59" fontId="10" borderId="29" applyNumberFormat="1" applyFont="1" applyFill="0" applyBorder="1" applyAlignment="1" applyProtection="0">
      <alignment horizontal="center" vertical="bottom"/>
    </xf>
    <xf numFmtId="59" fontId="10" borderId="27" applyNumberFormat="1" applyFont="1" applyFill="0" applyBorder="1" applyAlignment="1" applyProtection="0">
      <alignment horizontal="center" vertical="bottom"/>
    </xf>
    <xf numFmtId="59" fontId="10" borderId="72" applyNumberFormat="1" applyFont="1" applyFill="0" applyBorder="1" applyAlignment="1" applyProtection="0">
      <alignment horizontal="center" vertical="bottom"/>
    </xf>
    <xf numFmtId="59" fontId="10" borderId="73" applyNumberFormat="1" applyFont="1" applyFill="0" applyBorder="1" applyAlignment="1" applyProtection="0">
      <alignment horizontal="center" vertical="bottom"/>
    </xf>
    <xf numFmtId="60" fontId="10" fillId="3" borderId="29" applyNumberFormat="1" applyFont="1" applyFill="1" applyBorder="1" applyAlignment="1" applyProtection="0">
      <alignment horizontal="center" vertical="center"/>
    </xf>
    <xf numFmtId="60" fontId="10" fillId="3" borderId="27" applyNumberFormat="1" applyFont="1" applyFill="1" applyBorder="1" applyAlignment="1" applyProtection="0">
      <alignment horizontal="center" vertical="center"/>
    </xf>
    <xf numFmtId="60" fontId="10" fillId="3" borderId="30" applyNumberFormat="1" applyFont="1" applyFill="1" applyBorder="1" applyAlignment="1" applyProtection="0">
      <alignment horizontal="center" vertical="center"/>
    </xf>
    <xf numFmtId="49" fontId="10" fillId="13" borderId="29" applyNumberFormat="1" applyFont="1" applyFill="1" applyBorder="1" applyAlignment="1" applyProtection="0">
      <alignment horizontal="center" vertical="bottom"/>
    </xf>
    <xf numFmtId="59" fontId="10" fillId="13" borderId="27" applyNumberFormat="1" applyFont="1" applyFill="1" applyBorder="1" applyAlignment="1" applyProtection="0">
      <alignment horizontal="center" vertical="bottom"/>
    </xf>
    <xf numFmtId="59" fontId="10" fillId="13" borderId="30" applyNumberFormat="1" applyFont="1" applyFill="1" applyBorder="1" applyAlignment="1" applyProtection="0">
      <alignment horizontal="center" vertical="bottom"/>
    </xf>
    <xf numFmtId="49" fontId="11" fillId="9" borderId="29" applyNumberFormat="1" applyFont="1" applyFill="1" applyBorder="1" applyAlignment="1" applyProtection="0">
      <alignment horizontal="center" vertical="bottom"/>
    </xf>
    <xf numFmtId="59" fontId="11" fillId="9" borderId="27" applyNumberFormat="1" applyFont="1" applyFill="1" applyBorder="1" applyAlignment="1" applyProtection="0">
      <alignment horizontal="center" vertical="bottom"/>
    </xf>
    <xf numFmtId="59" fontId="11" fillId="9" borderId="30" applyNumberFormat="1" applyFont="1" applyFill="1" applyBorder="1" applyAlignment="1" applyProtection="0">
      <alignment horizontal="center" vertical="bottom"/>
    </xf>
    <xf numFmtId="0" fontId="10" borderId="3" applyNumberFormat="0" applyFont="1" applyFill="0" applyBorder="1" applyAlignment="1" applyProtection="0">
      <alignment vertical="bottom"/>
    </xf>
    <xf numFmtId="0" fontId="0" applyNumberFormat="1" applyFont="1" applyFill="0" applyBorder="0" applyAlignment="1" applyProtection="0">
      <alignment vertical="bottom"/>
    </xf>
    <xf numFmtId="0" fontId="0" applyNumberFormat="1" applyFont="1" applyFill="0" applyBorder="0" applyAlignment="1" applyProtection="0">
      <alignment vertical="bottom"/>
    </xf>
    <xf numFmtId="49" fontId="31" fillId="20" borderId="29" applyNumberFormat="1" applyFont="1" applyFill="1" applyBorder="1" applyAlignment="1" applyProtection="0">
      <alignment horizontal="center" vertical="center"/>
    </xf>
    <xf numFmtId="0" fontId="31" fillId="20" borderId="27" applyNumberFormat="0" applyFont="1" applyFill="1" applyBorder="1" applyAlignment="1" applyProtection="0">
      <alignment horizontal="center" vertical="center"/>
    </xf>
    <xf numFmtId="0" fontId="31" fillId="20" borderId="30" applyNumberFormat="0" applyFont="1" applyFill="1" applyBorder="1" applyAlignment="1" applyProtection="0">
      <alignment horizontal="center" vertical="center"/>
    </xf>
    <xf numFmtId="59" fontId="31" fillId="3" borderId="24" applyNumberFormat="1" applyFont="1" applyFill="1" applyBorder="1" applyAlignment="1" applyProtection="0">
      <alignment horizontal="center" vertical="center"/>
    </xf>
    <xf numFmtId="60" fontId="31" fillId="20" borderId="27" applyNumberFormat="1" applyFont="1" applyFill="1" applyBorder="1" applyAlignment="1" applyProtection="0">
      <alignment horizontal="center" vertical="center"/>
    </xf>
    <xf numFmtId="60" fontId="31" fillId="20" borderId="30" applyNumberFormat="1" applyFont="1" applyFill="1" applyBorder="1" applyAlignment="1" applyProtection="0">
      <alignment horizontal="center" vertical="center"/>
    </xf>
    <xf numFmtId="59" fontId="10" fillId="3" borderId="42" applyNumberFormat="1" applyFont="1" applyFill="1" applyBorder="1" applyAlignment="1" applyProtection="0">
      <alignment horizontal="center" vertical="center"/>
    </xf>
    <xf numFmtId="59" fontId="10" borderId="30" applyNumberFormat="1" applyFont="1" applyFill="0" applyBorder="1" applyAlignment="1" applyProtection="0">
      <alignment horizontal="center" vertical="bottom"/>
    </xf>
    <xf numFmtId="59" fontId="11" borderId="29" applyNumberFormat="1" applyFont="1" applyFill="0" applyBorder="1" applyAlignment="1" applyProtection="0">
      <alignment horizontal="center" vertical="bottom"/>
    </xf>
    <xf numFmtId="59" fontId="11" borderId="27" applyNumberFormat="1" applyFont="1" applyFill="0" applyBorder="1" applyAlignment="1" applyProtection="0">
      <alignment horizontal="center" vertical="bottom"/>
    </xf>
    <xf numFmtId="59" fontId="11" borderId="30" applyNumberFormat="1" applyFont="1" applyFill="0" applyBorder="1" applyAlignment="1" applyProtection="0">
      <alignment horizontal="center" vertical="bottom"/>
    </xf>
    <xf numFmtId="49" fontId="0" fillId="3" borderId="49" applyNumberFormat="1" applyFont="1" applyFill="1" applyBorder="1" applyAlignment="1" applyProtection="0">
      <alignment horizontal="center" vertical="center"/>
    </xf>
    <xf numFmtId="49" fontId="0" fillId="3" borderId="47" applyNumberFormat="1" applyFont="1" applyFill="1" applyBorder="1" applyAlignment="1" applyProtection="0">
      <alignment horizontal="center" vertical="center"/>
    </xf>
    <xf numFmtId="0" fontId="0" fillId="13" borderId="47" applyNumberFormat="0" applyFont="1" applyFill="1" applyBorder="1" applyAlignment="1" applyProtection="0">
      <alignment vertical="center"/>
    </xf>
    <xf numFmtId="0" fontId="0" fillId="13" borderId="49" applyNumberFormat="0" applyFont="1" applyFill="1" applyBorder="1" applyAlignment="1" applyProtection="0">
      <alignment vertical="center"/>
    </xf>
    <xf numFmtId="60" fontId="10" fillId="3" borderId="74" applyNumberFormat="1" applyFont="1" applyFill="1" applyBorder="1" applyAlignment="1" applyProtection="0">
      <alignment horizontal="right" vertical="center"/>
    </xf>
    <xf numFmtId="0" fontId="0" fillId="13" borderId="34" applyNumberFormat="0" applyFont="1" applyFill="1" applyBorder="1" applyAlignment="1" applyProtection="0">
      <alignment vertical="center"/>
    </xf>
    <xf numFmtId="0" fontId="0" fillId="8" borderId="49" applyNumberFormat="0" applyFont="1" applyFill="1" applyBorder="1" applyAlignment="1" applyProtection="0">
      <alignment vertical="bottom"/>
    </xf>
    <xf numFmtId="60" fontId="10" borderId="45" applyNumberFormat="1" applyFont="1" applyFill="0" applyBorder="1" applyAlignment="1" applyProtection="0">
      <alignment horizontal="right" vertical="bottom"/>
    </xf>
    <xf numFmtId="0" fontId="0" fillId="8" borderId="42" applyNumberFormat="0" applyFont="1" applyFill="1" applyBorder="1" applyAlignment="1" applyProtection="0">
      <alignment vertical="bottom"/>
    </xf>
    <xf numFmtId="60" fontId="10" borderId="43" applyNumberFormat="1" applyFont="1" applyFill="0" applyBorder="1" applyAlignment="1" applyProtection="0">
      <alignment horizontal="right" vertical="bottom"/>
    </xf>
    <xf numFmtId="0" fontId="0" fillId="8" borderId="47" applyNumberFormat="0" applyFont="1" applyFill="1" applyBorder="1" applyAlignment="1" applyProtection="0">
      <alignment vertical="bottom"/>
    </xf>
    <xf numFmtId="60" fontId="10" borderId="48" applyNumberFormat="1" applyFont="1" applyFill="0" applyBorder="1" applyAlignment="1" applyProtection="0">
      <alignment horizontal="right" vertical="bottom"/>
    </xf>
    <xf numFmtId="2" fontId="0" fillId="3" borderId="34" applyNumberFormat="1" applyFont="1" applyFill="1" applyBorder="1" applyAlignment="1" applyProtection="0">
      <alignment vertical="center"/>
    </xf>
    <xf numFmtId="0" fontId="0" fillId="8" borderId="34" applyNumberFormat="0" applyFont="1" applyFill="1" applyBorder="1" applyAlignment="1" applyProtection="0">
      <alignment vertical="bottom"/>
    </xf>
    <xf numFmtId="60" fontId="10" borderId="35" applyNumberFormat="1" applyFont="1" applyFill="0" applyBorder="1" applyAlignment="1" applyProtection="0">
      <alignment horizontal="right" vertical="bottom"/>
    </xf>
    <xf numFmtId="59" fontId="10" borderId="29" applyNumberFormat="1" applyFont="1" applyFill="0" applyBorder="1" applyAlignment="1" applyProtection="0">
      <alignment horizontal="left" vertical="bottom"/>
    </xf>
    <xf numFmtId="59" fontId="0" borderId="27" applyNumberFormat="1" applyFont="1" applyFill="0" applyBorder="1" applyAlignment="1" applyProtection="0">
      <alignment vertical="bottom"/>
    </xf>
    <xf numFmtId="2" fontId="0" borderId="27" applyNumberFormat="1" applyFont="1" applyFill="0" applyBorder="1" applyAlignment="1" applyProtection="0">
      <alignment vertical="bottom"/>
    </xf>
    <xf numFmtId="60" fontId="10" borderId="30" applyNumberFormat="1" applyFont="1" applyFill="0" applyBorder="1" applyAlignment="1" applyProtection="0">
      <alignment horizontal="right" vertical="bottom"/>
    </xf>
    <xf numFmtId="0" fontId="0" applyNumberFormat="1" applyFont="1" applyFill="0" applyBorder="0" applyAlignment="1" applyProtection="0">
      <alignment vertical="bottom"/>
    </xf>
    <xf numFmtId="0" fontId="0" borderId="15" applyNumberFormat="0" applyFont="1" applyFill="0" applyBorder="1" applyAlignment="1" applyProtection="0">
      <alignment horizontal="center" vertical="bottom"/>
    </xf>
    <xf numFmtId="49" fontId="33" fillId="3" borderId="16" applyNumberFormat="1" applyFont="1" applyFill="1" applyBorder="1" applyAlignment="1" applyProtection="0">
      <alignment horizontal="center" vertical="center" wrapText="1"/>
    </xf>
    <xf numFmtId="0" fontId="33" fillId="3" borderId="20" applyNumberFormat="0" applyFont="1" applyFill="1" applyBorder="1" applyAlignment="1" applyProtection="0">
      <alignment horizontal="center" vertical="center" wrapText="1"/>
    </xf>
    <xf numFmtId="0" fontId="33" fillId="3" borderId="17" applyNumberFormat="0" applyFont="1" applyFill="1" applyBorder="1" applyAlignment="1" applyProtection="0">
      <alignment horizontal="center" vertical="center" wrapText="1"/>
    </xf>
    <xf numFmtId="0" fontId="0" borderId="75" applyNumberFormat="0" applyFont="1" applyFill="0" applyBorder="1" applyAlignment="1" applyProtection="0">
      <alignment vertical="bottom"/>
    </xf>
    <xf numFmtId="0" fontId="0" borderId="24" applyNumberFormat="0" applyFont="1" applyFill="0" applyBorder="1" applyAlignment="1" applyProtection="0">
      <alignment horizontal="center" vertical="bottom"/>
    </xf>
    <xf numFmtId="0" fontId="33" fillId="3" borderId="25" applyNumberFormat="0" applyFont="1" applyFill="1" applyBorder="1" applyAlignment="1" applyProtection="0">
      <alignment horizontal="center" vertical="center" wrapText="1"/>
    </xf>
    <xf numFmtId="0" fontId="33" fillId="3" borderId="26" applyNumberFormat="0" applyFont="1" applyFill="1" applyBorder="1" applyAlignment="1" applyProtection="0">
      <alignment horizontal="center" vertical="center" wrapText="1"/>
    </xf>
    <xf numFmtId="0" fontId="33" fillId="3" borderId="28" applyNumberFormat="0" applyFont="1" applyFill="1" applyBorder="1" applyAlignment="1" applyProtection="0">
      <alignment horizontal="center" vertical="center" wrapText="1"/>
    </xf>
    <xf numFmtId="0" fontId="0" borderId="32" applyNumberFormat="0" applyFont="1" applyFill="0" applyBorder="1" applyAlignment="1" applyProtection="0">
      <alignment horizontal="center" vertical="bottom"/>
    </xf>
    <xf numFmtId="49" fontId="10" fillId="4" borderId="33" applyNumberFormat="1" applyFont="1" applyFill="1" applyBorder="1" applyAlignment="1" applyProtection="0">
      <alignment horizontal="center" vertical="center" wrapText="1"/>
    </xf>
    <xf numFmtId="49" fontId="10" fillId="4" borderId="35" applyNumberFormat="1" applyFont="1" applyFill="1" applyBorder="1" applyAlignment="1" applyProtection="0">
      <alignment horizontal="center" vertical="center" wrapText="1"/>
    </xf>
    <xf numFmtId="0" fontId="0" borderId="74" applyNumberFormat="0" applyFont="1" applyFill="0" applyBorder="1" applyAlignment="1" applyProtection="0">
      <alignment horizontal="center" vertical="bottom"/>
    </xf>
    <xf numFmtId="0" fontId="0" borderId="65" applyNumberFormat="0" applyFont="1" applyFill="0" applyBorder="1" applyAlignment="1" applyProtection="0">
      <alignment horizontal="center" vertical="bottom"/>
    </xf>
    <xf numFmtId="49" fontId="10" fillId="3" borderId="42" applyNumberFormat="1" applyFont="1" applyFill="1" applyBorder="1" applyAlignment="1" applyProtection="0">
      <alignment vertical="bottom"/>
    </xf>
    <xf numFmtId="1" fontId="10" fillId="3" borderId="42" applyNumberFormat="1" applyFont="1" applyFill="1" applyBorder="1" applyAlignment="1" applyProtection="0">
      <alignment horizontal="center" vertical="center"/>
    </xf>
    <xf numFmtId="0" fontId="10" fillId="3" borderId="42" applyNumberFormat="1" applyFont="1" applyFill="1" applyBorder="1" applyAlignment="1" applyProtection="0">
      <alignment horizontal="center" vertical="center"/>
    </xf>
    <xf numFmtId="49" fontId="10" fillId="3" borderId="42" applyNumberFormat="1" applyFont="1" applyFill="1" applyBorder="1" applyAlignment="1" applyProtection="0">
      <alignment horizontal="left" vertical="center"/>
    </xf>
    <xf numFmtId="0" fontId="10" fillId="3" borderId="42" applyNumberFormat="1" applyFont="1" applyFill="1" applyBorder="1" applyAlignment="1" applyProtection="0">
      <alignment horizontal="center" vertical="top"/>
    </xf>
    <xf numFmtId="0" fontId="10" borderId="49" applyNumberFormat="1" applyFont="1" applyFill="0" applyBorder="1" applyAlignment="1" applyProtection="0">
      <alignment horizontal="center" vertical="bottom"/>
    </xf>
    <xf numFmtId="49" fontId="10" fillId="3" borderId="43" applyNumberFormat="1" applyFont="1" applyFill="1" applyBorder="1" applyAlignment="1" applyProtection="0">
      <alignment horizontal="center" vertical="bottom"/>
    </xf>
    <xf numFmtId="1" fontId="10" borderId="42" applyNumberFormat="1" applyFont="1" applyFill="0" applyBorder="1" applyAlignment="1" applyProtection="0">
      <alignment horizontal="center" vertical="bottom"/>
    </xf>
    <xf numFmtId="0" fontId="10" borderId="42" applyNumberFormat="1" applyFont="1" applyFill="0" applyBorder="1" applyAlignment="1" applyProtection="0">
      <alignment horizontal="center" vertical="bottom"/>
    </xf>
    <xf numFmtId="49" fontId="10" fillId="3" borderId="47" applyNumberFormat="1" applyFont="1" applyFill="1" applyBorder="1" applyAlignment="1" applyProtection="0">
      <alignment vertical="bottom"/>
    </xf>
    <xf numFmtId="1" fontId="10" borderId="47" applyNumberFormat="1" applyFont="1" applyFill="0" applyBorder="1" applyAlignment="1" applyProtection="0">
      <alignment horizontal="center" vertical="bottom"/>
    </xf>
    <xf numFmtId="0" fontId="10" fillId="3" borderId="47" applyNumberFormat="1" applyFont="1" applyFill="1" applyBorder="1" applyAlignment="1" applyProtection="0">
      <alignment horizontal="center" vertical="center"/>
    </xf>
    <xf numFmtId="49" fontId="10" fillId="3" borderId="47" applyNumberFormat="1" applyFont="1" applyFill="1" applyBorder="1" applyAlignment="1" applyProtection="0">
      <alignment horizontal="left" vertical="center"/>
    </xf>
    <xf numFmtId="0" fontId="10" fillId="3" borderId="47" applyNumberFormat="1" applyFont="1" applyFill="1" applyBorder="1" applyAlignment="1" applyProtection="0">
      <alignment horizontal="center" vertical="top"/>
    </xf>
    <xf numFmtId="0" fontId="10" borderId="47" applyNumberFormat="1" applyFont="1" applyFill="0" applyBorder="1" applyAlignment="1" applyProtection="0">
      <alignment horizontal="center" vertical="bottom"/>
    </xf>
    <xf numFmtId="49" fontId="10" fillId="3" borderId="48" applyNumberFormat="1" applyFont="1" applyFill="1" applyBorder="1" applyAlignment="1" applyProtection="0">
      <alignment horizontal="center" vertical="bottom"/>
    </xf>
    <xf numFmtId="49" fontId="10" fillId="3" borderId="49" applyNumberFormat="1" applyFont="1" applyFill="1" applyBorder="1" applyAlignment="1" applyProtection="0">
      <alignment vertical="bottom"/>
    </xf>
    <xf numFmtId="1" fontId="10" fillId="3" borderId="49" applyNumberFormat="1" applyFont="1" applyFill="1" applyBorder="1" applyAlignment="1" applyProtection="0">
      <alignment horizontal="center" vertical="center"/>
    </xf>
    <xf numFmtId="49" fontId="10" fillId="3" borderId="49" applyNumberFormat="1" applyFont="1" applyFill="1" applyBorder="1" applyAlignment="1" applyProtection="0">
      <alignment horizontal="left" vertical="center"/>
    </xf>
    <xf numFmtId="0" fontId="10" fillId="3" borderId="49" applyNumberFormat="1" applyFont="1" applyFill="1" applyBorder="1" applyAlignment="1" applyProtection="0">
      <alignment horizontal="center" vertical="center"/>
    </xf>
    <xf numFmtId="49" fontId="10" fillId="3" borderId="45" applyNumberFormat="1" applyFont="1" applyFill="1" applyBorder="1" applyAlignment="1" applyProtection="0">
      <alignment horizontal="center" vertical="bottom"/>
    </xf>
    <xf numFmtId="49" fontId="10" fillId="3" borderId="43" applyNumberFormat="1" applyFont="1" applyFill="1" applyBorder="1" applyAlignment="1" applyProtection="0">
      <alignment horizontal="center" vertical="center"/>
    </xf>
    <xf numFmtId="0" fontId="0" borderId="60" applyNumberFormat="0" applyFont="1" applyFill="0" applyBorder="1" applyAlignment="1" applyProtection="0">
      <alignment horizontal="center" vertical="bottom"/>
    </xf>
    <xf numFmtId="49" fontId="10" fillId="3" borderId="48" applyNumberFormat="1" applyFont="1" applyFill="1" applyBorder="1" applyAlignment="1" applyProtection="0">
      <alignment horizontal="center" vertical="center"/>
    </xf>
    <xf numFmtId="49" fontId="10" fillId="3" borderId="46" applyNumberFormat="1" applyFont="1" applyFill="1" applyBorder="1" applyAlignment="1" applyProtection="0">
      <alignment horizontal="left" vertical="bottom"/>
    </xf>
    <xf numFmtId="1" fontId="10" fillId="3" borderId="47" applyNumberFormat="1" applyFont="1" applyFill="1" applyBorder="1" applyAlignment="1" applyProtection="0">
      <alignment horizontal="center" vertical="center"/>
    </xf>
    <xf numFmtId="49" fontId="10" fillId="3" borderId="42" applyNumberFormat="1" applyFont="1" applyFill="1" applyBorder="1" applyAlignment="1" applyProtection="0">
      <alignment horizontal="left" vertical="bottom"/>
    </xf>
    <xf numFmtId="1" fontId="10" fillId="21" borderId="42" applyNumberFormat="1" applyFont="1" applyFill="1" applyBorder="1" applyAlignment="1" applyProtection="0">
      <alignment horizontal="center" vertical="center"/>
    </xf>
    <xf numFmtId="0" fontId="10" fillId="21" borderId="42" applyNumberFormat="0" applyFont="1" applyFill="1" applyBorder="1" applyAlignment="1" applyProtection="0">
      <alignment horizontal="center" vertical="bottom"/>
    </xf>
    <xf numFmtId="49" fontId="0" fillId="3" borderId="43" applyNumberFormat="1" applyFont="1" applyFill="1" applyBorder="1" applyAlignment="1" applyProtection="0">
      <alignment vertical="bottom"/>
    </xf>
    <xf numFmtId="0" fontId="11" fillId="16" borderId="58" applyNumberFormat="0" applyFont="1" applyFill="1" applyBorder="1" applyAlignment="1" applyProtection="0">
      <alignment horizontal="center" vertical="bottom"/>
    </xf>
    <xf numFmtId="0" fontId="11" fillId="16" borderId="59" applyNumberFormat="0" applyFont="1" applyFill="1" applyBorder="1" applyAlignment="1" applyProtection="0">
      <alignment horizontal="center" vertical="bottom"/>
    </xf>
    <xf numFmtId="49" fontId="10" fillId="3" borderId="47" applyNumberFormat="1" applyFont="1" applyFill="1" applyBorder="1" applyAlignment="1" applyProtection="0">
      <alignment horizontal="left" vertical="bottom"/>
    </xf>
    <xf numFmtId="0" fontId="10" fillId="3" borderId="47" applyNumberFormat="0" applyFont="1" applyFill="1" applyBorder="1" applyAlignment="1" applyProtection="0">
      <alignment horizontal="center" vertical="center"/>
    </xf>
    <xf numFmtId="0" fontId="10" borderId="47" applyNumberFormat="0" applyFont="1" applyFill="0" applyBorder="1" applyAlignment="1" applyProtection="0">
      <alignment horizontal="center" vertical="bottom"/>
    </xf>
    <xf numFmtId="0" fontId="11" fillId="16" borderId="39" applyNumberFormat="0" applyFont="1" applyFill="1" applyBorder="1" applyAlignment="1" applyProtection="0">
      <alignment horizontal="center" vertical="bottom"/>
    </xf>
    <xf numFmtId="0" fontId="11" fillId="16" borderId="40" applyNumberFormat="0" applyFont="1" applyFill="1" applyBorder="1" applyAlignment="1" applyProtection="0">
      <alignment horizontal="center" vertical="bottom"/>
    </xf>
    <xf numFmtId="0" fontId="11" fillId="17" borderId="58" applyNumberFormat="0" applyFont="1" applyFill="1" applyBorder="1" applyAlignment="1" applyProtection="0">
      <alignment horizontal="center" vertical="bottom"/>
    </xf>
    <xf numFmtId="0" fontId="11" fillId="17" borderId="59" applyNumberFormat="0" applyFont="1" applyFill="1" applyBorder="1" applyAlignment="1" applyProtection="0">
      <alignment horizontal="center" vertical="bottom"/>
    </xf>
    <xf numFmtId="49" fontId="10" fillId="3" borderId="41" applyNumberFormat="1" applyFont="1" applyFill="1" applyBorder="1" applyAlignment="1" applyProtection="0">
      <alignment vertical="bottom"/>
    </xf>
    <xf numFmtId="0" fontId="10" borderId="42" applyNumberFormat="0" applyFont="1" applyFill="0" applyBorder="1" applyAlignment="1" applyProtection="0">
      <alignment horizontal="center" vertical="bottom"/>
    </xf>
    <xf numFmtId="0" fontId="10" borderId="47" applyNumberFormat="0" applyFont="1" applyFill="0" applyBorder="1" applyAlignment="1" applyProtection="0">
      <alignment vertical="bottom"/>
    </xf>
    <xf numFmtId="49" fontId="10" fillId="3" borderId="33" applyNumberFormat="1" applyFont="1" applyFill="1" applyBorder="1" applyAlignment="1" applyProtection="0">
      <alignment horizontal="left" vertical="bottom"/>
    </xf>
    <xf numFmtId="49" fontId="10" fillId="3" borderId="34" applyNumberFormat="1" applyFont="1" applyFill="1" applyBorder="1" applyAlignment="1" applyProtection="0">
      <alignment horizontal="left" vertical="bottom"/>
    </xf>
    <xf numFmtId="0" fontId="10" fillId="3" borderId="34" applyNumberFormat="1" applyFont="1" applyFill="1" applyBorder="1" applyAlignment="1" applyProtection="0">
      <alignment horizontal="center" vertical="center"/>
    </xf>
    <xf numFmtId="0" fontId="10" borderId="34" applyNumberFormat="1" applyFont="1" applyFill="0" applyBorder="1" applyAlignment="1" applyProtection="0">
      <alignment horizontal="center" vertical="bottom"/>
    </xf>
    <xf numFmtId="0" fontId="10" fillId="21" borderId="34" applyNumberFormat="0" applyFont="1" applyFill="1" applyBorder="1" applyAlignment="1" applyProtection="0">
      <alignment horizontal="center" vertical="bottom"/>
    </xf>
    <xf numFmtId="49" fontId="10" fillId="3" borderId="35" applyNumberFormat="1" applyFont="1" applyFill="1" applyBorder="1" applyAlignment="1" applyProtection="0">
      <alignment horizontal="center" vertical="bottom"/>
    </xf>
    <xf numFmtId="49" fontId="10" fillId="3" borderId="49" applyNumberFormat="1" applyFont="1" applyFill="1" applyBorder="1" applyAlignment="1" applyProtection="0">
      <alignment horizontal="left" vertical="bottom"/>
    </xf>
    <xf numFmtId="49" fontId="10" borderId="49" applyNumberFormat="1" applyFont="1" applyFill="0" applyBorder="1" applyAlignment="1" applyProtection="0">
      <alignment horizontal="center" vertical="bottom"/>
    </xf>
    <xf numFmtId="0" fontId="10" fillId="21" borderId="49" applyNumberFormat="0" applyFont="1" applyFill="1" applyBorder="1" applyAlignment="1" applyProtection="0">
      <alignment horizontal="center" vertical="bottom"/>
    </xf>
    <xf numFmtId="49" fontId="10" fillId="3" borderId="46" applyNumberFormat="1" applyFont="1" applyFill="1" applyBorder="1" applyAlignment="1" applyProtection="0">
      <alignment vertical="bottom"/>
    </xf>
    <xf numFmtId="49" fontId="10" fillId="3" borderId="42" applyNumberFormat="1" applyFont="1" applyFill="1" applyBorder="1" applyAlignment="1" applyProtection="0">
      <alignment horizontal="left" vertical="center" wrapText="1"/>
    </xf>
    <xf numFmtId="0" fontId="10" fillId="3" borderId="42" applyNumberFormat="1" applyFont="1" applyFill="1" applyBorder="1" applyAlignment="1" applyProtection="0">
      <alignment horizontal="left" vertical="center"/>
    </xf>
    <xf numFmtId="2" fontId="11" fillId="16" borderId="58" applyNumberFormat="1" applyFont="1" applyFill="1" applyBorder="1" applyAlignment="1" applyProtection="0">
      <alignment horizontal="center" vertical="bottom"/>
    </xf>
    <xf numFmtId="2" fontId="11" fillId="16" borderId="59" applyNumberFormat="1" applyFont="1" applyFill="1" applyBorder="1" applyAlignment="1" applyProtection="0">
      <alignment horizontal="center" vertical="bottom"/>
    </xf>
    <xf numFmtId="0" fontId="23" fillId="2" borderId="27" applyNumberFormat="0" applyFont="1" applyFill="1" applyBorder="1" applyAlignment="1" applyProtection="0">
      <alignment horizontal="center" vertical="bottom"/>
    </xf>
    <xf numFmtId="49" fontId="10" fillId="3" borderId="45" applyNumberFormat="1" applyFont="1" applyFill="1" applyBorder="1" applyAlignment="1" applyProtection="0">
      <alignment vertical="bottom"/>
    </xf>
    <xf numFmtId="49" fontId="10" fillId="3" borderId="43" applyNumberFormat="1" applyFont="1" applyFill="1" applyBorder="1" applyAlignment="1" applyProtection="0">
      <alignment vertical="bottom"/>
    </xf>
    <xf numFmtId="0" fontId="10" fillId="21" borderId="47" applyNumberFormat="0" applyFont="1" applyFill="1" applyBorder="1" applyAlignment="1" applyProtection="0">
      <alignment horizontal="center" vertical="bottom"/>
    </xf>
    <xf numFmtId="49" fontId="10" fillId="3" borderId="48" applyNumberFormat="1" applyFont="1" applyFill="1" applyBorder="1" applyAlignment="1" applyProtection="0">
      <alignment vertical="bottom"/>
    </xf>
    <xf numFmtId="1" fontId="10" borderId="49" applyNumberFormat="1" applyFont="1" applyFill="0" applyBorder="1" applyAlignment="1" applyProtection="0">
      <alignment horizontal="center" vertical="bottom"/>
    </xf>
    <xf numFmtId="0" fontId="10" fillId="3" borderId="42" applyNumberFormat="0" applyFont="1" applyFill="1" applyBorder="1" applyAlignment="1" applyProtection="0">
      <alignment horizontal="center" vertical="center"/>
    </xf>
    <xf numFmtId="0" fontId="10" borderId="42" applyNumberFormat="0" applyFont="1" applyFill="0" applyBorder="1" applyAlignment="1" applyProtection="0">
      <alignment vertical="bottom"/>
    </xf>
    <xf numFmtId="0" fontId="10" fillId="21" borderId="49" applyNumberFormat="1" applyFont="1" applyFill="1" applyBorder="1" applyAlignment="1" applyProtection="0">
      <alignment horizontal="center" vertical="bottom"/>
    </xf>
    <xf numFmtId="49" fontId="0" fillId="3" borderId="45" applyNumberFormat="1" applyFont="1" applyFill="1" applyBorder="1" applyAlignment="1" applyProtection="0">
      <alignment vertical="bottom"/>
    </xf>
    <xf numFmtId="49" fontId="10" fillId="21" borderId="42" applyNumberFormat="1" applyFont="1" applyFill="1" applyBorder="1" applyAlignment="1" applyProtection="0">
      <alignment horizontal="center" vertical="bottom"/>
    </xf>
    <xf numFmtId="59" fontId="28" fillId="16" borderId="66" applyNumberFormat="1" applyFont="1" applyFill="1" applyBorder="1" applyAlignment="1" applyProtection="0">
      <alignment horizontal="center" vertical="bottom"/>
    </xf>
    <xf numFmtId="49" fontId="0" fillId="3" borderId="42" applyNumberFormat="1" applyFont="1" applyFill="1" applyBorder="1" applyAlignment="1" applyProtection="0">
      <alignment vertical="bottom"/>
    </xf>
    <xf numFmtId="1" fontId="10" fillId="22" borderId="42" applyNumberFormat="1" applyFont="1" applyFill="1" applyBorder="1" applyAlignment="1" applyProtection="0">
      <alignment horizontal="center" vertical="bottom"/>
    </xf>
    <xf numFmtId="1" fontId="10" fillId="22" borderId="47" applyNumberFormat="1" applyFont="1" applyFill="1" applyBorder="1" applyAlignment="1" applyProtection="0">
      <alignment horizontal="center" vertical="bottom"/>
    </xf>
    <xf numFmtId="49" fontId="0" fillId="3" borderId="47" applyNumberFormat="1" applyFont="1" applyFill="1" applyBorder="1" applyAlignment="1" applyProtection="0">
      <alignment vertical="bottom"/>
    </xf>
    <xf numFmtId="49" fontId="0" fillId="3" borderId="48" applyNumberFormat="1" applyFont="1" applyFill="1" applyBorder="1" applyAlignment="1" applyProtection="0">
      <alignment vertical="bottom"/>
    </xf>
    <xf numFmtId="1" fontId="34" borderId="42" applyNumberFormat="1" applyFont="1" applyFill="0" applyBorder="1" applyAlignment="1" applyProtection="0">
      <alignment horizontal="center" vertical="bottom"/>
    </xf>
    <xf numFmtId="62" fontId="10" fillId="3" borderId="49" applyNumberFormat="1" applyFont="1" applyFill="1" applyBorder="1" applyAlignment="1" applyProtection="0">
      <alignment horizontal="center" vertical="center"/>
    </xf>
    <xf numFmtId="49" fontId="11" fillId="16" borderId="57" applyNumberFormat="1" applyFont="1" applyFill="1" applyBorder="1" applyAlignment="1" applyProtection="0">
      <alignment horizontal="left" vertical="center" wrapText="1"/>
    </xf>
    <xf numFmtId="62" fontId="10" fillId="3" borderId="42" applyNumberFormat="1" applyFont="1" applyFill="1" applyBorder="1" applyAlignment="1" applyProtection="0">
      <alignment horizontal="center" vertical="center"/>
    </xf>
    <xf numFmtId="0" fontId="10" fillId="3" borderId="46" applyNumberFormat="0" applyFont="1" applyFill="1" applyBorder="1" applyAlignment="1" applyProtection="0">
      <alignment horizontal="left" vertical="bottom"/>
    </xf>
    <xf numFmtId="0" fontId="10" fillId="3" borderId="47" applyNumberFormat="0" applyFont="1" applyFill="1" applyBorder="1" applyAlignment="1" applyProtection="0">
      <alignment horizontal="left" vertical="bottom"/>
    </xf>
    <xf numFmtId="0" fontId="0" fillId="3" borderId="48" applyNumberFormat="0" applyFont="1" applyFill="1" applyBorder="1" applyAlignment="1" applyProtection="0">
      <alignment vertical="bottom"/>
    </xf>
    <xf numFmtId="49" fontId="10" fillId="3" borderId="45" applyNumberFormat="1" applyFont="1" applyFill="1" applyBorder="1" applyAlignment="1" applyProtection="0">
      <alignment horizontal="center" vertical="center"/>
    </xf>
    <xf numFmtId="49" fontId="10" fillId="3" borderId="34" applyNumberFormat="1" applyFont="1" applyFill="1" applyBorder="1" applyAlignment="1" applyProtection="0">
      <alignment vertical="bottom"/>
    </xf>
    <xf numFmtId="1" fontId="10" borderId="34" applyNumberFormat="1" applyFont="1" applyFill="0" applyBorder="1" applyAlignment="1" applyProtection="0">
      <alignment horizontal="center" vertical="bottom"/>
    </xf>
    <xf numFmtId="1" fontId="10" fillId="3" borderId="34" applyNumberFormat="1" applyFont="1" applyFill="1" applyBorder="1" applyAlignment="1" applyProtection="0">
      <alignment horizontal="center" vertical="center"/>
    </xf>
    <xf numFmtId="49" fontId="10" fillId="3" borderId="35" applyNumberFormat="1" applyFont="1" applyFill="1" applyBorder="1" applyAlignment="1" applyProtection="0">
      <alignment horizontal="center" vertical="center"/>
    </xf>
    <xf numFmtId="0" fontId="35" borderId="49" applyNumberFormat="1" applyFont="1" applyFill="0" applyBorder="1" applyAlignment="1" applyProtection="0">
      <alignment horizontal="center" vertical="bottom"/>
    </xf>
    <xf numFmtId="0" fontId="10" fillId="3" borderId="49" applyNumberFormat="0" applyFont="1" applyFill="1" applyBorder="1" applyAlignment="1" applyProtection="0">
      <alignment horizontal="center" vertical="center"/>
    </xf>
    <xf numFmtId="0" fontId="35" borderId="42" applyNumberFormat="1" applyFont="1" applyFill="0" applyBorder="1" applyAlignment="1" applyProtection="0">
      <alignment horizontal="center" vertical="bottom"/>
    </xf>
    <xf numFmtId="0" fontId="0" borderId="18" applyNumberFormat="0" applyFont="1" applyFill="0" applyBorder="1" applyAlignment="1" applyProtection="0">
      <alignment horizontal="center" vertical="bottom"/>
    </xf>
    <xf numFmtId="0" fontId="10" borderId="34" applyNumberFormat="0" applyFont="1" applyFill="0" applyBorder="1" applyAlignment="1" applyProtection="0">
      <alignment vertical="bottom"/>
    </xf>
    <xf numFmtId="0" fontId="10" fillId="3" borderId="48" applyNumberFormat="0" applyFont="1" applyFill="1" applyBorder="1" applyAlignment="1" applyProtection="0">
      <alignment horizontal="center" vertical="bottom"/>
    </xf>
    <xf numFmtId="49" fontId="10" fillId="3" borderId="34" applyNumberFormat="1" applyFont="1" applyFill="1" applyBorder="1" applyAlignment="1" applyProtection="0">
      <alignment horizontal="left" vertical="center"/>
    </xf>
    <xf numFmtId="0" fontId="10" fillId="3" borderId="34" applyNumberFormat="0" applyFont="1" applyFill="1" applyBorder="1" applyAlignment="1" applyProtection="0">
      <alignment horizontal="center" vertical="center"/>
    </xf>
    <xf numFmtId="0" fontId="0" borderId="18" applyNumberFormat="0" applyFont="1" applyFill="0" applyBorder="1" applyAlignment="1" applyProtection="0">
      <alignment vertical="bottom"/>
    </xf>
    <xf numFmtId="0" fontId="0" fillId="3" borderId="33" applyNumberFormat="0" applyFont="1" applyFill="1" applyBorder="1" applyAlignment="1" applyProtection="0">
      <alignment vertical="bottom"/>
    </xf>
    <xf numFmtId="0" fontId="0" fillId="3" borderId="34" applyNumberFormat="0" applyFont="1" applyFill="1" applyBorder="1" applyAlignment="1" applyProtection="0">
      <alignment vertical="bottom"/>
    </xf>
    <xf numFmtId="2" fontId="0" borderId="34" applyNumberFormat="1" applyFont="1" applyFill="0" applyBorder="1" applyAlignment="1" applyProtection="0">
      <alignment horizontal="center" vertical="bottom"/>
    </xf>
    <xf numFmtId="1" fontId="0" fillId="3" borderId="34" applyNumberFormat="1" applyFont="1" applyFill="1" applyBorder="1" applyAlignment="1" applyProtection="0">
      <alignment horizontal="center" vertical="center"/>
    </xf>
    <xf numFmtId="0" fontId="0" borderId="34" applyNumberFormat="0" applyFont="1" applyFill="0" applyBorder="1" applyAlignment="1" applyProtection="0">
      <alignment horizontal="center" vertical="bottom"/>
    </xf>
    <xf numFmtId="0" fontId="0" fillId="3" borderId="35" applyNumberFormat="0" applyFont="1" applyFill="1" applyBorder="1" applyAlignment="1" applyProtection="0">
      <alignment vertical="bottom"/>
    </xf>
    <xf numFmtId="0" fontId="0" borderId="76" applyNumberFormat="0" applyFont="1" applyFill="0" applyBorder="1" applyAlignment="1" applyProtection="0">
      <alignment horizontal="center" vertical="bottom"/>
    </xf>
    <xf numFmtId="49" fontId="0" fillId="3" borderId="77" applyNumberFormat="1" applyFont="1" applyFill="1" applyBorder="1" applyAlignment="1" applyProtection="0">
      <alignment horizontal="center" vertical="center" wrapText="1"/>
    </xf>
    <xf numFmtId="0" fontId="0" fillId="3" borderId="78" applyNumberFormat="0" applyFont="1" applyFill="1" applyBorder="1" applyAlignment="1" applyProtection="0">
      <alignment horizontal="center" vertical="center" wrapText="1"/>
    </xf>
    <xf numFmtId="2" fontId="0" borderId="77" applyNumberFormat="1" applyFont="1" applyFill="0" applyBorder="1" applyAlignment="1" applyProtection="0">
      <alignment horizontal="center" vertical="bottom"/>
    </xf>
    <xf numFmtId="2" fontId="0" borderId="20" applyNumberFormat="1" applyFont="1" applyFill="0" applyBorder="1" applyAlignment="1" applyProtection="0">
      <alignment horizontal="center" vertical="bottom"/>
    </xf>
    <xf numFmtId="2" fontId="0" fillId="3" borderId="20" applyNumberFormat="1" applyFont="1" applyFill="1" applyBorder="1" applyAlignment="1" applyProtection="0">
      <alignment horizontal="center" vertical="bottom"/>
    </xf>
    <xf numFmtId="2" fontId="0" borderId="78" applyNumberFormat="1" applyFont="1" applyFill="0" applyBorder="1" applyAlignment="1" applyProtection="0">
      <alignment horizontal="center" vertical="bottom"/>
    </xf>
    <xf numFmtId="49" fontId="0" fillId="3" borderId="77" applyNumberFormat="1" applyFont="1" applyFill="1" applyBorder="1" applyAlignment="1" applyProtection="0">
      <alignment horizontal="center" vertical="center"/>
    </xf>
    <xf numFmtId="0" fontId="0" fillId="3" borderId="20" applyNumberFormat="0" applyFont="1" applyFill="1" applyBorder="1" applyAlignment="1" applyProtection="0">
      <alignment horizontal="center" vertical="center"/>
    </xf>
    <xf numFmtId="0" fontId="0" fillId="3" borderId="78" applyNumberFormat="0" applyFont="1" applyFill="1" applyBorder="1" applyAlignment="1" applyProtection="0">
      <alignment vertical="center"/>
    </xf>
    <xf numFmtId="0" fontId="0" borderId="79" applyNumberFormat="0" applyFont="1" applyFill="0" applyBorder="1" applyAlignment="1" applyProtection="0">
      <alignment vertical="bottom"/>
    </xf>
    <xf numFmtId="0" fontId="0" borderId="80" applyNumberFormat="0" applyFont="1" applyFill="0" applyBorder="1" applyAlignment="1" applyProtection="0">
      <alignment horizontal="center" vertical="bottom"/>
    </xf>
    <xf numFmtId="0" fontId="0" fillId="3" borderId="81" applyNumberFormat="0" applyFont="1" applyFill="1" applyBorder="1" applyAlignment="1" applyProtection="0">
      <alignment horizontal="center" vertical="center" wrapText="1"/>
    </xf>
    <xf numFmtId="0" fontId="0" fillId="3" borderId="82" applyNumberFormat="0" applyFont="1" applyFill="1" applyBorder="1" applyAlignment="1" applyProtection="0">
      <alignment horizontal="center" vertical="center" wrapText="1"/>
    </xf>
    <xf numFmtId="2" fontId="0" borderId="81" applyNumberFormat="1" applyFont="1" applyFill="0" applyBorder="1" applyAlignment="1" applyProtection="0">
      <alignment horizontal="center" vertical="bottom"/>
    </xf>
    <xf numFmtId="2" fontId="0" borderId="3" applyNumberFormat="1" applyFont="1" applyFill="0" applyBorder="1" applyAlignment="1" applyProtection="0">
      <alignment horizontal="center" vertical="bottom"/>
    </xf>
    <xf numFmtId="2" fontId="0" fillId="3" borderId="3" applyNumberFormat="1" applyFont="1" applyFill="1" applyBorder="1" applyAlignment="1" applyProtection="0">
      <alignment horizontal="center" vertical="bottom"/>
    </xf>
    <xf numFmtId="2" fontId="0" borderId="82" applyNumberFormat="1" applyFont="1" applyFill="0" applyBorder="1" applyAlignment="1" applyProtection="0">
      <alignment horizontal="center" vertical="bottom"/>
    </xf>
    <xf numFmtId="0" fontId="0" fillId="3" borderId="81" applyNumberFormat="0" applyFont="1" applyFill="1" applyBorder="1" applyAlignment="1" applyProtection="0">
      <alignment horizontal="center" vertical="center"/>
    </xf>
    <xf numFmtId="0" fontId="0" fillId="3" borderId="3" applyNumberFormat="0" applyFont="1" applyFill="1" applyBorder="1" applyAlignment="1" applyProtection="0">
      <alignment horizontal="center" vertical="center"/>
    </xf>
    <xf numFmtId="0" fontId="0" fillId="3" borderId="82" applyNumberFormat="0" applyFont="1" applyFill="1" applyBorder="1" applyAlignment="1" applyProtection="0">
      <alignment vertical="center"/>
    </xf>
    <xf numFmtId="0" fontId="0" borderId="83" applyNumberFormat="0" applyFont="1" applyFill="0" applyBorder="1" applyAlignment="1" applyProtection="0">
      <alignment horizontal="center" vertical="bottom"/>
    </xf>
    <xf numFmtId="0" fontId="0" fillId="3" borderId="84" applyNumberFormat="0" applyFont="1" applyFill="1" applyBorder="1" applyAlignment="1" applyProtection="0">
      <alignment horizontal="center" vertical="center" wrapText="1"/>
    </xf>
    <xf numFmtId="0" fontId="0" fillId="3" borderId="85" applyNumberFormat="0" applyFont="1" applyFill="1" applyBorder="1" applyAlignment="1" applyProtection="0">
      <alignment horizontal="center" vertical="center" wrapText="1"/>
    </xf>
    <xf numFmtId="2" fontId="0" borderId="84" applyNumberFormat="1" applyFont="1" applyFill="0" applyBorder="1" applyAlignment="1" applyProtection="0">
      <alignment horizontal="center" vertical="bottom"/>
    </xf>
    <xf numFmtId="2" fontId="0" borderId="13" applyNumberFormat="1" applyFont="1" applyFill="0" applyBorder="1" applyAlignment="1" applyProtection="0">
      <alignment horizontal="center" vertical="bottom"/>
    </xf>
    <xf numFmtId="2" fontId="0" fillId="3" borderId="13" applyNumberFormat="1" applyFont="1" applyFill="1" applyBorder="1" applyAlignment="1" applyProtection="0">
      <alignment horizontal="center" vertical="bottom"/>
    </xf>
    <xf numFmtId="2" fontId="0" borderId="85" applyNumberFormat="1" applyFont="1" applyFill="0" applyBorder="1" applyAlignment="1" applyProtection="0">
      <alignment horizontal="center" vertical="bottom"/>
    </xf>
    <xf numFmtId="0" fontId="0" fillId="3" borderId="84" applyNumberFormat="0" applyFont="1" applyFill="1" applyBorder="1" applyAlignment="1" applyProtection="0">
      <alignment horizontal="center" vertical="center"/>
    </xf>
    <xf numFmtId="0" fontId="0" fillId="3" borderId="13" applyNumberFormat="0" applyFont="1" applyFill="1" applyBorder="1" applyAlignment="1" applyProtection="0">
      <alignment horizontal="center" vertical="center"/>
    </xf>
    <xf numFmtId="0" fontId="0" fillId="3" borderId="85" applyNumberFormat="0" applyFont="1" applyFill="1" applyBorder="1" applyAlignment="1" applyProtection="0">
      <alignment vertical="center"/>
    </xf>
    <xf numFmtId="0" fontId="0" borderId="86" applyNumberFormat="0" applyFont="1" applyFill="0" applyBorder="1" applyAlignment="1" applyProtection="0">
      <alignment vertical="bottom"/>
    </xf>
    <xf numFmtId="0" fontId="0" applyNumberFormat="1" applyFont="1" applyFill="0" applyBorder="0" applyAlignment="1" applyProtection="0">
      <alignment vertical="bottom"/>
    </xf>
    <xf numFmtId="0" fontId="0" borderId="87" applyNumberFormat="0" applyFont="1" applyFill="0" applyBorder="1" applyAlignment="1" applyProtection="0">
      <alignment vertical="bottom"/>
    </xf>
    <xf numFmtId="0" fontId="0" borderId="22" applyNumberFormat="0" applyFont="1" applyFill="0" applyBorder="1" applyAlignment="1" applyProtection="0">
      <alignment vertical="bottom"/>
    </xf>
    <xf numFmtId="0" fontId="0" borderId="21" applyNumberFormat="0" applyFont="1" applyFill="0" applyBorder="1" applyAlignment="1" applyProtection="0">
      <alignment vertical="bottom"/>
    </xf>
    <xf numFmtId="0" fontId="0" borderId="88" applyNumberFormat="0" applyFont="1" applyFill="0" applyBorder="1" applyAlignment="1" applyProtection="0">
      <alignment vertical="bottom"/>
    </xf>
    <xf numFmtId="49" fontId="37" fillId="7" borderId="44" applyNumberFormat="1" applyFont="1" applyFill="1" applyBorder="1" applyAlignment="1" applyProtection="0">
      <alignment horizontal="center" vertical="center" wrapText="1"/>
    </xf>
    <xf numFmtId="59" fontId="37" fillId="7" borderId="49" applyNumberFormat="1" applyFont="1" applyFill="1" applyBorder="1" applyAlignment="1" applyProtection="0">
      <alignment horizontal="center" vertical="center" wrapText="1"/>
    </xf>
    <xf numFmtId="59" fontId="37" fillId="7" borderId="45" applyNumberFormat="1" applyFont="1" applyFill="1" applyBorder="1" applyAlignment="1" applyProtection="0">
      <alignment horizontal="center" vertical="center" wrapText="1"/>
    </xf>
    <xf numFmtId="59" fontId="10" fillId="3" borderId="31" applyNumberFormat="1" applyFont="1" applyFill="1" applyBorder="1" applyAlignment="1" applyProtection="0">
      <alignment vertical="center" wrapText="1"/>
    </xf>
    <xf numFmtId="59" fontId="10" fillId="3" borderId="3" applyNumberFormat="1" applyFont="1" applyFill="1" applyBorder="1" applyAlignment="1" applyProtection="0">
      <alignment vertical="center" wrapText="1"/>
    </xf>
    <xf numFmtId="59" fontId="10" borderId="3" applyNumberFormat="1" applyFont="1" applyFill="0" applyBorder="1" applyAlignment="1" applyProtection="0">
      <alignment horizontal="center" vertical="bottom"/>
    </xf>
    <xf numFmtId="59" fontId="10" borderId="50" applyNumberFormat="1" applyFont="1" applyFill="0" applyBorder="1" applyAlignment="1" applyProtection="0">
      <alignment horizontal="center" vertical="bottom"/>
    </xf>
    <xf numFmtId="49" fontId="13" fillId="16" borderId="29" applyNumberFormat="1" applyFont="1" applyFill="1" applyBorder="1" applyAlignment="1" applyProtection="0">
      <alignment horizontal="center" vertical="center"/>
    </xf>
    <xf numFmtId="59" fontId="13" fillId="16" borderId="27" applyNumberFormat="1" applyFont="1" applyFill="1" applyBorder="1" applyAlignment="1" applyProtection="0">
      <alignment horizontal="center" vertical="center"/>
    </xf>
    <xf numFmtId="59" fontId="13" fillId="16" borderId="30" applyNumberFormat="1" applyFont="1" applyFill="1" applyBorder="1" applyAlignment="1" applyProtection="0">
      <alignment horizontal="center" vertical="center"/>
    </xf>
    <xf numFmtId="49" fontId="14" fillId="3" borderId="41" applyNumberFormat="1" applyFont="1" applyFill="1" applyBorder="1" applyAlignment="1" applyProtection="0">
      <alignment horizontal="center" vertical="center" wrapText="1"/>
    </xf>
    <xf numFmtId="59" fontId="14" fillId="3" borderId="42" applyNumberFormat="1" applyFont="1" applyFill="1" applyBorder="1" applyAlignment="1" applyProtection="0">
      <alignment horizontal="center" vertical="center" wrapText="1"/>
    </xf>
    <xf numFmtId="59" fontId="14" fillId="3" borderId="43" applyNumberFormat="1" applyFont="1" applyFill="1" applyBorder="1" applyAlignment="1" applyProtection="0">
      <alignment horizontal="center" vertical="center" wrapText="1"/>
    </xf>
    <xf numFmtId="49" fontId="14" fillId="3" borderId="16" applyNumberFormat="1" applyFont="1" applyFill="1" applyBorder="1" applyAlignment="1" applyProtection="0">
      <alignment horizontal="center" vertical="center" wrapText="1"/>
    </xf>
    <xf numFmtId="59" fontId="14" fillId="3" borderId="20" applyNumberFormat="1" applyFont="1" applyFill="1" applyBorder="1" applyAlignment="1" applyProtection="0">
      <alignment horizontal="center" vertical="center" wrapText="1"/>
    </xf>
    <xf numFmtId="59" fontId="14" fillId="3" borderId="17" applyNumberFormat="1" applyFont="1" applyFill="1" applyBorder="1" applyAlignment="1" applyProtection="0">
      <alignment horizontal="center" vertical="center" wrapText="1"/>
    </xf>
    <xf numFmtId="49" fontId="14" borderId="41" applyNumberFormat="1" applyFont="1" applyFill="0" applyBorder="1" applyAlignment="1" applyProtection="0">
      <alignment horizontal="center" vertical="bottom"/>
    </xf>
    <xf numFmtId="59" fontId="14" borderId="42" applyNumberFormat="1" applyFont="1" applyFill="0" applyBorder="1" applyAlignment="1" applyProtection="0">
      <alignment horizontal="center" vertical="bottom"/>
    </xf>
    <xf numFmtId="63" fontId="14" borderId="42" applyNumberFormat="1" applyFont="1" applyFill="0" applyBorder="1" applyAlignment="1" applyProtection="0">
      <alignment horizontal="center" vertical="bottom"/>
    </xf>
    <xf numFmtId="63" fontId="14" borderId="43" applyNumberFormat="1" applyFont="1" applyFill="0" applyBorder="1" applyAlignment="1" applyProtection="0">
      <alignment horizontal="center" vertical="bottom"/>
    </xf>
    <xf numFmtId="60" fontId="10" fillId="3" borderId="31" applyNumberFormat="1" applyFont="1" applyFill="1" applyBorder="1" applyAlignment="1" applyProtection="0">
      <alignment horizontal="right" vertical="center"/>
    </xf>
    <xf numFmtId="59" fontId="14" fillId="3" borderId="31" applyNumberFormat="1" applyFont="1" applyFill="1" applyBorder="1" applyAlignment="1" applyProtection="0">
      <alignment horizontal="center" vertical="center" wrapText="1"/>
    </xf>
    <xf numFmtId="59" fontId="14" fillId="3" borderId="3" applyNumberFormat="1" applyFont="1" applyFill="1" applyBorder="1" applyAlignment="1" applyProtection="0">
      <alignment horizontal="center" vertical="center" wrapText="1"/>
    </xf>
    <xf numFmtId="59" fontId="14" fillId="3" borderId="50" applyNumberFormat="1" applyFont="1" applyFill="1" applyBorder="1" applyAlignment="1" applyProtection="0">
      <alignment horizontal="center" vertical="center" wrapText="1"/>
    </xf>
    <xf numFmtId="59" fontId="38" borderId="3" applyNumberFormat="1" applyFont="1" applyFill="0" applyBorder="1" applyAlignment="1" applyProtection="0">
      <alignment horizontal="center" vertical="bottom"/>
    </xf>
    <xf numFmtId="59" fontId="14" fillId="3" borderId="25" applyNumberFormat="1" applyFont="1" applyFill="1" applyBorder="1" applyAlignment="1" applyProtection="0">
      <alignment horizontal="center" vertical="center" wrapText="1"/>
    </xf>
    <xf numFmtId="59" fontId="14" fillId="3" borderId="26" applyNumberFormat="1" applyFont="1" applyFill="1" applyBorder="1" applyAlignment="1" applyProtection="0">
      <alignment horizontal="center" vertical="center" wrapText="1"/>
    </xf>
    <xf numFmtId="59" fontId="14" fillId="3" borderId="28" applyNumberFormat="1" applyFont="1" applyFill="1" applyBorder="1" applyAlignment="1" applyProtection="0">
      <alignment horizontal="center" vertical="center" wrapText="1"/>
    </xf>
    <xf numFmtId="49" fontId="13" fillId="23" borderId="29" applyNumberFormat="1" applyFont="1" applyFill="1" applyBorder="1" applyAlignment="1" applyProtection="0">
      <alignment horizontal="center" vertical="center"/>
    </xf>
    <xf numFmtId="59" fontId="13" fillId="23" borderId="27" applyNumberFormat="1" applyFont="1" applyFill="1" applyBorder="1" applyAlignment="1" applyProtection="0">
      <alignment horizontal="center" vertical="center"/>
    </xf>
    <xf numFmtId="59" fontId="13" fillId="23" borderId="30" applyNumberFormat="1" applyFont="1" applyFill="1" applyBorder="1" applyAlignment="1" applyProtection="0">
      <alignment horizontal="center" vertical="center"/>
    </xf>
    <xf numFmtId="59" fontId="14" fillId="3" borderId="20" applyNumberFormat="1" applyFont="1" applyFill="1" applyBorder="1" applyAlignment="1" applyProtection="0">
      <alignment horizontal="center" vertical="center"/>
    </xf>
    <xf numFmtId="59" fontId="14" fillId="3" borderId="17" applyNumberFormat="1" applyFont="1" applyFill="1" applyBorder="1" applyAlignment="1" applyProtection="0">
      <alignment horizontal="center" vertical="center"/>
    </xf>
    <xf numFmtId="49" fontId="14" borderId="46" applyNumberFormat="1" applyFont="1" applyFill="0" applyBorder="1" applyAlignment="1" applyProtection="0">
      <alignment horizontal="center" vertical="bottom"/>
    </xf>
    <xf numFmtId="59" fontId="14" borderId="47" applyNumberFormat="1" applyFont="1" applyFill="0" applyBorder="1" applyAlignment="1" applyProtection="0">
      <alignment horizontal="center" vertical="bottom"/>
    </xf>
    <xf numFmtId="63" fontId="14" borderId="47" applyNumberFormat="1" applyFont="1" applyFill="0" applyBorder="1" applyAlignment="1" applyProtection="0">
      <alignment horizontal="center" vertical="bottom"/>
    </xf>
    <xf numFmtId="63" fontId="14" borderId="48" applyNumberFormat="1" applyFont="1" applyFill="0" applyBorder="1" applyAlignment="1" applyProtection="0">
      <alignment horizontal="center" vertical="bottom"/>
    </xf>
    <xf numFmtId="59" fontId="14" fillId="3" borderId="25" applyNumberFormat="1" applyFont="1" applyFill="1" applyBorder="1" applyAlignment="1" applyProtection="0">
      <alignment horizontal="center" vertical="center"/>
    </xf>
    <xf numFmtId="59" fontId="14" fillId="3" borderId="26" applyNumberFormat="1" applyFont="1" applyFill="1" applyBorder="1" applyAlignment="1" applyProtection="0">
      <alignment horizontal="center" vertical="center"/>
    </xf>
    <xf numFmtId="59" fontId="14" fillId="3" borderId="28" applyNumberFormat="1" applyFont="1" applyFill="1" applyBorder="1" applyAlignment="1" applyProtection="0">
      <alignment horizontal="center" vertical="center"/>
    </xf>
    <xf numFmtId="59" fontId="10" borderId="27" applyNumberFormat="1" applyFont="1" applyFill="0" applyBorder="1" applyAlignment="1" applyProtection="0">
      <alignment horizontal="left" vertical="bottom"/>
    </xf>
    <xf numFmtId="59" fontId="10" fillId="3" borderId="27" applyNumberFormat="1" applyFont="1" applyFill="1" applyBorder="1" applyAlignment="1" applyProtection="0">
      <alignment horizontal="center" vertical="center"/>
    </xf>
    <xf numFmtId="2" fontId="10" borderId="27" applyNumberFormat="1" applyFont="1" applyFill="0" applyBorder="1" applyAlignment="1" applyProtection="0">
      <alignment horizontal="center" vertical="bottom"/>
    </xf>
    <xf numFmtId="49" fontId="13" fillId="11" borderId="29" applyNumberFormat="1" applyFont="1" applyFill="1" applyBorder="1" applyAlignment="1" applyProtection="0">
      <alignment horizontal="center" vertical="center"/>
    </xf>
    <xf numFmtId="59" fontId="13" fillId="11" borderId="27" applyNumberFormat="1" applyFont="1" applyFill="1" applyBorder="1" applyAlignment="1" applyProtection="0">
      <alignment horizontal="center" vertical="center"/>
    </xf>
    <xf numFmtId="59" fontId="13" fillId="11" borderId="30" applyNumberFormat="1" applyFont="1" applyFill="1" applyBorder="1" applyAlignment="1" applyProtection="0">
      <alignment horizontal="center" vertical="center"/>
    </xf>
    <xf numFmtId="49" fontId="14" borderId="33" applyNumberFormat="1" applyFont="1" applyFill="0" applyBorder="1" applyAlignment="1" applyProtection="0">
      <alignment horizontal="center" vertical="bottom"/>
    </xf>
    <xf numFmtId="59" fontId="14" borderId="34" applyNumberFormat="1" applyFont="1" applyFill="0" applyBorder="1" applyAlignment="1" applyProtection="0">
      <alignment horizontal="center" vertical="bottom"/>
    </xf>
    <xf numFmtId="9" fontId="14" borderId="34" applyNumberFormat="1" applyFont="1" applyFill="0" applyBorder="1" applyAlignment="1" applyProtection="0">
      <alignment horizontal="center" vertical="bottom"/>
    </xf>
    <xf numFmtId="9" fontId="14" borderId="35" applyNumberFormat="1" applyFont="1" applyFill="0" applyBorder="1" applyAlignment="1" applyProtection="0">
      <alignment horizontal="center" vertical="bottom"/>
    </xf>
    <xf numFmtId="0" fontId="0" borderId="26" applyNumberFormat="0" applyFont="1" applyFill="0" applyBorder="1" applyAlignment="1" applyProtection="0">
      <alignment vertical="bottom"/>
    </xf>
    <xf numFmtId="60" fontId="10" fillId="3" borderId="26" applyNumberFormat="1" applyFont="1" applyFill="1" applyBorder="1" applyAlignment="1" applyProtection="0">
      <alignment horizontal="right" vertical="center"/>
    </xf>
    <xf numFmtId="0" fontId="0" borderId="31" applyNumberFormat="0" applyFont="1" applyFill="0" applyBorder="1" applyAlignment="1" applyProtection="0">
      <alignment vertical="bottom"/>
    </xf>
    <xf numFmtId="0" fontId="0" borderId="13" applyNumberFormat="0" applyFont="1" applyFill="0" applyBorder="1" applyAlignment="1" applyProtection="0">
      <alignment vertical="bottom"/>
    </xf>
    <xf numFmtId="0" fontId="0" borderId="39" applyNumberFormat="0" applyFont="1" applyFill="0" applyBorder="1" applyAlignment="1" applyProtection="0">
      <alignment vertical="bottom"/>
    </xf>
    <xf numFmtId="59" fontId="10" borderId="13" applyNumberFormat="1" applyFont="1" applyFill="0" applyBorder="1" applyAlignment="1" applyProtection="0">
      <alignment horizontal="center" vertical="bottom"/>
    </xf>
    <xf numFmtId="0" fontId="0" borderId="89" applyNumberFormat="0" applyFont="1" applyFill="0" applyBorder="1" applyAlignment="1" applyProtection="0">
      <alignment vertical="bottom"/>
    </xf>
    <xf numFmtId="0" fontId="0" fillId="24" borderId="90" applyNumberFormat="0" applyFont="1" applyFill="1" applyBorder="1" applyAlignment="1" applyProtection="0">
      <alignment horizontal="center" vertical="bottom"/>
    </xf>
    <xf numFmtId="0" fontId="39" fillId="24" borderId="72" applyNumberFormat="0" applyFont="1" applyFill="1" applyBorder="1" applyAlignment="1" applyProtection="0">
      <alignment horizontal="center" vertical="bottom"/>
    </xf>
    <xf numFmtId="0" fontId="39" fillId="24" borderId="91" applyNumberFormat="0" applyFont="1" applyFill="1" applyBorder="1" applyAlignment="1" applyProtection="0">
      <alignment horizontal="center" vertical="bottom"/>
    </xf>
    <xf numFmtId="0" fontId="0" borderId="70" applyNumberFormat="0" applyFont="1" applyFill="0" applyBorder="1" applyAlignment="1" applyProtection="0">
      <alignment vertical="bottom"/>
    </xf>
    <xf numFmtId="0" fontId="0" fillId="24" borderId="70" applyNumberFormat="0" applyFont="1" applyFill="1" applyBorder="1" applyAlignment="1" applyProtection="0">
      <alignment horizontal="center" vertical="bottom"/>
    </xf>
    <xf numFmtId="49" fontId="17" fillId="11" borderId="29" applyNumberFormat="1" applyFont="1" applyFill="1" applyBorder="1" applyAlignment="1" applyProtection="0">
      <alignment horizontal="center" vertical="center"/>
    </xf>
    <xf numFmtId="59" fontId="17" fillId="11" borderId="27" applyNumberFormat="1" applyFont="1" applyFill="1" applyBorder="1" applyAlignment="1" applyProtection="0">
      <alignment horizontal="center" vertical="center"/>
    </xf>
    <xf numFmtId="59" fontId="17" fillId="11" borderId="30" applyNumberFormat="1" applyFont="1" applyFill="1" applyBorder="1" applyAlignment="1" applyProtection="0">
      <alignment horizontal="center" vertical="center"/>
    </xf>
    <xf numFmtId="0" fontId="0" fillId="24" borderId="36" applyNumberFormat="0" applyFont="1" applyFill="1" applyBorder="1" applyAlignment="1" applyProtection="0">
      <alignment horizontal="center" vertical="bottom"/>
    </xf>
    <xf numFmtId="49" fontId="40" fillId="3" borderId="38" applyNumberFormat="1" applyFont="1" applyFill="1" applyBorder="1" applyAlignment="1" applyProtection="0">
      <alignment horizontal="center" vertical="center"/>
    </xf>
    <xf numFmtId="59" fontId="40" fillId="3" borderId="39" applyNumberFormat="1" applyFont="1" applyFill="1" applyBorder="1" applyAlignment="1" applyProtection="0">
      <alignment horizontal="center" vertical="center"/>
    </xf>
    <xf numFmtId="59" fontId="40" fillId="3" borderId="92" applyNumberFormat="1" applyFont="1" applyFill="1" applyBorder="1" applyAlignment="1" applyProtection="0">
      <alignment horizontal="center" vertical="center"/>
    </xf>
    <xf numFmtId="49" fontId="41" fillId="3" borderId="93" applyNumberFormat="1" applyFont="1" applyFill="1" applyBorder="1" applyAlignment="1" applyProtection="0">
      <alignment horizontal="center" vertical="center"/>
    </xf>
    <xf numFmtId="59" fontId="41" fillId="3" borderId="39" applyNumberFormat="1" applyFont="1" applyFill="1" applyBorder="1" applyAlignment="1" applyProtection="0">
      <alignment horizontal="center" vertical="center"/>
    </xf>
    <xf numFmtId="59" fontId="41" fillId="3" borderId="40" applyNumberFormat="1" applyFont="1" applyFill="1" applyBorder="1" applyAlignment="1" applyProtection="0">
      <alignment horizontal="center" vertical="center"/>
    </xf>
    <xf numFmtId="49" fontId="40" fillId="3" borderId="57" applyNumberFormat="1" applyFont="1" applyFill="1" applyBorder="1" applyAlignment="1" applyProtection="0">
      <alignment horizontal="center" vertical="center"/>
    </xf>
    <xf numFmtId="59" fontId="40" fillId="3" borderId="58" applyNumberFormat="1" applyFont="1" applyFill="1" applyBorder="1" applyAlignment="1" applyProtection="0">
      <alignment horizontal="center" vertical="center"/>
    </xf>
    <xf numFmtId="59" fontId="40" fillId="3" borderId="66" applyNumberFormat="1" applyFont="1" applyFill="1" applyBorder="1" applyAlignment="1" applyProtection="0">
      <alignment horizontal="center" vertical="center"/>
    </xf>
    <xf numFmtId="49" fontId="41" fillId="3" borderId="94" applyNumberFormat="1" applyFont="1" applyFill="1" applyBorder="1" applyAlignment="1" applyProtection="0">
      <alignment horizontal="center" vertical="center"/>
    </xf>
    <xf numFmtId="59" fontId="41" fillId="3" borderId="58" applyNumberFormat="1" applyFont="1" applyFill="1" applyBorder="1" applyAlignment="1" applyProtection="0">
      <alignment horizontal="center" vertical="center"/>
    </xf>
    <xf numFmtId="59" fontId="41" fillId="3" borderId="59" applyNumberFormat="1" applyFont="1" applyFill="1" applyBorder="1" applyAlignment="1" applyProtection="0">
      <alignment horizontal="center" vertical="center"/>
    </xf>
    <xf numFmtId="59" fontId="10" borderId="70" applyNumberFormat="1" applyFont="1" applyFill="0" applyBorder="1" applyAlignment="1" applyProtection="0">
      <alignment horizontal="center" vertical="bottom"/>
    </xf>
    <xf numFmtId="49" fontId="40" fillId="3" borderId="95" applyNumberFormat="1" applyFont="1" applyFill="1" applyBorder="1" applyAlignment="1" applyProtection="0">
      <alignment horizontal="center" vertical="center"/>
    </xf>
    <xf numFmtId="59" fontId="40" fillId="3" borderId="72" applyNumberFormat="1" applyFont="1" applyFill="1" applyBorder="1" applyAlignment="1" applyProtection="0">
      <alignment horizontal="center" vertical="center"/>
    </xf>
    <xf numFmtId="59" fontId="40" fillId="3" borderId="96" applyNumberFormat="1" applyFont="1" applyFill="1" applyBorder="1" applyAlignment="1" applyProtection="0">
      <alignment horizontal="center" vertical="center"/>
    </xf>
    <xf numFmtId="49" fontId="41" fillId="3" borderId="97" applyNumberFormat="1" applyFont="1" applyFill="1" applyBorder="1" applyAlignment="1" applyProtection="0">
      <alignment horizontal="center" vertical="center"/>
    </xf>
    <xf numFmtId="59" fontId="41" fillId="3" borderId="72" applyNumberFormat="1" applyFont="1" applyFill="1" applyBorder="1" applyAlignment="1" applyProtection="0">
      <alignment horizontal="center" vertical="center"/>
    </xf>
    <xf numFmtId="59" fontId="41" fillId="3" borderId="73" applyNumberFormat="1" applyFont="1" applyFill="1" applyBorder="1" applyAlignment="1" applyProtection="0">
      <alignment horizontal="center" vertical="center"/>
    </xf>
    <xf numFmtId="0" fontId="0" fillId="24" borderId="84" applyNumberFormat="0" applyFont="1" applyFill="1" applyBorder="1" applyAlignment="1" applyProtection="0">
      <alignment horizontal="center" vertical="bottom"/>
    </xf>
    <xf numFmtId="0" fontId="0" fillId="24" borderId="39" applyNumberFormat="0" applyFont="1" applyFill="1" applyBorder="1" applyAlignment="1" applyProtection="0">
      <alignment horizontal="center" vertical="bottom"/>
    </xf>
    <xf numFmtId="0" fontId="0" fillId="24" borderId="85" applyNumberFormat="0" applyFont="1" applyFill="1" applyBorder="1" applyAlignment="1" applyProtection="0">
      <alignment horizontal="center" vertical="bottom"/>
    </xf>
    <xf numFmtId="0" fontId="0" borderId="14" applyNumberFormat="0" applyFont="1" applyFill="0" applyBorder="1" applyAlignment="1" applyProtection="0">
      <alignment vertical="bottom"/>
    </xf>
    <xf numFmtId="59" fontId="10" borderId="14" applyNumberFormat="1" applyFont="1" applyFill="0" applyBorder="1" applyAlignment="1" applyProtection="0">
      <alignment horizontal="center" vertical="bottom"/>
    </xf>
    <xf numFmtId="59" fontId="10" borderId="3" applyNumberFormat="1" applyFont="1" applyFill="0" applyBorder="1" applyAlignment="1" applyProtection="0">
      <alignment horizontal="left" vertical="bottom"/>
    </xf>
    <xf numFmtId="59" fontId="10" fillId="3" borderId="3" applyNumberFormat="1" applyFont="1" applyFill="1" applyBorder="1" applyAlignment="1" applyProtection="0">
      <alignment horizontal="center" vertical="center"/>
    </xf>
    <xf numFmtId="2" fontId="10" borderId="3" applyNumberFormat="1" applyFont="1" applyFill="0" applyBorder="1" applyAlignment="1" applyProtection="0">
      <alignment horizontal="center" vertical="bottom"/>
    </xf>
    <xf numFmtId="0" fontId="10" fillId="3" borderId="3" applyNumberFormat="0" applyFont="1" applyFill="1" applyBorder="1" applyAlignment="1" applyProtection="0">
      <alignment horizontal="center" vertical="center"/>
    </xf>
    <xf numFmtId="0" fontId="13" fillId="11" borderId="27" applyNumberFormat="0" applyFont="1" applyFill="1" applyBorder="1" applyAlignment="1" applyProtection="0">
      <alignment horizontal="center" vertical="center"/>
    </xf>
    <xf numFmtId="0" fontId="13" fillId="11" borderId="30" applyNumberFormat="0" applyFont="1" applyFill="1" applyBorder="1" applyAlignment="1" applyProtection="0">
      <alignment horizontal="center" vertical="center"/>
    </xf>
    <xf numFmtId="0" fontId="14" fillId="3" borderId="20" applyNumberFormat="0" applyFont="1" applyFill="1" applyBorder="1" applyAlignment="1" applyProtection="0">
      <alignment horizontal="center" vertical="center" wrapText="1"/>
    </xf>
    <xf numFmtId="0" fontId="14" fillId="3" borderId="17" applyNumberFormat="0" applyFont="1" applyFill="1" applyBorder="1" applyAlignment="1" applyProtection="0">
      <alignment horizontal="center" vertical="center" wrapText="1"/>
    </xf>
    <xf numFmtId="0" fontId="14" fillId="3" borderId="25" applyNumberFormat="0" applyFont="1" applyFill="1" applyBorder="1" applyAlignment="1" applyProtection="0">
      <alignment horizontal="center" vertical="center" wrapText="1"/>
    </xf>
    <xf numFmtId="0" fontId="14" fillId="3" borderId="26" applyNumberFormat="0" applyFont="1" applyFill="1" applyBorder="1" applyAlignment="1" applyProtection="0">
      <alignment horizontal="center" vertical="center" wrapText="1"/>
    </xf>
    <xf numFmtId="0" fontId="14" fillId="3" borderId="28" applyNumberFormat="0" applyFont="1" applyFill="1" applyBorder="1" applyAlignment="1" applyProtection="0">
      <alignment horizontal="center" vertical="center" wrapText="1"/>
    </xf>
    <xf numFmtId="0" fontId="13" fillId="16" borderId="27" applyNumberFormat="0" applyFont="1" applyFill="1" applyBorder="1" applyAlignment="1" applyProtection="0">
      <alignment horizontal="center" vertical="center"/>
    </xf>
    <xf numFmtId="0" fontId="13" fillId="16" borderId="30" applyNumberFormat="0" applyFont="1" applyFill="1" applyBorder="1" applyAlignment="1" applyProtection="0">
      <alignment horizontal="center" vertical="center"/>
    </xf>
    <xf numFmtId="49" fontId="43" fillId="3" borderId="25" applyNumberFormat="1" applyFont="1" applyFill="1" applyBorder="1" applyAlignment="1" applyProtection="0">
      <alignment horizontal="center" vertical="center" wrapText="1"/>
    </xf>
    <xf numFmtId="0" fontId="0" borderId="51" applyNumberFormat="0" applyFont="1" applyFill="0" applyBorder="1" applyAlignment="1" applyProtection="0">
      <alignment vertical="bottom"/>
    </xf>
    <xf numFmtId="0" fontId="0" borderId="52" applyNumberFormat="0" applyFont="1" applyFill="0" applyBorder="1" applyAlignment="1" applyProtection="0">
      <alignment vertical="bottom"/>
    </xf>
    <xf numFmtId="0" fontId="0" borderId="98" applyNumberFormat="0"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0000000"/>
      <rgbColor rgb="ff70ad47"/>
      <rgbColor rgb="ffffffff"/>
      <rgbColor rgb="ffaaaaaa"/>
      <rgbColor rgb="fff2f2f2"/>
      <rgbColor rgb="ffff6600"/>
      <rgbColor rgb="fffbe4d5"/>
      <rgbColor rgb="ffed7d31"/>
      <rgbColor rgb="ffffff00"/>
      <rgbColor rgb="ffdadada"/>
      <rgbColor rgb="ffdeeaf6"/>
      <rgbColor rgb="ffbfbfbf"/>
      <rgbColor rgb="ffb4c6e7"/>
      <rgbColor rgb="ffef7a2d"/>
      <rgbColor rgb="ffff0000"/>
      <rgbColor rgb="ffd8d8d8"/>
      <rgbColor rgb="ffddebf7"/>
      <rgbColor rgb="ff7ecc66"/>
      <rgbColor rgb="7fff6600"/>
      <rgbColor rgb="ffa9cd90"/>
      <rgbColor rgb="ffe2eeda"/>
      <rgbColor rgb="ffd0cece"/>
      <rgbColor rgb="ffcfcfcf"/>
      <rgbColor rgb="ff0070c0"/>
      <rgbColor rgb="ffe7e6e6"/>
      <rgbColor rgb="ff323130"/>
      <rgbColor rgb="ff2c3e50"/>
      <rgbColor rgb="ff4472c4"/>
      <rgbColor rgb="ffe64242"/>
      <rgbColor rgb="fff4b083"/>
      <rgbColor rgb="ff0563c1"/>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 Id="rId4" Type="http://schemas.openxmlformats.org/officeDocument/2006/relationships/image" Target="../media/image1.png"/></Relationships>

</file>

<file path=xl/drawings/_rels/drawing3.xml.rels><?xml version="1.0" encoding="UTF-8"?>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4.png"/><Relationship Id="rId3" Type="http://schemas.openxmlformats.org/officeDocument/2006/relationships/image" Target="../media/image2.png"/><Relationship Id="rId4" Type="http://schemas.openxmlformats.org/officeDocument/2006/relationships/image" Target="../media/image1.png"/></Relationships>

</file>

<file path=xl/drawings/_rels/drawing4.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jpeg"/><Relationship Id="rId3" Type="http://schemas.openxmlformats.org/officeDocument/2006/relationships/image" Target="../media/image4.png"/><Relationship Id="rId4" Type="http://schemas.openxmlformats.org/officeDocument/2006/relationships/image" Target="../media/image1.png"/><Relationship Id="rId5" Type="http://schemas.openxmlformats.org/officeDocument/2006/relationships/image" Target="../media/image3.png"/></Relationships>

</file>

<file path=xl/drawings/_rels/drawing5.xml.rels><?xml version="1.0" encoding="UTF-8"?>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1.png"/></Relationships>

</file>

<file path=xl/drawings/_rels/drawing6.xml.rels><?xml version="1.0" encoding="UTF-8"?>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2.png"/><Relationship Id="rId3" Type="http://schemas.openxmlformats.org/officeDocument/2006/relationships/image" Target="../media/image3.png"/><Relationship Id="rId4" Type="http://schemas.openxmlformats.org/officeDocument/2006/relationships/image" Target="../media/image1.png"/></Relationships>

</file>

<file path=xl/drawings/_rels/drawing7.xml.rels><?xml version="1.0" encoding="UTF-8"?>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2.jpeg"/><Relationship Id="rId3" Type="http://schemas.openxmlformats.org/officeDocument/2006/relationships/image" Target="../media/image6.png"/><Relationship Id="rId4" Type="http://schemas.openxmlformats.org/officeDocument/2006/relationships/image" Target="../media/image7.png"/><Relationship Id="rId5" Type="http://schemas.openxmlformats.org/officeDocument/2006/relationships/image" Target="../media/image8.png"/><Relationship Id="rId6" Type="http://schemas.openxmlformats.org/officeDocument/2006/relationships/image" Target="../media/image2.png"/><Relationship Id="rId7" Type="http://schemas.openxmlformats.org/officeDocument/2006/relationships/image" Target="../media/image3.png"/><Relationship Id="rId8" Type="http://schemas.openxmlformats.org/officeDocument/2006/relationships/image" Target="../media/image1.png"/></Relationships>

</file>

<file path=xl/drawings/_rels/drawing8.xml.rels><?xml version="1.0" encoding="UTF-8"?>
<Relationships xmlns="http://schemas.openxmlformats.org/package/2006/relationships"><Relationship Id="rId1" Type="http://schemas.openxmlformats.org/officeDocument/2006/relationships/image" Target="../media/image4.png"/><Relationship Id="rId2" Type="http://schemas.openxmlformats.org/officeDocument/2006/relationships/image" Target="../media/image9.png"/><Relationship Id="rId3" Type="http://schemas.openxmlformats.org/officeDocument/2006/relationships/image" Target="../media/image10.png"/><Relationship Id="rId4" Type="http://schemas.openxmlformats.org/officeDocument/2006/relationships/image" Target="../media/image1.png"/><Relationship Id="rId5" Type="http://schemas.openxmlformats.org/officeDocument/2006/relationships/image" Target="../media/image5.png"/><Relationship Id="rId6" Type="http://schemas.openxmlformats.org/officeDocument/2006/relationships/image" Target="../media/image6.png"/><Relationship Id="rId7" Type="http://schemas.openxmlformats.org/officeDocument/2006/relationships/image" Target="../media/image11.png"/><Relationship Id="rId8" Type="http://schemas.openxmlformats.org/officeDocument/2006/relationships/image" Target="../media/image7.png"/><Relationship Id="rId9" Type="http://schemas.openxmlformats.org/officeDocument/2006/relationships/image" Target="../media/image1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4</xdr:col>
      <xdr:colOff>93619</xdr:colOff>
      <xdr:row>3</xdr:row>
      <xdr:rowOff>60412</xdr:rowOff>
    </xdr:from>
    <xdr:to>
      <xdr:col>9</xdr:col>
      <xdr:colOff>734</xdr:colOff>
      <xdr:row>11</xdr:row>
      <xdr:rowOff>169270</xdr:rowOff>
    </xdr:to>
    <xdr:pic>
      <xdr:nvPicPr>
        <xdr:cNvPr id="2" name="Image 4" descr="Image 4"/>
        <xdr:cNvPicPr>
          <a:picLocks noChangeAspect="1"/>
        </xdr:cNvPicPr>
      </xdr:nvPicPr>
      <xdr:blipFill>
        <a:blip r:embed="rId1">
          <a:extLst/>
        </a:blip>
        <a:stretch>
          <a:fillRect/>
        </a:stretch>
      </xdr:blipFill>
      <xdr:spPr>
        <a:xfrm>
          <a:off x="2735219" y="1004022"/>
          <a:ext cx="4301316" cy="1597299"/>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187840</xdr:colOff>
      <xdr:row>1</xdr:row>
      <xdr:rowOff>172971</xdr:rowOff>
    </xdr:from>
    <xdr:to>
      <xdr:col>0</xdr:col>
      <xdr:colOff>821695</xdr:colOff>
      <xdr:row>1</xdr:row>
      <xdr:rowOff>588854</xdr:rowOff>
    </xdr:to>
    <xdr:pic>
      <xdr:nvPicPr>
        <xdr:cNvPr id="4" name="Image 7" descr="Image 7"/>
        <xdr:cNvPicPr>
          <a:picLocks noChangeAspect="1"/>
        </xdr:cNvPicPr>
      </xdr:nvPicPr>
      <xdr:blipFill>
        <a:blip r:embed="rId1">
          <a:extLst/>
        </a:blip>
        <a:stretch>
          <a:fillRect/>
        </a:stretch>
      </xdr:blipFill>
      <xdr:spPr>
        <a:xfrm>
          <a:off x="187840" y="378076"/>
          <a:ext cx="633856" cy="415884"/>
        </a:xfrm>
        <a:prstGeom prst="rect">
          <a:avLst/>
        </a:prstGeom>
        <a:ln w="12700" cap="flat">
          <a:noFill/>
          <a:miter lim="400000"/>
        </a:ln>
        <a:effectLst/>
      </xdr:spPr>
    </xdr:pic>
    <xdr:clientData/>
  </xdr:twoCellAnchor>
  <xdr:twoCellAnchor>
    <xdr:from>
      <xdr:col>0</xdr:col>
      <xdr:colOff>164785</xdr:colOff>
      <xdr:row>1</xdr:row>
      <xdr:rowOff>961236</xdr:rowOff>
    </xdr:from>
    <xdr:to>
      <xdr:col>0</xdr:col>
      <xdr:colOff>818230</xdr:colOff>
      <xdr:row>2</xdr:row>
      <xdr:rowOff>94125</xdr:rowOff>
    </xdr:to>
    <xdr:pic>
      <xdr:nvPicPr>
        <xdr:cNvPr id="5" name="Image 8" descr="Image 8"/>
        <xdr:cNvPicPr>
          <a:picLocks noChangeAspect="1"/>
        </xdr:cNvPicPr>
      </xdr:nvPicPr>
      <xdr:blipFill>
        <a:blip r:embed="rId2">
          <a:extLst/>
        </a:blip>
        <a:stretch>
          <a:fillRect/>
        </a:stretch>
      </xdr:blipFill>
      <xdr:spPr>
        <a:xfrm>
          <a:off x="164784" y="1166341"/>
          <a:ext cx="653446" cy="357170"/>
        </a:xfrm>
        <a:prstGeom prst="rect">
          <a:avLst/>
        </a:prstGeom>
        <a:ln w="12700" cap="flat">
          <a:noFill/>
          <a:miter lim="400000"/>
        </a:ln>
        <a:effectLst/>
      </xdr:spPr>
    </xdr:pic>
    <xdr:clientData/>
  </xdr:twoCellAnchor>
  <xdr:twoCellAnchor>
    <xdr:from>
      <xdr:col>0</xdr:col>
      <xdr:colOff>0</xdr:colOff>
      <xdr:row>10</xdr:row>
      <xdr:rowOff>20800</xdr:rowOff>
    </xdr:from>
    <xdr:to>
      <xdr:col>1</xdr:col>
      <xdr:colOff>21613</xdr:colOff>
      <xdr:row>16</xdr:row>
      <xdr:rowOff>22788</xdr:rowOff>
    </xdr:to>
    <xdr:pic>
      <xdr:nvPicPr>
        <xdr:cNvPr id="6" name="Image 14" descr="Image 14"/>
        <xdr:cNvPicPr>
          <a:picLocks noChangeAspect="1"/>
        </xdr:cNvPicPr>
      </xdr:nvPicPr>
      <xdr:blipFill>
        <a:blip r:embed="rId3">
          <a:extLst/>
        </a:blip>
        <a:srcRect l="0" t="14106" r="0" b="12225"/>
        <a:stretch>
          <a:fillRect/>
        </a:stretch>
      </xdr:blipFill>
      <xdr:spPr>
        <a:xfrm rot="16200000">
          <a:off x="-94963" y="4458527"/>
          <a:ext cx="1316439" cy="1126514"/>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3601812</xdr:colOff>
      <xdr:row>1</xdr:row>
      <xdr:rowOff>1122544</xdr:rowOff>
    </xdr:to>
    <xdr:pic>
      <xdr:nvPicPr>
        <xdr:cNvPr id="7" name="Image 2" descr="Image 2"/>
        <xdr:cNvPicPr>
          <a:picLocks noChangeAspect="1"/>
        </xdr:cNvPicPr>
      </xdr:nvPicPr>
      <xdr:blipFill>
        <a:blip r:embed="rId4">
          <a:extLst/>
        </a:blip>
        <a:stretch>
          <a:fillRect/>
        </a:stretch>
      </xdr:blipFill>
      <xdr:spPr>
        <a:xfrm>
          <a:off x="1606189" y="96003"/>
          <a:ext cx="3100523" cy="123164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1123697</xdr:rowOff>
    </xdr:to>
    <xdr:pic>
      <xdr:nvPicPr>
        <xdr:cNvPr id="8" name="Image 4" descr="Image 4"/>
        <xdr:cNvPicPr>
          <a:picLocks noChangeAspect="1"/>
        </xdr:cNvPicPr>
      </xdr:nvPicPr>
      <xdr:blipFill>
        <a:blip r:embed="rId4">
          <a:extLst/>
        </a:blip>
        <a:stretch>
          <a:fillRect/>
        </a:stretch>
      </xdr:blipFill>
      <xdr:spPr>
        <a:xfrm>
          <a:off x="9725386" y="93345"/>
          <a:ext cx="3329666" cy="1235457"/>
        </a:xfrm>
        <a:prstGeom prst="rect">
          <a:avLst/>
        </a:prstGeom>
        <a:ln w="12700" cap="flat">
          <a:noFill/>
          <a:miter lim="400000"/>
        </a:ln>
        <a:effectLst/>
      </xdr:spPr>
    </xdr:pic>
    <xdr:clientData/>
  </xdr:twoCellAnchor>
  <xdr:twoCellAnchor>
    <xdr:from>
      <xdr:col>2</xdr:col>
      <xdr:colOff>995673</xdr:colOff>
      <xdr:row>27</xdr:row>
      <xdr:rowOff>240577</xdr:rowOff>
    </xdr:from>
    <xdr:to>
      <xdr:col>8</xdr:col>
      <xdr:colOff>753316</xdr:colOff>
      <xdr:row>40</xdr:row>
      <xdr:rowOff>53561</xdr:rowOff>
    </xdr:to>
    <xdr:sp>
      <xdr:nvSpPr>
        <xdr:cNvPr id="9" name="Rectangle 5"/>
        <xdr:cNvSpPr txBox="1"/>
      </xdr:nvSpPr>
      <xdr:spPr>
        <a:xfrm>
          <a:off x="6634473" y="8305712"/>
          <a:ext cx="6183844" cy="2866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defRPr>
          </a:pPr>
          <a:r>
            <a: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rPr>
            <a:t>General terms and conditions of sale on the last page</a:t>
          </a:r>
        </a:p>
      </xdr:txBody>
    </xdr:sp>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168595</xdr:colOff>
      <xdr:row>1</xdr:row>
      <xdr:rowOff>963142</xdr:rowOff>
    </xdr:from>
    <xdr:to>
      <xdr:col>0</xdr:col>
      <xdr:colOff>822040</xdr:colOff>
      <xdr:row>2</xdr:row>
      <xdr:rowOff>207917</xdr:rowOff>
    </xdr:to>
    <xdr:pic>
      <xdr:nvPicPr>
        <xdr:cNvPr id="11" name="Image 12" descr="Image 12"/>
        <xdr:cNvPicPr>
          <a:picLocks noChangeAspect="1"/>
        </xdr:cNvPicPr>
      </xdr:nvPicPr>
      <xdr:blipFill>
        <a:blip r:embed="rId1">
          <a:extLst/>
        </a:blip>
        <a:stretch>
          <a:fillRect/>
        </a:stretch>
      </xdr:blipFill>
      <xdr:spPr>
        <a:xfrm>
          <a:off x="168595" y="1168247"/>
          <a:ext cx="653446" cy="469055"/>
        </a:xfrm>
        <a:prstGeom prst="rect">
          <a:avLst/>
        </a:prstGeom>
        <a:ln w="12700" cap="flat">
          <a:noFill/>
          <a:miter lim="400000"/>
        </a:ln>
        <a:effectLst/>
      </xdr:spPr>
    </xdr:pic>
    <xdr:clientData/>
  </xdr:twoCellAnchor>
  <xdr:twoCellAnchor>
    <xdr:from>
      <xdr:col>0</xdr:col>
      <xdr:colOff>0</xdr:colOff>
      <xdr:row>10</xdr:row>
      <xdr:rowOff>47690</xdr:rowOff>
    </xdr:from>
    <xdr:to>
      <xdr:col>1</xdr:col>
      <xdr:colOff>15897</xdr:colOff>
      <xdr:row>17</xdr:row>
      <xdr:rowOff>53487</xdr:rowOff>
    </xdr:to>
    <xdr:pic>
      <xdr:nvPicPr>
        <xdr:cNvPr id="12" name="Image 16" descr="Image 16"/>
        <xdr:cNvPicPr>
          <a:picLocks noChangeAspect="1"/>
        </xdr:cNvPicPr>
      </xdr:nvPicPr>
      <xdr:blipFill>
        <a:blip r:embed="rId2">
          <a:extLst/>
        </a:blip>
        <a:srcRect l="0" t="14106" r="0" b="12225"/>
        <a:stretch>
          <a:fillRect/>
        </a:stretch>
      </xdr:blipFill>
      <xdr:spPr>
        <a:xfrm rot="16200000">
          <a:off x="-135920" y="4453985"/>
          <a:ext cx="1392638" cy="1120799"/>
        </a:xfrm>
        <a:prstGeom prst="rect">
          <a:avLst/>
        </a:prstGeom>
        <a:ln w="12700" cap="flat">
          <a:noFill/>
          <a:miter lim="400000"/>
        </a:ln>
        <a:effectLst/>
      </xdr:spPr>
    </xdr:pic>
    <xdr:clientData/>
  </xdr:twoCellAnchor>
  <xdr:twoCellAnchor>
    <xdr:from>
      <xdr:col>0</xdr:col>
      <xdr:colOff>190500</xdr:colOff>
      <xdr:row>1</xdr:row>
      <xdr:rowOff>217713</xdr:rowOff>
    </xdr:from>
    <xdr:to>
      <xdr:col>0</xdr:col>
      <xdr:colOff>820546</xdr:colOff>
      <xdr:row>1</xdr:row>
      <xdr:rowOff>625978</xdr:rowOff>
    </xdr:to>
    <xdr:pic>
      <xdr:nvPicPr>
        <xdr:cNvPr id="13" name="Image 1" descr="Image 1"/>
        <xdr:cNvPicPr>
          <a:picLocks noChangeAspect="1"/>
        </xdr:cNvPicPr>
      </xdr:nvPicPr>
      <xdr:blipFill>
        <a:blip r:embed="rId3">
          <a:extLst/>
        </a:blip>
        <a:stretch>
          <a:fillRect/>
        </a:stretch>
      </xdr:blipFill>
      <xdr:spPr>
        <a:xfrm>
          <a:off x="190500" y="422818"/>
          <a:ext cx="630047" cy="408265"/>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3601812</xdr:colOff>
      <xdr:row>1</xdr:row>
      <xdr:rowOff>1122544</xdr:rowOff>
    </xdr:to>
    <xdr:pic>
      <xdr:nvPicPr>
        <xdr:cNvPr id="14" name="Image 4" descr="Image 4"/>
        <xdr:cNvPicPr>
          <a:picLocks noChangeAspect="1"/>
        </xdr:cNvPicPr>
      </xdr:nvPicPr>
      <xdr:blipFill>
        <a:blip r:embed="rId4">
          <a:extLst/>
        </a:blip>
        <a:stretch>
          <a:fillRect/>
        </a:stretch>
      </xdr:blipFill>
      <xdr:spPr>
        <a:xfrm>
          <a:off x="1606189" y="96003"/>
          <a:ext cx="3100523" cy="123164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1123697</xdr:rowOff>
    </xdr:to>
    <xdr:pic>
      <xdr:nvPicPr>
        <xdr:cNvPr id="15" name="Image 5" descr="Image 5"/>
        <xdr:cNvPicPr>
          <a:picLocks noChangeAspect="1"/>
        </xdr:cNvPicPr>
      </xdr:nvPicPr>
      <xdr:blipFill>
        <a:blip r:embed="rId4">
          <a:extLst/>
        </a:blip>
        <a:stretch>
          <a:fillRect/>
        </a:stretch>
      </xdr:blipFill>
      <xdr:spPr>
        <a:xfrm>
          <a:off x="9725386" y="93345"/>
          <a:ext cx="3329666" cy="1235457"/>
        </a:xfrm>
        <a:prstGeom prst="rect">
          <a:avLst/>
        </a:prstGeom>
        <a:ln w="12700" cap="flat">
          <a:noFill/>
          <a:miter lim="400000"/>
        </a:ln>
        <a:effectLst/>
      </xdr:spPr>
    </xdr:pic>
    <xdr:clientData/>
  </xdr:twoCellAnchor>
  <xdr:twoCellAnchor>
    <xdr:from>
      <xdr:col>2</xdr:col>
      <xdr:colOff>1010244</xdr:colOff>
      <xdr:row>39</xdr:row>
      <xdr:rowOff>50985</xdr:rowOff>
    </xdr:from>
    <xdr:to>
      <xdr:col>8</xdr:col>
      <xdr:colOff>767887</xdr:colOff>
      <xdr:row>53</xdr:row>
      <xdr:rowOff>105269</xdr:rowOff>
    </xdr:to>
    <xdr:sp>
      <xdr:nvSpPr>
        <xdr:cNvPr id="16" name="Rectangle 6"/>
        <xdr:cNvSpPr txBox="1"/>
      </xdr:nvSpPr>
      <xdr:spPr>
        <a:xfrm>
          <a:off x="6649044" y="10393230"/>
          <a:ext cx="6183844" cy="2866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defRPr>
          </a:pPr>
          <a:r>
            <a: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rPr>
            <a:t>General terms and conditions of sale on the last page</a:t>
          </a:r>
        </a:p>
      </xdr:txBody>
    </xdr:sp>
    <xdr:clientData/>
  </xdr:twoCellAnchor>
  <xdr:twoCellAnchor>
    <xdr:from>
      <xdr:col>0</xdr:col>
      <xdr:colOff>187840</xdr:colOff>
      <xdr:row>1</xdr:row>
      <xdr:rowOff>172971</xdr:rowOff>
    </xdr:from>
    <xdr:to>
      <xdr:col>0</xdr:col>
      <xdr:colOff>817886</xdr:colOff>
      <xdr:row>1</xdr:row>
      <xdr:rowOff>592665</xdr:rowOff>
    </xdr:to>
    <xdr:pic>
      <xdr:nvPicPr>
        <xdr:cNvPr id="17" name="Image 2" descr="Image 2"/>
        <xdr:cNvPicPr>
          <a:picLocks noChangeAspect="1"/>
        </xdr:cNvPicPr>
      </xdr:nvPicPr>
      <xdr:blipFill>
        <a:blip r:embed="rId3">
          <a:extLst/>
        </a:blip>
        <a:stretch>
          <a:fillRect/>
        </a:stretch>
      </xdr:blipFill>
      <xdr:spPr>
        <a:xfrm>
          <a:off x="187840" y="378076"/>
          <a:ext cx="630047" cy="419695"/>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3598002</xdr:colOff>
      <xdr:row>1</xdr:row>
      <xdr:rowOff>1126354</xdr:rowOff>
    </xdr:to>
    <xdr:pic>
      <xdr:nvPicPr>
        <xdr:cNvPr id="18" name="Image 8" descr="Image 8"/>
        <xdr:cNvPicPr>
          <a:picLocks noChangeAspect="1"/>
        </xdr:cNvPicPr>
      </xdr:nvPicPr>
      <xdr:blipFill>
        <a:blip r:embed="rId4">
          <a:extLst/>
        </a:blip>
        <a:stretch>
          <a:fillRect/>
        </a:stretch>
      </xdr:blipFill>
      <xdr:spPr>
        <a:xfrm>
          <a:off x="1606189" y="96003"/>
          <a:ext cx="3096714" cy="123545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1127507</xdr:rowOff>
    </xdr:to>
    <xdr:pic>
      <xdr:nvPicPr>
        <xdr:cNvPr id="19" name="Image 9" descr="Image 9"/>
        <xdr:cNvPicPr>
          <a:picLocks noChangeAspect="1"/>
        </xdr:cNvPicPr>
      </xdr:nvPicPr>
      <xdr:blipFill>
        <a:blip r:embed="rId4">
          <a:extLst/>
        </a:blip>
        <a:stretch>
          <a:fillRect/>
        </a:stretch>
      </xdr:blipFill>
      <xdr:spPr>
        <a:xfrm>
          <a:off x="9725386" y="93345"/>
          <a:ext cx="3329666" cy="1239268"/>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187840</xdr:colOff>
      <xdr:row>1</xdr:row>
      <xdr:rowOff>169161</xdr:rowOff>
    </xdr:from>
    <xdr:to>
      <xdr:col>0</xdr:col>
      <xdr:colOff>817886</xdr:colOff>
      <xdr:row>1</xdr:row>
      <xdr:rowOff>701584</xdr:rowOff>
    </xdr:to>
    <xdr:pic>
      <xdr:nvPicPr>
        <xdr:cNvPr id="21" name="Image 6" descr="Image 6"/>
        <xdr:cNvPicPr>
          <a:picLocks noChangeAspect="1"/>
        </xdr:cNvPicPr>
      </xdr:nvPicPr>
      <xdr:blipFill>
        <a:blip r:embed="rId1">
          <a:extLst/>
        </a:blip>
        <a:stretch>
          <a:fillRect/>
        </a:stretch>
      </xdr:blipFill>
      <xdr:spPr>
        <a:xfrm>
          <a:off x="187840" y="374266"/>
          <a:ext cx="630047" cy="532424"/>
        </a:xfrm>
        <a:prstGeom prst="rect">
          <a:avLst/>
        </a:prstGeom>
        <a:ln w="12700" cap="flat">
          <a:noFill/>
          <a:miter lim="400000"/>
        </a:ln>
        <a:effectLst/>
      </xdr:spPr>
    </xdr:pic>
    <xdr:clientData/>
  </xdr:twoCellAnchor>
  <xdr:twoCellAnchor>
    <xdr:from>
      <xdr:col>0</xdr:col>
      <xdr:colOff>174779</xdr:colOff>
      <xdr:row>4</xdr:row>
      <xdr:rowOff>3141</xdr:rowOff>
    </xdr:from>
    <xdr:to>
      <xdr:col>0</xdr:col>
      <xdr:colOff>854737</xdr:colOff>
      <xdr:row>4</xdr:row>
      <xdr:rowOff>662941</xdr:rowOff>
    </xdr:to>
    <xdr:pic>
      <xdr:nvPicPr>
        <xdr:cNvPr id="22" name="Image 8" descr="Image 8"/>
        <xdr:cNvPicPr>
          <a:picLocks noChangeAspect="1"/>
        </xdr:cNvPicPr>
      </xdr:nvPicPr>
      <xdr:blipFill>
        <a:blip r:embed="rId2">
          <a:extLst/>
        </a:blip>
        <a:stretch>
          <a:fillRect/>
        </a:stretch>
      </xdr:blipFill>
      <xdr:spPr>
        <a:xfrm>
          <a:off x="174778" y="2232626"/>
          <a:ext cx="679959" cy="659800"/>
        </a:xfrm>
        <a:prstGeom prst="rect">
          <a:avLst/>
        </a:prstGeom>
        <a:ln w="12700" cap="flat">
          <a:noFill/>
          <a:miter lim="400000"/>
        </a:ln>
        <a:effectLst/>
      </xdr:spPr>
    </xdr:pic>
    <xdr:clientData/>
  </xdr:twoCellAnchor>
  <xdr:twoCellAnchor>
    <xdr:from>
      <xdr:col>0</xdr:col>
      <xdr:colOff>0</xdr:colOff>
      <xdr:row>28</xdr:row>
      <xdr:rowOff>182161</xdr:rowOff>
    </xdr:from>
    <xdr:to>
      <xdr:col>1</xdr:col>
      <xdr:colOff>15897</xdr:colOff>
      <xdr:row>36</xdr:row>
      <xdr:rowOff>55618</xdr:rowOff>
    </xdr:to>
    <xdr:pic>
      <xdr:nvPicPr>
        <xdr:cNvPr id="23" name="Image 13" descr="Image 13"/>
        <xdr:cNvPicPr>
          <a:picLocks noChangeAspect="1"/>
        </xdr:cNvPicPr>
      </xdr:nvPicPr>
      <xdr:blipFill>
        <a:blip r:embed="rId3">
          <a:extLst/>
        </a:blip>
        <a:srcRect l="0" t="14106" r="0" b="12225"/>
        <a:stretch>
          <a:fillRect/>
        </a:stretch>
      </xdr:blipFill>
      <xdr:spPr>
        <a:xfrm rot="16200000">
          <a:off x="-174208" y="8206873"/>
          <a:ext cx="1469214" cy="1120799"/>
        </a:xfrm>
        <a:prstGeom prst="rect">
          <a:avLst/>
        </a:prstGeom>
        <a:ln w="12700" cap="flat">
          <a:noFill/>
          <a:miter lim="400000"/>
        </a:ln>
        <a:effectLst/>
      </xdr:spPr>
    </xdr:pic>
    <xdr:clientData/>
  </xdr:twoCellAnchor>
  <xdr:twoCellAnchor>
    <xdr:from>
      <xdr:col>0</xdr:col>
      <xdr:colOff>0</xdr:colOff>
      <xdr:row>41</xdr:row>
      <xdr:rowOff>191128</xdr:rowOff>
    </xdr:from>
    <xdr:to>
      <xdr:col>1</xdr:col>
      <xdr:colOff>15897</xdr:colOff>
      <xdr:row>49</xdr:row>
      <xdr:rowOff>58308</xdr:rowOff>
    </xdr:to>
    <xdr:pic>
      <xdr:nvPicPr>
        <xdr:cNvPr id="24" name="Image 14" descr="Image 14"/>
        <xdr:cNvPicPr>
          <a:picLocks noChangeAspect="1"/>
        </xdr:cNvPicPr>
      </xdr:nvPicPr>
      <xdr:blipFill>
        <a:blip r:embed="rId3">
          <a:extLst/>
        </a:blip>
        <a:srcRect l="0" t="14106" r="0" b="12225"/>
        <a:stretch>
          <a:fillRect/>
        </a:stretch>
      </xdr:blipFill>
      <xdr:spPr>
        <a:xfrm rot="16200000">
          <a:off x="-169164" y="10793976"/>
          <a:ext cx="1459126" cy="1120799"/>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3601812</xdr:colOff>
      <xdr:row>1</xdr:row>
      <xdr:rowOff>1122544</xdr:rowOff>
    </xdr:to>
    <xdr:pic>
      <xdr:nvPicPr>
        <xdr:cNvPr id="25" name="Image 5" descr="Image 5"/>
        <xdr:cNvPicPr>
          <a:picLocks noChangeAspect="1"/>
        </xdr:cNvPicPr>
      </xdr:nvPicPr>
      <xdr:blipFill>
        <a:blip r:embed="rId4">
          <a:extLst/>
        </a:blip>
        <a:stretch>
          <a:fillRect/>
        </a:stretch>
      </xdr:blipFill>
      <xdr:spPr>
        <a:xfrm>
          <a:off x="1606189" y="96003"/>
          <a:ext cx="3100523" cy="123164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1123697</xdr:rowOff>
    </xdr:to>
    <xdr:pic>
      <xdr:nvPicPr>
        <xdr:cNvPr id="26" name="Image 11" descr="Image 11"/>
        <xdr:cNvPicPr>
          <a:picLocks noChangeAspect="1"/>
        </xdr:cNvPicPr>
      </xdr:nvPicPr>
      <xdr:blipFill>
        <a:blip r:embed="rId4">
          <a:extLst/>
        </a:blip>
        <a:stretch>
          <a:fillRect/>
        </a:stretch>
      </xdr:blipFill>
      <xdr:spPr>
        <a:xfrm>
          <a:off x="9725386" y="93345"/>
          <a:ext cx="3329666" cy="1235457"/>
        </a:xfrm>
        <a:prstGeom prst="rect">
          <a:avLst/>
        </a:prstGeom>
        <a:ln w="12700" cap="flat">
          <a:noFill/>
          <a:miter lim="400000"/>
        </a:ln>
        <a:effectLst/>
      </xdr:spPr>
    </xdr:pic>
    <xdr:clientData/>
  </xdr:twoCellAnchor>
  <xdr:twoCellAnchor>
    <xdr:from>
      <xdr:col>2</xdr:col>
      <xdr:colOff>1011321</xdr:colOff>
      <xdr:row>63</xdr:row>
      <xdr:rowOff>301357</xdr:rowOff>
    </xdr:from>
    <xdr:to>
      <xdr:col>8</xdr:col>
      <xdr:colOff>768965</xdr:colOff>
      <xdr:row>78</xdr:row>
      <xdr:rowOff>50841</xdr:rowOff>
    </xdr:to>
    <xdr:sp>
      <xdr:nvSpPr>
        <xdr:cNvPr id="27" name="Rectangle 15"/>
        <xdr:cNvSpPr txBox="1"/>
      </xdr:nvSpPr>
      <xdr:spPr>
        <a:xfrm>
          <a:off x="6650121" y="15479126"/>
          <a:ext cx="6183845" cy="28667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defRPr>
          </a:pPr>
          <a:r>
            <a: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rPr>
            <a:t>General terms and conditions of sale on the last page</a:t>
          </a:r>
        </a:p>
      </xdr:txBody>
    </xdr:sp>
    <xdr:clientData/>
  </xdr:twoCellAnchor>
  <xdr:twoCellAnchor>
    <xdr:from>
      <xdr:col>0</xdr:col>
      <xdr:colOff>187840</xdr:colOff>
      <xdr:row>1</xdr:row>
      <xdr:rowOff>172971</xdr:rowOff>
    </xdr:from>
    <xdr:to>
      <xdr:col>0</xdr:col>
      <xdr:colOff>821695</xdr:colOff>
      <xdr:row>1</xdr:row>
      <xdr:rowOff>588854</xdr:rowOff>
    </xdr:to>
    <xdr:pic>
      <xdr:nvPicPr>
        <xdr:cNvPr id="28" name="Image 1" descr="Image 1"/>
        <xdr:cNvPicPr>
          <a:picLocks noChangeAspect="1"/>
        </xdr:cNvPicPr>
      </xdr:nvPicPr>
      <xdr:blipFill>
        <a:blip r:embed="rId1">
          <a:extLst/>
        </a:blip>
        <a:stretch>
          <a:fillRect/>
        </a:stretch>
      </xdr:blipFill>
      <xdr:spPr>
        <a:xfrm>
          <a:off x="187840" y="378076"/>
          <a:ext cx="633856" cy="415884"/>
        </a:xfrm>
        <a:prstGeom prst="rect">
          <a:avLst/>
        </a:prstGeom>
        <a:ln w="12700" cap="flat">
          <a:noFill/>
          <a:miter lim="400000"/>
        </a:ln>
        <a:effectLst/>
      </xdr:spPr>
    </xdr:pic>
    <xdr:clientData/>
  </xdr:twoCellAnchor>
  <xdr:twoCellAnchor>
    <xdr:from>
      <xdr:col>0</xdr:col>
      <xdr:colOff>164785</xdr:colOff>
      <xdr:row>1</xdr:row>
      <xdr:rowOff>961236</xdr:rowOff>
    </xdr:from>
    <xdr:to>
      <xdr:col>0</xdr:col>
      <xdr:colOff>818230</xdr:colOff>
      <xdr:row>2</xdr:row>
      <xdr:rowOff>94125</xdr:rowOff>
    </xdr:to>
    <xdr:pic>
      <xdr:nvPicPr>
        <xdr:cNvPr id="29" name="Image 2" descr="Image 2"/>
        <xdr:cNvPicPr>
          <a:picLocks noChangeAspect="1"/>
        </xdr:cNvPicPr>
      </xdr:nvPicPr>
      <xdr:blipFill>
        <a:blip r:embed="rId5">
          <a:extLst/>
        </a:blip>
        <a:stretch>
          <a:fillRect/>
        </a:stretch>
      </xdr:blipFill>
      <xdr:spPr>
        <a:xfrm>
          <a:off x="164784" y="1166341"/>
          <a:ext cx="653446" cy="357170"/>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3601812</xdr:colOff>
      <xdr:row>1</xdr:row>
      <xdr:rowOff>1122544</xdr:rowOff>
    </xdr:to>
    <xdr:pic>
      <xdr:nvPicPr>
        <xdr:cNvPr id="30" name="Image 4" descr="Image 4"/>
        <xdr:cNvPicPr>
          <a:picLocks noChangeAspect="1"/>
        </xdr:cNvPicPr>
      </xdr:nvPicPr>
      <xdr:blipFill>
        <a:blip r:embed="rId4">
          <a:extLst/>
        </a:blip>
        <a:stretch>
          <a:fillRect/>
        </a:stretch>
      </xdr:blipFill>
      <xdr:spPr>
        <a:xfrm>
          <a:off x="1606189" y="96003"/>
          <a:ext cx="3100523" cy="123164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1123697</xdr:rowOff>
    </xdr:to>
    <xdr:pic>
      <xdr:nvPicPr>
        <xdr:cNvPr id="31" name="Image 9" descr="Image 9"/>
        <xdr:cNvPicPr>
          <a:picLocks noChangeAspect="1"/>
        </xdr:cNvPicPr>
      </xdr:nvPicPr>
      <xdr:blipFill>
        <a:blip r:embed="rId4">
          <a:extLst/>
        </a:blip>
        <a:stretch>
          <a:fillRect/>
        </a:stretch>
      </xdr:blipFill>
      <xdr:spPr>
        <a:xfrm>
          <a:off x="9725386" y="93345"/>
          <a:ext cx="3329666" cy="1235457"/>
        </a:xfrm>
        <a:prstGeom prst="rect">
          <a:avLst/>
        </a:prstGeom>
        <a:ln w="12700" cap="flat">
          <a:noFill/>
          <a:miter lim="400000"/>
        </a:ln>
        <a:effectLst/>
      </xdr:spPr>
    </xdr:pic>
    <xdr:clientData/>
  </xdr:twoCellAnchor>
  <xdr:twoCellAnchor>
    <xdr:from>
      <xdr:col>0</xdr:col>
      <xdr:colOff>1</xdr:colOff>
      <xdr:row>13</xdr:row>
      <xdr:rowOff>76193</xdr:rowOff>
    </xdr:from>
    <xdr:to>
      <xdr:col>0</xdr:col>
      <xdr:colOff>991259</xdr:colOff>
      <xdr:row>20</xdr:row>
      <xdr:rowOff>56597</xdr:rowOff>
    </xdr:to>
    <xdr:pic>
      <xdr:nvPicPr>
        <xdr:cNvPr id="32" name="Image 10" descr="Image 10"/>
        <xdr:cNvPicPr>
          <a:picLocks noChangeAspect="1"/>
        </xdr:cNvPicPr>
      </xdr:nvPicPr>
      <xdr:blipFill>
        <a:blip r:embed="rId3">
          <a:extLst/>
        </a:blip>
        <a:srcRect l="0" t="14106" r="0" b="12225"/>
        <a:stretch>
          <a:fillRect/>
        </a:stretch>
      </xdr:blipFill>
      <xdr:spPr>
        <a:xfrm rot="16200000">
          <a:off x="-187992" y="5128921"/>
          <a:ext cx="1367244" cy="991259"/>
        </a:xfrm>
        <a:prstGeom prst="rect">
          <a:avLst/>
        </a:prstGeom>
        <a:ln w="12700" cap="flat">
          <a:noFill/>
          <a:miter lim="400000"/>
        </a:ln>
        <a:effectLst/>
      </xdr:spPr>
    </xdr:pic>
    <xdr:clientData/>
  </xdr:twoCellAnchor>
  <xdr:twoCellAnchor>
    <xdr:from>
      <xdr:col>0</xdr:col>
      <xdr:colOff>0</xdr:colOff>
      <xdr:row>28</xdr:row>
      <xdr:rowOff>182161</xdr:rowOff>
    </xdr:from>
    <xdr:to>
      <xdr:col>1</xdr:col>
      <xdr:colOff>15897</xdr:colOff>
      <xdr:row>36</xdr:row>
      <xdr:rowOff>55618</xdr:rowOff>
    </xdr:to>
    <xdr:pic>
      <xdr:nvPicPr>
        <xdr:cNvPr id="33" name="Image 16" descr="Image 16"/>
        <xdr:cNvPicPr>
          <a:picLocks noChangeAspect="1"/>
        </xdr:cNvPicPr>
      </xdr:nvPicPr>
      <xdr:blipFill>
        <a:blip r:embed="rId3">
          <a:extLst/>
        </a:blip>
        <a:srcRect l="0" t="14106" r="0" b="12225"/>
        <a:stretch>
          <a:fillRect/>
        </a:stretch>
      </xdr:blipFill>
      <xdr:spPr>
        <a:xfrm rot="16200000">
          <a:off x="-174208" y="8206873"/>
          <a:ext cx="1469214" cy="1120799"/>
        </a:xfrm>
        <a:prstGeom prst="rect">
          <a:avLst/>
        </a:prstGeom>
        <a:ln w="12700" cap="flat">
          <a:noFill/>
          <a:miter lim="400000"/>
        </a:ln>
        <a:effectLst/>
      </xdr:spPr>
    </xdr:pic>
    <xdr:clientData/>
  </xdr:twoCellAnchor>
  <xdr:twoCellAnchor>
    <xdr:from>
      <xdr:col>0</xdr:col>
      <xdr:colOff>0</xdr:colOff>
      <xdr:row>41</xdr:row>
      <xdr:rowOff>191128</xdr:rowOff>
    </xdr:from>
    <xdr:to>
      <xdr:col>1</xdr:col>
      <xdr:colOff>15897</xdr:colOff>
      <xdr:row>49</xdr:row>
      <xdr:rowOff>58308</xdr:rowOff>
    </xdr:to>
    <xdr:pic>
      <xdr:nvPicPr>
        <xdr:cNvPr id="34" name="Image 17" descr="Image 17"/>
        <xdr:cNvPicPr>
          <a:picLocks noChangeAspect="1"/>
        </xdr:cNvPicPr>
      </xdr:nvPicPr>
      <xdr:blipFill>
        <a:blip r:embed="rId3">
          <a:extLst/>
        </a:blip>
        <a:srcRect l="0" t="14106" r="0" b="12225"/>
        <a:stretch>
          <a:fillRect/>
        </a:stretch>
      </xdr:blipFill>
      <xdr:spPr>
        <a:xfrm rot="16200000">
          <a:off x="-169164" y="10793976"/>
          <a:ext cx="1459126" cy="1120799"/>
        </a:xfrm>
        <a:prstGeom prst="rect">
          <a:avLst/>
        </a:prstGeom>
        <a:ln w="12700" cap="flat">
          <a:noFill/>
          <a:miter lim="400000"/>
        </a:ln>
        <a:effectLst/>
      </xdr:spPr>
    </xdr:pic>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7</xdr:row>
      <xdr:rowOff>50892</xdr:rowOff>
    </xdr:from>
    <xdr:to>
      <xdr:col>1</xdr:col>
      <xdr:colOff>34947</xdr:colOff>
      <xdr:row>14</xdr:row>
      <xdr:rowOff>73131</xdr:rowOff>
    </xdr:to>
    <xdr:pic>
      <xdr:nvPicPr>
        <xdr:cNvPr id="36" name="Image 7" descr="Image 7"/>
        <xdr:cNvPicPr>
          <a:picLocks noChangeAspect="1"/>
        </xdr:cNvPicPr>
      </xdr:nvPicPr>
      <xdr:blipFill>
        <a:blip r:embed="rId1">
          <a:extLst/>
        </a:blip>
        <a:srcRect l="0" t="14106" r="0" b="12225"/>
        <a:stretch>
          <a:fillRect/>
        </a:stretch>
      </xdr:blipFill>
      <xdr:spPr>
        <a:xfrm rot="16200000">
          <a:off x="-207958" y="3948835"/>
          <a:ext cx="1555764" cy="1139849"/>
        </a:xfrm>
        <a:prstGeom prst="rect">
          <a:avLst/>
        </a:prstGeom>
        <a:ln w="12700" cap="flat">
          <a:noFill/>
          <a:miter lim="400000"/>
        </a:ln>
        <a:effectLst/>
      </xdr:spPr>
    </xdr:pic>
    <xdr:clientData/>
  </xdr:twoCellAnchor>
  <xdr:twoCellAnchor>
    <xdr:from>
      <xdr:col>0</xdr:col>
      <xdr:colOff>187840</xdr:colOff>
      <xdr:row>1</xdr:row>
      <xdr:rowOff>172971</xdr:rowOff>
    </xdr:from>
    <xdr:to>
      <xdr:col>0</xdr:col>
      <xdr:colOff>835031</xdr:colOff>
      <xdr:row>1</xdr:row>
      <xdr:rowOff>605999</xdr:rowOff>
    </xdr:to>
    <xdr:pic>
      <xdr:nvPicPr>
        <xdr:cNvPr id="37" name="Image 9" descr="Image 9"/>
        <xdr:cNvPicPr>
          <a:picLocks noChangeAspect="1"/>
        </xdr:cNvPicPr>
      </xdr:nvPicPr>
      <xdr:blipFill>
        <a:blip r:embed="rId2">
          <a:extLst/>
        </a:blip>
        <a:stretch>
          <a:fillRect/>
        </a:stretch>
      </xdr:blipFill>
      <xdr:spPr>
        <a:xfrm>
          <a:off x="187840" y="378076"/>
          <a:ext cx="647192" cy="433029"/>
        </a:xfrm>
        <a:prstGeom prst="rect">
          <a:avLst/>
        </a:prstGeom>
        <a:ln w="12700" cap="flat">
          <a:noFill/>
          <a:miter lim="400000"/>
        </a:ln>
        <a:effectLst/>
      </xdr:spPr>
    </xdr:pic>
    <xdr:clientData/>
  </xdr:twoCellAnchor>
  <xdr:twoCellAnchor>
    <xdr:from>
      <xdr:col>0</xdr:col>
      <xdr:colOff>164785</xdr:colOff>
      <xdr:row>1</xdr:row>
      <xdr:rowOff>961236</xdr:rowOff>
    </xdr:from>
    <xdr:to>
      <xdr:col>0</xdr:col>
      <xdr:colOff>822040</xdr:colOff>
      <xdr:row>2</xdr:row>
      <xdr:rowOff>111269</xdr:rowOff>
    </xdr:to>
    <xdr:pic>
      <xdr:nvPicPr>
        <xdr:cNvPr id="38" name="Image 10" descr="Image 10"/>
        <xdr:cNvPicPr>
          <a:picLocks noChangeAspect="1"/>
        </xdr:cNvPicPr>
      </xdr:nvPicPr>
      <xdr:blipFill>
        <a:blip r:embed="rId3">
          <a:extLst/>
        </a:blip>
        <a:stretch>
          <a:fillRect/>
        </a:stretch>
      </xdr:blipFill>
      <xdr:spPr>
        <a:xfrm>
          <a:off x="164784" y="1166341"/>
          <a:ext cx="657257" cy="374314"/>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3601812</xdr:colOff>
      <xdr:row>1</xdr:row>
      <xdr:rowOff>1122544</xdr:rowOff>
    </xdr:to>
    <xdr:pic>
      <xdr:nvPicPr>
        <xdr:cNvPr id="39" name="Image 2" descr="Image 2"/>
        <xdr:cNvPicPr>
          <a:picLocks noChangeAspect="1"/>
        </xdr:cNvPicPr>
      </xdr:nvPicPr>
      <xdr:blipFill>
        <a:blip r:embed="rId4">
          <a:extLst/>
        </a:blip>
        <a:stretch>
          <a:fillRect/>
        </a:stretch>
      </xdr:blipFill>
      <xdr:spPr>
        <a:xfrm>
          <a:off x="1606189" y="96003"/>
          <a:ext cx="3100523" cy="123164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1123697</xdr:rowOff>
    </xdr:to>
    <xdr:pic>
      <xdr:nvPicPr>
        <xdr:cNvPr id="40" name="Image 3" descr="Image 3"/>
        <xdr:cNvPicPr>
          <a:picLocks noChangeAspect="1"/>
        </xdr:cNvPicPr>
      </xdr:nvPicPr>
      <xdr:blipFill>
        <a:blip r:embed="rId4">
          <a:extLst/>
        </a:blip>
        <a:stretch>
          <a:fillRect/>
        </a:stretch>
      </xdr:blipFill>
      <xdr:spPr>
        <a:xfrm>
          <a:off x="10373086" y="93345"/>
          <a:ext cx="3329666" cy="1235457"/>
        </a:xfrm>
        <a:prstGeom prst="rect">
          <a:avLst/>
        </a:prstGeom>
        <a:ln w="12700" cap="flat">
          <a:noFill/>
          <a:miter lim="400000"/>
        </a:ln>
        <a:effectLst/>
      </xdr:spPr>
    </xdr:pic>
    <xdr:clientData/>
  </xdr:twoCellAnchor>
  <xdr:twoCellAnchor>
    <xdr:from>
      <xdr:col>2</xdr:col>
      <xdr:colOff>351659</xdr:colOff>
      <xdr:row>22</xdr:row>
      <xdr:rowOff>301356</xdr:rowOff>
    </xdr:from>
    <xdr:to>
      <xdr:col>8</xdr:col>
      <xdr:colOff>109302</xdr:colOff>
      <xdr:row>37</xdr:row>
      <xdr:rowOff>50840</xdr:rowOff>
    </xdr:to>
    <xdr:sp>
      <xdr:nvSpPr>
        <xdr:cNvPr id="41" name="Rectangle 4"/>
        <xdr:cNvSpPr txBox="1"/>
      </xdr:nvSpPr>
      <xdr:spPr>
        <a:xfrm>
          <a:off x="6638159" y="7322551"/>
          <a:ext cx="6183844" cy="2866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defRPr>
          </a:pPr>
          <a:r>
            <a: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rPr>
            <a:t>General terms and conditions of sale on the last page</a:t>
          </a:r>
        </a:p>
      </xdr:txBody>
    </xdr:sp>
    <xdr:clientData/>
  </xdr:twoCellAnchor>
  <xdr:twoCellAnchor>
    <xdr:from>
      <xdr:col>0</xdr:col>
      <xdr:colOff>187840</xdr:colOff>
      <xdr:row>1</xdr:row>
      <xdr:rowOff>172971</xdr:rowOff>
    </xdr:from>
    <xdr:to>
      <xdr:col>0</xdr:col>
      <xdr:colOff>821695</xdr:colOff>
      <xdr:row>1</xdr:row>
      <xdr:rowOff>588854</xdr:rowOff>
    </xdr:to>
    <xdr:pic>
      <xdr:nvPicPr>
        <xdr:cNvPr id="42" name="Image 1" descr="Image 1"/>
        <xdr:cNvPicPr>
          <a:picLocks noChangeAspect="1"/>
        </xdr:cNvPicPr>
      </xdr:nvPicPr>
      <xdr:blipFill>
        <a:blip r:embed="rId2">
          <a:extLst/>
        </a:blip>
        <a:stretch>
          <a:fillRect/>
        </a:stretch>
      </xdr:blipFill>
      <xdr:spPr>
        <a:xfrm>
          <a:off x="187840" y="378076"/>
          <a:ext cx="633856" cy="415884"/>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3601812</xdr:colOff>
      <xdr:row>1</xdr:row>
      <xdr:rowOff>1122544</xdr:rowOff>
    </xdr:to>
    <xdr:pic>
      <xdr:nvPicPr>
        <xdr:cNvPr id="43" name="Image 8" descr="Image 8"/>
        <xdr:cNvPicPr>
          <a:picLocks noChangeAspect="1"/>
        </xdr:cNvPicPr>
      </xdr:nvPicPr>
      <xdr:blipFill>
        <a:blip r:embed="rId4">
          <a:extLst/>
        </a:blip>
        <a:stretch>
          <a:fillRect/>
        </a:stretch>
      </xdr:blipFill>
      <xdr:spPr>
        <a:xfrm>
          <a:off x="1606189" y="96003"/>
          <a:ext cx="3100523" cy="123164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1123697</xdr:rowOff>
    </xdr:to>
    <xdr:pic>
      <xdr:nvPicPr>
        <xdr:cNvPr id="44" name="Image 12" descr="Image 12"/>
        <xdr:cNvPicPr>
          <a:picLocks noChangeAspect="1"/>
        </xdr:cNvPicPr>
      </xdr:nvPicPr>
      <xdr:blipFill>
        <a:blip r:embed="rId4">
          <a:extLst/>
        </a:blip>
        <a:stretch>
          <a:fillRect/>
        </a:stretch>
      </xdr:blipFill>
      <xdr:spPr>
        <a:xfrm>
          <a:off x="10373086" y="93345"/>
          <a:ext cx="3329666" cy="1235457"/>
        </a:xfrm>
        <a:prstGeom prst="rect">
          <a:avLst/>
        </a:prstGeom>
        <a:ln w="12700" cap="flat">
          <a:noFill/>
          <a:miter lim="400000"/>
        </a:ln>
        <a:effectLst/>
      </xdr:spPr>
    </xdr:pic>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12</xdr:row>
      <xdr:rowOff>163562</xdr:rowOff>
    </xdr:from>
    <xdr:to>
      <xdr:col>0</xdr:col>
      <xdr:colOff>1009219</xdr:colOff>
      <xdr:row>20</xdr:row>
      <xdr:rowOff>42947</xdr:rowOff>
    </xdr:to>
    <xdr:pic>
      <xdr:nvPicPr>
        <xdr:cNvPr id="46" name="Image 7" descr="Image 7"/>
        <xdr:cNvPicPr>
          <a:picLocks noChangeAspect="1"/>
        </xdr:cNvPicPr>
      </xdr:nvPicPr>
      <xdr:blipFill>
        <a:blip r:embed="rId1">
          <a:extLst/>
        </a:blip>
        <a:srcRect l="0" t="14106" r="0" b="12225"/>
        <a:stretch>
          <a:fillRect/>
        </a:stretch>
      </xdr:blipFill>
      <xdr:spPr>
        <a:xfrm rot="16200000">
          <a:off x="-234548" y="5078695"/>
          <a:ext cx="1478316" cy="1009220"/>
        </a:xfrm>
        <a:prstGeom prst="rect">
          <a:avLst/>
        </a:prstGeom>
        <a:ln w="12700" cap="flat">
          <a:noFill/>
          <a:miter lim="400000"/>
        </a:ln>
        <a:effectLst/>
      </xdr:spPr>
    </xdr:pic>
    <xdr:clientData/>
  </xdr:twoCellAnchor>
  <xdr:twoCellAnchor>
    <xdr:from>
      <xdr:col>0</xdr:col>
      <xdr:colOff>187840</xdr:colOff>
      <xdr:row>1</xdr:row>
      <xdr:rowOff>172971</xdr:rowOff>
    </xdr:from>
    <xdr:to>
      <xdr:col>0</xdr:col>
      <xdr:colOff>821695</xdr:colOff>
      <xdr:row>1</xdr:row>
      <xdr:rowOff>588854</xdr:rowOff>
    </xdr:to>
    <xdr:pic>
      <xdr:nvPicPr>
        <xdr:cNvPr id="47" name="Image 8" descr="Image 8"/>
        <xdr:cNvPicPr>
          <a:picLocks noChangeAspect="1"/>
        </xdr:cNvPicPr>
      </xdr:nvPicPr>
      <xdr:blipFill>
        <a:blip r:embed="rId2">
          <a:extLst/>
        </a:blip>
        <a:stretch>
          <a:fillRect/>
        </a:stretch>
      </xdr:blipFill>
      <xdr:spPr>
        <a:xfrm>
          <a:off x="187840" y="378076"/>
          <a:ext cx="633856" cy="415884"/>
        </a:xfrm>
        <a:prstGeom prst="rect">
          <a:avLst/>
        </a:prstGeom>
        <a:ln w="12700" cap="flat">
          <a:noFill/>
          <a:miter lim="400000"/>
        </a:ln>
        <a:effectLst/>
      </xdr:spPr>
    </xdr:pic>
    <xdr:clientData/>
  </xdr:twoCellAnchor>
  <xdr:twoCellAnchor>
    <xdr:from>
      <xdr:col>0</xdr:col>
      <xdr:colOff>164785</xdr:colOff>
      <xdr:row>1</xdr:row>
      <xdr:rowOff>961236</xdr:rowOff>
    </xdr:from>
    <xdr:to>
      <xdr:col>0</xdr:col>
      <xdr:colOff>818230</xdr:colOff>
      <xdr:row>2</xdr:row>
      <xdr:rowOff>94125</xdr:rowOff>
    </xdr:to>
    <xdr:pic>
      <xdr:nvPicPr>
        <xdr:cNvPr id="48" name="Image 9" descr="Image 9"/>
        <xdr:cNvPicPr>
          <a:picLocks noChangeAspect="1"/>
        </xdr:cNvPicPr>
      </xdr:nvPicPr>
      <xdr:blipFill>
        <a:blip r:embed="rId3">
          <a:extLst/>
        </a:blip>
        <a:stretch>
          <a:fillRect/>
        </a:stretch>
      </xdr:blipFill>
      <xdr:spPr>
        <a:xfrm>
          <a:off x="164784" y="1166341"/>
          <a:ext cx="653446" cy="357170"/>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3598002</xdr:colOff>
      <xdr:row>1</xdr:row>
      <xdr:rowOff>1126354</xdr:rowOff>
    </xdr:to>
    <xdr:pic>
      <xdr:nvPicPr>
        <xdr:cNvPr id="49" name="Image 1" descr="Image 1"/>
        <xdr:cNvPicPr>
          <a:picLocks noChangeAspect="1"/>
        </xdr:cNvPicPr>
      </xdr:nvPicPr>
      <xdr:blipFill>
        <a:blip r:embed="rId4">
          <a:extLst/>
        </a:blip>
        <a:stretch>
          <a:fillRect/>
        </a:stretch>
      </xdr:blipFill>
      <xdr:spPr>
        <a:xfrm>
          <a:off x="1606189" y="96003"/>
          <a:ext cx="3096714" cy="123545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991956</xdr:colOff>
      <xdr:row>1</xdr:row>
      <xdr:rowOff>1127507</xdr:rowOff>
    </xdr:to>
    <xdr:pic>
      <xdr:nvPicPr>
        <xdr:cNvPr id="50" name="Image 2" descr="Image 2"/>
        <xdr:cNvPicPr>
          <a:picLocks noChangeAspect="1"/>
        </xdr:cNvPicPr>
      </xdr:nvPicPr>
      <xdr:blipFill>
        <a:blip r:embed="rId4">
          <a:extLst/>
        </a:blip>
        <a:stretch>
          <a:fillRect/>
        </a:stretch>
      </xdr:blipFill>
      <xdr:spPr>
        <a:xfrm>
          <a:off x="9725386" y="93345"/>
          <a:ext cx="3331571" cy="1239268"/>
        </a:xfrm>
        <a:prstGeom prst="rect">
          <a:avLst/>
        </a:prstGeom>
        <a:ln w="12700" cap="flat">
          <a:noFill/>
          <a:miter lim="400000"/>
        </a:ln>
        <a:effectLst/>
      </xdr:spPr>
    </xdr:pic>
    <xdr:clientData/>
  </xdr:twoCellAnchor>
  <xdr:twoCellAnchor>
    <xdr:from>
      <xdr:col>2</xdr:col>
      <xdr:colOff>998259</xdr:colOff>
      <xdr:row>32</xdr:row>
      <xdr:rowOff>301356</xdr:rowOff>
    </xdr:from>
    <xdr:to>
      <xdr:col>8</xdr:col>
      <xdr:colOff>755903</xdr:colOff>
      <xdr:row>39</xdr:row>
      <xdr:rowOff>297220</xdr:rowOff>
    </xdr:to>
    <xdr:sp>
      <xdr:nvSpPr>
        <xdr:cNvPr id="51" name="Rectangle 3"/>
        <xdr:cNvSpPr txBox="1"/>
      </xdr:nvSpPr>
      <xdr:spPr>
        <a:xfrm>
          <a:off x="6637059" y="9140556"/>
          <a:ext cx="6183845" cy="2866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defRPr>
          </a:pPr>
          <a:r>
            <a: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rPr>
            <a:t>General terms and conditions of sale on the last page</a:t>
          </a:r>
        </a:p>
      </xdr:txBody>
    </xdr:sp>
    <xdr:clientData/>
  </xdr:twoCellAnchor>
  <xdr:twoCellAnchor>
    <xdr:from>
      <xdr:col>0</xdr:col>
      <xdr:colOff>187840</xdr:colOff>
      <xdr:row>1</xdr:row>
      <xdr:rowOff>172971</xdr:rowOff>
    </xdr:from>
    <xdr:to>
      <xdr:col>0</xdr:col>
      <xdr:colOff>821695</xdr:colOff>
      <xdr:row>1</xdr:row>
      <xdr:rowOff>588854</xdr:rowOff>
    </xdr:to>
    <xdr:pic>
      <xdr:nvPicPr>
        <xdr:cNvPr id="52" name="Image 4" descr="Image 4"/>
        <xdr:cNvPicPr>
          <a:picLocks noChangeAspect="1"/>
        </xdr:cNvPicPr>
      </xdr:nvPicPr>
      <xdr:blipFill>
        <a:blip r:embed="rId2">
          <a:extLst/>
        </a:blip>
        <a:stretch>
          <a:fillRect/>
        </a:stretch>
      </xdr:blipFill>
      <xdr:spPr>
        <a:xfrm>
          <a:off x="187840" y="378076"/>
          <a:ext cx="633856" cy="415884"/>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3601812</xdr:colOff>
      <xdr:row>1</xdr:row>
      <xdr:rowOff>1122544</xdr:rowOff>
    </xdr:to>
    <xdr:pic>
      <xdr:nvPicPr>
        <xdr:cNvPr id="53" name="Image 11" descr="Image 11"/>
        <xdr:cNvPicPr>
          <a:picLocks noChangeAspect="1"/>
        </xdr:cNvPicPr>
      </xdr:nvPicPr>
      <xdr:blipFill>
        <a:blip r:embed="rId4">
          <a:extLst/>
        </a:blip>
        <a:stretch>
          <a:fillRect/>
        </a:stretch>
      </xdr:blipFill>
      <xdr:spPr>
        <a:xfrm>
          <a:off x="1606189" y="96003"/>
          <a:ext cx="3100523" cy="123164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991956</xdr:colOff>
      <xdr:row>1</xdr:row>
      <xdr:rowOff>1123697</xdr:rowOff>
    </xdr:to>
    <xdr:pic>
      <xdr:nvPicPr>
        <xdr:cNvPr id="54" name="Image 12" descr="Image 12"/>
        <xdr:cNvPicPr>
          <a:picLocks noChangeAspect="1"/>
        </xdr:cNvPicPr>
      </xdr:nvPicPr>
      <xdr:blipFill>
        <a:blip r:embed="rId4">
          <a:extLst/>
        </a:blip>
        <a:stretch>
          <a:fillRect/>
        </a:stretch>
      </xdr:blipFill>
      <xdr:spPr>
        <a:xfrm>
          <a:off x="9725386" y="93345"/>
          <a:ext cx="3331571" cy="1235457"/>
        </a:xfrm>
        <a:prstGeom prst="rect">
          <a:avLst/>
        </a:prstGeom>
        <a:ln w="12700" cap="flat">
          <a:noFill/>
          <a:miter lim="400000"/>
        </a:ln>
        <a:effectLst/>
      </xdr:spPr>
    </xdr:pic>
    <xdr:clientData/>
  </xdr:twoCellAnchor>
</xdr:wsDr>
</file>

<file path=xl/drawings/drawing7.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66115</xdr:colOff>
      <xdr:row>10</xdr:row>
      <xdr:rowOff>55467</xdr:rowOff>
    </xdr:from>
    <xdr:to>
      <xdr:col>0</xdr:col>
      <xdr:colOff>936480</xdr:colOff>
      <xdr:row>12</xdr:row>
      <xdr:rowOff>135828</xdr:rowOff>
    </xdr:to>
    <xdr:pic>
      <xdr:nvPicPr>
        <xdr:cNvPr id="56" name="Image 11" descr="Image 11"/>
        <xdr:cNvPicPr>
          <a:picLocks noChangeAspect="1"/>
        </xdr:cNvPicPr>
      </xdr:nvPicPr>
      <xdr:blipFill>
        <a:blip r:embed="rId1">
          <a:extLst/>
        </a:blip>
        <a:stretch>
          <a:fillRect/>
        </a:stretch>
      </xdr:blipFill>
      <xdr:spPr>
        <a:xfrm>
          <a:off x="66114" y="4425537"/>
          <a:ext cx="870367" cy="476602"/>
        </a:xfrm>
        <a:prstGeom prst="rect">
          <a:avLst/>
        </a:prstGeom>
        <a:ln w="12700" cap="flat">
          <a:noFill/>
          <a:miter lim="400000"/>
        </a:ln>
        <a:effectLst/>
      </xdr:spPr>
    </xdr:pic>
    <xdr:clientData/>
  </xdr:twoCellAnchor>
  <xdr:twoCellAnchor>
    <xdr:from>
      <xdr:col>0</xdr:col>
      <xdr:colOff>104681</xdr:colOff>
      <xdr:row>38</xdr:row>
      <xdr:rowOff>151082</xdr:rowOff>
    </xdr:from>
    <xdr:to>
      <xdr:col>0</xdr:col>
      <xdr:colOff>895895</xdr:colOff>
      <xdr:row>42</xdr:row>
      <xdr:rowOff>97425</xdr:rowOff>
    </xdr:to>
    <xdr:pic>
      <xdr:nvPicPr>
        <xdr:cNvPr id="57" name="Image 12" descr="Image 12"/>
        <xdr:cNvPicPr>
          <a:picLocks noChangeAspect="1"/>
        </xdr:cNvPicPr>
      </xdr:nvPicPr>
      <xdr:blipFill>
        <a:blip r:embed="rId2">
          <a:extLst/>
        </a:blip>
        <a:stretch>
          <a:fillRect/>
        </a:stretch>
      </xdr:blipFill>
      <xdr:spPr>
        <a:xfrm>
          <a:off x="104681" y="9885632"/>
          <a:ext cx="791215" cy="759779"/>
        </a:xfrm>
        <a:prstGeom prst="rect">
          <a:avLst/>
        </a:prstGeom>
        <a:ln w="12700" cap="flat">
          <a:noFill/>
          <a:miter lim="400000"/>
        </a:ln>
        <a:effectLst/>
      </xdr:spPr>
    </xdr:pic>
    <xdr:clientData/>
  </xdr:twoCellAnchor>
  <xdr:twoCellAnchor>
    <xdr:from>
      <xdr:col>0</xdr:col>
      <xdr:colOff>47625</xdr:colOff>
      <xdr:row>27</xdr:row>
      <xdr:rowOff>63562</xdr:rowOff>
    </xdr:from>
    <xdr:to>
      <xdr:col>0</xdr:col>
      <xdr:colOff>893445</xdr:colOff>
      <xdr:row>29</xdr:row>
      <xdr:rowOff>54954</xdr:rowOff>
    </xdr:to>
    <xdr:pic>
      <xdr:nvPicPr>
        <xdr:cNvPr id="58" name="Image 13" descr="Image 13"/>
        <xdr:cNvPicPr>
          <a:picLocks noChangeAspect="1"/>
        </xdr:cNvPicPr>
      </xdr:nvPicPr>
      <xdr:blipFill>
        <a:blip r:embed="rId3">
          <a:extLst/>
        </a:blip>
        <a:stretch>
          <a:fillRect/>
        </a:stretch>
      </xdr:blipFill>
      <xdr:spPr>
        <a:xfrm>
          <a:off x="47625" y="7719122"/>
          <a:ext cx="845820" cy="387633"/>
        </a:xfrm>
        <a:prstGeom prst="rect">
          <a:avLst/>
        </a:prstGeom>
        <a:ln w="12700" cap="flat">
          <a:noFill/>
          <a:miter lim="400000"/>
        </a:ln>
        <a:effectLst/>
      </xdr:spPr>
    </xdr:pic>
    <xdr:clientData/>
  </xdr:twoCellAnchor>
  <xdr:twoCellAnchor>
    <xdr:from>
      <xdr:col>0</xdr:col>
      <xdr:colOff>51955</xdr:colOff>
      <xdr:row>48</xdr:row>
      <xdr:rowOff>0</xdr:rowOff>
    </xdr:from>
    <xdr:to>
      <xdr:col>1</xdr:col>
      <xdr:colOff>1864</xdr:colOff>
      <xdr:row>49</xdr:row>
      <xdr:rowOff>55283</xdr:rowOff>
    </xdr:to>
    <xdr:pic>
      <xdr:nvPicPr>
        <xdr:cNvPr id="59" name="Image 14" descr="Image 14"/>
        <xdr:cNvPicPr>
          <a:picLocks noChangeAspect="1"/>
        </xdr:cNvPicPr>
      </xdr:nvPicPr>
      <xdr:blipFill>
        <a:blip r:embed="rId4">
          <a:extLst/>
        </a:blip>
        <a:stretch>
          <a:fillRect/>
        </a:stretch>
      </xdr:blipFill>
      <xdr:spPr>
        <a:xfrm>
          <a:off x="51954" y="11792585"/>
          <a:ext cx="1054811" cy="269914"/>
        </a:xfrm>
        <a:prstGeom prst="rect">
          <a:avLst/>
        </a:prstGeom>
        <a:ln w="12700" cap="flat">
          <a:noFill/>
          <a:miter lim="400000"/>
        </a:ln>
        <a:effectLst/>
      </xdr:spPr>
    </xdr:pic>
    <xdr:clientData/>
  </xdr:twoCellAnchor>
  <xdr:twoCellAnchor>
    <xdr:from>
      <xdr:col>0</xdr:col>
      <xdr:colOff>51955</xdr:colOff>
      <xdr:row>48</xdr:row>
      <xdr:rowOff>0</xdr:rowOff>
    </xdr:from>
    <xdr:to>
      <xdr:col>1</xdr:col>
      <xdr:colOff>1864</xdr:colOff>
      <xdr:row>49</xdr:row>
      <xdr:rowOff>55283</xdr:rowOff>
    </xdr:to>
    <xdr:pic>
      <xdr:nvPicPr>
        <xdr:cNvPr id="60" name="Image 15" descr="Image 15"/>
        <xdr:cNvPicPr>
          <a:picLocks noChangeAspect="1"/>
        </xdr:cNvPicPr>
      </xdr:nvPicPr>
      <xdr:blipFill>
        <a:blip r:embed="rId4">
          <a:extLst/>
        </a:blip>
        <a:stretch>
          <a:fillRect/>
        </a:stretch>
      </xdr:blipFill>
      <xdr:spPr>
        <a:xfrm>
          <a:off x="51954" y="11792585"/>
          <a:ext cx="1054811" cy="269914"/>
        </a:xfrm>
        <a:prstGeom prst="rect">
          <a:avLst/>
        </a:prstGeom>
        <a:ln w="12700" cap="flat">
          <a:noFill/>
          <a:miter lim="400000"/>
        </a:ln>
        <a:effectLst/>
      </xdr:spPr>
    </xdr:pic>
    <xdr:clientData/>
  </xdr:twoCellAnchor>
  <xdr:twoCellAnchor>
    <xdr:from>
      <xdr:col>0</xdr:col>
      <xdr:colOff>151584</xdr:colOff>
      <xdr:row>51</xdr:row>
      <xdr:rowOff>67581</xdr:rowOff>
    </xdr:from>
    <xdr:to>
      <xdr:col>0</xdr:col>
      <xdr:colOff>869769</xdr:colOff>
      <xdr:row>53</xdr:row>
      <xdr:rowOff>40843</xdr:rowOff>
    </xdr:to>
    <xdr:pic>
      <xdr:nvPicPr>
        <xdr:cNvPr id="61" name="Image 3" descr="Image 3"/>
        <xdr:cNvPicPr>
          <a:picLocks noChangeAspect="1"/>
        </xdr:cNvPicPr>
      </xdr:nvPicPr>
      <xdr:blipFill>
        <a:blip r:embed="rId5">
          <a:extLst/>
        </a:blip>
        <a:stretch>
          <a:fillRect/>
        </a:stretch>
      </xdr:blipFill>
      <xdr:spPr>
        <a:xfrm>
          <a:off x="151584" y="12504056"/>
          <a:ext cx="718185" cy="402523"/>
        </a:xfrm>
        <a:prstGeom prst="rect">
          <a:avLst/>
        </a:prstGeom>
        <a:ln w="12700" cap="flat">
          <a:noFill/>
          <a:miter lim="400000"/>
        </a:ln>
        <a:effectLst/>
      </xdr:spPr>
    </xdr:pic>
    <xdr:clientData/>
  </xdr:twoCellAnchor>
  <xdr:twoCellAnchor>
    <xdr:from>
      <xdr:col>0</xdr:col>
      <xdr:colOff>187840</xdr:colOff>
      <xdr:row>1</xdr:row>
      <xdr:rowOff>172971</xdr:rowOff>
    </xdr:from>
    <xdr:to>
      <xdr:col>0</xdr:col>
      <xdr:colOff>821695</xdr:colOff>
      <xdr:row>1</xdr:row>
      <xdr:rowOff>586949</xdr:rowOff>
    </xdr:to>
    <xdr:pic>
      <xdr:nvPicPr>
        <xdr:cNvPr id="62" name="Image 18" descr="Image 18"/>
        <xdr:cNvPicPr>
          <a:picLocks noChangeAspect="1"/>
        </xdr:cNvPicPr>
      </xdr:nvPicPr>
      <xdr:blipFill>
        <a:blip r:embed="rId6">
          <a:extLst/>
        </a:blip>
        <a:stretch>
          <a:fillRect/>
        </a:stretch>
      </xdr:blipFill>
      <xdr:spPr>
        <a:xfrm>
          <a:off x="187840" y="378076"/>
          <a:ext cx="633856" cy="413979"/>
        </a:xfrm>
        <a:prstGeom prst="rect">
          <a:avLst/>
        </a:prstGeom>
        <a:ln w="12700" cap="flat">
          <a:noFill/>
          <a:miter lim="400000"/>
        </a:ln>
        <a:effectLst/>
      </xdr:spPr>
    </xdr:pic>
    <xdr:clientData/>
  </xdr:twoCellAnchor>
  <xdr:twoCellAnchor>
    <xdr:from>
      <xdr:col>0</xdr:col>
      <xdr:colOff>164785</xdr:colOff>
      <xdr:row>1</xdr:row>
      <xdr:rowOff>961236</xdr:rowOff>
    </xdr:from>
    <xdr:to>
      <xdr:col>0</xdr:col>
      <xdr:colOff>818230</xdr:colOff>
      <xdr:row>2</xdr:row>
      <xdr:rowOff>92219</xdr:rowOff>
    </xdr:to>
    <xdr:pic>
      <xdr:nvPicPr>
        <xdr:cNvPr id="63" name="Image 19" descr="Image 19"/>
        <xdr:cNvPicPr>
          <a:picLocks noChangeAspect="1"/>
        </xdr:cNvPicPr>
      </xdr:nvPicPr>
      <xdr:blipFill>
        <a:blip r:embed="rId7">
          <a:extLst/>
        </a:blip>
        <a:stretch>
          <a:fillRect/>
        </a:stretch>
      </xdr:blipFill>
      <xdr:spPr>
        <a:xfrm>
          <a:off x="164784" y="1166341"/>
          <a:ext cx="653446" cy="355264"/>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3598002</xdr:colOff>
      <xdr:row>1</xdr:row>
      <xdr:rowOff>1126354</xdr:rowOff>
    </xdr:to>
    <xdr:pic>
      <xdr:nvPicPr>
        <xdr:cNvPr id="64" name="Image 1" descr="Image 1"/>
        <xdr:cNvPicPr>
          <a:picLocks noChangeAspect="1"/>
        </xdr:cNvPicPr>
      </xdr:nvPicPr>
      <xdr:blipFill>
        <a:blip r:embed="rId8">
          <a:extLst/>
        </a:blip>
        <a:stretch>
          <a:fillRect/>
        </a:stretch>
      </xdr:blipFill>
      <xdr:spPr>
        <a:xfrm>
          <a:off x="1606189" y="96003"/>
          <a:ext cx="3096714" cy="123545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1127507</xdr:rowOff>
    </xdr:to>
    <xdr:pic>
      <xdr:nvPicPr>
        <xdr:cNvPr id="65" name="Image 2" descr="Image 2"/>
        <xdr:cNvPicPr>
          <a:picLocks noChangeAspect="1"/>
        </xdr:cNvPicPr>
      </xdr:nvPicPr>
      <xdr:blipFill>
        <a:blip r:embed="rId8">
          <a:extLst/>
        </a:blip>
        <a:stretch>
          <a:fillRect/>
        </a:stretch>
      </xdr:blipFill>
      <xdr:spPr>
        <a:xfrm>
          <a:off x="9725386" y="93345"/>
          <a:ext cx="3329666" cy="1239268"/>
        </a:xfrm>
        <a:prstGeom prst="rect">
          <a:avLst/>
        </a:prstGeom>
        <a:ln w="12700" cap="flat">
          <a:noFill/>
          <a:miter lim="400000"/>
        </a:ln>
        <a:effectLst/>
      </xdr:spPr>
    </xdr:pic>
    <xdr:clientData/>
  </xdr:twoCellAnchor>
  <xdr:twoCellAnchor>
    <xdr:from>
      <xdr:col>2</xdr:col>
      <xdr:colOff>929683</xdr:colOff>
      <xdr:row>59</xdr:row>
      <xdr:rowOff>301358</xdr:rowOff>
    </xdr:from>
    <xdr:to>
      <xdr:col>8</xdr:col>
      <xdr:colOff>687327</xdr:colOff>
      <xdr:row>74</xdr:row>
      <xdr:rowOff>50842</xdr:rowOff>
    </xdr:to>
    <xdr:sp>
      <xdr:nvSpPr>
        <xdr:cNvPr id="66" name="Rectangle 3"/>
        <xdr:cNvSpPr txBox="1"/>
      </xdr:nvSpPr>
      <xdr:spPr>
        <a:xfrm>
          <a:off x="6568483" y="14531073"/>
          <a:ext cx="6183845" cy="28667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45719" tIns="45719" rIns="45719" bIns="45719" numCol="1" anchor="t">
          <a:spAutoFit/>
        </a:bodyPr>
        <a:lstStyle/>
        <a:p>
          <a:pPr marL="0" marR="0" indent="0" algn="ctr" defTabSz="914400" latinLnBrk="0">
            <a:lnSpc>
              <a:spcPct val="100000"/>
            </a:lnSpc>
            <a:spcBef>
              <a:spcPts val="0"/>
            </a:spcBef>
            <a:spcAft>
              <a:spcPts val="0"/>
            </a:spcAft>
            <a:buClrTx/>
            <a:buSzTx/>
            <a:buFontTx/>
            <a:buNone/>
            <a:tabLst/>
            <a:def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defRPr>
          </a:pPr>
          <a:r>
            <a:rPr b="1" baseline="0" cap="none" i="0" spc="0" strike="noStrike" sz="5400" u="none">
              <a:ln w="22225" cap="flat">
                <a:solidFill>
                  <a:srgbClr val="FF6600"/>
                </a:solidFill>
                <a:prstDash val="solid"/>
                <a:round/>
              </a:ln>
              <a:solidFill>
                <a:srgbClr val="FF6600">
                  <a:alpha val="50000"/>
                </a:srgbClr>
              </a:solidFill>
              <a:uFillTx/>
              <a:latin typeface="Calibri"/>
              <a:ea typeface="Calibri"/>
              <a:cs typeface="Calibri"/>
              <a:sym typeface="Calibri"/>
            </a:rPr>
            <a:t>General terms and conditions of sale on the last page</a:t>
          </a:r>
        </a:p>
      </xdr:txBody>
    </xdr:sp>
    <xdr:clientData/>
  </xdr:twoCellAnchor>
  <xdr:twoCellAnchor>
    <xdr:from>
      <xdr:col>0</xdr:col>
      <xdr:colOff>187840</xdr:colOff>
      <xdr:row>1</xdr:row>
      <xdr:rowOff>172971</xdr:rowOff>
    </xdr:from>
    <xdr:to>
      <xdr:col>0</xdr:col>
      <xdr:colOff>817886</xdr:colOff>
      <xdr:row>1</xdr:row>
      <xdr:rowOff>592665</xdr:rowOff>
    </xdr:to>
    <xdr:pic>
      <xdr:nvPicPr>
        <xdr:cNvPr id="67" name="Image 4" descr="Image 4"/>
        <xdr:cNvPicPr>
          <a:picLocks noChangeAspect="1"/>
        </xdr:cNvPicPr>
      </xdr:nvPicPr>
      <xdr:blipFill>
        <a:blip r:embed="rId6">
          <a:extLst/>
        </a:blip>
        <a:stretch>
          <a:fillRect/>
        </a:stretch>
      </xdr:blipFill>
      <xdr:spPr>
        <a:xfrm>
          <a:off x="187840" y="378076"/>
          <a:ext cx="630047" cy="419695"/>
        </a:xfrm>
        <a:prstGeom prst="rect">
          <a:avLst/>
        </a:prstGeom>
        <a:ln w="12700" cap="flat">
          <a:noFill/>
          <a:miter lim="400000"/>
        </a:ln>
        <a:effectLst/>
      </xdr:spPr>
    </xdr:pic>
    <xdr:clientData/>
  </xdr:twoCellAnchor>
  <xdr:twoCellAnchor>
    <xdr:from>
      <xdr:col>0</xdr:col>
      <xdr:colOff>164785</xdr:colOff>
      <xdr:row>1</xdr:row>
      <xdr:rowOff>961236</xdr:rowOff>
    </xdr:from>
    <xdr:to>
      <xdr:col>0</xdr:col>
      <xdr:colOff>822040</xdr:colOff>
      <xdr:row>2</xdr:row>
      <xdr:rowOff>97935</xdr:rowOff>
    </xdr:to>
    <xdr:pic>
      <xdr:nvPicPr>
        <xdr:cNvPr id="68" name="Image 5" descr="Image 5"/>
        <xdr:cNvPicPr>
          <a:picLocks noChangeAspect="1"/>
        </xdr:cNvPicPr>
      </xdr:nvPicPr>
      <xdr:blipFill>
        <a:blip r:embed="rId7">
          <a:extLst/>
        </a:blip>
        <a:stretch>
          <a:fillRect/>
        </a:stretch>
      </xdr:blipFill>
      <xdr:spPr>
        <a:xfrm>
          <a:off x="164784" y="1166341"/>
          <a:ext cx="657257" cy="360980"/>
        </a:xfrm>
        <a:prstGeom prst="rect">
          <a:avLst/>
        </a:prstGeom>
        <a:ln w="12700" cap="flat">
          <a:noFill/>
          <a:miter lim="400000"/>
        </a:ln>
        <a:effectLst/>
      </xdr:spPr>
    </xdr:pic>
    <xdr:clientData/>
  </xdr:twoCellAnchor>
  <xdr:twoCellAnchor>
    <xdr:from>
      <xdr:col>1</xdr:col>
      <xdr:colOff>501289</xdr:colOff>
      <xdr:row>0</xdr:row>
      <xdr:rowOff>96003</xdr:rowOff>
    </xdr:from>
    <xdr:to>
      <xdr:col>1</xdr:col>
      <xdr:colOff>3598002</xdr:colOff>
      <xdr:row>1</xdr:row>
      <xdr:rowOff>1126354</xdr:rowOff>
    </xdr:to>
    <xdr:pic>
      <xdr:nvPicPr>
        <xdr:cNvPr id="69" name="Image 7" descr="Image 7"/>
        <xdr:cNvPicPr>
          <a:picLocks noChangeAspect="1"/>
        </xdr:cNvPicPr>
      </xdr:nvPicPr>
      <xdr:blipFill>
        <a:blip r:embed="rId8">
          <a:extLst/>
        </a:blip>
        <a:stretch>
          <a:fillRect/>
        </a:stretch>
      </xdr:blipFill>
      <xdr:spPr>
        <a:xfrm>
          <a:off x="1606189" y="96003"/>
          <a:ext cx="3096714" cy="1235457"/>
        </a:xfrm>
        <a:prstGeom prst="rect">
          <a:avLst/>
        </a:prstGeom>
        <a:ln w="12700" cap="flat">
          <a:noFill/>
          <a:miter lim="400000"/>
        </a:ln>
        <a:effectLst/>
      </xdr:spPr>
    </xdr:pic>
    <xdr:clientData/>
  </xdr:twoCellAnchor>
  <xdr:twoCellAnchor>
    <xdr:from>
      <xdr:col>6</xdr:col>
      <xdr:colOff>174986</xdr:colOff>
      <xdr:row>0</xdr:row>
      <xdr:rowOff>93346</xdr:rowOff>
    </xdr:from>
    <xdr:to>
      <xdr:col>8</xdr:col>
      <xdr:colOff>990051</xdr:colOff>
      <xdr:row>1</xdr:row>
      <xdr:rowOff>1127507</xdr:rowOff>
    </xdr:to>
    <xdr:pic>
      <xdr:nvPicPr>
        <xdr:cNvPr id="70" name="Image 8" descr="Image 8"/>
        <xdr:cNvPicPr>
          <a:picLocks noChangeAspect="1"/>
        </xdr:cNvPicPr>
      </xdr:nvPicPr>
      <xdr:blipFill>
        <a:blip r:embed="rId8">
          <a:extLst/>
        </a:blip>
        <a:stretch>
          <a:fillRect/>
        </a:stretch>
      </xdr:blipFill>
      <xdr:spPr>
        <a:xfrm>
          <a:off x="9725386" y="93345"/>
          <a:ext cx="3329666" cy="1239268"/>
        </a:xfrm>
        <a:prstGeom prst="rect">
          <a:avLst/>
        </a:prstGeom>
        <a:ln w="12700" cap="flat">
          <a:noFill/>
          <a:miter lim="400000"/>
        </a:ln>
        <a:effectLst/>
      </xdr:spPr>
    </xdr:pic>
    <xdr:clientData/>
  </xdr:twoCellAnchor>
</xdr:wsDr>
</file>

<file path=xl/drawings/drawing8.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108920</xdr:colOff>
      <xdr:row>7</xdr:row>
      <xdr:rowOff>32657</xdr:rowOff>
    </xdr:from>
    <xdr:to>
      <xdr:col>0</xdr:col>
      <xdr:colOff>1464756</xdr:colOff>
      <xdr:row>13</xdr:row>
      <xdr:rowOff>98118</xdr:rowOff>
    </xdr:to>
    <xdr:pic>
      <xdr:nvPicPr>
        <xdr:cNvPr id="72" name="Image 5" descr="Image 5"/>
        <xdr:cNvPicPr>
          <a:picLocks noChangeAspect="1"/>
        </xdr:cNvPicPr>
      </xdr:nvPicPr>
      <xdr:blipFill>
        <a:blip r:embed="rId1">
          <a:extLst/>
        </a:blip>
        <a:stretch>
          <a:fillRect/>
        </a:stretch>
      </xdr:blipFill>
      <xdr:spPr>
        <a:xfrm>
          <a:off x="108919" y="3723276"/>
          <a:ext cx="1355838" cy="1268153"/>
        </a:xfrm>
        <a:prstGeom prst="rect">
          <a:avLst/>
        </a:prstGeom>
        <a:ln w="12700" cap="flat">
          <a:noFill/>
          <a:miter lim="400000"/>
        </a:ln>
        <a:effectLst/>
      </xdr:spPr>
    </xdr:pic>
    <xdr:clientData/>
  </xdr:twoCellAnchor>
  <xdr:twoCellAnchor>
    <xdr:from>
      <xdr:col>0</xdr:col>
      <xdr:colOff>293914</xdr:colOff>
      <xdr:row>0</xdr:row>
      <xdr:rowOff>0</xdr:rowOff>
    </xdr:from>
    <xdr:to>
      <xdr:col>0</xdr:col>
      <xdr:colOff>1311457</xdr:colOff>
      <xdr:row>1</xdr:row>
      <xdr:rowOff>893448</xdr:rowOff>
    </xdr:to>
    <xdr:pic>
      <xdr:nvPicPr>
        <xdr:cNvPr id="73" name="Image 28" descr="Image 28"/>
        <xdr:cNvPicPr>
          <a:picLocks noChangeAspect="1"/>
        </xdr:cNvPicPr>
      </xdr:nvPicPr>
      <xdr:blipFill>
        <a:blip r:embed="rId2">
          <a:extLst/>
        </a:blip>
        <a:stretch>
          <a:fillRect/>
        </a:stretch>
      </xdr:blipFill>
      <xdr:spPr>
        <a:xfrm>
          <a:off x="293913" y="0"/>
          <a:ext cx="1017544" cy="1083948"/>
        </a:xfrm>
        <a:prstGeom prst="rect">
          <a:avLst/>
        </a:prstGeom>
        <a:ln w="12700" cap="flat">
          <a:noFill/>
          <a:miter lim="400000"/>
        </a:ln>
        <a:effectLst/>
      </xdr:spPr>
    </xdr:pic>
    <xdr:clientData/>
  </xdr:twoCellAnchor>
  <xdr:twoCellAnchor>
    <xdr:from>
      <xdr:col>0</xdr:col>
      <xdr:colOff>389504</xdr:colOff>
      <xdr:row>1</xdr:row>
      <xdr:rowOff>1110158</xdr:rowOff>
    </xdr:from>
    <xdr:to>
      <xdr:col>0</xdr:col>
      <xdr:colOff>1122930</xdr:colOff>
      <xdr:row>2</xdr:row>
      <xdr:rowOff>350161</xdr:rowOff>
    </xdr:to>
    <xdr:pic>
      <xdr:nvPicPr>
        <xdr:cNvPr id="74" name="Image 29" descr="Image 29"/>
        <xdr:cNvPicPr>
          <a:picLocks noChangeAspect="1"/>
        </xdr:cNvPicPr>
      </xdr:nvPicPr>
      <xdr:blipFill>
        <a:blip r:embed="rId3">
          <a:extLst/>
        </a:blip>
        <a:stretch>
          <a:fillRect/>
        </a:stretch>
      </xdr:blipFill>
      <xdr:spPr>
        <a:xfrm>
          <a:off x="389504" y="1300658"/>
          <a:ext cx="733427" cy="668754"/>
        </a:xfrm>
        <a:prstGeom prst="rect">
          <a:avLst/>
        </a:prstGeom>
        <a:ln w="12700" cap="flat">
          <a:noFill/>
          <a:miter lim="400000"/>
        </a:ln>
        <a:effectLst/>
      </xdr:spPr>
    </xdr:pic>
    <xdr:clientData/>
  </xdr:twoCellAnchor>
  <xdr:twoCellAnchor>
    <xdr:from>
      <xdr:col>0</xdr:col>
      <xdr:colOff>48631</xdr:colOff>
      <xdr:row>27</xdr:row>
      <xdr:rowOff>39480</xdr:rowOff>
    </xdr:from>
    <xdr:to>
      <xdr:col>0</xdr:col>
      <xdr:colOff>1390497</xdr:colOff>
      <xdr:row>33</xdr:row>
      <xdr:rowOff>76197</xdr:rowOff>
    </xdr:to>
    <xdr:pic>
      <xdr:nvPicPr>
        <xdr:cNvPr id="75" name="Image 65" descr="Image 65"/>
        <xdr:cNvPicPr>
          <a:picLocks noChangeAspect="1"/>
        </xdr:cNvPicPr>
      </xdr:nvPicPr>
      <xdr:blipFill>
        <a:blip r:embed="rId1">
          <a:extLst/>
        </a:blip>
        <a:stretch>
          <a:fillRect/>
        </a:stretch>
      </xdr:blipFill>
      <xdr:spPr>
        <a:xfrm>
          <a:off x="48631" y="7796640"/>
          <a:ext cx="1341866" cy="1225438"/>
        </a:xfrm>
        <a:prstGeom prst="rect">
          <a:avLst/>
        </a:prstGeom>
        <a:ln w="12700" cap="flat">
          <a:noFill/>
          <a:miter lim="400000"/>
        </a:ln>
        <a:effectLst/>
      </xdr:spPr>
    </xdr:pic>
    <xdr:clientData/>
  </xdr:twoCellAnchor>
  <xdr:twoCellAnchor>
    <xdr:from>
      <xdr:col>0</xdr:col>
      <xdr:colOff>108920</xdr:colOff>
      <xdr:row>55</xdr:row>
      <xdr:rowOff>198114</xdr:rowOff>
    </xdr:from>
    <xdr:to>
      <xdr:col>0</xdr:col>
      <xdr:colOff>1464756</xdr:colOff>
      <xdr:row>62</xdr:row>
      <xdr:rowOff>54840</xdr:rowOff>
    </xdr:to>
    <xdr:pic>
      <xdr:nvPicPr>
        <xdr:cNvPr id="76" name="Image 121" descr="Image 121"/>
        <xdr:cNvPicPr>
          <a:picLocks noChangeAspect="1"/>
        </xdr:cNvPicPr>
      </xdr:nvPicPr>
      <xdr:blipFill>
        <a:blip r:embed="rId1">
          <a:extLst/>
        </a:blip>
        <a:stretch>
          <a:fillRect/>
        </a:stretch>
      </xdr:blipFill>
      <xdr:spPr>
        <a:xfrm>
          <a:off x="108919" y="13589629"/>
          <a:ext cx="1355838" cy="1243567"/>
        </a:xfrm>
        <a:prstGeom prst="rect">
          <a:avLst/>
        </a:prstGeom>
        <a:ln w="12700" cap="flat">
          <a:noFill/>
          <a:miter lim="400000"/>
        </a:ln>
        <a:effectLst/>
      </xdr:spPr>
    </xdr:pic>
    <xdr:clientData/>
  </xdr:twoCellAnchor>
  <xdr:twoCellAnchor>
    <xdr:from>
      <xdr:col>0</xdr:col>
      <xdr:colOff>217778</xdr:colOff>
      <xdr:row>102</xdr:row>
      <xdr:rowOff>119739</xdr:rowOff>
    </xdr:from>
    <xdr:to>
      <xdr:col>0</xdr:col>
      <xdr:colOff>1427389</xdr:colOff>
      <xdr:row>108</xdr:row>
      <xdr:rowOff>93695</xdr:rowOff>
    </xdr:to>
    <xdr:pic>
      <xdr:nvPicPr>
        <xdr:cNvPr id="77" name="Image 176" descr="Image 176"/>
        <xdr:cNvPicPr>
          <a:picLocks noChangeAspect="1"/>
        </xdr:cNvPicPr>
      </xdr:nvPicPr>
      <xdr:blipFill>
        <a:blip r:embed="rId1">
          <a:extLst/>
        </a:blip>
        <a:stretch>
          <a:fillRect/>
        </a:stretch>
      </xdr:blipFill>
      <xdr:spPr>
        <a:xfrm>
          <a:off x="217778" y="22861629"/>
          <a:ext cx="1209612" cy="1162677"/>
        </a:xfrm>
        <a:prstGeom prst="rect">
          <a:avLst/>
        </a:prstGeom>
        <a:ln w="12700" cap="flat">
          <a:noFill/>
          <a:miter lim="400000"/>
        </a:ln>
        <a:effectLst/>
      </xdr:spPr>
    </xdr:pic>
    <xdr:clientData/>
  </xdr:twoCellAnchor>
  <xdr:twoCellAnchor>
    <xdr:from>
      <xdr:col>0</xdr:col>
      <xdr:colOff>108920</xdr:colOff>
      <xdr:row>113</xdr:row>
      <xdr:rowOff>152392</xdr:rowOff>
    </xdr:from>
    <xdr:to>
      <xdr:col>0</xdr:col>
      <xdr:colOff>1468566</xdr:colOff>
      <xdr:row>119</xdr:row>
      <xdr:rowOff>173076</xdr:rowOff>
    </xdr:to>
    <xdr:pic>
      <xdr:nvPicPr>
        <xdr:cNvPr id="78" name="Image 234" descr="Image 234"/>
        <xdr:cNvPicPr>
          <a:picLocks noChangeAspect="1"/>
        </xdr:cNvPicPr>
      </xdr:nvPicPr>
      <xdr:blipFill>
        <a:blip r:embed="rId1">
          <a:extLst/>
        </a:blip>
        <a:stretch>
          <a:fillRect/>
        </a:stretch>
      </xdr:blipFill>
      <xdr:spPr>
        <a:xfrm>
          <a:off x="108919" y="25163772"/>
          <a:ext cx="1359647" cy="1230360"/>
        </a:xfrm>
        <a:prstGeom prst="rect">
          <a:avLst/>
        </a:prstGeom>
        <a:ln w="12700" cap="flat">
          <a:noFill/>
          <a:miter lim="400000"/>
        </a:ln>
        <a:effectLst/>
      </xdr:spPr>
    </xdr:pic>
    <xdr:clientData/>
  </xdr:twoCellAnchor>
  <xdr:twoCellAnchor>
    <xdr:from>
      <xdr:col>0</xdr:col>
      <xdr:colOff>119805</xdr:colOff>
      <xdr:row>73</xdr:row>
      <xdr:rowOff>65308</xdr:rowOff>
    </xdr:from>
    <xdr:to>
      <xdr:col>0</xdr:col>
      <xdr:colOff>1466116</xdr:colOff>
      <xdr:row>79</xdr:row>
      <xdr:rowOff>98113</xdr:rowOff>
    </xdr:to>
    <xdr:pic>
      <xdr:nvPicPr>
        <xdr:cNvPr id="79" name="Image 292" descr="Image 292"/>
        <xdr:cNvPicPr>
          <a:picLocks noChangeAspect="1"/>
        </xdr:cNvPicPr>
      </xdr:nvPicPr>
      <xdr:blipFill>
        <a:blip r:embed="rId1">
          <a:extLst/>
        </a:blip>
        <a:stretch>
          <a:fillRect/>
        </a:stretch>
      </xdr:blipFill>
      <xdr:spPr>
        <a:xfrm>
          <a:off x="119805" y="17000123"/>
          <a:ext cx="1346312" cy="1211366"/>
        </a:xfrm>
        <a:prstGeom prst="rect">
          <a:avLst/>
        </a:prstGeom>
        <a:ln w="12700" cap="flat">
          <a:noFill/>
          <a:miter lim="400000"/>
        </a:ln>
        <a:effectLst/>
      </xdr:spPr>
    </xdr:pic>
    <xdr:clientData/>
  </xdr:twoCellAnchor>
  <xdr:twoCellAnchor>
    <xdr:from>
      <xdr:col>0</xdr:col>
      <xdr:colOff>1533252</xdr:colOff>
      <xdr:row>0</xdr:row>
      <xdr:rowOff>2723</xdr:rowOff>
    </xdr:from>
    <xdr:to>
      <xdr:col>1</xdr:col>
      <xdr:colOff>3979702</xdr:colOff>
      <xdr:row>2</xdr:row>
      <xdr:rowOff>15784</xdr:rowOff>
    </xdr:to>
    <xdr:pic>
      <xdr:nvPicPr>
        <xdr:cNvPr id="80" name="Image 296" descr="Image 296"/>
        <xdr:cNvPicPr>
          <a:picLocks noChangeAspect="1"/>
        </xdr:cNvPicPr>
      </xdr:nvPicPr>
      <xdr:blipFill>
        <a:blip r:embed="rId4">
          <a:extLst/>
        </a:blip>
        <a:stretch>
          <a:fillRect/>
        </a:stretch>
      </xdr:blipFill>
      <xdr:spPr>
        <a:xfrm>
          <a:off x="1533251" y="2723"/>
          <a:ext cx="4160952" cy="1632312"/>
        </a:xfrm>
        <a:prstGeom prst="rect">
          <a:avLst/>
        </a:prstGeom>
        <a:ln w="12700" cap="flat">
          <a:noFill/>
          <a:miter lim="400000"/>
        </a:ln>
        <a:effectLst/>
      </xdr:spPr>
    </xdr:pic>
    <xdr:clientData/>
  </xdr:twoCellAnchor>
  <xdr:twoCellAnchor>
    <xdr:from>
      <xdr:col>0</xdr:col>
      <xdr:colOff>143756</xdr:colOff>
      <xdr:row>138</xdr:row>
      <xdr:rowOff>57637</xdr:rowOff>
    </xdr:from>
    <xdr:to>
      <xdr:col>0</xdr:col>
      <xdr:colOff>1467935</xdr:colOff>
      <xdr:row>141</xdr:row>
      <xdr:rowOff>31636</xdr:rowOff>
    </xdr:to>
    <xdr:pic>
      <xdr:nvPicPr>
        <xdr:cNvPr id="81" name="Image 1518" descr="Image 1518"/>
        <xdr:cNvPicPr>
          <a:picLocks noChangeAspect="1"/>
        </xdr:cNvPicPr>
      </xdr:nvPicPr>
      <xdr:blipFill>
        <a:blip r:embed="rId5">
          <a:extLst/>
        </a:blip>
        <a:stretch>
          <a:fillRect/>
        </a:stretch>
      </xdr:blipFill>
      <xdr:spPr>
        <a:xfrm>
          <a:off x="143756" y="30239822"/>
          <a:ext cx="1324180" cy="568360"/>
        </a:xfrm>
        <a:prstGeom prst="rect">
          <a:avLst/>
        </a:prstGeom>
        <a:ln w="12700" cap="flat">
          <a:noFill/>
          <a:miter lim="400000"/>
        </a:ln>
        <a:effectLst/>
      </xdr:spPr>
    </xdr:pic>
    <xdr:clientData/>
  </xdr:twoCellAnchor>
  <xdr:twoCellAnchor>
    <xdr:from>
      <xdr:col>0</xdr:col>
      <xdr:colOff>44824</xdr:colOff>
      <xdr:row>152</xdr:row>
      <xdr:rowOff>168108</xdr:rowOff>
    </xdr:from>
    <xdr:to>
      <xdr:col>0</xdr:col>
      <xdr:colOff>1391800</xdr:colOff>
      <xdr:row>155</xdr:row>
      <xdr:rowOff>21686</xdr:rowOff>
    </xdr:to>
    <xdr:pic>
      <xdr:nvPicPr>
        <xdr:cNvPr id="82" name="Image 1521" descr="Image 1521"/>
        <xdr:cNvPicPr>
          <a:picLocks noChangeAspect="1"/>
        </xdr:cNvPicPr>
      </xdr:nvPicPr>
      <xdr:blipFill>
        <a:blip r:embed="rId6">
          <a:extLst/>
        </a:blip>
        <a:stretch>
          <a:fillRect/>
        </a:stretch>
      </xdr:blipFill>
      <xdr:spPr>
        <a:xfrm>
          <a:off x="44823" y="33137943"/>
          <a:ext cx="1346978" cy="447939"/>
        </a:xfrm>
        <a:prstGeom prst="rect">
          <a:avLst/>
        </a:prstGeom>
        <a:ln w="12700" cap="flat">
          <a:noFill/>
          <a:miter lim="400000"/>
        </a:ln>
        <a:effectLst/>
      </xdr:spPr>
    </xdr:pic>
    <xdr:clientData/>
  </xdr:twoCellAnchor>
  <xdr:twoCellAnchor>
    <xdr:from>
      <xdr:col>0</xdr:col>
      <xdr:colOff>345461</xdr:colOff>
      <xdr:row>164</xdr:row>
      <xdr:rowOff>100244</xdr:rowOff>
    </xdr:from>
    <xdr:to>
      <xdr:col>0</xdr:col>
      <xdr:colOff>1216045</xdr:colOff>
      <xdr:row>168</xdr:row>
      <xdr:rowOff>85876</xdr:rowOff>
    </xdr:to>
    <xdr:pic>
      <xdr:nvPicPr>
        <xdr:cNvPr id="83" name="Image 1522" descr="Image 1522"/>
        <xdr:cNvPicPr>
          <a:picLocks noChangeAspect="1"/>
        </xdr:cNvPicPr>
      </xdr:nvPicPr>
      <xdr:blipFill>
        <a:blip r:embed="rId7">
          <a:extLst/>
        </a:blip>
        <a:stretch>
          <a:fillRect/>
        </a:stretch>
      </xdr:blipFill>
      <xdr:spPr>
        <a:xfrm>
          <a:off x="345461" y="35357984"/>
          <a:ext cx="870584" cy="799068"/>
        </a:xfrm>
        <a:prstGeom prst="rect">
          <a:avLst/>
        </a:prstGeom>
        <a:ln w="12700" cap="flat">
          <a:noFill/>
          <a:miter lim="400000"/>
        </a:ln>
        <a:effectLst/>
      </xdr:spPr>
    </xdr:pic>
    <xdr:clientData/>
  </xdr:twoCellAnchor>
  <xdr:twoCellAnchor>
    <xdr:from>
      <xdr:col>0</xdr:col>
      <xdr:colOff>200025</xdr:colOff>
      <xdr:row>174</xdr:row>
      <xdr:rowOff>22</xdr:rowOff>
    </xdr:from>
    <xdr:to>
      <xdr:col>0</xdr:col>
      <xdr:colOff>1312410</xdr:colOff>
      <xdr:row>175</xdr:row>
      <xdr:rowOff>148979</xdr:rowOff>
    </xdr:to>
    <xdr:pic>
      <xdr:nvPicPr>
        <xdr:cNvPr id="84" name="Image 1543" descr="Image 1543"/>
        <xdr:cNvPicPr>
          <a:picLocks noChangeAspect="1"/>
        </xdr:cNvPicPr>
      </xdr:nvPicPr>
      <xdr:blipFill>
        <a:blip r:embed="rId8">
          <a:extLst/>
        </a:blip>
        <a:stretch>
          <a:fillRect/>
        </a:stretch>
      </xdr:blipFill>
      <xdr:spPr>
        <a:xfrm>
          <a:off x="200025" y="37294842"/>
          <a:ext cx="1112386" cy="347078"/>
        </a:xfrm>
        <a:prstGeom prst="rect">
          <a:avLst/>
        </a:prstGeom>
        <a:ln w="12700" cap="flat">
          <a:noFill/>
          <a:miter lim="400000"/>
        </a:ln>
        <a:effectLst/>
      </xdr:spPr>
    </xdr:pic>
    <xdr:clientData/>
  </xdr:twoCellAnchor>
  <xdr:twoCellAnchor>
    <xdr:from>
      <xdr:col>0</xdr:col>
      <xdr:colOff>391478</xdr:colOff>
      <xdr:row>178</xdr:row>
      <xdr:rowOff>34787</xdr:rowOff>
    </xdr:from>
    <xdr:to>
      <xdr:col>0</xdr:col>
      <xdr:colOff>1124903</xdr:colOff>
      <xdr:row>179</xdr:row>
      <xdr:rowOff>188650</xdr:rowOff>
    </xdr:to>
    <xdr:pic>
      <xdr:nvPicPr>
        <xdr:cNvPr id="85" name="Image 1573" descr="Image 1573"/>
        <xdr:cNvPicPr>
          <a:picLocks noChangeAspect="1"/>
        </xdr:cNvPicPr>
      </xdr:nvPicPr>
      <xdr:blipFill>
        <a:blip r:embed="rId9">
          <a:extLst/>
        </a:blip>
        <a:stretch>
          <a:fillRect/>
        </a:stretch>
      </xdr:blipFill>
      <xdr:spPr>
        <a:xfrm>
          <a:off x="391477" y="38032552"/>
          <a:ext cx="733427" cy="358969"/>
        </a:xfrm>
        <a:prstGeom prst="rect">
          <a:avLst/>
        </a:prstGeom>
        <a:ln w="12700" cap="flat">
          <a:noFill/>
          <a:miter lim="400000"/>
        </a:ln>
        <a:effectLst/>
      </xdr:spPr>
    </xdr:pic>
    <xdr:clientData/>
  </xdr:twoCellAnchor>
  <xdr:twoCellAnchor>
    <xdr:from>
      <xdr:col>8</xdr:col>
      <xdr:colOff>124063</xdr:colOff>
      <xdr:row>0</xdr:row>
      <xdr:rowOff>0</xdr:rowOff>
    </xdr:from>
    <xdr:to>
      <xdr:col>11</xdr:col>
      <xdr:colOff>4660</xdr:colOff>
      <xdr:row>2</xdr:row>
      <xdr:rowOff>1631</xdr:rowOff>
    </xdr:to>
    <xdr:pic>
      <xdr:nvPicPr>
        <xdr:cNvPr id="86" name="Image 2057" descr="Image 2057"/>
        <xdr:cNvPicPr>
          <a:picLocks noChangeAspect="1"/>
        </xdr:cNvPicPr>
      </xdr:nvPicPr>
      <xdr:blipFill>
        <a:blip r:embed="rId4">
          <a:extLst/>
        </a:blip>
        <a:stretch>
          <a:fillRect/>
        </a:stretch>
      </xdr:blipFill>
      <xdr:spPr>
        <a:xfrm>
          <a:off x="16621363" y="0"/>
          <a:ext cx="4465298" cy="1620882"/>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s>

</file>

<file path=xl/worksheets/_rels/sheet3.xml.rels><?xml version="1.0" encoding="UTF-8"?>
<Relationships xmlns="http://schemas.openxmlformats.org/package/2006/relationships"><Relationship Id="rId1" Type="http://schemas.openxmlformats.org/officeDocument/2006/relationships/drawing" Target="../drawings/drawing3.xml"/></Relationships>

</file>

<file path=xl/worksheets/_rels/sheet4.xml.rels><?xml version="1.0" encoding="UTF-8"?>
<Relationships xmlns="http://schemas.openxmlformats.org/package/2006/relationships"><Relationship Id="rId1" Type="http://schemas.openxmlformats.org/officeDocument/2006/relationships/drawing" Target="../drawings/drawing4.xml"/></Relationships>

</file>

<file path=xl/worksheets/_rels/sheet5.xml.rels><?xml version="1.0" encoding="UTF-8"?>
<Relationships xmlns="http://schemas.openxmlformats.org/package/2006/relationships"><Relationship Id="rId1" Type="http://schemas.openxmlformats.org/officeDocument/2006/relationships/drawing" Target="../drawings/drawing5.xml"/></Relationships>

</file>

<file path=xl/worksheets/_rels/sheet6.xml.rels><?xml version="1.0" encoding="UTF-8"?>
<Relationships xmlns="http://schemas.openxmlformats.org/package/2006/relationships"><Relationship Id="rId1" Type="http://schemas.openxmlformats.org/officeDocument/2006/relationships/drawing" Target="../drawings/drawing6.xml"/></Relationships>

</file>

<file path=xl/worksheets/_rels/sheet7.xml.rels><?xml version="1.0" encoding="UTF-8"?>
<Relationships xmlns="http://schemas.openxmlformats.org/package/2006/relationships"><Relationship Id="rId1" Type="http://schemas.openxmlformats.org/officeDocument/2006/relationships/drawing" Target="../drawings/drawing7.xml"/></Relationships>

</file>

<file path=xl/worksheets/_rels/sheet8.xml.rels><?xml version="1.0" encoding="UTF-8"?>
<Relationships xmlns="http://schemas.openxmlformats.org/package/2006/relationships"><Relationship Id="rId1" Type="http://schemas.openxmlformats.org/officeDocument/2006/relationships/drawing" Target="../drawings/drawing8.xml"/></Relationships>

</file>

<file path=xl/worksheets/_rels/sheet9.xml.rels><?xml version="1.0" encoding="UTF-8"?>
<Relationships xmlns="http://schemas.openxmlformats.org/package/2006/relationships"><Relationship Id="rId1" Type="http://schemas.openxmlformats.org/officeDocument/2006/relationships/hyperlink" Target="https://drive.google.com/drive/folders/1hLBk5prdWXe5GW8XC4lGMQ8nohTj-hJp" TargetMode="External"/><Relationship Id="rId2" Type="http://schemas.openxmlformats.org/officeDocument/2006/relationships/hyperlink" Target="https://drive.google.com/drive/folders/1dtg6A6Fc2s1F9NlajIp49ftZFl5KPhIM" TargetMode="External"/><Relationship Id="rId3" Type="http://schemas.openxmlformats.org/officeDocument/2006/relationships/hyperlink" Target="https://drive.google.com/drive/folders/1IPycU8yjg3shMwZxrTsEhJndLhRnx8pS" TargetMode="External"/><Relationship Id="rId4" Type="http://schemas.openxmlformats.org/officeDocument/2006/relationships/hyperlink" Target="https://drive.google.com/drive/folders/1F_gosDJWjdxhCCEjk_vHFHrs836RxH0h" TargetMode="External"/><Relationship Id="rId5" Type="http://schemas.openxmlformats.org/officeDocument/2006/relationships/hyperlink" Target="https://www.yyvertical.com/" TargetMode="External"/><Relationship Id="rId6" Type="http://schemas.openxmlformats.org/officeDocument/2006/relationships/hyperlink" Target="https://yyvertical.sellsy.com/auth/" TargetMode="External"/><Relationship Id="rId7" Type="http://schemas.openxmlformats.org/officeDocument/2006/relationships/hyperlink" Target="https://drive.google.com/drive/folders/10AbbeuWVr14Zz0zv_SOuWNf7rrrmOI9a?usp=sharing" TargetMode="External"/></Relationships>

</file>

<file path=xl/worksheets/sheet1.xml><?xml version="1.0" encoding="utf-8"?>
<worksheet xmlns:r="http://schemas.openxmlformats.org/officeDocument/2006/relationships" xmlns="http://schemas.openxmlformats.org/spreadsheetml/2006/main">
  <dimension ref="A1:FU565"/>
  <sheetViews>
    <sheetView workbookViewId="0" defaultGridColor="0" colorId="9"/>
  </sheetViews>
  <sheetFormatPr defaultColWidth="11.5" defaultRowHeight="14.45" customHeight="1" outlineLevelRow="0" outlineLevelCol="0"/>
  <cols>
    <col min="1" max="1" width="1.35156" style="2" customWidth="1"/>
    <col min="2" max="2" width="9.17188" style="2" customWidth="1"/>
    <col min="3" max="3" width="13" style="2" customWidth="1"/>
    <col min="4" max="7" width="11.1719" style="2" customWidth="1"/>
    <col min="8" max="8" width="13" style="2" customWidth="1"/>
    <col min="9" max="10" width="11.1719" style="2" customWidth="1"/>
    <col min="11" max="11" width="12.6719" style="2" customWidth="1"/>
    <col min="12" max="12" width="9.17188" style="2" customWidth="1"/>
    <col min="13" max="13" width="6.67188" style="2" customWidth="1"/>
    <col min="14" max="14" width="6" style="2" customWidth="1"/>
    <col min="15" max="82" width="11.5" style="2" customWidth="1"/>
    <col min="83" max="177" width="11.5" style="3" customWidth="1"/>
    <col min="178" max="16384" width="11.5" style="1" customWidth="1"/>
  </cols>
  <sheetData>
    <row r="2" s="2" customFormat="1" ht="45.4" customHeight="1">
      <c r="A2" t="s" s="4">
        <v>0</v>
      </c>
      <c r="B2" s="5"/>
      <c r="C2" s="5"/>
      <c r="D2" s="5"/>
      <c r="E2" s="5"/>
      <c r="F2" s="5"/>
      <c r="G2" s="5"/>
      <c r="H2" s="5"/>
      <c r="I2" s="5"/>
      <c r="J2" s="5"/>
      <c r="K2" s="5"/>
      <c r="L2" s="5"/>
      <c r="M2" s="5"/>
      <c r="N2" s="5"/>
      <c r="O2" s="5"/>
      <c r="P2" s="5"/>
      <c r="Q2" s="5"/>
      <c r="R2" s="5"/>
      <c r="S2" s="5"/>
      <c r="T2" s="5"/>
      <c r="U2" s="5"/>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7"/>
    </row>
    <row r="4" s="2" customFormat="1" ht="14.65" customHeight="1">
      <c r="A4" s="8"/>
      <c r="B4" s="9"/>
      <c r="C4" s="9"/>
      <c r="D4" s="9"/>
      <c r="E4" s="9"/>
      <c r="F4" s="9"/>
      <c r="G4" s="9"/>
      <c r="H4" s="9"/>
      <c r="I4" s="9"/>
      <c r="J4" s="9"/>
      <c r="K4" s="9"/>
      <c r="L4" s="9"/>
      <c r="M4" s="9"/>
      <c r="N4" s="9"/>
      <c r="O4" s="10"/>
      <c r="P4" s="10"/>
      <c r="Q4" s="10"/>
      <c r="R4" s="10"/>
      <c r="S4" s="10"/>
      <c r="T4" s="10"/>
      <c r="U4" s="10"/>
      <c r="V4" s="10"/>
      <c r="W4" s="9"/>
    </row>
    <row r="5" s="2" customFormat="1" ht="14.65" customHeight="1">
      <c r="A5" s="8"/>
      <c r="B5" s="9"/>
      <c r="C5" s="9"/>
      <c r="D5" s="9"/>
      <c r="E5" s="9"/>
      <c r="F5" s="9"/>
      <c r="G5" s="9"/>
      <c r="H5" s="9"/>
      <c r="I5" s="9"/>
      <c r="J5" s="9"/>
      <c r="K5" s="9"/>
      <c r="L5" s="9"/>
      <c r="M5" s="9"/>
      <c r="N5" s="9"/>
      <c r="O5" s="10"/>
      <c r="P5" s="10"/>
      <c r="Q5" s="10"/>
      <c r="R5" s="10"/>
      <c r="S5" s="10"/>
      <c r="T5" s="10"/>
      <c r="U5" s="10"/>
      <c r="V5" s="10"/>
      <c r="W5" s="9"/>
    </row>
    <row r="6" s="2" customFormat="1" ht="14.65" customHeight="1">
      <c r="A6" s="8"/>
      <c r="B6" s="9"/>
      <c r="C6" s="9"/>
      <c r="D6" s="9"/>
      <c r="E6" s="9"/>
      <c r="F6" s="9"/>
      <c r="G6" s="9"/>
      <c r="H6" s="9"/>
      <c r="I6" s="9"/>
      <c r="J6" s="9"/>
      <c r="K6" s="9"/>
      <c r="L6" s="9"/>
      <c r="M6" s="9"/>
      <c r="N6" s="9"/>
      <c r="O6" s="10"/>
      <c r="P6" s="10"/>
      <c r="Q6" s="10"/>
      <c r="R6" s="10"/>
      <c r="S6" s="10"/>
      <c r="T6" s="10"/>
      <c r="U6" s="10"/>
      <c r="V6" s="10"/>
      <c r="W6" s="9"/>
    </row>
    <row r="7" s="2" customFormat="1" ht="14.65" customHeight="1">
      <c r="A7" s="8"/>
      <c r="B7" s="9"/>
      <c r="C7" s="9"/>
      <c r="D7" s="9"/>
      <c r="E7" s="9"/>
      <c r="F7" s="9"/>
      <c r="G7" s="9"/>
      <c r="H7" s="9"/>
      <c r="I7" s="9"/>
      <c r="J7" s="9"/>
      <c r="K7" s="9"/>
      <c r="L7" s="9"/>
      <c r="M7" s="9"/>
      <c r="N7" s="9"/>
      <c r="O7" s="10"/>
      <c r="P7" s="10"/>
      <c r="Q7" s="10"/>
      <c r="R7" s="10"/>
      <c r="S7" s="10"/>
      <c r="T7" s="10"/>
      <c r="U7" s="10"/>
      <c r="V7" s="10"/>
      <c r="W7" s="9"/>
    </row>
    <row r="8" s="2" customFormat="1" ht="14.65" customHeight="1">
      <c r="A8" s="8"/>
      <c r="B8" s="9"/>
      <c r="C8" s="9"/>
      <c r="D8" s="9"/>
      <c r="E8" s="9"/>
      <c r="F8" s="9"/>
      <c r="G8" s="9"/>
      <c r="H8" s="9"/>
      <c r="I8" s="9"/>
      <c r="J8" s="9"/>
      <c r="K8" s="9"/>
      <c r="L8" s="9"/>
      <c r="M8" s="9"/>
      <c r="N8" s="9"/>
      <c r="O8" s="10"/>
      <c r="P8" s="10"/>
      <c r="Q8" s="10"/>
      <c r="R8" s="10"/>
      <c r="S8" s="10"/>
      <c r="T8" s="10"/>
      <c r="U8" s="10"/>
      <c r="V8" s="10"/>
      <c r="W8" s="9"/>
    </row>
    <row r="9" s="2" customFormat="1" ht="14.65" customHeight="1">
      <c r="A9" s="8"/>
      <c r="B9" s="9"/>
      <c r="C9" s="9"/>
      <c r="D9" s="9"/>
      <c r="E9" s="9"/>
      <c r="F9" s="9"/>
      <c r="G9" s="9"/>
      <c r="H9" s="9"/>
      <c r="I9" s="9"/>
      <c r="J9" s="9"/>
      <c r="K9" s="9"/>
      <c r="L9" s="9"/>
      <c r="M9" s="9"/>
      <c r="N9" s="9"/>
      <c r="O9" s="10"/>
      <c r="P9" s="10"/>
      <c r="Q9" s="10"/>
      <c r="R9" s="10"/>
      <c r="S9" s="10"/>
      <c r="T9" s="10"/>
      <c r="U9" s="10"/>
      <c r="V9" s="10"/>
      <c r="W9" s="9"/>
    </row>
    <row r="10" s="2" customFormat="1" ht="14.65" customHeight="1">
      <c r="A10" s="8"/>
      <c r="B10" s="9"/>
      <c r="C10" s="9"/>
      <c r="D10" s="9"/>
      <c r="E10" s="9"/>
      <c r="F10" s="9"/>
      <c r="G10" s="9"/>
      <c r="H10" s="9"/>
      <c r="I10" s="9"/>
      <c r="J10" s="9"/>
      <c r="K10" s="9"/>
      <c r="L10" s="9"/>
      <c r="M10" s="9"/>
      <c r="N10" s="9"/>
      <c r="O10" s="11"/>
      <c r="P10" s="11"/>
      <c r="Q10" s="11"/>
      <c r="R10" s="11"/>
      <c r="S10" s="11"/>
      <c r="T10" s="11"/>
      <c r="U10" s="11"/>
      <c r="V10" s="11"/>
      <c r="W10" s="9"/>
    </row>
    <row r="11" s="2" customFormat="1" ht="14.65" customHeight="1">
      <c r="A11" s="8"/>
      <c r="B11" s="9"/>
      <c r="C11" s="9"/>
      <c r="D11" s="9"/>
      <c r="E11" s="9"/>
      <c r="F11" s="9"/>
      <c r="G11" s="9"/>
      <c r="H11" s="9"/>
      <c r="I11" s="9"/>
      <c r="J11" s="9"/>
      <c r="K11" s="9"/>
      <c r="L11" s="9"/>
      <c r="M11" s="9"/>
      <c r="N11" s="12"/>
      <c r="O11" t="s" s="13">
        <v>1</v>
      </c>
      <c r="P11" s="14"/>
      <c r="Q11" s="14"/>
      <c r="R11" s="14"/>
      <c r="S11" s="14"/>
      <c r="T11" s="14"/>
      <c r="U11" s="14"/>
      <c r="V11" s="15"/>
      <c r="W11" s="16"/>
    </row>
    <row r="12" s="2" customFormat="1" ht="15.4" customHeight="1">
      <c r="A12" s="8"/>
      <c r="B12" t="s" s="17">
        <v>2</v>
      </c>
      <c r="C12" s="18"/>
      <c r="D12" s="18"/>
      <c r="E12" s="18"/>
      <c r="F12" s="18"/>
      <c r="G12" s="18"/>
      <c r="H12" s="18"/>
      <c r="I12" s="18"/>
      <c r="J12" s="18"/>
      <c r="K12" s="18"/>
      <c r="L12" s="18"/>
      <c r="M12" s="9"/>
      <c r="N12" s="12"/>
      <c r="O12" s="19"/>
      <c r="P12" s="20"/>
      <c r="Q12" s="20"/>
      <c r="R12" s="20"/>
      <c r="S12" s="20"/>
      <c r="T12" s="20"/>
      <c r="U12" s="20"/>
      <c r="V12" s="21"/>
      <c r="W12" s="16"/>
    </row>
    <row r="13" s="2" customFormat="1" ht="15.4" customHeight="1">
      <c r="A13" s="8"/>
      <c r="B13" s="18"/>
      <c r="C13" s="18"/>
      <c r="D13" s="18"/>
      <c r="E13" s="18"/>
      <c r="F13" s="18"/>
      <c r="G13" s="18"/>
      <c r="H13" s="18"/>
      <c r="I13" s="18"/>
      <c r="J13" s="18"/>
      <c r="K13" s="18"/>
      <c r="L13" s="18"/>
      <c r="M13" s="9"/>
      <c r="N13" s="12"/>
      <c r="O13" s="19"/>
      <c r="P13" s="20"/>
      <c r="Q13" s="20"/>
      <c r="R13" s="20"/>
      <c r="S13" s="20"/>
      <c r="T13" s="20"/>
      <c r="U13" s="20"/>
      <c r="V13" s="21"/>
      <c r="W13" s="16"/>
    </row>
    <row r="14" s="2" customFormat="1" ht="15.4" customHeight="1">
      <c r="A14" s="8"/>
      <c r="B14" s="18"/>
      <c r="C14" s="18"/>
      <c r="D14" s="18"/>
      <c r="E14" s="18"/>
      <c r="F14" s="18"/>
      <c r="G14" s="18"/>
      <c r="H14" s="18"/>
      <c r="I14" s="18"/>
      <c r="J14" s="18"/>
      <c r="K14" s="18"/>
      <c r="L14" s="18"/>
      <c r="M14" s="9"/>
      <c r="N14" s="12"/>
      <c r="O14" s="19"/>
      <c r="P14" s="20"/>
      <c r="Q14" s="20"/>
      <c r="R14" s="20"/>
      <c r="S14" s="20"/>
      <c r="T14" s="20"/>
      <c r="U14" s="20"/>
      <c r="V14" s="21"/>
      <c r="W14" s="16"/>
    </row>
    <row r="15" s="2" customFormat="1" ht="15.4" customHeight="1">
      <c r="A15" s="8"/>
      <c r="B15" s="18"/>
      <c r="C15" s="18"/>
      <c r="D15" s="18"/>
      <c r="E15" s="18"/>
      <c r="F15" s="18"/>
      <c r="G15" s="18"/>
      <c r="H15" s="18"/>
      <c r="I15" s="18"/>
      <c r="J15" s="18"/>
      <c r="K15" s="18"/>
      <c r="L15" s="18"/>
      <c r="M15" s="9"/>
      <c r="N15" s="12"/>
      <c r="O15" s="19"/>
      <c r="P15" s="20"/>
      <c r="Q15" s="20"/>
      <c r="R15" s="20"/>
      <c r="S15" s="20"/>
      <c r="T15" s="20"/>
      <c r="U15" s="20"/>
      <c r="V15" s="21"/>
      <c r="W15" s="16"/>
    </row>
    <row r="16" s="2" customFormat="1" ht="15.4" customHeight="1">
      <c r="A16" s="8"/>
      <c r="B16" s="18"/>
      <c r="C16" s="18"/>
      <c r="D16" s="18"/>
      <c r="E16" s="18"/>
      <c r="F16" s="18"/>
      <c r="G16" s="18"/>
      <c r="H16" s="18"/>
      <c r="I16" s="18"/>
      <c r="J16" s="18"/>
      <c r="K16" s="18"/>
      <c r="L16" s="18"/>
      <c r="M16" s="9"/>
      <c r="N16" s="12"/>
      <c r="O16" s="19"/>
      <c r="P16" s="20"/>
      <c r="Q16" s="20"/>
      <c r="R16" s="20"/>
      <c r="S16" s="20"/>
      <c r="T16" s="20"/>
      <c r="U16" s="20"/>
      <c r="V16" s="21"/>
      <c r="W16" s="16"/>
    </row>
    <row r="17" s="2" customFormat="1" ht="15.4" customHeight="1">
      <c r="A17" s="8"/>
      <c r="B17" s="18"/>
      <c r="C17" s="18"/>
      <c r="D17" s="18"/>
      <c r="E17" s="18"/>
      <c r="F17" s="18"/>
      <c r="G17" s="18"/>
      <c r="H17" s="18"/>
      <c r="I17" s="18"/>
      <c r="J17" s="18"/>
      <c r="K17" s="18"/>
      <c r="L17" s="18"/>
      <c r="M17" s="9"/>
      <c r="N17" s="12"/>
      <c r="O17" s="19"/>
      <c r="P17" s="20"/>
      <c r="Q17" s="20"/>
      <c r="R17" s="20"/>
      <c r="S17" s="20"/>
      <c r="T17" s="20"/>
      <c r="U17" s="20"/>
      <c r="V17" s="21"/>
      <c r="W17" s="16"/>
    </row>
    <row r="18" s="2" customFormat="1" ht="14.65" customHeight="1">
      <c r="A18" s="8"/>
      <c r="B18" s="9"/>
      <c r="C18" s="9"/>
      <c r="D18" t="s" s="22">
        <v>3</v>
      </c>
      <c r="E18" s="23"/>
      <c r="F18" s="23"/>
      <c r="G18" s="23"/>
      <c r="H18" s="23"/>
      <c r="I18" s="23"/>
      <c r="J18" s="23"/>
      <c r="K18" s="9"/>
      <c r="L18" s="9"/>
      <c r="M18" s="9"/>
      <c r="N18" s="12"/>
      <c r="O18" s="19"/>
      <c r="P18" s="20"/>
      <c r="Q18" s="20"/>
      <c r="R18" s="20"/>
      <c r="S18" s="20"/>
      <c r="T18" s="20"/>
      <c r="U18" s="20"/>
      <c r="V18" s="21"/>
      <c r="W18" s="16"/>
    </row>
    <row r="19" s="2" customFormat="1" ht="14.65" customHeight="1">
      <c r="A19" s="8"/>
      <c r="B19" s="9"/>
      <c r="C19" s="9"/>
      <c r="D19" s="23"/>
      <c r="E19" s="23"/>
      <c r="F19" s="23"/>
      <c r="G19" s="23"/>
      <c r="H19" s="23"/>
      <c r="I19" s="23"/>
      <c r="J19" s="23"/>
      <c r="K19" s="9"/>
      <c r="L19" s="9"/>
      <c r="M19" s="9"/>
      <c r="N19" s="12"/>
      <c r="O19" s="19"/>
      <c r="P19" s="20"/>
      <c r="Q19" s="20"/>
      <c r="R19" s="20"/>
      <c r="S19" s="20"/>
      <c r="T19" s="20"/>
      <c r="U19" s="20"/>
      <c r="V19" s="21"/>
      <c r="W19" s="16"/>
    </row>
    <row r="20" s="2" customFormat="1" ht="14.65" customHeight="1">
      <c r="A20" s="8"/>
      <c r="B20" s="9"/>
      <c r="C20" s="9"/>
      <c r="D20" s="23"/>
      <c r="E20" s="23"/>
      <c r="F20" s="23"/>
      <c r="G20" s="23"/>
      <c r="H20" s="23"/>
      <c r="I20" s="23"/>
      <c r="J20" s="23"/>
      <c r="K20" s="9"/>
      <c r="L20" s="9"/>
      <c r="M20" s="9"/>
      <c r="N20" s="12"/>
      <c r="O20" s="19"/>
      <c r="P20" s="20"/>
      <c r="Q20" s="20"/>
      <c r="R20" s="20"/>
      <c r="S20" s="20"/>
      <c r="T20" s="20"/>
      <c r="U20" s="20"/>
      <c r="V20" s="21"/>
      <c r="W20" s="16"/>
    </row>
    <row r="21" s="2" customFormat="1" ht="14.65" customHeight="1">
      <c r="A21" s="8"/>
      <c r="B21" s="9"/>
      <c r="C21" s="9"/>
      <c r="D21" s="9"/>
      <c r="E21" s="9"/>
      <c r="F21" s="9"/>
      <c r="G21" s="9"/>
      <c r="H21" s="9"/>
      <c r="I21" s="9"/>
      <c r="J21" s="9"/>
      <c r="K21" s="9"/>
      <c r="L21" s="9"/>
      <c r="M21" s="9"/>
      <c r="N21" s="12"/>
      <c r="O21" s="19"/>
      <c r="P21" s="20"/>
      <c r="Q21" s="20"/>
      <c r="R21" s="20"/>
      <c r="S21" s="20"/>
      <c r="T21" s="20"/>
      <c r="U21" s="20"/>
      <c r="V21" s="21"/>
      <c r="W21" s="16"/>
    </row>
    <row r="22" s="2" customFormat="1" ht="18" customHeight="1">
      <c r="A22" t="s" s="24">
        <v>4</v>
      </c>
      <c r="B22" s="25"/>
      <c r="C22" s="25"/>
      <c r="D22" s="25"/>
      <c r="E22" s="25"/>
      <c r="F22" s="25"/>
      <c r="G22" s="25"/>
      <c r="H22" s="25"/>
      <c r="I22" s="25"/>
      <c r="J22" s="25"/>
      <c r="K22" s="25"/>
      <c r="L22" s="25"/>
      <c r="M22" s="25"/>
      <c r="N22" s="12"/>
      <c r="O22" s="19"/>
      <c r="P22" s="20"/>
      <c r="Q22" s="20"/>
      <c r="R22" s="20"/>
      <c r="S22" s="20"/>
      <c r="T22" s="20"/>
      <c r="U22" s="20"/>
      <c r="V22" s="21"/>
      <c r="W22" s="16"/>
    </row>
    <row r="23" s="2" customFormat="1" ht="14.65" customHeight="1">
      <c r="A23" s="8"/>
      <c r="B23" s="9"/>
      <c r="C23" s="9"/>
      <c r="D23" s="9"/>
      <c r="E23" s="9"/>
      <c r="F23" s="9"/>
      <c r="G23" s="9"/>
      <c r="H23" s="9"/>
      <c r="I23" s="9"/>
      <c r="J23" s="9"/>
      <c r="K23" s="9"/>
      <c r="L23" s="9"/>
      <c r="M23" s="9"/>
      <c r="N23" s="12"/>
      <c r="O23" s="19"/>
      <c r="P23" s="20"/>
      <c r="Q23" s="20"/>
      <c r="R23" s="20"/>
      <c r="S23" s="20"/>
      <c r="T23" s="20"/>
      <c r="U23" s="20"/>
      <c r="V23" s="21"/>
      <c r="W23" s="16"/>
    </row>
    <row r="24" s="2" customFormat="1" ht="14.65" customHeight="1">
      <c r="A24" t="s" s="26">
        <v>5</v>
      </c>
      <c r="B24" s="18"/>
      <c r="C24" s="18"/>
      <c r="D24" s="18"/>
      <c r="E24" s="18"/>
      <c r="F24" s="18"/>
      <c r="G24" s="18"/>
      <c r="H24" s="18"/>
      <c r="I24" s="18"/>
      <c r="J24" s="18"/>
      <c r="K24" s="18"/>
      <c r="L24" s="18"/>
      <c r="M24" s="18"/>
      <c r="N24" s="12"/>
      <c r="O24" s="19"/>
      <c r="P24" s="20"/>
      <c r="Q24" s="20"/>
      <c r="R24" s="20"/>
      <c r="S24" s="20"/>
      <c r="T24" s="20"/>
      <c r="U24" s="20"/>
      <c r="V24" s="21"/>
      <c r="W24" s="16"/>
    </row>
    <row r="25" s="2" customFormat="1" ht="14.65" customHeight="1">
      <c r="A25" s="27"/>
      <c r="B25" s="18"/>
      <c r="C25" s="18"/>
      <c r="D25" s="18"/>
      <c r="E25" s="18"/>
      <c r="F25" s="18"/>
      <c r="G25" s="18"/>
      <c r="H25" s="18"/>
      <c r="I25" s="18"/>
      <c r="J25" s="18"/>
      <c r="K25" s="18"/>
      <c r="L25" s="18"/>
      <c r="M25" s="18"/>
      <c r="N25" s="12"/>
      <c r="O25" s="19"/>
      <c r="P25" s="20"/>
      <c r="Q25" s="20"/>
      <c r="R25" s="20"/>
      <c r="S25" s="20"/>
      <c r="T25" s="20"/>
      <c r="U25" s="20"/>
      <c r="V25" s="21"/>
      <c r="W25" s="16"/>
    </row>
    <row r="26" s="2" customFormat="1" ht="14.65" customHeight="1">
      <c r="A26" s="27"/>
      <c r="B26" s="18"/>
      <c r="C26" s="18"/>
      <c r="D26" s="18"/>
      <c r="E26" s="18"/>
      <c r="F26" s="18"/>
      <c r="G26" s="18"/>
      <c r="H26" s="18"/>
      <c r="I26" s="18"/>
      <c r="J26" s="18"/>
      <c r="K26" s="18"/>
      <c r="L26" s="18"/>
      <c r="M26" s="18"/>
      <c r="N26" s="12"/>
      <c r="O26" s="19"/>
      <c r="P26" s="20"/>
      <c r="Q26" s="20"/>
      <c r="R26" s="20"/>
      <c r="S26" s="20"/>
      <c r="T26" s="20"/>
      <c r="U26" s="20"/>
      <c r="V26" s="21"/>
      <c r="W26" s="16"/>
    </row>
    <row r="27" s="2" customFormat="1" ht="14.65" customHeight="1">
      <c r="A27" s="27"/>
      <c r="B27" s="18"/>
      <c r="C27" s="18"/>
      <c r="D27" s="18"/>
      <c r="E27" s="18"/>
      <c r="F27" s="18"/>
      <c r="G27" s="18"/>
      <c r="H27" s="18"/>
      <c r="I27" s="18"/>
      <c r="J27" s="18"/>
      <c r="K27" s="18"/>
      <c r="L27" s="18"/>
      <c r="M27" s="18"/>
      <c r="N27" s="12"/>
      <c r="O27" s="19"/>
      <c r="P27" s="20"/>
      <c r="Q27" s="20"/>
      <c r="R27" s="20"/>
      <c r="S27" s="20"/>
      <c r="T27" s="20"/>
      <c r="U27" s="20"/>
      <c r="V27" s="21"/>
      <c r="W27" s="16"/>
    </row>
    <row r="28" s="2" customFormat="1" ht="14.65" customHeight="1">
      <c r="A28" s="27"/>
      <c r="B28" s="18"/>
      <c r="C28" s="18"/>
      <c r="D28" s="18"/>
      <c r="E28" s="18"/>
      <c r="F28" s="18"/>
      <c r="G28" s="18"/>
      <c r="H28" s="18"/>
      <c r="I28" s="18"/>
      <c r="J28" s="18"/>
      <c r="K28" s="18"/>
      <c r="L28" s="18"/>
      <c r="M28" s="18"/>
      <c r="N28" s="12"/>
      <c r="O28" s="28"/>
      <c r="P28" s="29"/>
      <c r="Q28" s="29"/>
      <c r="R28" s="29"/>
      <c r="S28" s="29"/>
      <c r="T28" s="29"/>
      <c r="U28" s="29"/>
      <c r="V28" s="30"/>
      <c r="W28" s="16"/>
    </row>
    <row r="29" s="2" customFormat="1" ht="14.65" customHeight="1">
      <c r="A29" s="8"/>
      <c r="B29" s="9"/>
      <c r="C29" s="9"/>
      <c r="D29" s="9"/>
      <c r="E29" s="9"/>
      <c r="F29" s="9"/>
      <c r="G29" s="9"/>
      <c r="H29" s="9"/>
      <c r="I29" s="9"/>
      <c r="J29" s="9"/>
      <c r="K29" s="9"/>
      <c r="L29" s="9"/>
      <c r="M29" s="9"/>
      <c r="N29" s="9"/>
      <c r="O29" s="31"/>
      <c r="P29" s="31"/>
      <c r="Q29" s="31"/>
      <c r="R29" s="31"/>
      <c r="S29" s="31"/>
      <c r="T29" s="31"/>
      <c r="U29" s="31"/>
      <c r="V29" s="31"/>
      <c r="W29" s="9"/>
    </row>
    <row r="30" s="2" customFormat="1" ht="14.65" customHeight="1">
      <c r="A30" s="8"/>
      <c r="B30" s="9"/>
      <c r="C30" s="9"/>
      <c r="D30" s="9"/>
      <c r="E30" s="9"/>
      <c r="F30" s="9"/>
      <c r="G30" s="9"/>
      <c r="H30" s="9"/>
      <c r="I30" s="9"/>
      <c r="J30" s="9"/>
      <c r="K30" s="9"/>
      <c r="L30" s="9"/>
      <c r="M30" s="9"/>
      <c r="N30" s="9"/>
      <c r="O30" s="10"/>
      <c r="P30" s="10"/>
      <c r="Q30" s="10"/>
      <c r="R30" s="10"/>
      <c r="S30" s="10"/>
      <c r="T30" s="10"/>
      <c r="U30" s="10"/>
      <c r="V30" s="10"/>
      <c r="W30" s="9"/>
    </row>
    <row r="31" s="2" customFormat="1" ht="14.65" customHeight="1">
      <c r="A31" s="8"/>
      <c r="B31" s="9"/>
      <c r="C31" s="9"/>
      <c r="D31" s="9"/>
      <c r="E31" s="9"/>
      <c r="F31" s="9"/>
      <c r="G31" s="9"/>
      <c r="H31" s="9"/>
      <c r="I31" s="9"/>
      <c r="J31" s="9"/>
      <c r="K31" s="9"/>
      <c r="L31" s="9"/>
      <c r="M31" s="9"/>
      <c r="N31" s="9"/>
      <c r="O31" s="10"/>
      <c r="P31" s="10"/>
      <c r="Q31" s="10"/>
      <c r="R31" s="10"/>
      <c r="S31" s="10"/>
      <c r="T31" s="10"/>
      <c r="U31" s="10"/>
      <c r="V31" s="10"/>
      <c r="W31" s="9"/>
    </row>
    <row r="32" s="2" customFormat="1" ht="21" customHeight="1">
      <c r="A32" s="8"/>
      <c r="B32" s="9"/>
      <c r="C32" t="s" s="32">
        <v>6</v>
      </c>
      <c r="D32" s="33"/>
      <c r="E32" s="33"/>
      <c r="F32" s="33"/>
      <c r="G32" s="9"/>
      <c r="H32" t="s" s="32">
        <v>7</v>
      </c>
      <c r="I32" s="33"/>
      <c r="J32" s="33"/>
      <c r="K32" s="33"/>
      <c r="L32" s="9"/>
      <c r="M32" s="9"/>
      <c r="N32" s="9"/>
      <c r="O32" s="10"/>
      <c r="P32" s="10"/>
      <c r="Q32" s="10"/>
      <c r="R32" s="10"/>
      <c r="S32" s="10"/>
      <c r="T32" s="10"/>
      <c r="U32" s="10"/>
      <c r="V32" s="10"/>
      <c r="W32" s="9"/>
    </row>
    <row r="33" s="2" customFormat="1" ht="8" customHeight="1">
      <c r="A33" s="8"/>
      <c r="B33" s="9"/>
      <c r="C33" s="34"/>
      <c r="D33" s="34"/>
      <c r="E33" s="34"/>
      <c r="F33" s="34"/>
      <c r="G33" s="9"/>
      <c r="H33" s="34"/>
      <c r="I33" s="34"/>
      <c r="J33" s="34"/>
      <c r="K33" s="34"/>
      <c r="L33" s="9"/>
      <c r="M33" s="9"/>
      <c r="N33" s="9"/>
      <c r="O33" s="10"/>
      <c r="P33" s="10"/>
      <c r="Q33" s="10"/>
      <c r="R33" s="10"/>
      <c r="S33" s="10"/>
      <c r="T33" s="10"/>
      <c r="U33" s="10"/>
      <c r="V33" s="10"/>
      <c r="W33" s="9"/>
    </row>
    <row r="34" s="2" customFormat="1" ht="18" customHeight="1">
      <c r="A34" s="8"/>
      <c r="B34" s="9"/>
      <c r="C34" t="s" s="35">
        <v>8</v>
      </c>
      <c r="D34" s="36"/>
      <c r="E34" s="36"/>
      <c r="F34" s="36"/>
      <c r="G34" s="9"/>
      <c r="H34" t="s" s="35">
        <v>9</v>
      </c>
      <c r="I34" s="37"/>
      <c r="J34" s="37"/>
      <c r="K34" s="37"/>
      <c r="L34" s="9"/>
      <c r="M34" s="9"/>
      <c r="N34" s="9"/>
      <c r="O34" s="10"/>
      <c r="P34" s="10"/>
      <c r="Q34" s="10"/>
      <c r="R34" s="10"/>
      <c r="S34" s="10"/>
      <c r="T34" s="10"/>
      <c r="U34" s="10"/>
      <c r="V34" s="10"/>
      <c r="W34" s="9"/>
    </row>
    <row r="35" s="2" customFormat="1" ht="18" customHeight="1">
      <c r="A35" s="8"/>
      <c r="B35" s="9"/>
      <c r="C35" s="36"/>
      <c r="D35" s="36"/>
      <c r="E35" s="36"/>
      <c r="F35" s="36"/>
      <c r="G35" s="9"/>
      <c r="H35" s="37"/>
      <c r="I35" s="37"/>
      <c r="J35" s="37"/>
      <c r="K35" s="37"/>
      <c r="L35" s="9"/>
      <c r="M35" s="9"/>
      <c r="N35" s="9"/>
      <c r="O35" s="10"/>
      <c r="P35" s="10"/>
      <c r="Q35" s="10"/>
      <c r="R35" s="10"/>
      <c r="S35" s="10"/>
      <c r="T35" s="10"/>
      <c r="U35" s="10"/>
      <c r="V35" s="10"/>
      <c r="W35" s="9"/>
    </row>
    <row r="36" s="2" customFormat="1" ht="18" customHeight="1">
      <c r="A36" s="8"/>
      <c r="B36" s="9"/>
      <c r="C36" s="36"/>
      <c r="D36" s="36"/>
      <c r="E36" s="36"/>
      <c r="F36" s="36"/>
      <c r="G36" s="9"/>
      <c r="H36" s="37"/>
      <c r="I36" s="37"/>
      <c r="J36" s="37"/>
      <c r="K36" s="37"/>
      <c r="L36" s="9"/>
      <c r="M36" s="9"/>
      <c r="N36" s="9"/>
      <c r="O36" s="10"/>
      <c r="P36" s="10"/>
      <c r="Q36" s="10"/>
      <c r="R36" s="10"/>
      <c r="S36" s="10"/>
      <c r="T36" s="10"/>
      <c r="U36" s="10"/>
      <c r="V36" s="10"/>
      <c r="W36" s="9"/>
    </row>
    <row r="37" s="2" customFormat="1" ht="18" customHeight="1">
      <c r="A37" s="8"/>
      <c r="B37" s="9"/>
      <c r="C37" s="36"/>
      <c r="D37" s="36"/>
      <c r="E37" s="36"/>
      <c r="F37" s="36"/>
      <c r="G37" s="9"/>
      <c r="H37" s="37"/>
      <c r="I37" s="37"/>
      <c r="J37" s="37"/>
      <c r="K37" s="37"/>
      <c r="L37" s="9"/>
      <c r="M37" s="9"/>
      <c r="N37" s="9"/>
      <c r="O37" s="10"/>
      <c r="P37" s="10"/>
      <c r="Q37" s="10"/>
      <c r="R37" s="10"/>
      <c r="S37" s="10"/>
      <c r="T37" s="10"/>
      <c r="U37" s="10"/>
      <c r="V37" s="10"/>
      <c r="W37" s="9"/>
    </row>
    <row r="38" s="2" customFormat="1" ht="18" customHeight="1">
      <c r="A38" s="8"/>
      <c r="B38" s="9"/>
      <c r="C38" s="36"/>
      <c r="D38" s="36"/>
      <c r="E38" s="36"/>
      <c r="F38" s="36"/>
      <c r="G38" s="9"/>
      <c r="H38" s="37"/>
      <c r="I38" s="37"/>
      <c r="J38" s="37"/>
      <c r="K38" s="37"/>
      <c r="L38" s="9"/>
      <c r="M38" s="9"/>
      <c r="N38" s="9"/>
      <c r="O38" s="10"/>
      <c r="P38" s="10"/>
      <c r="Q38" s="10"/>
      <c r="R38" s="10"/>
      <c r="S38" s="10"/>
      <c r="T38" s="10"/>
      <c r="U38" s="10"/>
      <c r="V38" s="10"/>
      <c r="W38" s="9"/>
    </row>
    <row r="39" s="2" customFormat="1" ht="18" customHeight="1">
      <c r="A39" s="8"/>
      <c r="B39" s="9"/>
      <c r="C39" s="36"/>
      <c r="D39" s="36"/>
      <c r="E39" s="36"/>
      <c r="F39" s="36"/>
      <c r="G39" s="9"/>
      <c r="H39" s="37"/>
      <c r="I39" s="37"/>
      <c r="J39" s="37"/>
      <c r="K39" s="37"/>
      <c r="L39" s="9"/>
      <c r="M39" s="9"/>
      <c r="N39" s="9"/>
      <c r="O39" s="10"/>
      <c r="P39" s="10"/>
      <c r="Q39" s="10"/>
      <c r="R39" s="10"/>
      <c r="S39" s="10"/>
      <c r="T39" s="10"/>
      <c r="U39" s="10"/>
      <c r="V39" s="10"/>
      <c r="W39" s="9"/>
    </row>
    <row r="40" s="2" customFormat="1" ht="15.6" customHeight="1">
      <c r="O40" s="38"/>
      <c r="P40" s="38"/>
      <c r="Q40" s="38"/>
      <c r="R40" s="38"/>
      <c r="S40" s="38"/>
      <c r="T40" s="38"/>
      <c r="U40" s="38"/>
      <c r="V40" s="38"/>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7"/>
    </row>
    <row r="41" s="2" customFormat="1" ht="15.6" customHeight="1">
      <c r="O41" s="38"/>
      <c r="P41" s="38"/>
      <c r="Q41" s="38"/>
      <c r="R41" s="38"/>
      <c r="S41" s="38"/>
      <c r="T41" s="38"/>
      <c r="U41" s="38"/>
      <c r="V41" s="38"/>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7"/>
    </row>
    <row r="42" s="2" customFormat="1" ht="15.6" customHeight="1">
      <c r="O42" s="38"/>
      <c r="P42" s="38"/>
      <c r="Q42" s="38"/>
      <c r="R42" s="38"/>
      <c r="S42" s="38"/>
      <c r="T42" s="38"/>
      <c r="U42" s="38"/>
      <c r="V42" s="38"/>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7"/>
    </row>
    <row r="43" s="2" customFormat="1" ht="15.6" customHeight="1">
      <c r="O43" s="38"/>
      <c r="P43" s="38"/>
      <c r="Q43" s="38"/>
      <c r="R43" s="38"/>
      <c r="S43" s="38"/>
      <c r="T43" s="38"/>
      <c r="U43" s="38"/>
      <c r="V43" s="38"/>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7"/>
    </row>
    <row r="44" s="2" customFormat="1" ht="14.45" customHeight="1">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7"/>
    </row>
    <row r="45" s="2" customFormat="1" ht="14.45" customHeight="1">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7"/>
    </row>
    <row r="46" s="2" customFormat="1" ht="14.45" customHeight="1">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7"/>
    </row>
    <row r="47" s="2" customFormat="1" ht="14.45" customHeight="1">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7"/>
    </row>
    <row r="48" s="2" customFormat="1" ht="14.45" customHeight="1">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7"/>
    </row>
  </sheetData>
  <mergeCells count="10">
    <mergeCell ref="C34:F39"/>
    <mergeCell ref="H34:K39"/>
    <mergeCell ref="A24:M28"/>
    <mergeCell ref="C32:F32"/>
    <mergeCell ref="H32:K32"/>
    <mergeCell ref="B12:L17"/>
    <mergeCell ref="D18:J20"/>
    <mergeCell ref="A22:M22"/>
    <mergeCell ref="A2:U2"/>
    <mergeCell ref="O11:V28"/>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dimension ref="A1:AA56"/>
  <sheetViews>
    <sheetView workbookViewId="0" showGridLines="0" defaultGridColor="1"/>
  </sheetViews>
  <sheetFormatPr defaultColWidth="11.5" defaultRowHeight="15.6" customHeight="1" outlineLevelRow="0" outlineLevelCol="0"/>
  <cols>
    <col min="1" max="1" width="14.5" style="39" customWidth="1"/>
    <col min="2" max="2" width="59.5" style="39" customWidth="1"/>
    <col min="3" max="3" width="17.5" style="39" customWidth="1"/>
    <col min="4" max="4" width="12.5" style="39" customWidth="1"/>
    <col min="5" max="5" width="13.6719" style="39" customWidth="1"/>
    <col min="6" max="6" width="7.67188" style="39" customWidth="1"/>
    <col min="7" max="9" width="16.5" style="39" customWidth="1"/>
    <col min="10" max="10" width="2.67188" style="39" customWidth="1"/>
    <col min="11" max="11" width="10.5" style="39" customWidth="1"/>
    <col min="12" max="12" width="12.5" style="39" customWidth="1"/>
    <col min="13" max="13" width="2.67188" style="39" customWidth="1"/>
    <col min="14" max="14" width="10.5" style="39" customWidth="1"/>
    <col min="15" max="15" width="12.5" style="39" customWidth="1"/>
    <col min="16" max="16" width="2.67188" style="39" customWidth="1"/>
    <col min="17" max="17" width="10.5" style="39" customWidth="1"/>
    <col min="18" max="18" width="12.5" style="39" customWidth="1"/>
    <col min="19" max="19" width="2.67188" style="39" customWidth="1"/>
    <col min="20" max="20" width="10.5" style="39" customWidth="1"/>
    <col min="21" max="21" width="12.5" style="39" customWidth="1"/>
    <col min="22" max="22" width="2.67188" style="39" customWidth="1"/>
    <col min="23" max="23" width="10.5" style="39" customWidth="1"/>
    <col min="24" max="24" width="16.6719" style="39" customWidth="1"/>
    <col min="25" max="25" width="8.5" style="39" customWidth="1"/>
    <col min="26" max="27" width="11.5" style="39" customWidth="1"/>
    <col min="28" max="16384" width="11.5" style="39" customWidth="1"/>
  </cols>
  <sheetData>
    <row r="1" ht="16.15" customHeight="1">
      <c r="A1" s="40"/>
      <c r="B1" s="41"/>
      <c r="C1" s="42"/>
      <c r="D1" t="s" s="43">
        <v>10</v>
      </c>
      <c r="E1" s="44"/>
      <c r="F1" s="45"/>
      <c r="G1" s="45"/>
      <c r="H1" s="45"/>
      <c r="I1" s="46"/>
      <c r="J1" s="47"/>
      <c r="K1" s="48"/>
      <c r="L1" s="48"/>
      <c r="M1" s="48"/>
      <c r="N1" s="48"/>
      <c r="O1" s="48"/>
      <c r="P1" s="48"/>
      <c r="Q1" s="48"/>
      <c r="R1" s="48"/>
      <c r="S1" s="48"/>
      <c r="T1" s="48"/>
      <c r="U1" s="48"/>
      <c r="V1" s="48"/>
      <c r="W1" s="48"/>
      <c r="X1" s="48"/>
      <c r="Y1" s="49"/>
      <c r="Z1" s="49"/>
      <c r="AA1" s="50"/>
    </row>
    <row r="2" ht="96.4" customHeight="1">
      <c r="A2" s="51"/>
      <c r="B2" s="52"/>
      <c r="C2" t="s" s="53">
        <v>11</v>
      </c>
      <c r="D2" s="54"/>
      <c r="E2" s="55"/>
      <c r="F2" s="55"/>
      <c r="G2" s="56"/>
      <c r="H2" s="56"/>
      <c r="I2" s="57"/>
      <c r="J2" s="58"/>
      <c r="K2" t="s" s="59">
        <v>12</v>
      </c>
      <c r="L2" s="60"/>
      <c r="M2" s="60"/>
      <c r="N2" s="60"/>
      <c r="O2" s="60"/>
      <c r="P2" s="60"/>
      <c r="Q2" s="60"/>
      <c r="R2" s="60"/>
      <c r="S2" s="60"/>
      <c r="T2" s="60"/>
      <c r="U2" s="60"/>
      <c r="V2" s="60"/>
      <c r="W2" s="60"/>
      <c r="X2" s="61"/>
      <c r="Y2" s="62"/>
      <c r="Z2" s="63"/>
      <c r="AA2" s="64"/>
    </row>
    <row r="3" ht="27" customHeight="1">
      <c r="A3" s="51"/>
      <c r="B3" t="s" s="65">
        <v>13</v>
      </c>
      <c r="C3" s="66"/>
      <c r="D3" s="66"/>
      <c r="E3" s="66"/>
      <c r="F3" s="66"/>
      <c r="G3" s="67"/>
      <c r="H3" t="s" s="68">
        <v>14</v>
      </c>
      <c r="I3" s="69"/>
      <c r="J3" s="58"/>
      <c r="K3" t="s" s="70">
        <v>15</v>
      </c>
      <c r="L3" s="71"/>
      <c r="M3" s="71"/>
      <c r="N3" s="71"/>
      <c r="O3" s="71"/>
      <c r="P3" s="71"/>
      <c r="Q3" s="71"/>
      <c r="R3" s="71"/>
      <c r="S3" s="71"/>
      <c r="T3" s="71"/>
      <c r="U3" s="72"/>
      <c r="V3" s="73"/>
      <c r="W3" t="s" s="74">
        <v>16</v>
      </c>
      <c r="X3" s="75"/>
      <c r="Y3" s="62"/>
      <c r="Z3" s="63"/>
      <c r="AA3" s="64"/>
    </row>
    <row r="4" ht="35.65" customHeight="1">
      <c r="A4" s="51"/>
      <c r="B4" t="s" s="76">
        <v>17</v>
      </c>
      <c r="C4" s="77"/>
      <c r="D4" s="77"/>
      <c r="E4" s="77"/>
      <c r="F4" s="77"/>
      <c r="G4" s="78"/>
      <c r="H4" s="79"/>
      <c r="I4" s="80"/>
      <c r="J4" s="81"/>
      <c r="K4" t="s" s="82">
        <v>18</v>
      </c>
      <c r="L4" s="83"/>
      <c r="M4" s="84"/>
      <c r="N4" t="s" s="82">
        <v>19</v>
      </c>
      <c r="O4" s="83"/>
      <c r="P4" s="84"/>
      <c r="Q4" t="s" s="82">
        <v>20</v>
      </c>
      <c r="R4" s="83"/>
      <c r="S4" s="84"/>
      <c r="T4" t="s" s="82">
        <v>21</v>
      </c>
      <c r="U4" s="83"/>
      <c r="V4" s="85"/>
      <c r="W4" s="86"/>
      <c r="X4" s="87"/>
      <c r="Y4" s="62"/>
      <c r="Z4" s="63"/>
      <c r="AA4" s="64"/>
    </row>
    <row r="5" ht="76.15" customHeight="1">
      <c r="A5" s="88"/>
      <c r="B5" s="89"/>
      <c r="C5" t="s" s="90">
        <v>22</v>
      </c>
      <c r="D5" t="s" s="90">
        <v>23</v>
      </c>
      <c r="E5" t="s" s="90">
        <v>24</v>
      </c>
      <c r="F5" t="s" s="90">
        <v>25</v>
      </c>
      <c r="G5" t="s" s="90">
        <v>26</v>
      </c>
      <c r="H5" t="s" s="91">
        <v>27</v>
      </c>
      <c r="I5" t="s" s="92">
        <v>28</v>
      </c>
      <c r="J5" s="93"/>
      <c r="K5" t="s" s="91">
        <v>27</v>
      </c>
      <c r="L5" t="s" s="92">
        <v>28</v>
      </c>
      <c r="M5" s="94"/>
      <c r="N5" t="s" s="95">
        <v>27</v>
      </c>
      <c r="O5" t="s" s="92">
        <v>28</v>
      </c>
      <c r="P5" s="94"/>
      <c r="Q5" t="s" s="95">
        <v>27</v>
      </c>
      <c r="R5" t="s" s="92">
        <v>28</v>
      </c>
      <c r="S5" s="94"/>
      <c r="T5" t="s" s="95">
        <v>27</v>
      </c>
      <c r="U5" t="s" s="92">
        <v>28</v>
      </c>
      <c r="V5" s="96"/>
      <c r="W5" t="s" s="97">
        <v>29</v>
      </c>
      <c r="X5" t="s" s="98">
        <v>30</v>
      </c>
      <c r="Y5" s="62"/>
      <c r="Z5" s="63"/>
      <c r="AA5" s="64"/>
    </row>
    <row r="6" ht="21.6" customHeight="1">
      <c r="A6" t="s" s="99">
        <v>31</v>
      </c>
      <c r="B6" s="100"/>
      <c r="C6" s="100"/>
      <c r="D6" s="100"/>
      <c r="E6" s="100"/>
      <c r="F6" s="100"/>
      <c r="G6" s="100"/>
      <c r="H6" s="100"/>
      <c r="I6" s="101"/>
      <c r="J6" s="102"/>
      <c r="K6" t="s" s="103">
        <v>31</v>
      </c>
      <c r="L6" s="104"/>
      <c r="M6" s="104"/>
      <c r="N6" s="104"/>
      <c r="O6" s="104"/>
      <c r="P6" s="104"/>
      <c r="Q6" s="104"/>
      <c r="R6" s="104"/>
      <c r="S6" s="104"/>
      <c r="T6" s="104"/>
      <c r="U6" s="104"/>
      <c r="V6" s="104"/>
      <c r="W6" s="104"/>
      <c r="X6" s="105"/>
      <c r="Y6" s="106"/>
      <c r="Z6" s="6"/>
      <c r="AA6" s="7"/>
    </row>
    <row r="7" ht="17.25" customHeight="1">
      <c r="A7" s="40"/>
      <c r="B7" t="s" s="107">
        <v>32</v>
      </c>
      <c r="C7" s="108"/>
      <c r="D7" s="108"/>
      <c r="E7" s="108"/>
      <c r="F7" s="108"/>
      <c r="G7" s="108"/>
      <c r="H7" s="108"/>
      <c r="I7" s="109"/>
      <c r="J7" s="110"/>
      <c r="K7" t="s" s="111">
        <v>32</v>
      </c>
      <c r="L7" s="112"/>
      <c r="M7" s="112"/>
      <c r="N7" s="112"/>
      <c r="O7" s="112"/>
      <c r="P7" s="112"/>
      <c r="Q7" s="112"/>
      <c r="R7" s="112"/>
      <c r="S7" s="112"/>
      <c r="T7" s="112"/>
      <c r="U7" s="112"/>
      <c r="V7" s="112"/>
      <c r="W7" s="112"/>
      <c r="X7" s="113"/>
      <c r="Y7" s="62"/>
      <c r="Z7" s="63"/>
      <c r="AA7" s="64"/>
    </row>
    <row r="8" ht="17.25" customHeight="1">
      <c r="A8" s="114"/>
      <c r="B8" t="s" s="115">
        <v>33</v>
      </c>
      <c r="C8" t="s" s="116">
        <v>34</v>
      </c>
      <c r="D8" s="117">
        <f>G8/F8</f>
        <v>3.75</v>
      </c>
      <c r="E8" s="117">
        <v>3.75</v>
      </c>
      <c r="F8" s="118">
        <v>2</v>
      </c>
      <c r="G8" s="119">
        <v>7.5</v>
      </c>
      <c r="H8" s="120"/>
      <c r="I8" s="121">
        <f>H8*E8</f>
        <v>0</v>
      </c>
      <c r="J8" s="122"/>
      <c r="K8" s="123"/>
      <c r="L8" s="124">
        <f>K8*$E8</f>
        <v>0</v>
      </c>
      <c r="M8" s="125"/>
      <c r="N8" s="123"/>
      <c r="O8" s="124">
        <f>N8*$E8</f>
        <v>0</v>
      </c>
      <c r="P8" s="125"/>
      <c r="Q8" s="123"/>
      <c r="R8" s="124">
        <f>Q8*$E8</f>
        <v>0</v>
      </c>
      <c r="S8" s="125"/>
      <c r="T8" s="123"/>
      <c r="U8" s="124">
        <f>T8*$E8</f>
        <v>0</v>
      </c>
      <c r="V8" s="126"/>
      <c r="W8" s="127">
        <f>SUM(K8,N8,Q8,T8)</f>
        <v>0</v>
      </c>
      <c r="X8" s="124">
        <f>W8*$E8</f>
        <v>0</v>
      </c>
      <c r="Y8" s="62"/>
      <c r="Z8" s="63"/>
      <c r="AA8" s="64"/>
    </row>
    <row r="9" ht="17.25" customHeight="1">
      <c r="A9" s="114"/>
      <c r="B9" t="s" s="115">
        <v>35</v>
      </c>
      <c r="C9" t="s" s="116">
        <v>34</v>
      </c>
      <c r="D9" s="117">
        <f>G9/F9</f>
        <v>6.25</v>
      </c>
      <c r="E9" s="117">
        <v>6.25</v>
      </c>
      <c r="F9" s="118">
        <v>2</v>
      </c>
      <c r="G9" s="119">
        <v>12.5</v>
      </c>
      <c r="H9" s="120"/>
      <c r="I9" s="121">
        <f>H9*E9</f>
        <v>0</v>
      </c>
      <c r="J9" s="122"/>
      <c r="K9" s="128"/>
      <c r="L9" s="121">
        <f>K9*$E9</f>
        <v>0</v>
      </c>
      <c r="M9" s="129"/>
      <c r="N9" s="128"/>
      <c r="O9" s="121">
        <f>N9*$E9</f>
        <v>0</v>
      </c>
      <c r="P9" s="129"/>
      <c r="Q9" s="128"/>
      <c r="R9" s="121">
        <f>Q9*$E9</f>
        <v>0</v>
      </c>
      <c r="S9" s="129"/>
      <c r="T9" s="128"/>
      <c r="U9" s="121">
        <f>T9*$E9</f>
        <v>0</v>
      </c>
      <c r="V9" s="122"/>
      <c r="W9" s="130">
        <f>SUM(K9,N9,Q9,T9)</f>
        <v>0</v>
      </c>
      <c r="X9" s="121">
        <f>W9*$E9</f>
        <v>0</v>
      </c>
      <c r="Y9" s="62"/>
      <c r="Z9" s="63"/>
      <c r="AA9" s="64"/>
    </row>
    <row r="10" ht="17.25" customHeight="1">
      <c r="A10" s="114"/>
      <c r="B10" t="s" s="115">
        <v>36</v>
      </c>
      <c r="C10" t="s" s="116">
        <v>34</v>
      </c>
      <c r="D10" s="117">
        <f>G10/F10</f>
        <v>8.75</v>
      </c>
      <c r="E10" s="117">
        <v>8.75</v>
      </c>
      <c r="F10" s="118">
        <v>2</v>
      </c>
      <c r="G10" s="119">
        <v>17.5</v>
      </c>
      <c r="H10" s="120"/>
      <c r="I10" s="121">
        <f>H10*E10</f>
        <v>0</v>
      </c>
      <c r="J10" s="122"/>
      <c r="K10" s="128"/>
      <c r="L10" s="121">
        <f>K10*$E10</f>
        <v>0</v>
      </c>
      <c r="M10" s="129"/>
      <c r="N10" s="128"/>
      <c r="O10" s="121">
        <f>N10*$E10</f>
        <v>0</v>
      </c>
      <c r="P10" s="129"/>
      <c r="Q10" s="128"/>
      <c r="R10" s="121">
        <f>Q10*$E10</f>
        <v>0</v>
      </c>
      <c r="S10" s="129"/>
      <c r="T10" s="128"/>
      <c r="U10" s="121">
        <f>T10*$E10</f>
        <v>0</v>
      </c>
      <c r="V10" s="122"/>
      <c r="W10" s="130">
        <f>SUM(K10,N10,Q10,T10)</f>
        <v>0</v>
      </c>
      <c r="X10" s="121">
        <f>W10*$E10</f>
        <v>0</v>
      </c>
      <c r="Y10" s="62"/>
      <c r="Z10" s="63"/>
      <c r="AA10" s="64"/>
    </row>
    <row r="11" ht="17.25" customHeight="1">
      <c r="A11" s="114"/>
      <c r="B11" t="s" s="115">
        <v>37</v>
      </c>
      <c r="C11" t="s" s="116">
        <v>34</v>
      </c>
      <c r="D11" s="117">
        <f>G11/F11</f>
        <v>11.25</v>
      </c>
      <c r="E11" s="117">
        <v>11.25</v>
      </c>
      <c r="F11" s="118">
        <v>2</v>
      </c>
      <c r="G11" s="119">
        <v>22.5</v>
      </c>
      <c r="H11" s="120"/>
      <c r="I11" s="121">
        <f>H11*E11</f>
        <v>0</v>
      </c>
      <c r="J11" s="122"/>
      <c r="K11" s="128"/>
      <c r="L11" s="121">
        <f>K11*$E11</f>
        <v>0</v>
      </c>
      <c r="M11" s="129"/>
      <c r="N11" s="128"/>
      <c r="O11" s="121">
        <f>N11*$E11</f>
        <v>0</v>
      </c>
      <c r="P11" s="129"/>
      <c r="Q11" s="128"/>
      <c r="R11" s="121">
        <f>Q11*$E11</f>
        <v>0</v>
      </c>
      <c r="S11" s="129"/>
      <c r="T11" s="128"/>
      <c r="U11" s="121">
        <f>T11*$E11</f>
        <v>0</v>
      </c>
      <c r="V11" s="122"/>
      <c r="W11" s="130">
        <f>SUM(K11,N11,Q11,T11)</f>
        <v>0</v>
      </c>
      <c r="X11" s="121">
        <f>W11*$E11</f>
        <v>0</v>
      </c>
      <c r="Y11" s="62"/>
      <c r="Z11" s="63"/>
      <c r="AA11" s="64"/>
    </row>
    <row r="12" ht="17.25" customHeight="1">
      <c r="A12" s="114"/>
      <c r="B12" t="s" s="131">
        <v>38</v>
      </c>
      <c r="C12" t="s" s="132">
        <v>34</v>
      </c>
      <c r="D12" s="133">
        <f>G12/F12</f>
        <v>14.95</v>
      </c>
      <c r="E12" s="133">
        <v>14.95</v>
      </c>
      <c r="F12" s="134">
        <v>2</v>
      </c>
      <c r="G12" s="135">
        <v>29.9</v>
      </c>
      <c r="H12" s="136"/>
      <c r="I12" s="137">
        <f>H12*E12</f>
        <v>0</v>
      </c>
      <c r="J12" s="122"/>
      <c r="K12" s="138"/>
      <c r="L12" s="137">
        <f>K12*$E12</f>
        <v>0</v>
      </c>
      <c r="M12" s="139"/>
      <c r="N12" s="138"/>
      <c r="O12" s="137">
        <f>N12*$E12</f>
        <v>0</v>
      </c>
      <c r="P12" s="139"/>
      <c r="Q12" s="138"/>
      <c r="R12" s="137">
        <f>Q12*$E12</f>
        <v>0</v>
      </c>
      <c r="S12" s="139"/>
      <c r="T12" s="138"/>
      <c r="U12" s="137">
        <f>T12*$E12</f>
        <v>0</v>
      </c>
      <c r="V12" s="140"/>
      <c r="W12" s="141">
        <f>SUM(K12,N12,Q12,T12)</f>
        <v>0</v>
      </c>
      <c r="X12" s="137">
        <f>W12*$E12</f>
        <v>0</v>
      </c>
      <c r="Y12" s="62"/>
      <c r="Z12" s="63"/>
      <c r="AA12" s="64"/>
    </row>
    <row r="13" ht="17.25" customHeight="1">
      <c r="A13" s="114"/>
      <c r="B13" t="s" s="111">
        <v>39</v>
      </c>
      <c r="C13" s="142"/>
      <c r="D13" s="143"/>
      <c r="E13" s="143"/>
      <c r="F13" s="143"/>
      <c r="G13" s="143"/>
      <c r="H13" s="143"/>
      <c r="I13" s="144"/>
      <c r="J13" s="145"/>
      <c r="K13" t="s" s="111">
        <v>39</v>
      </c>
      <c r="L13" s="112"/>
      <c r="M13" s="112"/>
      <c r="N13" s="112"/>
      <c r="O13" s="112"/>
      <c r="P13" s="112"/>
      <c r="Q13" s="112"/>
      <c r="R13" s="112"/>
      <c r="S13" s="112"/>
      <c r="T13" s="112"/>
      <c r="U13" s="112"/>
      <c r="V13" s="112"/>
      <c r="W13" s="112"/>
      <c r="X13" s="113"/>
      <c r="Y13" s="62"/>
      <c r="Z13" s="63"/>
      <c r="AA13" s="64"/>
    </row>
    <row r="14" ht="17.25" customHeight="1">
      <c r="A14" s="114"/>
      <c r="B14" t="s" s="146">
        <v>40</v>
      </c>
      <c r="C14" t="s" s="116">
        <v>41</v>
      </c>
      <c r="D14" s="147">
        <v>2.73</v>
      </c>
      <c r="E14" s="147">
        <v>13.64</v>
      </c>
      <c r="F14" s="148">
        <f>G14/D14</f>
        <v>2.1978021978022</v>
      </c>
      <c r="G14" s="147">
        <v>6</v>
      </c>
      <c r="H14" s="149"/>
      <c r="I14" s="124">
        <f>H14*E14</f>
        <v>0</v>
      </c>
      <c r="J14" s="122"/>
      <c r="K14" s="123"/>
      <c r="L14" s="124">
        <f>K14*$E14</f>
        <v>0</v>
      </c>
      <c r="M14" s="125"/>
      <c r="N14" s="123"/>
      <c r="O14" s="124">
        <f>N14*$E14</f>
        <v>0</v>
      </c>
      <c r="P14" s="125"/>
      <c r="Q14" s="123"/>
      <c r="R14" s="124">
        <f>Q14*$E14</f>
        <v>0</v>
      </c>
      <c r="S14" s="125"/>
      <c r="T14" s="123"/>
      <c r="U14" s="124">
        <f>T14*$E14</f>
        <v>0</v>
      </c>
      <c r="V14" s="126"/>
      <c r="W14" s="127">
        <f>SUM(K14,N14,Q14,T14)</f>
        <v>0</v>
      </c>
      <c r="X14" s="124">
        <f>W14*$E14</f>
        <v>0</v>
      </c>
      <c r="Y14" s="62"/>
      <c r="Z14" s="63"/>
      <c r="AA14" s="64"/>
    </row>
    <row r="15" ht="17.25" customHeight="1">
      <c r="A15" s="114"/>
      <c r="B15" t="s" s="150">
        <v>42</v>
      </c>
      <c r="C15" t="s" s="116">
        <v>41</v>
      </c>
      <c r="D15" s="117">
        <v>2.73</v>
      </c>
      <c r="E15" s="117">
        <v>13.64</v>
      </c>
      <c r="F15" s="118">
        <f>G15/D15</f>
        <v>2.1978021978022</v>
      </c>
      <c r="G15" s="117">
        <v>6</v>
      </c>
      <c r="H15" s="120"/>
      <c r="I15" s="121">
        <f>H15*E15</f>
        <v>0</v>
      </c>
      <c r="J15" s="122"/>
      <c r="K15" s="128"/>
      <c r="L15" s="121">
        <f>K15*$E15</f>
        <v>0</v>
      </c>
      <c r="M15" s="129"/>
      <c r="N15" s="128"/>
      <c r="O15" s="121">
        <f>N15*$E15</f>
        <v>0</v>
      </c>
      <c r="P15" s="129"/>
      <c r="Q15" s="128"/>
      <c r="R15" s="121">
        <f>Q15*$E15</f>
        <v>0</v>
      </c>
      <c r="S15" s="129"/>
      <c r="T15" s="128"/>
      <c r="U15" s="121">
        <f>T15*$E15</f>
        <v>0</v>
      </c>
      <c r="V15" s="122"/>
      <c r="W15" s="130">
        <f>SUM(K15,N15,Q15,T15)</f>
        <v>0</v>
      </c>
      <c r="X15" s="121">
        <f>W15*$E15</f>
        <v>0</v>
      </c>
      <c r="Y15" s="62"/>
      <c r="Z15" s="63"/>
      <c r="AA15" s="64"/>
    </row>
    <row r="16" ht="17.25" customHeight="1">
      <c r="A16" s="114"/>
      <c r="B16" t="s" s="150">
        <v>43</v>
      </c>
      <c r="C16" t="s" s="116">
        <v>41</v>
      </c>
      <c r="D16" s="117">
        <v>2.73</v>
      </c>
      <c r="E16" s="117">
        <v>13.64</v>
      </c>
      <c r="F16" s="118">
        <f>G16/D16</f>
        <v>2.1978021978022</v>
      </c>
      <c r="G16" s="117">
        <v>6</v>
      </c>
      <c r="H16" s="120"/>
      <c r="I16" s="121">
        <f>H16*E16</f>
        <v>0</v>
      </c>
      <c r="J16" s="122"/>
      <c r="K16" s="128"/>
      <c r="L16" s="121">
        <f>K16*$E16</f>
        <v>0</v>
      </c>
      <c r="M16" s="129"/>
      <c r="N16" s="128"/>
      <c r="O16" s="121">
        <f>N16*$E16</f>
        <v>0</v>
      </c>
      <c r="P16" s="129"/>
      <c r="Q16" s="128"/>
      <c r="R16" s="121">
        <f>Q16*$E16</f>
        <v>0</v>
      </c>
      <c r="S16" s="129"/>
      <c r="T16" s="128"/>
      <c r="U16" s="121">
        <f>T16*$E16</f>
        <v>0</v>
      </c>
      <c r="V16" s="122"/>
      <c r="W16" s="130">
        <f>SUM(K16,N16,Q16,T16)</f>
        <v>0</v>
      </c>
      <c r="X16" s="121">
        <f>W16*$E16</f>
        <v>0</v>
      </c>
      <c r="Y16" s="62"/>
      <c r="Z16" s="63"/>
      <c r="AA16" s="64"/>
    </row>
    <row r="17" ht="17.25" customHeight="1">
      <c r="A17" s="114"/>
      <c r="B17" t="s" s="150">
        <v>44</v>
      </c>
      <c r="C17" t="s" s="116">
        <v>41</v>
      </c>
      <c r="D17" s="117">
        <v>2.73</v>
      </c>
      <c r="E17" s="117">
        <v>13.64</v>
      </c>
      <c r="F17" s="118">
        <f>G17/D17</f>
        <v>2.1978021978022</v>
      </c>
      <c r="G17" s="117">
        <v>6</v>
      </c>
      <c r="H17" s="120"/>
      <c r="I17" s="121">
        <f>H17*E17</f>
        <v>0</v>
      </c>
      <c r="J17" s="122"/>
      <c r="K17" s="128"/>
      <c r="L17" s="121">
        <f>K17*$E17</f>
        <v>0</v>
      </c>
      <c r="M17" s="129"/>
      <c r="N17" s="128"/>
      <c r="O17" s="121">
        <f>N17*$E17</f>
        <v>0</v>
      </c>
      <c r="P17" s="129"/>
      <c r="Q17" s="128"/>
      <c r="R17" s="121">
        <f>Q17*$E17</f>
        <v>0</v>
      </c>
      <c r="S17" s="129"/>
      <c r="T17" s="128"/>
      <c r="U17" s="121">
        <f>T17*$E17</f>
        <v>0</v>
      </c>
      <c r="V17" s="122"/>
      <c r="W17" s="130">
        <f>SUM(K17,N17,Q17,T17)</f>
        <v>0</v>
      </c>
      <c r="X17" s="121">
        <f>W17*$E17</f>
        <v>0</v>
      </c>
      <c r="Y17" s="62"/>
      <c r="Z17" s="6"/>
      <c r="AA17" s="7"/>
    </row>
    <row r="18" ht="17.25" customHeight="1">
      <c r="A18" s="114"/>
      <c r="B18" t="s" s="150">
        <v>45</v>
      </c>
      <c r="C18" t="s" s="116">
        <v>41</v>
      </c>
      <c r="D18" s="117">
        <v>2.27</v>
      </c>
      <c r="E18" s="117">
        <v>11.36</v>
      </c>
      <c r="F18" s="118">
        <f>G18/D18</f>
        <v>2.20264317180617</v>
      </c>
      <c r="G18" s="117">
        <v>5</v>
      </c>
      <c r="H18" s="120"/>
      <c r="I18" s="121">
        <f>H18*E18</f>
        <v>0</v>
      </c>
      <c r="J18" s="122"/>
      <c r="K18" s="128"/>
      <c r="L18" s="121">
        <f>K18*$E18</f>
        <v>0</v>
      </c>
      <c r="M18" s="129"/>
      <c r="N18" s="128"/>
      <c r="O18" s="121">
        <f>N18*$E18</f>
        <v>0</v>
      </c>
      <c r="P18" s="129"/>
      <c r="Q18" s="128"/>
      <c r="R18" s="121">
        <f>Q18*$E18</f>
        <v>0</v>
      </c>
      <c r="S18" s="129"/>
      <c r="T18" s="128"/>
      <c r="U18" s="121">
        <f>T18*$E18</f>
        <v>0</v>
      </c>
      <c r="V18" s="122"/>
      <c r="W18" s="130">
        <f>SUM(K18,N18,Q18,T18)</f>
        <v>0</v>
      </c>
      <c r="X18" s="121">
        <f>W18*$E18</f>
        <v>0</v>
      </c>
      <c r="Y18" s="62"/>
      <c r="Z18" s="6"/>
      <c r="AA18" s="7"/>
    </row>
    <row r="19" ht="17.25" customHeight="1">
      <c r="A19" s="114"/>
      <c r="B19" t="s" s="150">
        <v>46</v>
      </c>
      <c r="C19" t="s" s="116">
        <v>41</v>
      </c>
      <c r="D19" s="117">
        <v>2.27</v>
      </c>
      <c r="E19" s="117">
        <v>11.36</v>
      </c>
      <c r="F19" s="118">
        <f>G19/D19</f>
        <v>2.20264317180617</v>
      </c>
      <c r="G19" s="117">
        <v>5</v>
      </c>
      <c r="H19" s="120"/>
      <c r="I19" s="121">
        <f>H19*E19</f>
        <v>0</v>
      </c>
      <c r="J19" s="122"/>
      <c r="K19" s="128"/>
      <c r="L19" s="121">
        <f>K19*$E19</f>
        <v>0</v>
      </c>
      <c r="M19" s="129"/>
      <c r="N19" s="128"/>
      <c r="O19" s="121">
        <f>N19*$E19</f>
        <v>0</v>
      </c>
      <c r="P19" s="129"/>
      <c r="Q19" s="128"/>
      <c r="R19" s="121">
        <f>Q19*$E19</f>
        <v>0</v>
      </c>
      <c r="S19" s="129"/>
      <c r="T19" s="128"/>
      <c r="U19" s="121">
        <f>T19*$E19</f>
        <v>0</v>
      </c>
      <c r="V19" s="122"/>
      <c r="W19" s="130">
        <f>SUM(K19,N19,Q19,T19)</f>
        <v>0</v>
      </c>
      <c r="X19" s="121">
        <f>W19*$E19</f>
        <v>0</v>
      </c>
      <c r="Y19" s="62"/>
      <c r="Z19" s="6"/>
      <c r="AA19" s="7"/>
    </row>
    <row r="20" ht="16.9" customHeight="1">
      <c r="A20" s="114"/>
      <c r="B20" t="s" s="150">
        <v>47</v>
      </c>
      <c r="C20" t="s" s="116">
        <v>41</v>
      </c>
      <c r="D20" s="117">
        <v>2.27</v>
      </c>
      <c r="E20" s="117">
        <v>11.36</v>
      </c>
      <c r="F20" s="118">
        <f>G20/D20</f>
        <v>2.20264317180617</v>
      </c>
      <c r="G20" s="117">
        <v>5</v>
      </c>
      <c r="H20" s="120"/>
      <c r="I20" s="121">
        <f>H20*E20</f>
        <v>0</v>
      </c>
      <c r="J20" s="122"/>
      <c r="K20" s="128"/>
      <c r="L20" s="121">
        <f>K20*$E20</f>
        <v>0</v>
      </c>
      <c r="M20" s="129"/>
      <c r="N20" s="128"/>
      <c r="O20" s="121">
        <f>N20*$E20</f>
        <v>0</v>
      </c>
      <c r="P20" s="129"/>
      <c r="Q20" s="128"/>
      <c r="R20" s="121">
        <f>Q20*$E20</f>
        <v>0</v>
      </c>
      <c r="S20" s="129"/>
      <c r="T20" s="128"/>
      <c r="U20" s="121">
        <f>T20*$E20</f>
        <v>0</v>
      </c>
      <c r="V20" s="122"/>
      <c r="W20" s="130">
        <f>SUM(K20,N20,Q20,T20)</f>
        <v>0</v>
      </c>
      <c r="X20" s="121">
        <f>W20*$E20</f>
        <v>0</v>
      </c>
      <c r="Y20" s="62"/>
      <c r="Z20" s="6"/>
      <c r="AA20" s="7"/>
    </row>
    <row r="21" ht="16.9" customHeight="1">
      <c r="A21" s="114"/>
      <c r="B21" t="s" s="131">
        <v>48</v>
      </c>
      <c r="C21" t="s" s="132">
        <v>49</v>
      </c>
      <c r="D21" s="133">
        <v>5.4</v>
      </c>
      <c r="E21" s="133">
        <f>D21*5</f>
        <v>27</v>
      </c>
      <c r="F21" s="134">
        <v>2.5</v>
      </c>
      <c r="G21" s="135">
        <v>13.5</v>
      </c>
      <c r="H21" s="136"/>
      <c r="I21" s="137">
        <f>H21*E21</f>
        <v>0</v>
      </c>
      <c r="J21" s="122"/>
      <c r="K21" s="138"/>
      <c r="L21" s="137">
        <f>K21*$E21</f>
        <v>0</v>
      </c>
      <c r="M21" s="139"/>
      <c r="N21" s="138"/>
      <c r="O21" s="137">
        <f>N21*$E21</f>
        <v>0</v>
      </c>
      <c r="P21" s="139"/>
      <c r="Q21" s="138"/>
      <c r="R21" s="137">
        <f>Q21*$E21</f>
        <v>0</v>
      </c>
      <c r="S21" s="139"/>
      <c r="T21" s="138"/>
      <c r="U21" s="137">
        <f>T21*$E21</f>
        <v>0</v>
      </c>
      <c r="V21" s="140"/>
      <c r="W21" s="141">
        <f>SUM(K21,N21,Q21,T21)</f>
        <v>0</v>
      </c>
      <c r="X21" s="137">
        <f>W21*$E21</f>
        <v>0</v>
      </c>
      <c r="Y21" s="62"/>
      <c r="Z21" s="6"/>
      <c r="AA21" s="7"/>
    </row>
    <row r="22" ht="8" customHeight="1">
      <c r="A22" s="151"/>
      <c r="B22" s="152"/>
      <c r="C22" s="153"/>
      <c r="D22" s="153"/>
      <c r="E22" s="153"/>
      <c r="F22" s="153"/>
      <c r="G22" s="153"/>
      <c r="H22" s="153"/>
      <c r="I22" s="154"/>
      <c r="J22" s="155"/>
      <c r="K22" s="156"/>
      <c r="L22" s="157"/>
      <c r="M22" s="157"/>
      <c r="N22" s="157"/>
      <c r="O22" s="157"/>
      <c r="P22" s="157"/>
      <c r="Q22" s="157"/>
      <c r="R22" s="157"/>
      <c r="S22" s="157"/>
      <c r="T22" s="157"/>
      <c r="U22" s="157"/>
      <c r="V22" s="157"/>
      <c r="W22" s="157"/>
      <c r="X22" s="158"/>
      <c r="Y22" s="62"/>
      <c r="Z22" s="6"/>
      <c r="AA22" s="7"/>
    </row>
    <row r="23" ht="15.75" customHeight="1">
      <c r="A23" s="41"/>
      <c r="B23" s="45"/>
      <c r="C23" s="159"/>
      <c r="D23" s="45"/>
      <c r="E23" s="160"/>
      <c r="F23" s="160"/>
      <c r="G23" s="161"/>
      <c r="H23" s="162"/>
      <c r="I23" s="163"/>
      <c r="J23" s="164"/>
      <c r="K23" s="161"/>
      <c r="L23" s="160"/>
      <c r="M23" s="45"/>
      <c r="N23" s="161"/>
      <c r="O23" s="161"/>
      <c r="P23" s="165"/>
      <c r="Q23" s="161"/>
      <c r="R23" s="161"/>
      <c r="S23" s="165"/>
      <c r="T23" s="161"/>
      <c r="U23" s="161"/>
      <c r="V23" s="165"/>
      <c r="W23" s="161"/>
      <c r="X23" s="161"/>
      <c r="Y23" s="166"/>
      <c r="Z23" s="6"/>
      <c r="AA23" s="7"/>
    </row>
    <row r="24" ht="24" customHeight="1">
      <c r="A24" s="167"/>
      <c r="B24" s="168"/>
      <c r="C24" s="169"/>
      <c r="D24" s="170"/>
      <c r="E24" t="s" s="171">
        <v>50</v>
      </c>
      <c r="F24" s="172"/>
      <c r="G24" s="173"/>
      <c r="H24" s="174">
        <f>SUM(H8:H21)</f>
        <v>0</v>
      </c>
      <c r="I24" s="175"/>
      <c r="J24" s="176"/>
      <c r="K24" t="s" s="177">
        <v>51</v>
      </c>
      <c r="L24" t="s" s="177">
        <v>52</v>
      </c>
      <c r="M24" s="178"/>
      <c r="N24" t="s" s="177">
        <v>51</v>
      </c>
      <c r="O24" t="s" s="177">
        <v>52</v>
      </c>
      <c r="P24" s="179"/>
      <c r="Q24" t="s" s="177">
        <v>51</v>
      </c>
      <c r="R24" t="s" s="177">
        <v>52</v>
      </c>
      <c r="S24" s="179"/>
      <c r="T24" t="s" s="177">
        <v>51</v>
      </c>
      <c r="U24" t="s" s="177">
        <v>52</v>
      </c>
      <c r="V24" s="179"/>
      <c r="W24" t="s" s="180">
        <v>51</v>
      </c>
      <c r="X24" t="s" s="181">
        <v>53</v>
      </c>
      <c r="Y24" s="182"/>
      <c r="Z24" s="106"/>
      <c r="AA24" s="7"/>
    </row>
    <row r="25" ht="24" customHeight="1">
      <c r="A25" s="167"/>
      <c r="B25" s="168"/>
      <c r="C25" s="169"/>
      <c r="D25" s="170"/>
      <c r="E25" t="s" s="183">
        <v>54</v>
      </c>
      <c r="F25" s="184"/>
      <c r="G25" s="185"/>
      <c r="H25" s="186"/>
      <c r="I25" s="187">
        <f>SUM(I8:I22)</f>
        <v>0</v>
      </c>
      <c r="J25" s="188"/>
      <c r="K25" s="189">
        <f>SUM(K8:K22)</f>
        <v>0</v>
      </c>
      <c r="L25" s="187">
        <f>SUM(L8:L22)</f>
        <v>0</v>
      </c>
      <c r="M25" s="190"/>
      <c r="N25" s="189">
        <f>SUM(N8:N22)</f>
        <v>0</v>
      </c>
      <c r="O25" s="187">
        <f>SUM(O8:O22)</f>
        <v>0</v>
      </c>
      <c r="P25" s="191"/>
      <c r="Q25" s="189">
        <f>SUM(Q8:Q22)</f>
        <v>0</v>
      </c>
      <c r="R25" s="187">
        <f>SUM(R8:R22)</f>
        <v>0</v>
      </c>
      <c r="S25" s="191"/>
      <c r="T25" s="189">
        <f>SUM(T8:T22)</f>
        <v>0</v>
      </c>
      <c r="U25" s="187">
        <f>SUM(U8:U22)</f>
        <v>0</v>
      </c>
      <c r="V25" s="191"/>
      <c r="W25" s="192">
        <f>SUM(W8:W22)</f>
        <v>0</v>
      </c>
      <c r="X25" s="193">
        <f>SUM(X8:X22)</f>
        <v>0</v>
      </c>
      <c r="Y25" s="194"/>
      <c r="Z25" s="106"/>
      <c r="AA25" s="7"/>
    </row>
    <row r="26" ht="12.4" customHeight="1">
      <c r="A26" s="167"/>
      <c r="B26" s="168"/>
      <c r="C26" s="169"/>
      <c r="D26" s="170"/>
      <c r="E26" s="195"/>
      <c r="F26" s="196"/>
      <c r="G26" s="196"/>
      <c r="H26" s="196"/>
      <c r="I26" s="196"/>
      <c r="J26" s="197"/>
      <c r="K26" s="197"/>
      <c r="L26" s="196"/>
      <c r="M26" s="196"/>
      <c r="N26" s="197"/>
      <c r="O26" s="197"/>
      <c r="P26" s="197"/>
      <c r="Q26" s="197"/>
      <c r="R26" s="197"/>
      <c r="S26" s="197"/>
      <c r="T26" s="197"/>
      <c r="U26" s="197"/>
      <c r="V26" s="197"/>
      <c r="W26" s="198"/>
      <c r="X26" s="199"/>
      <c r="Y26" s="200"/>
      <c r="Z26" s="6"/>
      <c r="AA26" s="7"/>
    </row>
    <row r="27" ht="19.9" customHeight="1">
      <c r="A27" s="201"/>
      <c r="B27" s="6"/>
      <c r="C27" s="202"/>
      <c r="D27" s="203"/>
      <c r="E27" t="s" s="204">
        <v>55</v>
      </c>
      <c r="F27" s="205"/>
      <c r="G27" s="206"/>
      <c r="H27" s="207">
        <f>SUM(H24,'Train'!H35,'Climb'!H60,'Recover'!H19,'Climbing world'!H29,'Distribution'!H56)</f>
        <v>0</v>
      </c>
      <c r="I27" s="208"/>
      <c r="J27" s="209"/>
      <c r="K27" s="210">
        <f>K25+'Train'!K36+'Climb'!K61+'Recover'!K20+'Climbing world'!K30+'Distribution'!K57</f>
        <v>0</v>
      </c>
      <c r="L27" s="211"/>
      <c r="M27" s="212"/>
      <c r="N27" s="210">
        <f>N25+'Train'!N36+'Climb'!N61+'Recover'!N20+'Climbing world'!N30+'Distribution'!N57</f>
        <v>0</v>
      </c>
      <c r="O27" s="211"/>
      <c r="P27" s="212"/>
      <c r="Q27" s="210">
        <f>Q25+'Train'!Q36+'Climb'!Q61+'Recover'!Q20+'Climbing world'!Q30+'Distribution'!Q57</f>
        <v>0</v>
      </c>
      <c r="R27" s="211"/>
      <c r="S27" s="212"/>
      <c r="T27" s="210">
        <f>T25+'Train'!T36+'Climb'!T61+'Recover'!T20+'Climbing world'!T30+'Distribution'!T57</f>
        <v>0</v>
      </c>
      <c r="U27" s="211"/>
      <c r="V27" s="213"/>
      <c r="W27" s="214">
        <f>W25+'Train'!W36+'Climb'!W61+'Recover'!W20+'Climbing world'!W30+'Distribution'!W57</f>
        <v>0</v>
      </c>
      <c r="X27" s="215"/>
      <c r="Y27" s="216"/>
      <c r="Z27" s="6"/>
      <c r="AA27" s="7"/>
    </row>
    <row r="28" ht="19.9" customHeight="1">
      <c r="A28" s="201"/>
      <c r="B28" s="6"/>
      <c r="C28" s="202"/>
      <c r="D28" s="203"/>
      <c r="E28" t="s" s="217">
        <v>56</v>
      </c>
      <c r="F28" s="218"/>
      <c r="G28" s="219"/>
      <c r="H28" s="220"/>
      <c r="I28" s="221">
        <f>SUM(I25,'Train'!I36,'Climb'!I61,'Recover'!I20,'Climbing world'!I30,'Distribution'!I57)</f>
        <v>0</v>
      </c>
      <c r="J28" s="222"/>
      <c r="K28" s="212"/>
      <c r="L28" s="221">
        <f>L25+'Train'!L36+'Climb'!L61+'Recover'!L20+'Climbing world'!L30+'Distribution'!L57</f>
        <v>0</v>
      </c>
      <c r="M28" s="223"/>
      <c r="N28" s="212"/>
      <c r="O28" s="221">
        <f>O25+'Train'!O36+'Climb'!O61+'Recover'!O20+'Climbing world'!O30+'Distribution'!O57</f>
        <v>0</v>
      </c>
      <c r="P28" s="223"/>
      <c r="Q28" s="212"/>
      <c r="R28" s="221">
        <f>R25+'Train'!R36+'Climb'!R61+'Recover'!R20+'Climbing world'!R30+'Distribution'!R57</f>
        <v>0</v>
      </c>
      <c r="S28" s="223"/>
      <c r="T28" s="212"/>
      <c r="U28" s="221">
        <f>U25+'Train'!U36+'Climb'!U61+'Recover'!U20+'Climbing world'!U30+'Distribution'!U57</f>
        <v>0</v>
      </c>
      <c r="V28" s="224"/>
      <c r="W28" s="225"/>
      <c r="X28" s="226">
        <f>X25+'Train'!X36+'Climb'!X61+'Recover'!X20+'Climbing world'!X30+'Distribution'!X57</f>
        <v>0</v>
      </c>
      <c r="Y28" s="182"/>
      <c r="Z28" s="106"/>
      <c r="AA28" s="7"/>
    </row>
    <row r="29" ht="15.6" customHeight="1">
      <c r="A29" s="227"/>
      <c r="B29" s="6"/>
      <c r="C29" s="202"/>
      <c r="D29" s="6"/>
      <c r="E29" s="228"/>
      <c r="F29" s="228"/>
      <c r="G29" s="228"/>
      <c r="H29" s="202"/>
      <c r="I29" s="229"/>
      <c r="J29" s="202"/>
      <c r="K29" s="6"/>
      <c r="L29" s="228"/>
      <c r="M29" s="6"/>
      <c r="N29" s="6"/>
      <c r="O29" s="228"/>
      <c r="P29" s="6"/>
      <c r="Q29" s="6"/>
      <c r="R29" s="228"/>
      <c r="S29" s="6"/>
      <c r="T29" s="6"/>
      <c r="U29" s="228"/>
      <c r="V29" s="6"/>
      <c r="W29" s="6"/>
      <c r="X29" s="228"/>
      <c r="Y29" s="228"/>
      <c r="Z29" s="6"/>
      <c r="AA29" s="7"/>
    </row>
    <row r="30" ht="48.4" customHeight="1">
      <c r="A30" s="230"/>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63"/>
      <c r="Z30" s="6"/>
      <c r="AA30" s="7"/>
    </row>
    <row r="31" ht="15.6" customHeight="1">
      <c r="A31" s="227"/>
      <c r="B31" s="6"/>
      <c r="C31" s="202"/>
      <c r="D31" s="6"/>
      <c r="E31" s="6"/>
      <c r="F31" s="6"/>
      <c r="G31" s="6"/>
      <c r="H31" s="202"/>
      <c r="I31" s="202"/>
      <c r="J31" s="202"/>
      <c r="K31" s="6"/>
      <c r="L31" s="6"/>
      <c r="M31" s="6"/>
      <c r="N31" s="6"/>
      <c r="O31" s="6"/>
      <c r="P31" s="6"/>
      <c r="Q31" s="6"/>
      <c r="R31" s="6"/>
      <c r="S31" s="6"/>
      <c r="T31" s="6"/>
      <c r="U31" s="6"/>
      <c r="V31" s="6"/>
      <c r="W31" s="6"/>
      <c r="X31" s="6"/>
      <c r="Y31" s="6"/>
      <c r="Z31" s="6"/>
      <c r="AA31" s="7"/>
    </row>
    <row r="32" ht="15.6" customHeight="1">
      <c r="A32" s="227"/>
      <c r="B32" s="6"/>
      <c r="C32" s="202"/>
      <c r="D32" s="6"/>
      <c r="E32" s="6"/>
      <c r="F32" s="6"/>
      <c r="G32" s="6"/>
      <c r="H32" s="202"/>
      <c r="I32" s="202"/>
      <c r="J32" s="202"/>
      <c r="K32" s="6"/>
      <c r="L32" s="6"/>
      <c r="M32" s="6"/>
      <c r="N32" s="6"/>
      <c r="O32" s="6"/>
      <c r="P32" s="6"/>
      <c r="Q32" s="6"/>
      <c r="R32" s="6"/>
      <c r="S32" s="6"/>
      <c r="T32" s="6"/>
      <c r="U32" s="6"/>
      <c r="V32" s="6"/>
      <c r="W32" s="6"/>
      <c r="X32" s="6"/>
      <c r="Y32" s="6"/>
      <c r="Z32" s="6"/>
      <c r="AA32" s="7"/>
    </row>
    <row r="33" ht="15.6" customHeight="1">
      <c r="A33" s="227"/>
      <c r="B33" s="6"/>
      <c r="C33" s="202"/>
      <c r="D33" s="6"/>
      <c r="E33" s="6"/>
      <c r="F33" s="6"/>
      <c r="G33" s="6"/>
      <c r="H33" s="202"/>
      <c r="I33" s="202"/>
      <c r="J33" s="202"/>
      <c r="K33" s="6"/>
      <c r="L33" s="6"/>
      <c r="M33" s="6"/>
      <c r="N33" s="6"/>
      <c r="O33" s="6"/>
      <c r="P33" s="6"/>
      <c r="Q33" s="6"/>
      <c r="R33" s="6"/>
      <c r="S33" s="6"/>
      <c r="T33" s="6"/>
      <c r="U33" s="6"/>
      <c r="V33" s="6"/>
      <c r="W33" s="6"/>
      <c r="X33" s="6"/>
      <c r="Y33" s="6"/>
      <c r="Z33" s="6"/>
      <c r="AA33" s="7"/>
    </row>
    <row r="34" ht="16.15" customHeight="1">
      <c r="A34" s="227"/>
      <c r="B34" s="6"/>
      <c r="C34" s="202"/>
      <c r="D34" s="6"/>
      <c r="E34" s="6"/>
      <c r="F34" s="6"/>
      <c r="G34" s="6"/>
      <c r="H34" s="202"/>
      <c r="I34" s="202"/>
      <c r="J34" s="202"/>
      <c r="K34" s="6"/>
      <c r="L34" s="6"/>
      <c r="M34" s="6"/>
      <c r="N34" s="6"/>
      <c r="O34" s="6"/>
      <c r="P34" s="6"/>
      <c r="Q34" s="6"/>
      <c r="R34" s="6"/>
      <c r="S34" s="6"/>
      <c r="T34" s="6"/>
      <c r="U34" s="6"/>
      <c r="V34" s="6"/>
      <c r="W34" s="6"/>
      <c r="X34" s="6"/>
      <c r="Y34" s="6"/>
      <c r="Z34" s="6"/>
      <c r="AA34" s="7"/>
    </row>
    <row r="35" ht="15.6" customHeight="1">
      <c r="A35" s="227"/>
      <c r="B35" s="6"/>
      <c r="C35" s="202"/>
      <c r="D35" s="6"/>
      <c r="E35" s="6"/>
      <c r="F35" s="6"/>
      <c r="G35" s="6"/>
      <c r="H35" s="202"/>
      <c r="I35" s="202"/>
      <c r="J35" s="202"/>
      <c r="K35" s="6"/>
      <c r="L35" s="6"/>
      <c r="M35" s="6"/>
      <c r="N35" s="6"/>
      <c r="O35" s="6"/>
      <c r="P35" s="6"/>
      <c r="Q35" s="6"/>
      <c r="R35" s="6"/>
      <c r="S35" s="6"/>
      <c r="T35" s="6"/>
      <c r="U35" s="6"/>
      <c r="V35" s="6"/>
      <c r="W35" s="6"/>
      <c r="X35" s="6"/>
      <c r="Y35" s="6"/>
      <c r="Z35" s="6"/>
      <c r="AA35" s="7"/>
    </row>
    <row r="36" ht="15.6" customHeight="1">
      <c r="A36" s="227"/>
      <c r="B36" s="6"/>
      <c r="C36" s="202"/>
      <c r="D36" s="6"/>
      <c r="E36" s="6"/>
      <c r="F36" s="6"/>
      <c r="G36" s="6"/>
      <c r="H36" s="202"/>
      <c r="I36" s="202"/>
      <c r="J36" s="202"/>
      <c r="K36" s="6"/>
      <c r="L36" s="6"/>
      <c r="M36" s="6"/>
      <c r="N36" s="6"/>
      <c r="O36" s="6"/>
      <c r="P36" s="6"/>
      <c r="Q36" s="6"/>
      <c r="R36" s="6"/>
      <c r="S36" s="6"/>
      <c r="T36" s="6"/>
      <c r="U36" s="6"/>
      <c r="V36" s="6"/>
      <c r="W36" s="6"/>
      <c r="X36" s="6"/>
      <c r="Y36" s="6"/>
      <c r="Z36" s="6"/>
      <c r="AA36" s="7"/>
    </row>
    <row r="37" ht="15.6" customHeight="1">
      <c r="A37" s="227"/>
      <c r="B37" s="6"/>
      <c r="C37" s="202"/>
      <c r="D37" s="6"/>
      <c r="E37" s="6"/>
      <c r="F37" s="6"/>
      <c r="G37" s="6"/>
      <c r="H37" s="202"/>
      <c r="I37" s="202"/>
      <c r="J37" s="202"/>
      <c r="K37" s="6"/>
      <c r="L37" s="6"/>
      <c r="M37" s="6"/>
      <c r="N37" s="6"/>
      <c r="O37" s="6"/>
      <c r="P37" s="6"/>
      <c r="Q37" s="6"/>
      <c r="R37" s="6"/>
      <c r="S37" s="6"/>
      <c r="T37" s="6"/>
      <c r="U37" s="6"/>
      <c r="V37" s="6"/>
      <c r="W37" s="6"/>
      <c r="X37" s="6"/>
      <c r="Y37" s="6"/>
      <c r="Z37" s="6"/>
      <c r="AA37" s="7"/>
    </row>
    <row r="38" ht="15.6" customHeight="1">
      <c r="A38" s="227"/>
      <c r="B38" s="6"/>
      <c r="C38" s="202"/>
      <c r="D38" s="6"/>
      <c r="E38" s="6"/>
      <c r="F38" s="6"/>
      <c r="G38" s="6"/>
      <c r="H38" s="202"/>
      <c r="I38" s="202"/>
      <c r="J38" s="202"/>
      <c r="K38" s="6"/>
      <c r="L38" s="6"/>
      <c r="M38" s="6"/>
      <c r="N38" s="6"/>
      <c r="O38" s="6"/>
      <c r="P38" s="6"/>
      <c r="Q38" s="6"/>
      <c r="R38" s="6"/>
      <c r="S38" s="6"/>
      <c r="T38" s="6"/>
      <c r="U38" s="6"/>
      <c r="V38" s="6"/>
      <c r="W38" s="6"/>
      <c r="X38" s="6"/>
      <c r="Y38" s="6"/>
      <c r="Z38" s="6"/>
      <c r="AA38" s="7"/>
    </row>
    <row r="39" ht="15.6" customHeight="1">
      <c r="A39" s="227"/>
      <c r="B39" s="6"/>
      <c r="C39" s="202"/>
      <c r="D39" s="6"/>
      <c r="E39" s="6"/>
      <c r="F39" s="6"/>
      <c r="G39" s="6"/>
      <c r="H39" s="202"/>
      <c r="I39" s="202"/>
      <c r="J39" s="202"/>
      <c r="K39" s="6"/>
      <c r="L39" s="6"/>
      <c r="M39" s="6"/>
      <c r="N39" s="6"/>
      <c r="O39" s="6"/>
      <c r="P39" s="6"/>
      <c r="Q39" s="6"/>
      <c r="R39" s="6"/>
      <c r="S39" s="6"/>
      <c r="T39" s="6"/>
      <c r="U39" s="6"/>
      <c r="V39" s="6"/>
      <c r="W39" s="6"/>
      <c r="X39" s="6"/>
      <c r="Y39" s="6"/>
      <c r="Z39" s="6"/>
      <c r="AA39" s="7"/>
    </row>
    <row r="40" ht="15.6" customHeight="1">
      <c r="A40" s="227"/>
      <c r="B40" s="6"/>
      <c r="C40" s="202"/>
      <c r="D40" s="6"/>
      <c r="E40" s="6"/>
      <c r="F40" s="6"/>
      <c r="G40" s="6"/>
      <c r="H40" s="202"/>
      <c r="I40" s="202"/>
      <c r="J40" s="202"/>
      <c r="K40" s="6"/>
      <c r="L40" s="6"/>
      <c r="M40" s="6"/>
      <c r="N40" s="6"/>
      <c r="O40" s="6"/>
      <c r="P40" s="6"/>
      <c r="Q40" s="6"/>
      <c r="R40" s="6"/>
      <c r="S40" s="6"/>
      <c r="T40" s="6"/>
      <c r="U40" s="6"/>
      <c r="V40" s="6"/>
      <c r="W40" s="6"/>
      <c r="X40" s="6"/>
      <c r="Y40" s="6"/>
      <c r="Z40" s="6"/>
      <c r="AA40" s="7"/>
    </row>
    <row r="41" ht="15.6" customHeight="1">
      <c r="A41" s="227"/>
      <c r="B41" s="6"/>
      <c r="C41" s="202"/>
      <c r="D41" s="6"/>
      <c r="E41" s="6"/>
      <c r="F41" s="6"/>
      <c r="G41" s="6"/>
      <c r="H41" s="202"/>
      <c r="I41" s="202"/>
      <c r="J41" s="202"/>
      <c r="K41" s="6"/>
      <c r="L41" s="6"/>
      <c r="M41" s="6"/>
      <c r="N41" s="6"/>
      <c r="O41" s="6"/>
      <c r="P41" s="6"/>
      <c r="Q41" s="6"/>
      <c r="R41" s="6"/>
      <c r="S41" s="6"/>
      <c r="T41" s="6"/>
      <c r="U41" s="6"/>
      <c r="V41" s="6"/>
      <c r="W41" s="6"/>
      <c r="X41" s="6"/>
      <c r="Y41" s="6"/>
      <c r="Z41" s="6"/>
      <c r="AA41" s="7"/>
    </row>
    <row r="42" ht="15.6" customHeight="1">
      <c r="A42" s="227"/>
      <c r="B42" s="6"/>
      <c r="C42" s="202"/>
      <c r="D42" s="6"/>
      <c r="E42" s="6"/>
      <c r="F42" s="6"/>
      <c r="G42" s="6"/>
      <c r="H42" s="202"/>
      <c r="I42" s="202"/>
      <c r="J42" s="202"/>
      <c r="K42" s="6"/>
      <c r="L42" s="6"/>
      <c r="M42" s="6"/>
      <c r="N42" s="6"/>
      <c r="O42" s="6"/>
      <c r="P42" s="6"/>
      <c r="Q42" s="6"/>
      <c r="R42" s="6"/>
      <c r="S42" s="6"/>
      <c r="T42" s="6"/>
      <c r="U42" s="6"/>
      <c r="V42" s="6"/>
      <c r="W42" s="6"/>
      <c r="X42" s="6"/>
      <c r="Y42" s="6"/>
      <c r="Z42" s="6"/>
      <c r="AA42" s="7"/>
    </row>
    <row r="43" ht="15.6" customHeight="1">
      <c r="A43" s="227"/>
      <c r="B43" s="6"/>
      <c r="C43" s="202"/>
      <c r="D43" s="6"/>
      <c r="E43" s="6"/>
      <c r="F43" s="6"/>
      <c r="G43" s="6"/>
      <c r="H43" s="202"/>
      <c r="I43" s="202"/>
      <c r="J43" s="202"/>
      <c r="K43" s="6"/>
      <c r="L43" s="6"/>
      <c r="M43" s="6"/>
      <c r="N43" s="6"/>
      <c r="O43" s="6"/>
      <c r="P43" s="6"/>
      <c r="Q43" s="6"/>
      <c r="R43" s="6"/>
      <c r="S43" s="6"/>
      <c r="T43" s="6"/>
      <c r="U43" s="6"/>
      <c r="V43" s="6"/>
      <c r="W43" s="6"/>
      <c r="X43" s="6"/>
      <c r="Y43" s="6"/>
      <c r="Z43" s="6"/>
      <c r="AA43" s="7"/>
    </row>
    <row r="44" ht="15.6" customHeight="1">
      <c r="A44" s="227"/>
      <c r="B44" s="6"/>
      <c r="C44" s="202"/>
      <c r="D44" s="6"/>
      <c r="E44" s="6"/>
      <c r="F44" s="6"/>
      <c r="G44" s="6"/>
      <c r="H44" s="202"/>
      <c r="I44" s="202"/>
      <c r="J44" s="202"/>
      <c r="K44" s="6"/>
      <c r="L44" s="6"/>
      <c r="M44" s="6"/>
      <c r="N44" s="6"/>
      <c r="O44" s="6"/>
      <c r="P44" s="6"/>
      <c r="Q44" s="6"/>
      <c r="R44" s="6"/>
      <c r="S44" s="6"/>
      <c r="T44" s="6"/>
      <c r="U44" s="6"/>
      <c r="V44" s="6"/>
      <c r="W44" s="6"/>
      <c r="X44" s="6"/>
      <c r="Y44" s="6"/>
      <c r="Z44" s="6"/>
      <c r="AA44" s="7"/>
    </row>
    <row r="45" ht="15.6" customHeight="1">
      <c r="A45" s="227"/>
      <c r="B45" s="6"/>
      <c r="C45" s="202"/>
      <c r="D45" s="6"/>
      <c r="E45" s="6"/>
      <c r="F45" s="6"/>
      <c r="G45" s="6"/>
      <c r="H45" s="202"/>
      <c r="I45" s="202"/>
      <c r="J45" s="202"/>
      <c r="K45" s="6"/>
      <c r="L45" s="6"/>
      <c r="M45" s="6"/>
      <c r="N45" s="6"/>
      <c r="O45" s="6"/>
      <c r="P45" s="6"/>
      <c r="Q45" s="6"/>
      <c r="R45" s="6"/>
      <c r="S45" s="6"/>
      <c r="T45" s="6"/>
      <c r="U45" s="6"/>
      <c r="V45" s="6"/>
      <c r="W45" s="6"/>
      <c r="X45" s="6"/>
      <c r="Y45" s="6"/>
      <c r="Z45" s="6"/>
      <c r="AA45" s="7"/>
    </row>
    <row r="46" ht="15.6" customHeight="1">
      <c r="A46" s="227"/>
      <c r="B46" s="6"/>
      <c r="C46" s="202"/>
      <c r="D46" s="6"/>
      <c r="E46" s="6"/>
      <c r="F46" s="6"/>
      <c r="G46" s="6"/>
      <c r="H46" s="202"/>
      <c r="I46" s="202"/>
      <c r="J46" s="202"/>
      <c r="K46" s="6"/>
      <c r="L46" s="6"/>
      <c r="M46" s="6"/>
      <c r="N46" s="6"/>
      <c r="O46" s="6"/>
      <c r="P46" s="6"/>
      <c r="Q46" s="6"/>
      <c r="R46" s="6"/>
      <c r="S46" s="6"/>
      <c r="T46" s="6"/>
      <c r="U46" s="6"/>
      <c r="V46" s="6"/>
      <c r="W46" s="6"/>
      <c r="X46" s="6"/>
      <c r="Y46" s="6"/>
      <c r="Z46" s="6"/>
      <c r="AA46" s="7"/>
    </row>
    <row r="47" ht="15.4" customHeight="1">
      <c r="A47" s="227"/>
      <c r="B47" s="6"/>
      <c r="C47" s="202"/>
      <c r="D47" s="6"/>
      <c r="E47" s="6"/>
      <c r="F47" s="6"/>
      <c r="G47" s="6"/>
      <c r="H47" s="202"/>
      <c r="I47" s="202"/>
      <c r="J47" s="202"/>
      <c r="K47" s="6"/>
      <c r="L47" s="6"/>
      <c r="M47" s="6"/>
      <c r="N47" s="6"/>
      <c r="O47" s="6"/>
      <c r="P47" s="6"/>
      <c r="Q47" s="6"/>
      <c r="R47" s="6"/>
      <c r="S47" s="6"/>
      <c r="T47" s="6"/>
      <c r="U47" s="6"/>
      <c r="V47" s="6"/>
      <c r="W47" s="6"/>
      <c r="X47" s="6"/>
      <c r="Y47" s="6"/>
      <c r="Z47" s="6"/>
      <c r="AA47" s="7"/>
    </row>
    <row r="48" ht="15.4" customHeight="1">
      <c r="A48" s="227"/>
      <c r="B48" s="6"/>
      <c r="C48" s="202"/>
      <c r="D48" s="6"/>
      <c r="E48" s="6"/>
      <c r="F48" s="6"/>
      <c r="G48" s="6"/>
      <c r="H48" s="202"/>
      <c r="I48" s="202"/>
      <c r="J48" s="202"/>
      <c r="K48" s="6"/>
      <c r="L48" s="6"/>
      <c r="M48" s="6"/>
      <c r="N48" s="6"/>
      <c r="O48" s="6"/>
      <c r="P48" s="6"/>
      <c r="Q48" s="6"/>
      <c r="R48" s="6"/>
      <c r="S48" s="6"/>
      <c r="T48" s="6"/>
      <c r="U48" s="6"/>
      <c r="V48" s="6"/>
      <c r="W48" s="6"/>
      <c r="X48" s="6"/>
      <c r="Y48" s="6"/>
      <c r="Z48" s="6"/>
      <c r="AA48" s="7"/>
    </row>
    <row r="49" ht="15.6" customHeight="1">
      <c r="A49" s="227"/>
      <c r="B49" s="6"/>
      <c r="C49" s="202"/>
      <c r="D49" s="6"/>
      <c r="E49" s="6"/>
      <c r="F49" s="6"/>
      <c r="G49" s="6"/>
      <c r="H49" s="202"/>
      <c r="I49" s="202"/>
      <c r="J49" s="202"/>
      <c r="K49" s="6"/>
      <c r="L49" s="6"/>
      <c r="M49" s="6"/>
      <c r="N49" s="6"/>
      <c r="O49" s="6"/>
      <c r="P49" s="6"/>
      <c r="Q49" s="6"/>
      <c r="R49" s="6"/>
      <c r="S49" s="6"/>
      <c r="T49" s="6"/>
      <c r="U49" s="6"/>
      <c r="V49" s="6"/>
      <c r="W49" s="6"/>
      <c r="X49" s="6"/>
      <c r="Y49" s="6"/>
      <c r="Z49" s="6"/>
      <c r="AA49" s="7"/>
    </row>
    <row r="50" ht="15.4" customHeight="1">
      <c r="A50" s="227"/>
      <c r="B50" s="63"/>
      <c r="C50" s="232"/>
      <c r="D50" s="63"/>
      <c r="E50" s="63"/>
      <c r="F50" s="233"/>
      <c r="G50" s="63"/>
      <c r="H50" s="202"/>
      <c r="I50" s="234"/>
      <c r="J50" s="234"/>
      <c r="K50" s="63"/>
      <c r="L50" s="63"/>
      <c r="M50" s="63"/>
      <c r="N50" s="63"/>
      <c r="O50" s="63"/>
      <c r="P50" s="63"/>
      <c r="Q50" s="63"/>
      <c r="R50" s="63"/>
      <c r="S50" s="63"/>
      <c r="T50" s="63"/>
      <c r="U50" s="63"/>
      <c r="V50" s="63"/>
      <c r="W50" s="6"/>
      <c r="X50" s="6"/>
      <c r="Y50" s="6"/>
      <c r="Z50" s="6"/>
      <c r="AA50" s="7"/>
    </row>
    <row r="51" ht="15.6" customHeight="1">
      <c r="A51" s="227"/>
      <c r="B51" s="6"/>
      <c r="C51" s="202"/>
      <c r="D51" s="6"/>
      <c r="E51" s="6"/>
      <c r="F51" s="6"/>
      <c r="G51" s="6"/>
      <c r="H51" s="202"/>
      <c r="I51" s="202"/>
      <c r="J51" s="202"/>
      <c r="K51" s="6"/>
      <c r="L51" s="6"/>
      <c r="M51" s="6"/>
      <c r="N51" s="6"/>
      <c r="O51" s="6"/>
      <c r="P51" s="6"/>
      <c r="Q51" s="6"/>
      <c r="R51" s="6"/>
      <c r="S51" s="6"/>
      <c r="T51" s="6"/>
      <c r="U51" s="6"/>
      <c r="V51" s="6"/>
      <c r="W51" s="6"/>
      <c r="X51" s="6"/>
      <c r="Y51" s="6"/>
      <c r="Z51" s="6"/>
      <c r="AA51" s="7"/>
    </row>
    <row r="52" ht="15.6" customHeight="1">
      <c r="A52" s="227"/>
      <c r="B52" s="6"/>
      <c r="C52" s="202"/>
      <c r="D52" s="6"/>
      <c r="E52" s="6"/>
      <c r="F52" s="6"/>
      <c r="G52" s="6"/>
      <c r="H52" s="202"/>
      <c r="I52" s="202"/>
      <c r="J52" s="202"/>
      <c r="K52" s="6"/>
      <c r="L52" s="6"/>
      <c r="M52" s="6"/>
      <c r="N52" s="6"/>
      <c r="O52" s="6"/>
      <c r="P52" s="6"/>
      <c r="Q52" s="6"/>
      <c r="R52" s="6"/>
      <c r="S52" s="6"/>
      <c r="T52" s="6"/>
      <c r="U52" s="6"/>
      <c r="V52" s="6"/>
      <c r="W52" s="6"/>
      <c r="X52" s="6"/>
      <c r="Y52" s="6"/>
      <c r="Z52" s="6"/>
      <c r="AA52" s="7"/>
    </row>
    <row r="53" ht="15.6" customHeight="1">
      <c r="A53" s="227"/>
      <c r="B53" s="6"/>
      <c r="C53" s="202"/>
      <c r="D53" s="6"/>
      <c r="E53" s="6"/>
      <c r="F53" s="6"/>
      <c r="G53" s="6"/>
      <c r="H53" s="202"/>
      <c r="I53" s="202"/>
      <c r="J53" s="202"/>
      <c r="K53" s="6"/>
      <c r="L53" s="6"/>
      <c r="M53" s="6"/>
      <c r="N53" s="6"/>
      <c r="O53" s="6"/>
      <c r="P53" s="6"/>
      <c r="Q53" s="6"/>
      <c r="R53" s="6"/>
      <c r="S53" s="6"/>
      <c r="T53" s="6"/>
      <c r="U53" s="6"/>
      <c r="V53" s="6"/>
      <c r="W53" s="6"/>
      <c r="X53" s="6"/>
      <c r="Y53" s="6"/>
      <c r="Z53" s="6"/>
      <c r="AA53" s="7"/>
    </row>
    <row r="54" ht="15.6" customHeight="1">
      <c r="A54" s="227"/>
      <c r="B54" s="6"/>
      <c r="C54" s="202"/>
      <c r="D54" s="6"/>
      <c r="E54" s="6"/>
      <c r="F54" s="6"/>
      <c r="G54" s="6"/>
      <c r="H54" s="202"/>
      <c r="I54" s="202"/>
      <c r="J54" s="202"/>
      <c r="K54" s="6"/>
      <c r="L54" s="6"/>
      <c r="M54" s="6"/>
      <c r="N54" s="6"/>
      <c r="O54" s="6"/>
      <c r="P54" s="6"/>
      <c r="Q54" s="6"/>
      <c r="R54" s="6"/>
      <c r="S54" s="6"/>
      <c r="T54" s="6"/>
      <c r="U54" s="6"/>
      <c r="V54" s="6"/>
      <c r="W54" s="6"/>
      <c r="X54" s="6"/>
      <c r="Y54" s="6"/>
      <c r="Z54" s="6"/>
      <c r="AA54" s="7"/>
    </row>
    <row r="55" ht="15.6" customHeight="1">
      <c r="A55" s="227"/>
      <c r="B55" s="168"/>
      <c r="C55" s="168"/>
      <c r="D55" s="168"/>
      <c r="E55" s="168"/>
      <c r="F55" s="168"/>
      <c r="G55" s="168"/>
      <c r="H55" s="168"/>
      <c r="I55" s="168"/>
      <c r="J55" s="168"/>
      <c r="K55" s="168"/>
      <c r="L55" s="63"/>
      <c r="M55" s="63"/>
      <c r="N55" s="63"/>
      <c r="O55" s="63"/>
      <c r="P55" s="63"/>
      <c r="Q55" s="63"/>
      <c r="R55" s="63"/>
      <c r="S55" s="63"/>
      <c r="T55" s="63"/>
      <c r="U55" s="63"/>
      <c r="V55" s="63"/>
      <c r="W55" s="6"/>
      <c r="X55" s="6"/>
      <c r="Y55" s="6"/>
      <c r="Z55" s="6"/>
      <c r="AA55" s="7"/>
    </row>
    <row r="56" ht="15.6" customHeight="1">
      <c r="A56" s="235"/>
      <c r="B56" s="236"/>
      <c r="C56" s="236"/>
      <c r="D56" s="236"/>
      <c r="E56" s="236"/>
      <c r="F56" s="236"/>
      <c r="G56" s="236"/>
      <c r="H56" s="236"/>
      <c r="I56" s="236"/>
      <c r="J56" s="236"/>
      <c r="K56" s="236"/>
      <c r="L56" s="237"/>
      <c r="M56" s="237"/>
      <c r="N56" s="237"/>
      <c r="O56" s="237"/>
      <c r="P56" s="237"/>
      <c r="Q56" s="237"/>
      <c r="R56" s="237"/>
      <c r="S56" s="237"/>
      <c r="T56" s="237"/>
      <c r="U56" s="237"/>
      <c r="V56" s="237"/>
      <c r="W56" s="238"/>
      <c r="X56" s="238"/>
      <c r="Y56" s="238"/>
      <c r="Z56" s="238"/>
      <c r="AA56" s="239"/>
    </row>
  </sheetData>
  <mergeCells count="36">
    <mergeCell ref="K4:L4"/>
    <mergeCell ref="N4:O4"/>
    <mergeCell ref="Q4:R4"/>
    <mergeCell ref="T4:U4"/>
    <mergeCell ref="W3:X3"/>
    <mergeCell ref="A30:X30"/>
    <mergeCell ref="K2:X2"/>
    <mergeCell ref="K6:X6"/>
    <mergeCell ref="K7:X7"/>
    <mergeCell ref="K13:X13"/>
    <mergeCell ref="K22:X22"/>
    <mergeCell ref="K3:U3"/>
    <mergeCell ref="S4:S5"/>
    <mergeCell ref="M4:M5"/>
    <mergeCell ref="P14:P21"/>
    <mergeCell ref="P8:P12"/>
    <mergeCell ref="P4:P5"/>
    <mergeCell ref="M14:M21"/>
    <mergeCell ref="M8:M12"/>
    <mergeCell ref="S14:S21"/>
    <mergeCell ref="S8:S12"/>
    <mergeCell ref="E24:G24"/>
    <mergeCell ref="E25:G25"/>
    <mergeCell ref="E27:G27"/>
    <mergeCell ref="E28:G28"/>
    <mergeCell ref="A1:A5"/>
    <mergeCell ref="C2:F2"/>
    <mergeCell ref="G2:I2"/>
    <mergeCell ref="A6:I6"/>
    <mergeCell ref="A7:A22"/>
    <mergeCell ref="C13:I13"/>
    <mergeCell ref="B22:I22"/>
    <mergeCell ref="C7:I7"/>
    <mergeCell ref="B3:G3"/>
    <mergeCell ref="B4:G4"/>
    <mergeCell ref="H3:I4"/>
  </mergeCells>
  <pageMargins left="0.7" right="0.7" top="0.75" bottom="0.75" header="0.3" footer="0.3"/>
  <pageSetup firstPageNumber="1" fitToHeight="1" fitToWidth="1" scale="42" useFirstPageNumber="0" orientation="landscape"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dimension ref="A1:Y41"/>
  <sheetViews>
    <sheetView workbookViewId="0" showGridLines="0" defaultGridColor="1"/>
  </sheetViews>
  <sheetFormatPr defaultColWidth="11.5" defaultRowHeight="14.45" customHeight="1" outlineLevelRow="0" outlineLevelCol="0"/>
  <cols>
    <col min="1" max="1" width="14.5" style="240" customWidth="1"/>
    <col min="2" max="2" width="59.5" style="240" customWidth="1"/>
    <col min="3" max="3" width="17.5" style="240" customWidth="1"/>
    <col min="4" max="4" width="12.5" style="240" customWidth="1"/>
    <col min="5" max="5" width="13.6719" style="240" customWidth="1"/>
    <col min="6" max="6" width="7.67188" style="240" customWidth="1"/>
    <col min="7" max="9" width="16.5" style="240" customWidth="1"/>
    <col min="10" max="10" width="2.67188" style="240" customWidth="1"/>
    <col min="11" max="11" width="10.5" style="240" customWidth="1"/>
    <col min="12" max="12" width="12.5" style="240" customWidth="1"/>
    <col min="13" max="13" width="2.67188" style="240" customWidth="1"/>
    <col min="14" max="14" width="10.5" style="240" customWidth="1"/>
    <col min="15" max="15" width="12.5" style="240" customWidth="1"/>
    <col min="16" max="16" width="2.67188" style="240" customWidth="1"/>
    <col min="17" max="17" width="10.5" style="240" customWidth="1"/>
    <col min="18" max="18" width="12.5" style="240" customWidth="1"/>
    <col min="19" max="19" width="2.67188" style="240" customWidth="1"/>
    <col min="20" max="20" width="10.5" style="240" customWidth="1"/>
    <col min="21" max="21" width="12.5" style="240" customWidth="1"/>
    <col min="22" max="22" width="2.67188" style="240" customWidth="1"/>
    <col min="23" max="23" width="10.5" style="240" customWidth="1"/>
    <col min="24" max="24" width="16.6719" style="240" customWidth="1"/>
    <col min="25" max="25" width="11.5" style="240" customWidth="1"/>
    <col min="26" max="16384" width="11.5" style="240" customWidth="1"/>
  </cols>
  <sheetData>
    <row r="1" ht="16.15" customHeight="1">
      <c r="A1" s="241"/>
      <c r="B1" s="242"/>
      <c r="C1" s="243"/>
      <c r="D1" t="s" s="43">
        <v>10</v>
      </c>
      <c r="E1" s="244"/>
      <c r="F1" s="245"/>
      <c r="G1" s="245"/>
      <c r="H1" s="245"/>
      <c r="I1" s="246"/>
      <c r="J1" s="247"/>
      <c r="K1" s="248"/>
      <c r="L1" s="249"/>
      <c r="M1" s="249"/>
      <c r="N1" s="249"/>
      <c r="O1" s="249"/>
      <c r="P1" s="249"/>
      <c r="Q1" s="249"/>
      <c r="R1" s="249"/>
      <c r="S1" s="249"/>
      <c r="T1" s="249"/>
      <c r="U1" s="249"/>
      <c r="V1" s="249"/>
      <c r="W1" s="249"/>
      <c r="X1" s="249"/>
      <c r="Y1" s="250"/>
    </row>
    <row r="2" ht="96.4" customHeight="1">
      <c r="A2" s="251"/>
      <c r="B2" s="52"/>
      <c r="C2" t="s" s="53">
        <v>11</v>
      </c>
      <c r="D2" s="54"/>
      <c r="E2" s="55"/>
      <c r="F2" s="55"/>
      <c r="G2" s="56"/>
      <c r="H2" s="56"/>
      <c r="I2" s="57"/>
      <c r="J2" s="58"/>
      <c r="K2" t="s" s="59">
        <v>12</v>
      </c>
      <c r="L2" s="60"/>
      <c r="M2" s="60"/>
      <c r="N2" s="60"/>
      <c r="O2" s="60"/>
      <c r="P2" s="60"/>
      <c r="Q2" s="60"/>
      <c r="R2" s="60"/>
      <c r="S2" s="60"/>
      <c r="T2" s="60"/>
      <c r="U2" s="60"/>
      <c r="V2" s="60"/>
      <c r="W2" s="60"/>
      <c r="X2" s="61"/>
      <c r="Y2" s="252"/>
    </row>
    <row r="3" ht="27" customHeight="1">
      <c r="A3" s="251"/>
      <c r="B3" t="s" s="65">
        <v>13</v>
      </c>
      <c r="C3" s="66"/>
      <c r="D3" s="66"/>
      <c r="E3" s="66"/>
      <c r="F3" s="66"/>
      <c r="G3" s="67"/>
      <c r="H3" t="s" s="68">
        <v>14</v>
      </c>
      <c r="I3" s="69"/>
      <c r="J3" s="58"/>
      <c r="K3" t="s" s="70">
        <v>15</v>
      </c>
      <c r="L3" s="71"/>
      <c r="M3" s="71"/>
      <c r="N3" s="71"/>
      <c r="O3" s="71"/>
      <c r="P3" s="71"/>
      <c r="Q3" s="71"/>
      <c r="R3" s="71"/>
      <c r="S3" s="71"/>
      <c r="T3" s="71"/>
      <c r="U3" s="72"/>
      <c r="V3" s="73"/>
      <c r="W3" t="s" s="74">
        <v>16</v>
      </c>
      <c r="X3" s="75"/>
      <c r="Y3" s="252"/>
    </row>
    <row r="4" ht="36" customHeight="1">
      <c r="A4" s="251"/>
      <c r="B4" t="s" s="76">
        <v>17</v>
      </c>
      <c r="C4" s="77"/>
      <c r="D4" s="77"/>
      <c r="E4" s="77"/>
      <c r="F4" s="77"/>
      <c r="G4" s="78"/>
      <c r="H4" s="79"/>
      <c r="I4" s="80"/>
      <c r="J4" s="81"/>
      <c r="K4" t="s" s="82">
        <v>18</v>
      </c>
      <c r="L4" s="83"/>
      <c r="M4" s="253"/>
      <c r="N4" t="s" s="82">
        <v>19</v>
      </c>
      <c r="O4" s="83"/>
      <c r="P4" s="253"/>
      <c r="Q4" t="s" s="82">
        <v>20</v>
      </c>
      <c r="R4" s="83"/>
      <c r="S4" s="253"/>
      <c r="T4" t="s" s="82">
        <v>21</v>
      </c>
      <c r="U4" s="83"/>
      <c r="V4" s="254"/>
      <c r="W4" s="86"/>
      <c r="X4" s="87"/>
      <c r="Y4" s="252"/>
    </row>
    <row r="5" ht="76.15" customHeight="1">
      <c r="A5" s="255"/>
      <c r="B5" s="256"/>
      <c r="C5" t="s" s="257">
        <v>22</v>
      </c>
      <c r="D5" t="s" s="257">
        <v>23</v>
      </c>
      <c r="E5" t="s" s="257">
        <v>24</v>
      </c>
      <c r="F5" t="s" s="257">
        <v>25</v>
      </c>
      <c r="G5" t="s" s="257">
        <v>26</v>
      </c>
      <c r="H5" t="s" s="95">
        <v>27</v>
      </c>
      <c r="I5" t="s" s="92">
        <v>28</v>
      </c>
      <c r="J5" s="93"/>
      <c r="K5" t="s" s="95">
        <v>27</v>
      </c>
      <c r="L5" t="s" s="92">
        <v>28</v>
      </c>
      <c r="M5" s="258"/>
      <c r="N5" t="s" s="95">
        <v>27</v>
      </c>
      <c r="O5" t="s" s="92">
        <v>28</v>
      </c>
      <c r="P5" s="258"/>
      <c r="Q5" t="s" s="95">
        <v>27</v>
      </c>
      <c r="R5" t="s" s="92">
        <v>28</v>
      </c>
      <c r="S5" s="258"/>
      <c r="T5" t="s" s="95">
        <v>27</v>
      </c>
      <c r="U5" t="s" s="92">
        <v>28</v>
      </c>
      <c r="V5" s="96"/>
      <c r="W5" t="s" s="97">
        <v>29</v>
      </c>
      <c r="X5" t="s" s="98">
        <v>30</v>
      </c>
      <c r="Y5" s="252"/>
    </row>
    <row r="6" ht="21.6" customHeight="1">
      <c r="A6" t="s" s="99">
        <v>57</v>
      </c>
      <c r="B6" s="100"/>
      <c r="C6" s="100"/>
      <c r="D6" s="100"/>
      <c r="E6" s="100"/>
      <c r="F6" s="100"/>
      <c r="G6" s="100"/>
      <c r="H6" s="100"/>
      <c r="I6" s="101"/>
      <c r="J6" s="102"/>
      <c r="K6" t="s" s="99">
        <v>31</v>
      </c>
      <c r="L6" s="100"/>
      <c r="M6" s="100"/>
      <c r="N6" s="100"/>
      <c r="O6" s="100"/>
      <c r="P6" s="100"/>
      <c r="Q6" s="100"/>
      <c r="R6" s="100"/>
      <c r="S6" s="100"/>
      <c r="T6" s="100"/>
      <c r="U6" s="100"/>
      <c r="V6" s="100"/>
      <c r="W6" s="100"/>
      <c r="X6" s="101"/>
      <c r="Y6" s="252"/>
    </row>
    <row r="7" ht="16.15" customHeight="1">
      <c r="A7" s="241"/>
      <c r="B7" t="s" s="111">
        <v>58</v>
      </c>
      <c r="C7" s="259"/>
      <c r="D7" s="259"/>
      <c r="E7" s="259"/>
      <c r="F7" s="259"/>
      <c r="G7" s="259"/>
      <c r="H7" s="259"/>
      <c r="I7" s="260"/>
      <c r="J7" s="261"/>
      <c r="K7" t="s" s="262">
        <v>58</v>
      </c>
      <c r="L7" s="263"/>
      <c r="M7" s="263"/>
      <c r="N7" s="263"/>
      <c r="O7" s="263"/>
      <c r="P7" s="263"/>
      <c r="Q7" s="263"/>
      <c r="R7" s="263"/>
      <c r="S7" s="263"/>
      <c r="T7" s="263"/>
      <c r="U7" s="263"/>
      <c r="V7" s="263"/>
      <c r="W7" s="263"/>
      <c r="X7" s="264"/>
      <c r="Y7" s="252"/>
    </row>
    <row r="8" ht="15.6" customHeight="1">
      <c r="A8" s="251"/>
      <c r="B8" t="s" s="265">
        <v>59</v>
      </c>
      <c r="C8" t="s" s="266">
        <v>49</v>
      </c>
      <c r="D8" s="267">
        <v>5.68</v>
      </c>
      <c r="E8" s="267">
        <v>28.41</v>
      </c>
      <c r="F8" s="268">
        <f>G8/D8</f>
        <v>2.20070422535211</v>
      </c>
      <c r="G8" s="267">
        <v>12.5</v>
      </c>
      <c r="H8" s="269"/>
      <c r="I8" s="270">
        <f>H8*E8</f>
        <v>0</v>
      </c>
      <c r="J8" s="122"/>
      <c r="K8" s="271"/>
      <c r="L8" s="124">
        <f>K8*$E8</f>
        <v>0</v>
      </c>
      <c r="M8" s="272"/>
      <c r="N8" s="271"/>
      <c r="O8" s="124">
        <f>N8*$E8</f>
        <v>0</v>
      </c>
      <c r="P8" s="272"/>
      <c r="Q8" s="271"/>
      <c r="R8" s="124">
        <f>Q8*$E8</f>
        <v>0</v>
      </c>
      <c r="S8" s="272"/>
      <c r="T8" s="271"/>
      <c r="U8" s="124">
        <f>T8*$E8</f>
        <v>0</v>
      </c>
      <c r="V8" s="126"/>
      <c r="W8" s="273">
        <f>SUM(K8,N8,Q8,T8)</f>
        <v>0</v>
      </c>
      <c r="X8" s="124">
        <f>W8*$E8</f>
        <v>0</v>
      </c>
      <c r="Y8" s="252"/>
    </row>
    <row r="9" ht="15.6" customHeight="1">
      <c r="A9" s="251"/>
      <c r="B9" t="s" s="274">
        <v>60</v>
      </c>
      <c r="C9" t="s" s="275">
        <v>49</v>
      </c>
      <c r="D9" s="276">
        <v>7.95</v>
      </c>
      <c r="E9" s="276">
        <v>39.77</v>
      </c>
      <c r="F9" s="277">
        <f>G9/D9</f>
        <v>2.20125786163522</v>
      </c>
      <c r="G9" s="276">
        <v>17.5</v>
      </c>
      <c r="H9" s="278"/>
      <c r="I9" s="279">
        <f>H9*E9</f>
        <v>0</v>
      </c>
      <c r="J9" s="122"/>
      <c r="K9" s="280"/>
      <c r="L9" s="121">
        <f>K9*$E9</f>
        <v>0</v>
      </c>
      <c r="M9" s="281"/>
      <c r="N9" s="280"/>
      <c r="O9" s="121">
        <f>N9*$E9</f>
        <v>0</v>
      </c>
      <c r="P9" s="281"/>
      <c r="Q9" s="280"/>
      <c r="R9" s="121">
        <f>Q9*$E9</f>
        <v>0</v>
      </c>
      <c r="S9" s="281"/>
      <c r="T9" s="280"/>
      <c r="U9" s="121">
        <f>T9*$E9</f>
        <v>0</v>
      </c>
      <c r="V9" s="122"/>
      <c r="W9" s="282">
        <f>SUM(K9,N9,Q9,T9)</f>
        <v>0</v>
      </c>
      <c r="X9" s="121">
        <f>W9*$E9</f>
        <v>0</v>
      </c>
      <c r="Y9" s="252"/>
    </row>
    <row r="10" ht="15.6" customHeight="1">
      <c r="A10" s="251"/>
      <c r="B10" t="s" s="274">
        <v>61</v>
      </c>
      <c r="C10" t="s" s="275">
        <v>34</v>
      </c>
      <c r="D10" s="276">
        <v>24.95</v>
      </c>
      <c r="E10" s="276">
        <v>24.95</v>
      </c>
      <c r="F10" s="277">
        <f>G10/D10</f>
        <v>2</v>
      </c>
      <c r="G10" s="276">
        <v>49.9</v>
      </c>
      <c r="H10" s="278"/>
      <c r="I10" s="279">
        <f>H10*E10</f>
        <v>0</v>
      </c>
      <c r="J10" s="122"/>
      <c r="K10" s="280"/>
      <c r="L10" s="121">
        <f>K10*$E10</f>
        <v>0</v>
      </c>
      <c r="M10" s="281"/>
      <c r="N10" s="280"/>
      <c r="O10" s="121">
        <f>N10*$E10</f>
        <v>0</v>
      </c>
      <c r="P10" s="281"/>
      <c r="Q10" s="280"/>
      <c r="R10" s="121">
        <f>Q10*$E10</f>
        <v>0</v>
      </c>
      <c r="S10" s="281"/>
      <c r="T10" s="280"/>
      <c r="U10" s="121">
        <f>T10*$E10</f>
        <v>0</v>
      </c>
      <c r="V10" s="122"/>
      <c r="W10" s="282">
        <f>SUM(K10,N10,Q10,T10)</f>
        <v>0</v>
      </c>
      <c r="X10" s="121">
        <f>W10*$E10</f>
        <v>0</v>
      </c>
      <c r="Y10" s="252"/>
    </row>
    <row r="11" ht="15.6" customHeight="1">
      <c r="A11" s="251"/>
      <c r="B11" t="s" s="274">
        <v>62</v>
      </c>
      <c r="C11" t="s" s="275">
        <v>34</v>
      </c>
      <c r="D11" s="276">
        <v>29.95</v>
      </c>
      <c r="E11" s="276">
        <v>29.95</v>
      </c>
      <c r="F11" s="277">
        <f>G11/D11</f>
        <v>2</v>
      </c>
      <c r="G11" s="276">
        <v>59.9</v>
      </c>
      <c r="H11" s="278"/>
      <c r="I11" s="279">
        <f>H11*E11</f>
        <v>0</v>
      </c>
      <c r="J11" s="122"/>
      <c r="K11" s="280"/>
      <c r="L11" s="121">
        <f>K11*$E11</f>
        <v>0</v>
      </c>
      <c r="M11" s="281"/>
      <c r="N11" s="280"/>
      <c r="O11" s="121">
        <f>N11*$E11</f>
        <v>0</v>
      </c>
      <c r="P11" s="281"/>
      <c r="Q11" s="280"/>
      <c r="R11" s="121">
        <f>Q11*$E11</f>
        <v>0</v>
      </c>
      <c r="S11" s="281"/>
      <c r="T11" s="280"/>
      <c r="U11" s="121">
        <f>T11*$E11</f>
        <v>0</v>
      </c>
      <c r="V11" s="122"/>
      <c r="W11" s="282">
        <f>SUM(K11,N11,Q11,T11)</f>
        <v>0</v>
      </c>
      <c r="X11" s="121">
        <f>W11*$E11</f>
        <v>0</v>
      </c>
      <c r="Y11" s="252"/>
    </row>
    <row r="12" ht="15.6" customHeight="1">
      <c r="A12" s="251"/>
      <c r="B12" t="s" s="274">
        <v>63</v>
      </c>
      <c r="C12" t="s" s="275">
        <v>64</v>
      </c>
      <c r="D12" s="276">
        <v>24.95</v>
      </c>
      <c r="E12" s="276">
        <v>24.95</v>
      </c>
      <c r="F12" s="277">
        <f>G12/D12</f>
        <v>2</v>
      </c>
      <c r="G12" s="276">
        <v>49.9</v>
      </c>
      <c r="H12" s="278"/>
      <c r="I12" s="279">
        <f>H12*E12</f>
        <v>0</v>
      </c>
      <c r="J12" s="122"/>
      <c r="K12" s="280"/>
      <c r="L12" s="121">
        <f>K12*$E12</f>
        <v>0</v>
      </c>
      <c r="M12" s="281"/>
      <c r="N12" s="280"/>
      <c r="O12" s="121">
        <f>N12*$E12</f>
        <v>0</v>
      </c>
      <c r="P12" s="281"/>
      <c r="Q12" s="280"/>
      <c r="R12" s="121">
        <f>Q12*$E12</f>
        <v>0</v>
      </c>
      <c r="S12" s="281"/>
      <c r="T12" s="280"/>
      <c r="U12" s="121">
        <f>T12*$E12</f>
        <v>0</v>
      </c>
      <c r="V12" s="122"/>
      <c r="W12" s="282">
        <f>SUM(K12,N12,Q12,T12)</f>
        <v>0</v>
      </c>
      <c r="X12" s="121">
        <f>W12*$E12</f>
        <v>0</v>
      </c>
      <c r="Y12" s="252"/>
    </row>
    <row r="13" ht="15.6" customHeight="1">
      <c r="A13" s="251"/>
      <c r="B13" t="s" s="274">
        <v>65</v>
      </c>
      <c r="C13" t="s" s="275">
        <v>64</v>
      </c>
      <c r="D13" s="276">
        <v>29.95</v>
      </c>
      <c r="E13" s="276">
        <v>29.95</v>
      </c>
      <c r="F13" s="277">
        <f>G13/D13</f>
        <v>2</v>
      </c>
      <c r="G13" s="276">
        <v>59.9</v>
      </c>
      <c r="H13" s="278"/>
      <c r="I13" s="279">
        <f>H13*E13</f>
        <v>0</v>
      </c>
      <c r="J13" s="122"/>
      <c r="K13" s="280"/>
      <c r="L13" s="121">
        <f>K13*$E13</f>
        <v>0</v>
      </c>
      <c r="M13" s="281"/>
      <c r="N13" s="280"/>
      <c r="O13" s="121">
        <f>N13*$E13</f>
        <v>0</v>
      </c>
      <c r="P13" s="281"/>
      <c r="Q13" s="280"/>
      <c r="R13" s="121">
        <f>Q13*$E13</f>
        <v>0</v>
      </c>
      <c r="S13" s="281"/>
      <c r="T13" s="280"/>
      <c r="U13" s="121">
        <f>T13*$E13</f>
        <v>0</v>
      </c>
      <c r="V13" s="122"/>
      <c r="W13" s="282">
        <f>SUM(K13,N13,Q13,T13)</f>
        <v>0</v>
      </c>
      <c r="X13" s="121">
        <f>W13*$E13</f>
        <v>0</v>
      </c>
      <c r="Y13" s="252"/>
    </row>
    <row r="14" ht="15.6" customHeight="1">
      <c r="A14" s="251"/>
      <c r="B14" t="s" s="274">
        <v>66</v>
      </c>
      <c r="C14" t="s" s="275">
        <v>64</v>
      </c>
      <c r="D14" s="276">
        <v>22.5</v>
      </c>
      <c r="E14" s="276">
        <v>22.5</v>
      </c>
      <c r="F14" s="277">
        <f>G14/D14</f>
        <v>2</v>
      </c>
      <c r="G14" s="276">
        <v>45</v>
      </c>
      <c r="H14" s="278"/>
      <c r="I14" s="279">
        <f>H14*E14</f>
        <v>0</v>
      </c>
      <c r="J14" s="122"/>
      <c r="K14" s="280"/>
      <c r="L14" s="121">
        <f>K14*$E14</f>
        <v>0</v>
      </c>
      <c r="M14" s="281"/>
      <c r="N14" s="280"/>
      <c r="O14" s="121">
        <f>N14*$E14</f>
        <v>0</v>
      </c>
      <c r="P14" s="281"/>
      <c r="Q14" s="280"/>
      <c r="R14" s="121">
        <f>Q14*$E14</f>
        <v>0</v>
      </c>
      <c r="S14" s="281"/>
      <c r="T14" s="280"/>
      <c r="U14" s="121">
        <f>T14*$E14</f>
        <v>0</v>
      </c>
      <c r="V14" s="122"/>
      <c r="W14" s="282">
        <f>SUM(K14,N14,Q14,T14)</f>
        <v>0</v>
      </c>
      <c r="X14" s="121">
        <f>W14*$E14</f>
        <v>0</v>
      </c>
      <c r="Y14" s="252"/>
    </row>
    <row r="15" ht="15.6" customHeight="1">
      <c r="A15" s="251"/>
      <c r="B15" t="s" s="274">
        <v>67</v>
      </c>
      <c r="C15" t="s" s="275">
        <v>34</v>
      </c>
      <c r="D15" s="276">
        <v>24.95</v>
      </c>
      <c r="E15" s="276">
        <v>24.95</v>
      </c>
      <c r="F15" s="277">
        <f>G15/D15</f>
        <v>2</v>
      </c>
      <c r="G15" s="276">
        <v>49.9</v>
      </c>
      <c r="H15" s="278"/>
      <c r="I15" s="279">
        <f>H15*E15</f>
        <v>0</v>
      </c>
      <c r="J15" s="122"/>
      <c r="K15" s="280"/>
      <c r="L15" s="121">
        <f>K15*$E15</f>
        <v>0</v>
      </c>
      <c r="M15" s="281"/>
      <c r="N15" s="280"/>
      <c r="O15" s="121">
        <f>N15*$E15</f>
        <v>0</v>
      </c>
      <c r="P15" s="281"/>
      <c r="Q15" s="280"/>
      <c r="R15" s="121">
        <f>Q15*$E15</f>
        <v>0</v>
      </c>
      <c r="S15" s="281"/>
      <c r="T15" s="280"/>
      <c r="U15" s="121">
        <f>T15*$E15</f>
        <v>0</v>
      </c>
      <c r="V15" s="122"/>
      <c r="W15" s="282">
        <f>SUM(K15,N15,Q15,T15)</f>
        <v>0</v>
      </c>
      <c r="X15" s="121">
        <f>W15*$E15</f>
        <v>0</v>
      </c>
      <c r="Y15" s="252"/>
    </row>
    <row r="16" ht="15.6" customHeight="1">
      <c r="A16" s="251"/>
      <c r="B16" t="s" s="274">
        <v>68</v>
      </c>
      <c r="C16" t="s" s="275">
        <v>64</v>
      </c>
      <c r="D16" s="276">
        <v>12.5</v>
      </c>
      <c r="E16" s="276">
        <v>12.5</v>
      </c>
      <c r="F16" s="277">
        <f>G16/D16</f>
        <v>2</v>
      </c>
      <c r="G16" s="276">
        <v>25</v>
      </c>
      <c r="H16" s="278"/>
      <c r="I16" s="279">
        <f>H16*E16</f>
        <v>0</v>
      </c>
      <c r="J16" s="122"/>
      <c r="K16" s="280"/>
      <c r="L16" s="121">
        <f>K16*$E16</f>
        <v>0</v>
      </c>
      <c r="M16" s="281"/>
      <c r="N16" s="280"/>
      <c r="O16" s="121">
        <f>N16*$E16</f>
        <v>0</v>
      </c>
      <c r="P16" s="281"/>
      <c r="Q16" s="280"/>
      <c r="R16" s="121">
        <f>Q16*$E16</f>
        <v>0</v>
      </c>
      <c r="S16" s="281"/>
      <c r="T16" s="280"/>
      <c r="U16" s="121">
        <f>T16*$E16</f>
        <v>0</v>
      </c>
      <c r="V16" s="122"/>
      <c r="W16" s="282">
        <f>SUM(K16,N16,Q16,T16)</f>
        <v>0</v>
      </c>
      <c r="X16" s="121">
        <f>W16*$E16</f>
        <v>0</v>
      </c>
      <c r="Y16" s="252"/>
    </row>
    <row r="17" ht="15.6" customHeight="1">
      <c r="A17" s="251"/>
      <c r="B17" t="s" s="274">
        <v>69</v>
      </c>
      <c r="C17" t="s" s="275">
        <v>64</v>
      </c>
      <c r="D17" s="276">
        <v>14.95</v>
      </c>
      <c r="E17" s="276">
        <v>14.95</v>
      </c>
      <c r="F17" s="277">
        <f>G17/D17</f>
        <v>2</v>
      </c>
      <c r="G17" s="276">
        <v>29.9</v>
      </c>
      <c r="H17" s="278"/>
      <c r="I17" s="279">
        <f>H17*E17</f>
        <v>0</v>
      </c>
      <c r="J17" s="122"/>
      <c r="K17" s="280"/>
      <c r="L17" s="121">
        <f>K17*$E17</f>
        <v>0</v>
      </c>
      <c r="M17" s="281"/>
      <c r="N17" s="280"/>
      <c r="O17" s="121">
        <f>N17*$E17</f>
        <v>0</v>
      </c>
      <c r="P17" s="281"/>
      <c r="Q17" s="280"/>
      <c r="R17" s="121">
        <f>Q17*$E17</f>
        <v>0</v>
      </c>
      <c r="S17" s="281"/>
      <c r="T17" s="280"/>
      <c r="U17" s="121">
        <f>T17*$E17</f>
        <v>0</v>
      </c>
      <c r="V17" s="122"/>
      <c r="W17" s="282">
        <f>SUM(K17,N17,Q17,T17)</f>
        <v>0</v>
      </c>
      <c r="X17" s="121">
        <f>W17*$E17</f>
        <v>0</v>
      </c>
      <c r="Y17" s="252"/>
    </row>
    <row r="18" ht="15.6" customHeight="1">
      <c r="A18" s="251"/>
      <c r="B18" t="s" s="274">
        <v>70</v>
      </c>
      <c r="C18" t="s" s="275">
        <v>64</v>
      </c>
      <c r="D18" s="276">
        <v>14.95</v>
      </c>
      <c r="E18" s="276">
        <v>14.95</v>
      </c>
      <c r="F18" s="277">
        <f>G18/D18</f>
        <v>2</v>
      </c>
      <c r="G18" s="276">
        <v>29.9</v>
      </c>
      <c r="H18" s="278"/>
      <c r="I18" s="279">
        <f>H18*E18</f>
        <v>0</v>
      </c>
      <c r="J18" s="122"/>
      <c r="K18" s="280"/>
      <c r="L18" s="121">
        <f>K18*$E18</f>
        <v>0</v>
      </c>
      <c r="M18" s="281"/>
      <c r="N18" s="280"/>
      <c r="O18" s="121">
        <f>N18*$E18</f>
        <v>0</v>
      </c>
      <c r="P18" s="281"/>
      <c r="Q18" s="280"/>
      <c r="R18" s="121">
        <f>Q18*$E18</f>
        <v>0</v>
      </c>
      <c r="S18" s="281"/>
      <c r="T18" s="280"/>
      <c r="U18" s="121">
        <f>T18*$E18</f>
        <v>0</v>
      </c>
      <c r="V18" s="122"/>
      <c r="W18" s="282">
        <f>SUM(K18,N18,Q18,T18)</f>
        <v>0</v>
      </c>
      <c r="X18" s="121">
        <f>W18*$E18</f>
        <v>0</v>
      </c>
      <c r="Y18" s="252"/>
    </row>
    <row r="19" ht="15.6" customHeight="1">
      <c r="A19" s="251"/>
      <c r="B19" t="s" s="274">
        <v>71</v>
      </c>
      <c r="C19" t="s" s="275">
        <v>64</v>
      </c>
      <c r="D19" s="276">
        <v>17.5</v>
      </c>
      <c r="E19" s="276">
        <v>17.5</v>
      </c>
      <c r="F19" s="277">
        <f>G19/D19</f>
        <v>2</v>
      </c>
      <c r="G19" s="276">
        <v>35</v>
      </c>
      <c r="H19" s="278"/>
      <c r="I19" s="279">
        <f>H19*E19</f>
        <v>0</v>
      </c>
      <c r="J19" s="122"/>
      <c r="K19" s="280"/>
      <c r="L19" s="121">
        <f>K19*$E19</f>
        <v>0</v>
      </c>
      <c r="M19" s="281"/>
      <c r="N19" s="280"/>
      <c r="O19" s="121">
        <f>N19*$E19</f>
        <v>0</v>
      </c>
      <c r="P19" s="281"/>
      <c r="Q19" s="280"/>
      <c r="R19" s="121">
        <f>Q19*$E19</f>
        <v>0</v>
      </c>
      <c r="S19" s="281"/>
      <c r="T19" s="280"/>
      <c r="U19" s="121">
        <f>T19*$E19</f>
        <v>0</v>
      </c>
      <c r="V19" s="122"/>
      <c r="W19" s="282">
        <f>SUM(K19,N19,Q19,T19)</f>
        <v>0</v>
      </c>
      <c r="X19" s="121">
        <f>W19*$E19</f>
        <v>0</v>
      </c>
      <c r="Y19" s="252"/>
    </row>
    <row r="20" ht="15.6" customHeight="1">
      <c r="A20" s="251"/>
      <c r="B20" t="s" s="274">
        <v>72</v>
      </c>
      <c r="C20" t="s" s="275">
        <v>64</v>
      </c>
      <c r="D20" s="276">
        <v>24.95</v>
      </c>
      <c r="E20" s="276">
        <v>24.95</v>
      </c>
      <c r="F20" s="277">
        <f>G20/D20</f>
        <v>2</v>
      </c>
      <c r="G20" s="276">
        <v>49.9</v>
      </c>
      <c r="H20" s="278"/>
      <c r="I20" s="279">
        <f>H20*E20</f>
        <v>0</v>
      </c>
      <c r="J20" s="122"/>
      <c r="K20" s="280"/>
      <c r="L20" s="121">
        <f>K20*$E20</f>
        <v>0</v>
      </c>
      <c r="M20" s="281"/>
      <c r="N20" s="280"/>
      <c r="O20" s="121">
        <f>N20*$E20</f>
        <v>0</v>
      </c>
      <c r="P20" s="281"/>
      <c r="Q20" s="280"/>
      <c r="R20" s="121">
        <f>Q20*$E20</f>
        <v>0</v>
      </c>
      <c r="S20" s="281"/>
      <c r="T20" s="280"/>
      <c r="U20" s="121">
        <f>T20*$E20</f>
        <v>0</v>
      </c>
      <c r="V20" s="122"/>
      <c r="W20" s="282">
        <f>SUM(K20,N20,Q20,T20)</f>
        <v>0</v>
      </c>
      <c r="X20" s="121">
        <f>W20*$E20</f>
        <v>0</v>
      </c>
      <c r="Y20" s="252"/>
    </row>
    <row r="21" ht="15.6" customHeight="1">
      <c r="A21" s="251"/>
      <c r="B21" t="s" s="274">
        <v>73</v>
      </c>
      <c r="C21" t="s" s="275">
        <v>64</v>
      </c>
      <c r="D21" s="276">
        <v>24.95</v>
      </c>
      <c r="E21" s="276">
        <v>24.95</v>
      </c>
      <c r="F21" s="277">
        <f>G21/D21</f>
        <v>2</v>
      </c>
      <c r="G21" s="276">
        <v>49.9</v>
      </c>
      <c r="H21" s="278"/>
      <c r="I21" s="279">
        <f>H21*E21</f>
        <v>0</v>
      </c>
      <c r="J21" s="122"/>
      <c r="K21" s="280"/>
      <c r="L21" s="121">
        <f>K21*$E21</f>
        <v>0</v>
      </c>
      <c r="M21" s="281"/>
      <c r="N21" s="280"/>
      <c r="O21" s="121">
        <f>N21*$E21</f>
        <v>0</v>
      </c>
      <c r="P21" s="281"/>
      <c r="Q21" s="280"/>
      <c r="R21" s="121">
        <f>Q21*$E21</f>
        <v>0</v>
      </c>
      <c r="S21" s="281"/>
      <c r="T21" s="280"/>
      <c r="U21" s="121">
        <f>T21*$E21</f>
        <v>0</v>
      </c>
      <c r="V21" s="122"/>
      <c r="W21" s="282">
        <f>SUM(K21,N21,Q21,T21)</f>
        <v>0</v>
      </c>
      <c r="X21" s="121">
        <f>W21*$E21</f>
        <v>0</v>
      </c>
      <c r="Y21" s="252"/>
    </row>
    <row r="22" ht="16.15" customHeight="1">
      <c r="A22" s="251"/>
      <c r="B22" t="s" s="283">
        <v>74</v>
      </c>
      <c r="C22" t="s" s="284">
        <v>64</v>
      </c>
      <c r="D22" s="285">
        <v>24.9</v>
      </c>
      <c r="E22" s="285">
        <v>24.9</v>
      </c>
      <c r="F22" s="286">
        <f>G22/D22</f>
        <v>2.00401606425703</v>
      </c>
      <c r="G22" s="285">
        <v>49.9</v>
      </c>
      <c r="H22" s="287"/>
      <c r="I22" s="288">
        <f>H22*E22</f>
        <v>0</v>
      </c>
      <c r="J22" s="122"/>
      <c r="K22" s="289"/>
      <c r="L22" s="137">
        <f>K22*$E22</f>
        <v>0</v>
      </c>
      <c r="M22" s="290"/>
      <c r="N22" s="289"/>
      <c r="O22" s="137">
        <f>N22*$E22</f>
        <v>0</v>
      </c>
      <c r="P22" s="290"/>
      <c r="Q22" s="289"/>
      <c r="R22" s="137">
        <f>Q22*$E22</f>
        <v>0</v>
      </c>
      <c r="S22" s="290"/>
      <c r="T22" s="289"/>
      <c r="U22" s="137">
        <f>T22*$E22</f>
        <v>0</v>
      </c>
      <c r="V22" s="140"/>
      <c r="W22" s="291">
        <f>SUM(K22,N22,Q22,T22)</f>
        <v>0</v>
      </c>
      <c r="X22" s="137">
        <f>W22*$E22</f>
        <v>0</v>
      </c>
      <c r="Y22" s="252"/>
    </row>
    <row r="23" ht="16.15" customHeight="1">
      <c r="A23" s="251"/>
      <c r="B23" t="s" s="111">
        <v>75</v>
      </c>
      <c r="C23" s="292"/>
      <c r="D23" s="292"/>
      <c r="E23" s="292"/>
      <c r="F23" s="292"/>
      <c r="G23" s="292"/>
      <c r="H23" s="292"/>
      <c r="I23" s="293"/>
      <c r="J23" s="294"/>
      <c r="K23" t="s" s="262">
        <v>75</v>
      </c>
      <c r="L23" s="295"/>
      <c r="M23" s="295"/>
      <c r="N23" s="295"/>
      <c r="O23" s="295"/>
      <c r="P23" s="295"/>
      <c r="Q23" s="295"/>
      <c r="R23" s="295"/>
      <c r="S23" s="295"/>
      <c r="T23" s="295"/>
      <c r="U23" s="295"/>
      <c r="V23" s="295"/>
      <c r="W23" s="295"/>
      <c r="X23" s="296"/>
      <c r="Y23" s="252"/>
    </row>
    <row r="24" ht="15.6" customHeight="1">
      <c r="A24" s="251"/>
      <c r="B24" t="s" s="297">
        <v>76</v>
      </c>
      <c r="C24" s="298"/>
      <c r="D24" s="298"/>
      <c r="E24" s="298"/>
      <c r="F24" s="298"/>
      <c r="G24" s="298"/>
      <c r="H24" s="298"/>
      <c r="I24" s="299"/>
      <c r="J24" s="300"/>
      <c r="K24" t="s" s="301">
        <v>76</v>
      </c>
      <c r="L24" s="302"/>
      <c r="M24" s="302"/>
      <c r="N24" s="302"/>
      <c r="O24" s="302"/>
      <c r="P24" s="302"/>
      <c r="Q24" s="302"/>
      <c r="R24" s="302"/>
      <c r="S24" s="302"/>
      <c r="T24" s="302"/>
      <c r="U24" s="302"/>
      <c r="V24" s="302"/>
      <c r="W24" s="302"/>
      <c r="X24" s="303"/>
      <c r="Y24" s="252"/>
    </row>
    <row r="25" ht="15.6" customHeight="1">
      <c r="A25" s="251"/>
      <c r="B25" t="s" s="274">
        <v>77</v>
      </c>
      <c r="C25" t="s" s="275">
        <v>34</v>
      </c>
      <c r="D25" s="276">
        <v>64.5</v>
      </c>
      <c r="E25" s="276">
        <v>64.5</v>
      </c>
      <c r="F25" s="277">
        <f>G25/D25</f>
        <v>1.85891472868217</v>
      </c>
      <c r="G25" s="276">
        <v>119.9</v>
      </c>
      <c r="H25" s="278"/>
      <c r="I25" s="279">
        <f>H25*E25</f>
        <v>0</v>
      </c>
      <c r="J25" s="122"/>
      <c r="K25" s="280"/>
      <c r="L25" s="121">
        <f>K25*$E25</f>
        <v>0</v>
      </c>
      <c r="M25" s="304"/>
      <c r="N25" s="280"/>
      <c r="O25" s="121">
        <f>N25*$E25</f>
        <v>0</v>
      </c>
      <c r="P25" s="304"/>
      <c r="Q25" s="280"/>
      <c r="R25" s="121">
        <f>Q25*$E25</f>
        <v>0</v>
      </c>
      <c r="S25" s="304"/>
      <c r="T25" s="280"/>
      <c r="U25" s="121">
        <f>T25*$E25</f>
        <v>0</v>
      </c>
      <c r="V25" s="305"/>
      <c r="W25" s="282">
        <f>SUM(K25,N25,Q25,T25)</f>
        <v>0</v>
      </c>
      <c r="X25" s="121">
        <f>W25*$E25</f>
        <v>0</v>
      </c>
      <c r="Y25" s="252"/>
    </row>
    <row r="26" ht="15.6" customHeight="1">
      <c r="A26" s="251"/>
      <c r="B26" t="s" s="274">
        <v>78</v>
      </c>
      <c r="C26" t="s" s="275">
        <v>34</v>
      </c>
      <c r="D26" s="276">
        <v>74.5</v>
      </c>
      <c r="E26" s="276">
        <v>74.5</v>
      </c>
      <c r="F26" s="277">
        <f>G26/D26</f>
        <v>1.87785234899329</v>
      </c>
      <c r="G26" s="276">
        <v>139.9</v>
      </c>
      <c r="H26" s="278"/>
      <c r="I26" s="279">
        <f>H26*E26</f>
        <v>0</v>
      </c>
      <c r="J26" s="122"/>
      <c r="K26" s="280"/>
      <c r="L26" s="121">
        <f>K26*$E26</f>
        <v>0</v>
      </c>
      <c r="M26" s="281"/>
      <c r="N26" s="280"/>
      <c r="O26" s="121">
        <f>N26*$E26</f>
        <v>0</v>
      </c>
      <c r="P26" s="281"/>
      <c r="Q26" s="280"/>
      <c r="R26" s="121">
        <f>Q26*$E26</f>
        <v>0</v>
      </c>
      <c r="S26" s="281"/>
      <c r="T26" s="280"/>
      <c r="U26" s="121">
        <f>T26*$E26</f>
        <v>0</v>
      </c>
      <c r="V26" s="122"/>
      <c r="W26" s="282">
        <f>SUM(K26,N26,Q26,T26)</f>
        <v>0</v>
      </c>
      <c r="X26" s="121">
        <f>W26*$E26</f>
        <v>0</v>
      </c>
      <c r="Y26" s="252"/>
    </row>
    <row r="27" ht="15.6" customHeight="1">
      <c r="A27" s="251"/>
      <c r="B27" t="s" s="274">
        <v>79</v>
      </c>
      <c r="C27" t="s" s="275">
        <v>34</v>
      </c>
      <c r="D27" s="276">
        <v>48.5</v>
      </c>
      <c r="E27" s="276">
        <v>48.5</v>
      </c>
      <c r="F27" s="277">
        <f>G27/D27</f>
        <v>1.85360824742268</v>
      </c>
      <c r="G27" s="276">
        <v>89.90000000000001</v>
      </c>
      <c r="H27" s="278"/>
      <c r="I27" s="121">
        <f>H27*E27</f>
        <v>0</v>
      </c>
      <c r="J27" s="122"/>
      <c r="K27" s="280"/>
      <c r="L27" s="121">
        <f>K27*$E27</f>
        <v>0</v>
      </c>
      <c r="M27" s="281"/>
      <c r="N27" s="280"/>
      <c r="O27" s="121">
        <f>N27*$E27</f>
        <v>0</v>
      </c>
      <c r="P27" s="281"/>
      <c r="Q27" s="280"/>
      <c r="R27" s="121">
        <f>Q27*$E27</f>
        <v>0</v>
      </c>
      <c r="S27" s="281"/>
      <c r="T27" s="280"/>
      <c r="U27" s="121">
        <f>T27*$E27</f>
        <v>0</v>
      </c>
      <c r="V27" s="122"/>
      <c r="W27" s="282">
        <f>SUM(K27,N27,Q27,T27)</f>
        <v>0</v>
      </c>
      <c r="X27" s="121">
        <f>W27*$E27</f>
        <v>0</v>
      </c>
      <c r="Y27" s="252"/>
    </row>
    <row r="28" ht="15.6" customHeight="1">
      <c r="A28" s="251"/>
      <c r="B28" t="s" s="274">
        <v>80</v>
      </c>
      <c r="C28" t="s" s="275">
        <v>34</v>
      </c>
      <c r="D28" s="276">
        <v>37.5</v>
      </c>
      <c r="E28" s="276">
        <v>37.5</v>
      </c>
      <c r="F28" s="277">
        <f>G28/D28</f>
        <v>1.864</v>
      </c>
      <c r="G28" s="276">
        <v>69.90000000000001</v>
      </c>
      <c r="H28" s="278"/>
      <c r="I28" s="306">
        <f>H28*E28</f>
        <v>0</v>
      </c>
      <c r="J28" s="307"/>
      <c r="K28" s="280"/>
      <c r="L28" s="121">
        <f>K28*$E28</f>
        <v>0</v>
      </c>
      <c r="M28" s="308"/>
      <c r="N28" s="280"/>
      <c r="O28" s="121">
        <f>N28*$E28</f>
        <v>0</v>
      </c>
      <c r="P28" s="308"/>
      <c r="Q28" s="280"/>
      <c r="R28" s="121">
        <f>Q28*$E28</f>
        <v>0</v>
      </c>
      <c r="S28" s="308"/>
      <c r="T28" s="280"/>
      <c r="U28" s="121">
        <f>T28*$E28</f>
        <v>0</v>
      </c>
      <c r="V28" s="309"/>
      <c r="W28" s="282">
        <f>SUM(K28,N28,Q28,T28)</f>
        <v>0</v>
      </c>
      <c r="X28" s="121">
        <f>W28*$E28</f>
        <v>0</v>
      </c>
      <c r="Y28" s="252"/>
    </row>
    <row r="29" ht="15.6" customHeight="1">
      <c r="A29" s="251"/>
      <c r="B29" t="s" s="310">
        <v>81</v>
      </c>
      <c r="C29" s="311"/>
      <c r="D29" s="311"/>
      <c r="E29" s="311"/>
      <c r="F29" s="311"/>
      <c r="G29" s="311"/>
      <c r="H29" s="311"/>
      <c r="I29" s="312"/>
      <c r="J29" s="300"/>
      <c r="K29" t="s" s="313">
        <v>81</v>
      </c>
      <c r="L29" s="314"/>
      <c r="M29" s="314"/>
      <c r="N29" s="314"/>
      <c r="O29" s="314"/>
      <c r="P29" s="314"/>
      <c r="Q29" s="314"/>
      <c r="R29" s="314"/>
      <c r="S29" s="314"/>
      <c r="T29" s="314"/>
      <c r="U29" s="314"/>
      <c r="V29" s="314"/>
      <c r="W29" s="314"/>
      <c r="X29" s="315"/>
      <c r="Y29" s="252"/>
    </row>
    <row r="30" ht="16.15" customHeight="1">
      <c r="A30" s="251"/>
      <c r="B30" t="s" s="283">
        <v>82</v>
      </c>
      <c r="C30" t="s" s="284">
        <v>34</v>
      </c>
      <c r="D30" s="285">
        <v>8</v>
      </c>
      <c r="E30" s="285">
        <v>8</v>
      </c>
      <c r="F30" s="286">
        <f>G30/D30</f>
        <v>2.1125</v>
      </c>
      <c r="G30" s="285">
        <v>16.9</v>
      </c>
      <c r="H30" s="287"/>
      <c r="I30" s="316">
        <f>H30*E30</f>
        <v>0</v>
      </c>
      <c r="J30" s="307"/>
      <c r="K30" s="289"/>
      <c r="L30" s="137">
        <f>K30*$E30</f>
        <v>0</v>
      </c>
      <c r="M30" s="317"/>
      <c r="N30" s="289"/>
      <c r="O30" s="137">
        <f>N30*$E30</f>
        <v>0</v>
      </c>
      <c r="P30" s="317"/>
      <c r="Q30" s="289"/>
      <c r="R30" s="137">
        <f>Q30*$E30</f>
        <v>0</v>
      </c>
      <c r="S30" s="317"/>
      <c r="T30" s="289"/>
      <c r="U30" s="137">
        <f>T30*$E30</f>
        <v>0</v>
      </c>
      <c r="V30" s="318"/>
      <c r="W30" s="291">
        <f>SUM(K30,N30,Q30,T30)</f>
        <v>0</v>
      </c>
      <c r="X30" s="137">
        <f>W30*$E30</f>
        <v>0</v>
      </c>
      <c r="Y30" s="252"/>
    </row>
    <row r="31" ht="16.15" customHeight="1">
      <c r="A31" s="251"/>
      <c r="B31" t="s" s="111">
        <v>83</v>
      </c>
      <c r="C31" s="292"/>
      <c r="D31" s="292"/>
      <c r="E31" s="292"/>
      <c r="F31" s="292"/>
      <c r="G31" s="292"/>
      <c r="H31" s="292"/>
      <c r="I31" s="293"/>
      <c r="J31" s="300"/>
      <c r="K31" t="s" s="262">
        <v>83</v>
      </c>
      <c r="L31" s="263"/>
      <c r="M31" s="263"/>
      <c r="N31" s="263"/>
      <c r="O31" s="263"/>
      <c r="P31" s="263"/>
      <c r="Q31" s="263"/>
      <c r="R31" s="263"/>
      <c r="S31" s="263"/>
      <c r="T31" s="263"/>
      <c r="U31" s="263"/>
      <c r="V31" s="263"/>
      <c r="W31" s="263"/>
      <c r="X31" s="264"/>
      <c r="Y31" s="252"/>
    </row>
    <row r="32" ht="16.15" customHeight="1">
      <c r="A32" s="251"/>
      <c r="B32" t="s" s="319">
        <v>84</v>
      </c>
      <c r="C32" t="s" s="320">
        <v>34</v>
      </c>
      <c r="D32" s="321">
        <v>10</v>
      </c>
      <c r="E32" s="321">
        <v>10</v>
      </c>
      <c r="F32" t="s" s="322">
        <v>85</v>
      </c>
      <c r="G32" t="s" s="322">
        <v>85</v>
      </c>
      <c r="H32" s="323"/>
      <c r="I32" s="324">
        <f>H32*E32</f>
        <v>0</v>
      </c>
      <c r="J32" s="122"/>
      <c r="K32" s="325"/>
      <c r="L32" s="326">
        <f>K32*$E32</f>
        <v>0</v>
      </c>
      <c r="M32" s="327"/>
      <c r="N32" s="325"/>
      <c r="O32" s="326">
        <f>N32*$E32</f>
        <v>0</v>
      </c>
      <c r="P32" s="327"/>
      <c r="Q32" s="325"/>
      <c r="R32" s="326">
        <f>Q32*$E32</f>
        <v>0</v>
      </c>
      <c r="S32" s="327"/>
      <c r="T32" s="325"/>
      <c r="U32" s="326">
        <f>T32*$E32</f>
        <v>0</v>
      </c>
      <c r="V32" s="327"/>
      <c r="W32" s="328">
        <f>SUM(K32,N32,Q32,T32)</f>
        <v>0</v>
      </c>
      <c r="X32" s="326">
        <f>W32*$E32</f>
        <v>0</v>
      </c>
      <c r="Y32" s="252"/>
    </row>
    <row r="33" ht="8" customHeight="1">
      <c r="A33" s="255"/>
      <c r="B33" s="329"/>
      <c r="C33" s="330"/>
      <c r="D33" s="330"/>
      <c r="E33" s="330"/>
      <c r="F33" s="330"/>
      <c r="G33" s="330"/>
      <c r="H33" s="330"/>
      <c r="I33" s="331"/>
      <c r="J33" s="332"/>
      <c r="K33" s="333"/>
      <c r="L33" s="334"/>
      <c r="M33" s="334"/>
      <c r="N33" s="334"/>
      <c r="O33" s="334"/>
      <c r="P33" s="334"/>
      <c r="Q33" s="334"/>
      <c r="R33" s="334"/>
      <c r="S33" s="334"/>
      <c r="T33" s="334"/>
      <c r="U33" s="334"/>
      <c r="V33" s="334"/>
      <c r="W33" s="334"/>
      <c r="X33" s="335"/>
      <c r="Y33" s="252"/>
    </row>
    <row r="34" ht="15" customHeight="1">
      <c r="A34" s="336"/>
      <c r="B34" s="337"/>
      <c r="C34" s="337"/>
      <c r="D34" s="337"/>
      <c r="E34" s="338"/>
      <c r="F34" s="338"/>
      <c r="G34" s="338"/>
      <c r="H34" s="338"/>
      <c r="I34" s="337"/>
      <c r="J34" s="339"/>
      <c r="K34" s="338"/>
      <c r="L34" s="338"/>
      <c r="M34" s="337"/>
      <c r="N34" s="338"/>
      <c r="O34" s="338"/>
      <c r="P34" s="337"/>
      <c r="Q34" s="338"/>
      <c r="R34" s="338"/>
      <c r="S34" s="337"/>
      <c r="T34" s="338"/>
      <c r="U34" s="338"/>
      <c r="V34" s="337"/>
      <c r="W34" s="338"/>
      <c r="X34" s="338"/>
      <c r="Y34" s="340"/>
    </row>
    <row r="35" ht="24" customHeight="1">
      <c r="A35" s="341"/>
      <c r="B35" s="339"/>
      <c r="C35" s="339"/>
      <c r="D35" s="342"/>
      <c r="E35" t="s" s="171">
        <v>86</v>
      </c>
      <c r="F35" s="172"/>
      <c r="G35" s="173"/>
      <c r="H35" s="174">
        <f>SUM(H8:H33)</f>
        <v>0</v>
      </c>
      <c r="I35" s="343"/>
      <c r="J35" s="344"/>
      <c r="K35" t="s" s="345">
        <v>51</v>
      </c>
      <c r="L35" t="s" s="345">
        <v>52</v>
      </c>
      <c r="M35" s="346"/>
      <c r="N35" t="s" s="345">
        <v>51</v>
      </c>
      <c r="O35" t="s" s="345">
        <v>52</v>
      </c>
      <c r="P35" s="347"/>
      <c r="Q35" t="s" s="345">
        <v>51</v>
      </c>
      <c r="R35" t="s" s="345">
        <v>52</v>
      </c>
      <c r="S35" s="347"/>
      <c r="T35" t="s" s="345">
        <v>51</v>
      </c>
      <c r="U35" t="s" s="345">
        <v>52</v>
      </c>
      <c r="V35" s="347"/>
      <c r="W35" t="s" s="180">
        <v>51</v>
      </c>
      <c r="X35" t="s" s="181">
        <v>53</v>
      </c>
      <c r="Y35" s="182"/>
    </row>
    <row r="36" ht="24" customHeight="1">
      <c r="A36" s="341"/>
      <c r="B36" s="339"/>
      <c r="C36" s="339"/>
      <c r="D36" s="342"/>
      <c r="E36" t="s" s="183">
        <v>87</v>
      </c>
      <c r="F36" s="184"/>
      <c r="G36" s="185"/>
      <c r="H36" s="348"/>
      <c r="I36" s="187">
        <f>SUM(I8:I33)</f>
        <v>0</v>
      </c>
      <c r="J36" s="349"/>
      <c r="K36" s="350">
        <f>SUM(K8:K33)</f>
        <v>0</v>
      </c>
      <c r="L36" s="187">
        <f>SUM(L8:L33)</f>
        <v>0</v>
      </c>
      <c r="M36" s="351"/>
      <c r="N36" s="350">
        <f>SUM(N8:N33)</f>
        <v>0</v>
      </c>
      <c r="O36" s="187">
        <f>SUM(O8:O33)</f>
        <v>0</v>
      </c>
      <c r="P36" s="352"/>
      <c r="Q36" s="350">
        <f>SUM(Q8:Q33)</f>
        <v>0</v>
      </c>
      <c r="R36" s="187">
        <f>SUM(R8:R33)</f>
        <v>0</v>
      </c>
      <c r="S36" s="352"/>
      <c r="T36" s="350">
        <f>SUM(T8:T33)</f>
        <v>0</v>
      </c>
      <c r="U36" s="187">
        <f>SUM(U8:U33)</f>
        <v>0</v>
      </c>
      <c r="V36" s="255"/>
      <c r="W36" s="353">
        <f>SUM(W8:W33)</f>
        <v>0</v>
      </c>
      <c r="X36" s="354">
        <f>SUM(X8:X33)</f>
        <v>0</v>
      </c>
      <c r="Y36" s="355"/>
    </row>
    <row r="37" ht="13.15" customHeight="1">
      <c r="A37" s="341"/>
      <c r="B37" s="339"/>
      <c r="C37" s="339"/>
      <c r="D37" s="342"/>
      <c r="E37" s="195"/>
      <c r="F37" s="196"/>
      <c r="G37" s="196"/>
      <c r="H37" s="356"/>
      <c r="I37" s="356"/>
      <c r="J37" s="356"/>
      <c r="K37" s="356"/>
      <c r="L37" s="356"/>
      <c r="M37" s="356"/>
      <c r="N37" s="356"/>
      <c r="O37" s="356"/>
      <c r="P37" s="356"/>
      <c r="Q37" s="356"/>
      <c r="R37" s="356"/>
      <c r="S37" s="356"/>
      <c r="T37" s="356"/>
      <c r="U37" s="356"/>
      <c r="V37" s="356"/>
      <c r="W37" s="357"/>
      <c r="X37" s="358"/>
      <c r="Y37" s="359"/>
    </row>
    <row r="38" ht="24" customHeight="1">
      <c r="A38" s="341"/>
      <c r="B38" s="339"/>
      <c r="C38" s="339"/>
      <c r="D38" s="342"/>
      <c r="E38" t="s" s="204">
        <v>55</v>
      </c>
      <c r="F38" s="205"/>
      <c r="G38" s="206"/>
      <c r="H38" s="360">
        <f>SUM(H35,'Warm-up'!H24,'Climb'!H60,'Recover'!H19,'Climbing world'!H29,'Distribution'!H56)</f>
        <v>0</v>
      </c>
      <c r="I38" s="361"/>
      <c r="J38" s="362"/>
      <c r="K38" s="360">
        <f>K36+'Warm-up'!K25+'Climb'!K61+'Recover'!K20+'Climbing world'!K30+'Distribution'!K57</f>
        <v>0</v>
      </c>
      <c r="L38" s="361"/>
      <c r="M38" s="362"/>
      <c r="N38" s="360">
        <f>N36+'Warm-up'!N25+'Climb'!N61+'Recover'!N20+'Climbing world'!N30+'Distribution'!N57</f>
        <v>0</v>
      </c>
      <c r="O38" s="361"/>
      <c r="P38" s="362"/>
      <c r="Q38" s="360">
        <f>Q36+'Warm-up'!Q25+'Climb'!Q61+'Recover'!Q20+'Climbing world'!Q30+'Distribution'!Q57</f>
        <v>0</v>
      </c>
      <c r="R38" s="361"/>
      <c r="S38" s="362"/>
      <c r="T38" s="360">
        <f>T36+'Warm-up'!T25+'Climb'!T61+'Recover'!T20+'Climbing world'!T30+'Distribution'!T57</f>
        <v>0</v>
      </c>
      <c r="U38" s="361"/>
      <c r="V38" s="363"/>
      <c r="W38" s="364">
        <f>W36+'Warm-up'!W25+'Climb'!W61+'Recover'!W20+'Climbing world'!W30+'Distribution'!W57</f>
        <v>0</v>
      </c>
      <c r="X38" s="365"/>
      <c r="Y38" s="340"/>
    </row>
    <row r="39" ht="24" customHeight="1">
      <c r="A39" s="341"/>
      <c r="B39" s="339"/>
      <c r="C39" s="339"/>
      <c r="D39" s="342"/>
      <c r="E39" t="s" s="217">
        <v>56</v>
      </c>
      <c r="F39" s="218"/>
      <c r="G39" s="219"/>
      <c r="H39" s="366"/>
      <c r="I39" s="221">
        <f>I36+'Warm-up'!I25+'Climb'!I61+'Recover'!I20+'Climbing world'!I30+'Distribution'!I57</f>
        <v>0</v>
      </c>
      <c r="J39" s="367"/>
      <c r="K39" s="362"/>
      <c r="L39" s="221">
        <f>L36+'Warm-up'!L25+'Climb'!L61+'Recover'!L20+'Climbing world'!L30+'Distribution'!L57</f>
        <v>0</v>
      </c>
      <c r="M39" s="367"/>
      <c r="N39" s="362"/>
      <c r="O39" s="221">
        <f>O36+'Warm-up'!O25+'Climb'!O61+'Recover'!O20+'Climbing world'!O30+'Distribution'!O57</f>
        <v>0</v>
      </c>
      <c r="P39" s="367"/>
      <c r="Q39" s="362"/>
      <c r="R39" s="221">
        <f>R36+'Warm-up'!R25+'Climb'!R61+'Recover'!R20+'Climbing world'!R30+'Distribution'!R57</f>
        <v>0</v>
      </c>
      <c r="S39" s="367"/>
      <c r="T39" s="362"/>
      <c r="U39" s="221">
        <f>U36+'Warm-up'!U25+'Climb'!U61+'Recover'!U20+'Climbing world'!U30+'Distribution'!U57</f>
        <v>0</v>
      </c>
      <c r="V39" s="368"/>
      <c r="W39" s="369"/>
      <c r="X39" s="370">
        <f>X36+'Warm-up'!X25+'Climb'!X61+'Recover'!X20+'Climbing world'!X30+'Distribution'!X57</f>
        <v>0</v>
      </c>
      <c r="Y39" s="371"/>
    </row>
    <row r="40" ht="14.45" customHeight="1">
      <c r="A40" s="341"/>
      <c r="B40" s="339"/>
      <c r="C40" s="339"/>
      <c r="D40" s="339"/>
      <c r="E40" s="337"/>
      <c r="F40" s="337"/>
      <c r="G40" s="337"/>
      <c r="H40" s="339"/>
      <c r="I40" s="337"/>
      <c r="J40" s="339"/>
      <c r="K40" s="339"/>
      <c r="L40" s="337"/>
      <c r="M40" s="339"/>
      <c r="N40" s="339"/>
      <c r="O40" s="337"/>
      <c r="P40" s="339"/>
      <c r="Q40" s="339"/>
      <c r="R40" s="337"/>
      <c r="S40" s="339"/>
      <c r="T40" s="339"/>
      <c r="U40" s="337"/>
      <c r="V40" s="339"/>
      <c r="W40" s="339"/>
      <c r="X40" s="337"/>
      <c r="Y40" s="372"/>
    </row>
    <row r="41" ht="33.6" customHeight="1">
      <c r="A41" s="373"/>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5"/>
    </row>
  </sheetData>
  <mergeCells count="44">
    <mergeCell ref="K4:L4"/>
    <mergeCell ref="N4:O4"/>
    <mergeCell ref="Q4:R4"/>
    <mergeCell ref="T4:U4"/>
    <mergeCell ref="W3:X3"/>
    <mergeCell ref="A41:X41"/>
    <mergeCell ref="P4:P5"/>
    <mergeCell ref="S4:S5"/>
    <mergeCell ref="A6:I6"/>
    <mergeCell ref="K6:X6"/>
    <mergeCell ref="A1:A5"/>
    <mergeCell ref="C2:F2"/>
    <mergeCell ref="G2:I2"/>
    <mergeCell ref="K2:X2"/>
    <mergeCell ref="B3:G3"/>
    <mergeCell ref="H3:I4"/>
    <mergeCell ref="K3:U3"/>
    <mergeCell ref="B4:G4"/>
    <mergeCell ref="M4:M5"/>
    <mergeCell ref="A7:A33"/>
    <mergeCell ref="C7:I7"/>
    <mergeCell ref="K7:X7"/>
    <mergeCell ref="M8:M22"/>
    <mergeCell ref="P8:P22"/>
    <mergeCell ref="S8:S22"/>
    <mergeCell ref="C23:I23"/>
    <mergeCell ref="K23:X23"/>
    <mergeCell ref="C24:I24"/>
    <mergeCell ref="K24:X24"/>
    <mergeCell ref="M25:M28"/>
    <mergeCell ref="P25:P28"/>
    <mergeCell ref="S25:S28"/>
    <mergeCell ref="C29:I29"/>
    <mergeCell ref="K29:X29"/>
    <mergeCell ref="E39:G39"/>
    <mergeCell ref="E35:G35"/>
    <mergeCell ref="E36:G36"/>
    <mergeCell ref="X39:Y39"/>
    <mergeCell ref="C31:I31"/>
    <mergeCell ref="K31:X31"/>
    <mergeCell ref="B33:I33"/>
    <mergeCell ref="K33:X33"/>
    <mergeCell ref="E38:G38"/>
    <mergeCell ref="X36:Y36"/>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dimension ref="A1:Y66"/>
  <sheetViews>
    <sheetView workbookViewId="0" showGridLines="0" defaultGridColor="1"/>
  </sheetViews>
  <sheetFormatPr defaultColWidth="11.5" defaultRowHeight="14.45" customHeight="1" outlineLevelRow="0" outlineLevelCol="0"/>
  <cols>
    <col min="1" max="1" width="14.5" style="376" customWidth="1"/>
    <col min="2" max="2" width="59.5" style="376" customWidth="1"/>
    <col min="3" max="3" width="17.5" style="376" customWidth="1"/>
    <col min="4" max="4" width="12.5" style="376" customWidth="1"/>
    <col min="5" max="5" width="13.6719" style="376" customWidth="1"/>
    <col min="6" max="6" width="7.67188" style="376" customWidth="1"/>
    <col min="7" max="9" width="16.5" style="376" customWidth="1"/>
    <col min="10" max="10" width="2.67188" style="376" customWidth="1"/>
    <col min="11" max="11" width="10.5" style="376" customWidth="1"/>
    <col min="12" max="12" width="12.5" style="376" customWidth="1"/>
    <col min="13" max="13" width="2.67188" style="376" customWidth="1"/>
    <col min="14" max="14" width="10.5" style="376" customWidth="1"/>
    <col min="15" max="15" width="12.5" style="376" customWidth="1"/>
    <col min="16" max="16" width="2.67188" style="376" customWidth="1"/>
    <col min="17" max="17" width="10.5" style="376" customWidth="1"/>
    <col min="18" max="18" width="12.5" style="376" customWidth="1"/>
    <col min="19" max="19" width="2.67188" style="376" customWidth="1"/>
    <col min="20" max="20" width="10.5" style="376" customWidth="1"/>
    <col min="21" max="21" width="12.5" style="376" customWidth="1"/>
    <col min="22" max="22" width="2.67188" style="376" customWidth="1"/>
    <col min="23" max="23" width="10.5" style="376" customWidth="1"/>
    <col min="24" max="24" width="16.6719" style="376" customWidth="1"/>
    <col min="25" max="25" width="11.5" style="376" customWidth="1"/>
    <col min="26" max="16384" width="11.5" style="376" customWidth="1"/>
  </cols>
  <sheetData>
    <row r="1" ht="16.15" customHeight="1">
      <c r="A1" s="241"/>
      <c r="B1" s="242"/>
      <c r="C1" s="243"/>
      <c r="D1" t="s" s="43">
        <v>10</v>
      </c>
      <c r="E1" s="244"/>
      <c r="F1" s="245"/>
      <c r="G1" s="245"/>
      <c r="H1" s="245"/>
      <c r="I1" s="246"/>
      <c r="J1" s="247"/>
      <c r="K1" s="248"/>
      <c r="L1" s="249"/>
      <c r="M1" s="249"/>
      <c r="N1" s="249"/>
      <c r="O1" s="249"/>
      <c r="P1" s="249"/>
      <c r="Q1" s="249"/>
      <c r="R1" s="249"/>
      <c r="S1" s="249"/>
      <c r="T1" s="249"/>
      <c r="U1" s="249"/>
      <c r="V1" s="249"/>
      <c r="W1" s="249"/>
      <c r="X1" s="249"/>
      <c r="Y1" s="250"/>
    </row>
    <row r="2" ht="96.4" customHeight="1">
      <c r="A2" s="251"/>
      <c r="B2" s="52"/>
      <c r="C2" t="s" s="53">
        <v>11</v>
      </c>
      <c r="D2" s="54"/>
      <c r="E2" s="55"/>
      <c r="F2" s="55"/>
      <c r="G2" s="56"/>
      <c r="H2" s="56"/>
      <c r="I2" s="57"/>
      <c r="J2" s="58"/>
      <c r="K2" t="s" s="59">
        <v>12</v>
      </c>
      <c r="L2" s="60"/>
      <c r="M2" s="60"/>
      <c r="N2" s="60"/>
      <c r="O2" s="60"/>
      <c r="P2" s="60"/>
      <c r="Q2" s="60"/>
      <c r="R2" s="60"/>
      <c r="S2" s="60"/>
      <c r="T2" s="60"/>
      <c r="U2" s="60"/>
      <c r="V2" s="60"/>
      <c r="W2" s="60"/>
      <c r="X2" s="61"/>
      <c r="Y2" s="252"/>
    </row>
    <row r="3" ht="27" customHeight="1">
      <c r="A3" s="251"/>
      <c r="B3" t="s" s="65">
        <v>13</v>
      </c>
      <c r="C3" s="66"/>
      <c r="D3" s="66"/>
      <c r="E3" s="66"/>
      <c r="F3" s="66"/>
      <c r="G3" s="67"/>
      <c r="H3" t="s" s="68">
        <v>14</v>
      </c>
      <c r="I3" s="69"/>
      <c r="J3" s="58"/>
      <c r="K3" t="s" s="70">
        <v>15</v>
      </c>
      <c r="L3" s="71"/>
      <c r="M3" s="71"/>
      <c r="N3" s="71"/>
      <c r="O3" s="71"/>
      <c r="P3" s="71"/>
      <c r="Q3" s="71"/>
      <c r="R3" s="71"/>
      <c r="S3" s="71"/>
      <c r="T3" s="71"/>
      <c r="U3" s="72"/>
      <c r="V3" s="73"/>
      <c r="W3" t="s" s="74">
        <v>16</v>
      </c>
      <c r="X3" s="75"/>
      <c r="Y3" s="252"/>
    </row>
    <row r="4" ht="36" customHeight="1">
      <c r="A4" s="251"/>
      <c r="B4" t="s" s="76">
        <v>17</v>
      </c>
      <c r="C4" s="77"/>
      <c r="D4" s="77"/>
      <c r="E4" s="77"/>
      <c r="F4" s="77"/>
      <c r="G4" s="78"/>
      <c r="H4" s="79"/>
      <c r="I4" s="80"/>
      <c r="J4" s="81"/>
      <c r="K4" t="s" s="82">
        <v>18</v>
      </c>
      <c r="L4" s="83"/>
      <c r="M4" s="253"/>
      <c r="N4" t="s" s="82">
        <v>19</v>
      </c>
      <c r="O4" s="83"/>
      <c r="P4" s="253"/>
      <c r="Q4" t="s" s="82">
        <v>20</v>
      </c>
      <c r="R4" s="83"/>
      <c r="S4" s="253"/>
      <c r="T4" t="s" s="82">
        <v>21</v>
      </c>
      <c r="U4" s="83"/>
      <c r="V4" s="254"/>
      <c r="W4" s="86"/>
      <c r="X4" s="87"/>
      <c r="Y4" s="252"/>
    </row>
    <row r="5" ht="76.15" customHeight="1">
      <c r="A5" s="255"/>
      <c r="B5" s="256"/>
      <c r="C5" t="s" s="257">
        <v>22</v>
      </c>
      <c r="D5" t="s" s="257">
        <v>23</v>
      </c>
      <c r="E5" t="s" s="257">
        <v>24</v>
      </c>
      <c r="F5" t="s" s="257">
        <v>25</v>
      </c>
      <c r="G5" t="s" s="257">
        <v>26</v>
      </c>
      <c r="H5" t="s" s="95">
        <v>27</v>
      </c>
      <c r="I5" t="s" s="92">
        <v>28</v>
      </c>
      <c r="J5" s="93"/>
      <c r="K5" t="s" s="95">
        <v>27</v>
      </c>
      <c r="L5" t="s" s="92">
        <v>28</v>
      </c>
      <c r="M5" s="258"/>
      <c r="N5" t="s" s="95">
        <v>27</v>
      </c>
      <c r="O5" t="s" s="92">
        <v>28</v>
      </c>
      <c r="P5" s="258"/>
      <c r="Q5" t="s" s="95">
        <v>27</v>
      </c>
      <c r="R5" t="s" s="92">
        <v>28</v>
      </c>
      <c r="S5" s="258"/>
      <c r="T5" t="s" s="95">
        <v>27</v>
      </c>
      <c r="U5" t="s" s="92">
        <v>28</v>
      </c>
      <c r="V5" s="96"/>
      <c r="W5" t="s" s="97">
        <v>29</v>
      </c>
      <c r="X5" t="s" s="98">
        <v>30</v>
      </c>
      <c r="Y5" s="252"/>
    </row>
    <row r="6" ht="21.6" customHeight="1">
      <c r="A6" t="s" s="103">
        <v>88</v>
      </c>
      <c r="B6" s="377"/>
      <c r="C6" s="377"/>
      <c r="D6" s="377"/>
      <c r="E6" s="377"/>
      <c r="F6" s="377"/>
      <c r="G6" s="377"/>
      <c r="H6" s="377"/>
      <c r="I6" s="378"/>
      <c r="J6" s="379"/>
      <c r="K6" t="s" s="99">
        <v>88</v>
      </c>
      <c r="L6" s="100"/>
      <c r="M6" s="100"/>
      <c r="N6" s="100"/>
      <c r="O6" s="100"/>
      <c r="P6" s="100"/>
      <c r="Q6" s="100"/>
      <c r="R6" s="100"/>
      <c r="S6" s="100"/>
      <c r="T6" s="100"/>
      <c r="U6" s="100"/>
      <c r="V6" s="100"/>
      <c r="W6" s="100"/>
      <c r="X6" s="101"/>
      <c r="Y6" s="252"/>
    </row>
    <row r="7" ht="16.15" customHeight="1">
      <c r="A7" s="380"/>
      <c r="B7" t="s" s="111">
        <v>89</v>
      </c>
      <c r="C7" s="381"/>
      <c r="D7" s="381"/>
      <c r="E7" s="381"/>
      <c r="F7" s="381"/>
      <c r="G7" s="381"/>
      <c r="H7" s="381"/>
      <c r="I7" s="382"/>
      <c r="J7" s="383"/>
      <c r="K7" t="s" s="262">
        <v>89</v>
      </c>
      <c r="L7" s="263"/>
      <c r="M7" s="263"/>
      <c r="N7" s="263"/>
      <c r="O7" s="263"/>
      <c r="P7" s="263"/>
      <c r="Q7" s="263"/>
      <c r="R7" s="263"/>
      <c r="S7" s="263"/>
      <c r="T7" s="263"/>
      <c r="U7" s="263"/>
      <c r="V7" s="263"/>
      <c r="W7" s="263"/>
      <c r="X7" s="264"/>
      <c r="Y7" s="252"/>
    </row>
    <row r="8" ht="15.6" customHeight="1">
      <c r="A8" s="384"/>
      <c r="B8" t="s" s="297">
        <v>90</v>
      </c>
      <c r="C8" s="385"/>
      <c r="D8" s="385"/>
      <c r="E8" s="385"/>
      <c r="F8" s="385"/>
      <c r="G8" s="385"/>
      <c r="H8" s="385"/>
      <c r="I8" s="386"/>
      <c r="J8" s="155"/>
      <c r="K8" t="s" s="301">
        <v>90</v>
      </c>
      <c r="L8" s="302"/>
      <c r="M8" s="302"/>
      <c r="N8" s="302"/>
      <c r="O8" s="302"/>
      <c r="P8" s="302"/>
      <c r="Q8" s="302"/>
      <c r="R8" s="302"/>
      <c r="S8" s="302"/>
      <c r="T8" s="302"/>
      <c r="U8" s="302"/>
      <c r="V8" s="302"/>
      <c r="W8" s="302"/>
      <c r="X8" s="303"/>
      <c r="Y8" s="252"/>
    </row>
    <row r="9" ht="15.6" customHeight="1">
      <c r="A9" s="384"/>
      <c r="B9" t="s" s="274">
        <v>91</v>
      </c>
      <c r="C9" t="s" s="116">
        <v>34</v>
      </c>
      <c r="D9" s="387">
        <v>36.5</v>
      </c>
      <c r="E9" s="387">
        <v>36.5</v>
      </c>
      <c r="F9" s="387">
        <f>G9/D9</f>
        <v>1.91506849315068</v>
      </c>
      <c r="G9" s="387">
        <v>69.90000000000001</v>
      </c>
      <c r="H9" s="120"/>
      <c r="I9" s="388">
        <f>H9*E9</f>
        <v>0</v>
      </c>
      <c r="J9" s="122"/>
      <c r="K9" s="128"/>
      <c r="L9" s="121">
        <f>K9*$E9</f>
        <v>0</v>
      </c>
      <c r="M9" s="389"/>
      <c r="N9" s="128"/>
      <c r="O9" s="121">
        <f>N9*$E9</f>
        <v>0</v>
      </c>
      <c r="P9" s="389"/>
      <c r="Q9" s="128"/>
      <c r="R9" s="121">
        <f>Q9*$E9</f>
        <v>0</v>
      </c>
      <c r="S9" s="389"/>
      <c r="T9" s="128"/>
      <c r="U9" s="121">
        <f>T9*$E9</f>
        <v>0</v>
      </c>
      <c r="V9" s="305"/>
      <c r="W9" s="130">
        <f>SUM(K9,N9,Q9,T9)</f>
        <v>0</v>
      </c>
      <c r="X9" s="121">
        <f>W9*$E9</f>
        <v>0</v>
      </c>
      <c r="Y9" s="252"/>
    </row>
    <row r="10" ht="15.6" customHeight="1">
      <c r="A10" s="251"/>
      <c r="B10" t="s" s="274">
        <v>92</v>
      </c>
      <c r="C10" t="s" s="275">
        <v>34</v>
      </c>
      <c r="D10" s="276">
        <v>38.5</v>
      </c>
      <c r="E10" s="276">
        <v>38.5</v>
      </c>
      <c r="F10" s="276">
        <f>G10/D10</f>
        <v>2.07532467532468</v>
      </c>
      <c r="G10" s="276">
        <v>79.90000000000001</v>
      </c>
      <c r="H10" s="278"/>
      <c r="I10" s="279">
        <f>H10*E10</f>
        <v>0</v>
      </c>
      <c r="J10" s="122"/>
      <c r="K10" s="280"/>
      <c r="L10" s="121">
        <f>K10*$E10</f>
        <v>0</v>
      </c>
      <c r="M10" s="281"/>
      <c r="N10" s="280"/>
      <c r="O10" s="121">
        <f>N10*$E10</f>
        <v>0</v>
      </c>
      <c r="P10" s="281"/>
      <c r="Q10" s="280"/>
      <c r="R10" s="121">
        <f>Q10*$E10</f>
        <v>0</v>
      </c>
      <c r="S10" s="281"/>
      <c r="T10" s="280"/>
      <c r="U10" s="121">
        <f>T10*$E10</f>
        <v>0</v>
      </c>
      <c r="V10" s="122"/>
      <c r="W10" s="282">
        <f>SUM(K10,N10,Q10,T10)</f>
        <v>0</v>
      </c>
      <c r="X10" s="121">
        <f>W10*$E10</f>
        <v>0</v>
      </c>
      <c r="Y10" s="252"/>
    </row>
    <row r="11" ht="15.6" customHeight="1">
      <c r="A11" s="251"/>
      <c r="B11" t="s" s="274">
        <v>93</v>
      </c>
      <c r="C11" t="s" s="275">
        <v>34</v>
      </c>
      <c r="D11" s="276">
        <v>38.5</v>
      </c>
      <c r="E11" s="276">
        <v>38.5</v>
      </c>
      <c r="F11" s="276">
        <f>G11/D11</f>
        <v>2.07532467532468</v>
      </c>
      <c r="G11" s="276">
        <v>79.90000000000001</v>
      </c>
      <c r="H11" s="278"/>
      <c r="I11" s="279">
        <f>H11*E11</f>
        <v>0</v>
      </c>
      <c r="J11" s="122"/>
      <c r="K11" s="280"/>
      <c r="L11" s="121">
        <f>K11*$E11</f>
        <v>0</v>
      </c>
      <c r="M11" s="308"/>
      <c r="N11" s="280"/>
      <c r="O11" s="121">
        <f>N11*$E11</f>
        <v>0</v>
      </c>
      <c r="P11" s="308"/>
      <c r="Q11" s="280"/>
      <c r="R11" s="121">
        <f>Q11*$E11</f>
        <v>0</v>
      </c>
      <c r="S11" s="308"/>
      <c r="T11" s="280"/>
      <c r="U11" s="121">
        <f>T11*$E11</f>
        <v>0</v>
      </c>
      <c r="V11" s="309"/>
      <c r="W11" s="282">
        <f>SUM(K11,N11,Q11,T11)</f>
        <v>0</v>
      </c>
      <c r="X11" s="121">
        <f>W11*$E11</f>
        <v>0</v>
      </c>
      <c r="Y11" s="252"/>
    </row>
    <row r="12" ht="15.6" customHeight="1">
      <c r="A12" s="251"/>
      <c r="B12" t="s" s="390">
        <v>94</v>
      </c>
      <c r="C12" s="391"/>
      <c r="D12" s="391"/>
      <c r="E12" s="391"/>
      <c r="F12" s="391"/>
      <c r="G12" s="391"/>
      <c r="H12" s="391"/>
      <c r="I12" s="392"/>
      <c r="J12" s="393"/>
      <c r="K12" t="s" s="313">
        <v>94</v>
      </c>
      <c r="L12" s="394"/>
      <c r="M12" s="394"/>
      <c r="N12" s="394"/>
      <c r="O12" s="394"/>
      <c r="P12" s="394"/>
      <c r="Q12" s="394"/>
      <c r="R12" s="394"/>
      <c r="S12" s="394"/>
      <c r="T12" s="394"/>
      <c r="U12" s="394"/>
      <c r="V12" s="394"/>
      <c r="W12" s="394"/>
      <c r="X12" s="395"/>
      <c r="Y12" s="252"/>
    </row>
    <row r="13" ht="15.6" customHeight="1">
      <c r="A13" s="251"/>
      <c r="B13" t="s" s="274">
        <v>95</v>
      </c>
      <c r="C13" t="s" s="275">
        <v>34</v>
      </c>
      <c r="D13" s="276">
        <v>32.5</v>
      </c>
      <c r="E13" s="276">
        <v>32.5</v>
      </c>
      <c r="F13" s="276">
        <f>G13/D13</f>
        <v>1.99692307692308</v>
      </c>
      <c r="G13" s="276">
        <v>64.90000000000001</v>
      </c>
      <c r="H13" s="278"/>
      <c r="I13" s="279">
        <f>H13*E13</f>
        <v>0</v>
      </c>
      <c r="J13" s="122"/>
      <c r="K13" s="280"/>
      <c r="L13" s="121">
        <f>K13*$E13</f>
        <v>0</v>
      </c>
      <c r="M13" s="304"/>
      <c r="N13" s="280"/>
      <c r="O13" s="121">
        <f>N13*$E13</f>
        <v>0</v>
      </c>
      <c r="P13" s="304"/>
      <c r="Q13" s="280"/>
      <c r="R13" s="121">
        <f>Q13*$E13</f>
        <v>0</v>
      </c>
      <c r="S13" s="304"/>
      <c r="T13" s="280"/>
      <c r="U13" s="121">
        <f>T13*$E13</f>
        <v>0</v>
      </c>
      <c r="V13" s="305"/>
      <c r="W13" s="282">
        <f>SUM(K13,N13,Q13,T13)</f>
        <v>0</v>
      </c>
      <c r="X13" s="121">
        <f>W13*$E13</f>
        <v>0</v>
      </c>
      <c r="Y13" s="252"/>
    </row>
    <row r="14" ht="15.6" customHeight="1">
      <c r="A14" s="251"/>
      <c r="B14" t="s" s="274">
        <v>96</v>
      </c>
      <c r="C14" t="s" s="275">
        <v>34</v>
      </c>
      <c r="D14" s="276">
        <v>32.5</v>
      </c>
      <c r="E14" s="276">
        <v>32.5</v>
      </c>
      <c r="F14" s="276">
        <f>G14/D14</f>
        <v>1.99692307692308</v>
      </c>
      <c r="G14" s="276">
        <v>64.90000000000001</v>
      </c>
      <c r="H14" s="278"/>
      <c r="I14" s="279">
        <f>H14*E14</f>
        <v>0</v>
      </c>
      <c r="J14" s="122"/>
      <c r="K14" s="280"/>
      <c r="L14" s="121">
        <f>K14*$E14</f>
        <v>0</v>
      </c>
      <c r="M14" s="281"/>
      <c r="N14" s="280"/>
      <c r="O14" s="121">
        <f>N14*$E14</f>
        <v>0</v>
      </c>
      <c r="P14" s="281"/>
      <c r="Q14" s="280"/>
      <c r="R14" s="121">
        <f>Q14*$E14</f>
        <v>0</v>
      </c>
      <c r="S14" s="281"/>
      <c r="T14" s="280"/>
      <c r="U14" s="121">
        <f>T14*$E14</f>
        <v>0</v>
      </c>
      <c r="V14" s="122"/>
      <c r="W14" s="282">
        <f>SUM(K14,N14,Q14,T14)</f>
        <v>0</v>
      </c>
      <c r="X14" s="121">
        <f>W14*$E14</f>
        <v>0</v>
      </c>
      <c r="Y14" s="252"/>
    </row>
    <row r="15" ht="15.6" customHeight="1">
      <c r="A15" s="251"/>
      <c r="B15" t="s" s="274">
        <v>97</v>
      </c>
      <c r="C15" t="s" s="275">
        <v>34</v>
      </c>
      <c r="D15" s="276">
        <v>44.9</v>
      </c>
      <c r="E15" s="276">
        <v>44.9</v>
      </c>
      <c r="F15" s="276">
        <f>G15/D15</f>
        <v>2.0022271714922</v>
      </c>
      <c r="G15" s="276">
        <v>89.90000000000001</v>
      </c>
      <c r="H15" s="278"/>
      <c r="I15" s="279">
        <f>H15*E15</f>
        <v>0</v>
      </c>
      <c r="J15" s="122"/>
      <c r="K15" s="280"/>
      <c r="L15" s="121">
        <f>K15*$E15</f>
        <v>0</v>
      </c>
      <c r="M15" s="308"/>
      <c r="N15" s="280"/>
      <c r="O15" s="121">
        <f>N15*$E15</f>
        <v>0</v>
      </c>
      <c r="P15" s="308"/>
      <c r="Q15" s="280"/>
      <c r="R15" s="121">
        <f>Q15*$E15</f>
        <v>0</v>
      </c>
      <c r="S15" s="308"/>
      <c r="T15" s="280"/>
      <c r="U15" s="121">
        <f>T15*$E15</f>
        <v>0</v>
      </c>
      <c r="V15" s="309"/>
      <c r="W15" s="282">
        <f>SUM(K15,N15,Q15,T15)</f>
        <v>0</v>
      </c>
      <c r="X15" s="121">
        <f>W15*$E15</f>
        <v>0</v>
      </c>
      <c r="Y15" s="252"/>
    </row>
    <row r="16" ht="15.6" customHeight="1">
      <c r="A16" s="251"/>
      <c r="B16" t="s" s="390">
        <v>98</v>
      </c>
      <c r="C16" s="394"/>
      <c r="D16" s="394"/>
      <c r="E16" s="394"/>
      <c r="F16" s="394"/>
      <c r="G16" s="394"/>
      <c r="H16" s="394"/>
      <c r="I16" s="395"/>
      <c r="J16" s="155"/>
      <c r="K16" t="s" s="313">
        <v>98</v>
      </c>
      <c r="L16" s="314"/>
      <c r="M16" s="314"/>
      <c r="N16" s="314"/>
      <c r="O16" s="314"/>
      <c r="P16" s="314"/>
      <c r="Q16" s="314"/>
      <c r="R16" s="314"/>
      <c r="S16" s="314"/>
      <c r="T16" s="314"/>
      <c r="U16" s="314"/>
      <c r="V16" s="314"/>
      <c r="W16" s="314"/>
      <c r="X16" s="315"/>
      <c r="Y16" s="252"/>
    </row>
    <row r="17" ht="15.6" customHeight="1">
      <c r="A17" s="251"/>
      <c r="B17" t="s" s="396">
        <v>99</v>
      </c>
      <c r="C17" s="397"/>
      <c r="D17" s="397"/>
      <c r="E17" s="397"/>
      <c r="F17" s="397"/>
      <c r="G17" s="397"/>
      <c r="H17" s="397"/>
      <c r="I17" s="398"/>
      <c r="J17" s="155"/>
      <c r="K17" t="s" s="399">
        <v>99</v>
      </c>
      <c r="L17" s="400"/>
      <c r="M17" s="400"/>
      <c r="N17" s="400"/>
      <c r="O17" s="400"/>
      <c r="P17" s="400"/>
      <c r="Q17" s="400"/>
      <c r="R17" s="400"/>
      <c r="S17" s="400"/>
      <c r="T17" s="400"/>
      <c r="U17" s="400"/>
      <c r="V17" s="400"/>
      <c r="W17" s="400"/>
      <c r="X17" s="401"/>
      <c r="Y17" s="252"/>
    </row>
    <row r="18" ht="15.6" customHeight="1">
      <c r="A18" s="251"/>
      <c r="B18" t="s" s="274">
        <v>100</v>
      </c>
      <c r="C18" t="s" s="275">
        <v>34</v>
      </c>
      <c r="D18" s="276">
        <v>27.5</v>
      </c>
      <c r="E18" s="276">
        <v>27.5</v>
      </c>
      <c r="F18" s="276">
        <f>G18/D18</f>
        <v>1.99636363636364</v>
      </c>
      <c r="G18" s="276">
        <v>54.9</v>
      </c>
      <c r="H18" s="278"/>
      <c r="I18" s="279">
        <f>H18*E18</f>
        <v>0</v>
      </c>
      <c r="J18" s="122"/>
      <c r="K18" s="280"/>
      <c r="L18" s="121">
        <f>K18*$E18</f>
        <v>0</v>
      </c>
      <c r="M18" s="304"/>
      <c r="N18" s="280"/>
      <c r="O18" s="121">
        <f>N18*$E18</f>
        <v>0</v>
      </c>
      <c r="P18" s="304"/>
      <c r="Q18" s="280"/>
      <c r="R18" s="121">
        <f>Q18*$E18</f>
        <v>0</v>
      </c>
      <c r="S18" s="304"/>
      <c r="T18" s="280"/>
      <c r="U18" s="121">
        <f>T18*$E18</f>
        <v>0</v>
      </c>
      <c r="V18" s="305"/>
      <c r="W18" s="282">
        <f>SUM(K18,N18,Q18,T18)</f>
        <v>0</v>
      </c>
      <c r="X18" s="121">
        <f>W18*$E18</f>
        <v>0</v>
      </c>
      <c r="Y18" s="252"/>
    </row>
    <row r="19" ht="15.6" customHeight="1">
      <c r="A19" s="251"/>
      <c r="B19" t="s" s="274">
        <v>101</v>
      </c>
      <c r="C19" t="s" s="275">
        <v>34</v>
      </c>
      <c r="D19" s="276">
        <v>27.5</v>
      </c>
      <c r="E19" s="276">
        <v>27.5</v>
      </c>
      <c r="F19" s="276">
        <f>G19/D19</f>
        <v>1.99636363636364</v>
      </c>
      <c r="G19" s="276">
        <v>54.9</v>
      </c>
      <c r="H19" s="278"/>
      <c r="I19" s="279">
        <f>H19*E19</f>
        <v>0</v>
      </c>
      <c r="J19" s="122"/>
      <c r="K19" s="280"/>
      <c r="L19" s="121"/>
      <c r="M19" s="281"/>
      <c r="N19" s="280"/>
      <c r="O19" s="121"/>
      <c r="P19" s="281"/>
      <c r="Q19" s="280"/>
      <c r="R19" s="121"/>
      <c r="S19" s="281"/>
      <c r="T19" s="280"/>
      <c r="U19" s="121"/>
      <c r="V19" s="122"/>
      <c r="W19" s="282">
        <f>SUM(K19,N19,Q19,T19)</f>
        <v>0</v>
      </c>
      <c r="X19" s="121">
        <f>W19*$E19</f>
        <v>0</v>
      </c>
      <c r="Y19" s="252"/>
    </row>
    <row r="20" ht="15.6" customHeight="1">
      <c r="A20" s="251"/>
      <c r="B20" t="s" s="274">
        <v>102</v>
      </c>
      <c r="C20" t="s" s="275">
        <v>34</v>
      </c>
      <c r="D20" s="276">
        <v>27.5</v>
      </c>
      <c r="E20" s="276">
        <v>27.5</v>
      </c>
      <c r="F20" s="276">
        <f>G20/D20</f>
        <v>1.99636363636364</v>
      </c>
      <c r="G20" s="276">
        <v>54.9</v>
      </c>
      <c r="H20" s="278"/>
      <c r="I20" s="279">
        <f>H20*E20</f>
        <v>0</v>
      </c>
      <c r="J20" s="122"/>
      <c r="K20" s="280"/>
      <c r="L20" s="121">
        <f>K20*$E20</f>
        <v>0</v>
      </c>
      <c r="M20" s="308"/>
      <c r="N20" s="280"/>
      <c r="O20" s="121">
        <f>N20*$E20</f>
        <v>0</v>
      </c>
      <c r="P20" s="308"/>
      <c r="Q20" s="280"/>
      <c r="R20" s="121">
        <f>Q20*$E20</f>
        <v>0</v>
      </c>
      <c r="S20" s="308"/>
      <c r="T20" s="280"/>
      <c r="U20" s="121">
        <f>T20*$E20</f>
        <v>0</v>
      </c>
      <c r="V20" s="309"/>
      <c r="W20" s="282">
        <f>SUM(K20,N20,Q20,T20)</f>
        <v>0</v>
      </c>
      <c r="X20" s="121">
        <f>W20*$E20</f>
        <v>0</v>
      </c>
      <c r="Y20" s="252"/>
    </row>
    <row r="21" ht="15.6" customHeight="1">
      <c r="A21" s="251"/>
      <c r="B21" t="s" s="402">
        <v>103</v>
      </c>
      <c r="C21" s="397"/>
      <c r="D21" s="397"/>
      <c r="E21" s="397"/>
      <c r="F21" s="397"/>
      <c r="G21" s="397"/>
      <c r="H21" s="397"/>
      <c r="I21" s="398"/>
      <c r="J21" s="155"/>
      <c r="K21" t="s" s="399">
        <v>103</v>
      </c>
      <c r="L21" s="400"/>
      <c r="M21" s="400"/>
      <c r="N21" s="400"/>
      <c r="O21" s="400"/>
      <c r="P21" s="400"/>
      <c r="Q21" s="400"/>
      <c r="R21" s="400"/>
      <c r="S21" s="400"/>
      <c r="T21" s="400"/>
      <c r="U21" s="400"/>
      <c r="V21" s="400"/>
      <c r="W21" s="400"/>
      <c r="X21" s="401"/>
      <c r="Y21" s="252"/>
    </row>
    <row r="22" ht="15.6" customHeight="1">
      <c r="A22" s="384"/>
      <c r="B22" t="s" s="403">
        <v>104</v>
      </c>
      <c r="C22" t="s" s="116">
        <v>34</v>
      </c>
      <c r="D22" s="119">
        <v>19.9</v>
      </c>
      <c r="E22" s="119">
        <v>19.9</v>
      </c>
      <c r="F22" s="404">
        <f>G22/D22</f>
        <v>2.00502512562814</v>
      </c>
      <c r="G22" s="387">
        <v>39.9</v>
      </c>
      <c r="H22" s="120"/>
      <c r="I22" s="388">
        <f>H22*E22</f>
        <v>0</v>
      </c>
      <c r="J22" s="122"/>
      <c r="K22" s="128"/>
      <c r="L22" s="121">
        <f>K22*$E22</f>
        <v>0</v>
      </c>
      <c r="M22" s="405"/>
      <c r="N22" s="128"/>
      <c r="O22" s="121">
        <f>N22*$E22</f>
        <v>0</v>
      </c>
      <c r="P22" s="406"/>
      <c r="Q22" s="128"/>
      <c r="R22" s="121">
        <f>Q22*$E22</f>
        <v>0</v>
      </c>
      <c r="S22" s="406"/>
      <c r="T22" s="128"/>
      <c r="U22" s="121">
        <f>T22*$E22</f>
        <v>0</v>
      </c>
      <c r="V22" s="406"/>
      <c r="W22" s="130">
        <f>SUM(K22,N22,Q22,T22)</f>
        <v>0</v>
      </c>
      <c r="X22" s="121">
        <f>W22*$E22</f>
        <v>0</v>
      </c>
      <c r="Y22" s="252"/>
    </row>
    <row r="23" ht="15.6" customHeight="1">
      <c r="A23" s="384"/>
      <c r="B23" t="s" s="407">
        <v>105</v>
      </c>
      <c r="C23" s="408"/>
      <c r="D23" s="408"/>
      <c r="E23" s="408"/>
      <c r="F23" s="408"/>
      <c r="G23" s="408"/>
      <c r="H23" s="408"/>
      <c r="I23" s="409"/>
      <c r="J23" s="155"/>
      <c r="K23" t="s" s="313">
        <v>105</v>
      </c>
      <c r="L23" s="394"/>
      <c r="M23" s="394"/>
      <c r="N23" s="394"/>
      <c r="O23" s="394"/>
      <c r="P23" s="394"/>
      <c r="Q23" s="394"/>
      <c r="R23" s="394"/>
      <c r="S23" s="394"/>
      <c r="T23" s="394"/>
      <c r="U23" s="394"/>
      <c r="V23" s="394"/>
      <c r="W23" s="394"/>
      <c r="X23" s="395"/>
      <c r="Y23" s="252"/>
    </row>
    <row r="24" ht="15.6" customHeight="1">
      <c r="A24" s="384"/>
      <c r="B24" t="s" s="410">
        <v>106</v>
      </c>
      <c r="C24" t="s" s="116">
        <v>34</v>
      </c>
      <c r="D24" s="387">
        <v>30</v>
      </c>
      <c r="E24" s="387">
        <v>30</v>
      </c>
      <c r="F24" t="s" s="411">
        <v>85</v>
      </c>
      <c r="G24" t="s" s="411">
        <v>85</v>
      </c>
      <c r="H24" s="120"/>
      <c r="I24" s="121">
        <f>H24*E24</f>
        <v>0</v>
      </c>
      <c r="J24" s="122"/>
      <c r="K24" s="128"/>
      <c r="L24" s="121">
        <f>K24*$E24</f>
        <v>0</v>
      </c>
      <c r="M24" s="389"/>
      <c r="N24" s="128"/>
      <c r="O24" s="121">
        <f>N24*$E24</f>
        <v>0</v>
      </c>
      <c r="P24" s="389"/>
      <c r="Q24" s="128"/>
      <c r="R24" s="121">
        <f>Q24*$E24</f>
        <v>0</v>
      </c>
      <c r="S24" s="389"/>
      <c r="T24" s="128"/>
      <c r="U24" s="121">
        <f>T24*$E24</f>
        <v>0</v>
      </c>
      <c r="V24" s="305"/>
      <c r="W24" s="130">
        <f>SUM(K24,N24,Q24,T24)</f>
        <v>0</v>
      </c>
      <c r="X24" s="121">
        <f>W24*$E24</f>
        <v>0</v>
      </c>
      <c r="Y24" s="252"/>
    </row>
    <row r="25" ht="15.6" customHeight="1">
      <c r="A25" s="384"/>
      <c r="B25" t="s" s="410">
        <v>84</v>
      </c>
      <c r="C25" t="s" s="116">
        <v>34</v>
      </c>
      <c r="D25" s="387">
        <v>10</v>
      </c>
      <c r="E25" s="387">
        <v>10</v>
      </c>
      <c r="F25" t="s" s="411">
        <v>85</v>
      </c>
      <c r="G25" t="s" s="411">
        <v>85</v>
      </c>
      <c r="H25" s="120"/>
      <c r="I25" s="121">
        <f>H25*E25</f>
        <v>0</v>
      </c>
      <c r="J25" s="122"/>
      <c r="K25" s="128"/>
      <c r="L25" s="121">
        <f>K25*$E25</f>
        <v>0</v>
      </c>
      <c r="M25" s="129"/>
      <c r="N25" s="128"/>
      <c r="O25" s="121">
        <f>N25*$E25</f>
        <v>0</v>
      </c>
      <c r="P25" s="129"/>
      <c r="Q25" s="128"/>
      <c r="R25" s="121">
        <f>Q25*$E25</f>
        <v>0</v>
      </c>
      <c r="S25" s="129"/>
      <c r="T25" s="128"/>
      <c r="U25" s="121">
        <f>T25*$E25</f>
        <v>0</v>
      </c>
      <c r="V25" s="122"/>
      <c r="W25" s="130">
        <f>SUM(K25,N25,Q25,T25)</f>
        <v>0</v>
      </c>
      <c r="X25" s="121">
        <f>W25*$E25</f>
        <v>0</v>
      </c>
      <c r="Y25" s="252"/>
    </row>
    <row r="26" ht="15.6" customHeight="1">
      <c r="A26" s="384"/>
      <c r="B26" t="s" s="412">
        <v>107</v>
      </c>
      <c r="C26" t="s" s="116">
        <v>34</v>
      </c>
      <c r="D26" s="387">
        <v>5</v>
      </c>
      <c r="E26" s="387">
        <v>5</v>
      </c>
      <c r="F26" t="s" s="411">
        <v>85</v>
      </c>
      <c r="G26" t="s" s="411">
        <v>85</v>
      </c>
      <c r="H26" s="120"/>
      <c r="I26" s="121">
        <f>H26*E26</f>
        <v>0</v>
      </c>
      <c r="J26" s="122"/>
      <c r="K26" s="128"/>
      <c r="L26" s="121">
        <f>K26*$E26</f>
        <v>0</v>
      </c>
      <c r="M26" s="129"/>
      <c r="N26" s="128"/>
      <c r="O26" s="121">
        <f>N26*$E26</f>
        <v>0</v>
      </c>
      <c r="P26" s="129"/>
      <c r="Q26" s="128"/>
      <c r="R26" s="121">
        <f>Q26*$E26</f>
        <v>0</v>
      </c>
      <c r="S26" s="129"/>
      <c r="T26" s="128"/>
      <c r="U26" s="121">
        <f>T26*$E26</f>
        <v>0</v>
      </c>
      <c r="V26" s="122"/>
      <c r="W26" s="130">
        <f>SUM(K26,N26,Q26,T26)</f>
        <v>0</v>
      </c>
      <c r="X26" s="121">
        <f>W26*$E26</f>
        <v>0</v>
      </c>
      <c r="Y26" s="252"/>
    </row>
    <row r="27" ht="16.15" customHeight="1">
      <c r="A27" s="384"/>
      <c r="B27" t="s" s="413">
        <v>108</v>
      </c>
      <c r="C27" t="s" s="132">
        <v>34</v>
      </c>
      <c r="D27" s="414">
        <v>5</v>
      </c>
      <c r="E27" s="414">
        <v>5</v>
      </c>
      <c r="F27" t="s" s="415">
        <v>85</v>
      </c>
      <c r="G27" t="s" s="415">
        <v>85</v>
      </c>
      <c r="H27" s="136"/>
      <c r="I27" s="137">
        <f>H27*E27</f>
        <v>0</v>
      </c>
      <c r="J27" s="122"/>
      <c r="K27" s="138"/>
      <c r="L27" s="137">
        <f>K27*$E27</f>
        <v>0</v>
      </c>
      <c r="M27" s="139"/>
      <c r="N27" s="138"/>
      <c r="O27" s="137">
        <f>N27*$E27</f>
        <v>0</v>
      </c>
      <c r="P27" s="139"/>
      <c r="Q27" s="138"/>
      <c r="R27" s="137">
        <f>Q27*$E27</f>
        <v>0</v>
      </c>
      <c r="S27" s="139"/>
      <c r="T27" s="138"/>
      <c r="U27" s="137">
        <f>T27*$E27</f>
        <v>0</v>
      </c>
      <c r="V27" s="140"/>
      <c r="W27" s="141">
        <f>SUM(K27,N27,Q27,T27)</f>
        <v>0</v>
      </c>
      <c r="X27" s="137">
        <f>W27*$E27</f>
        <v>0</v>
      </c>
      <c r="Y27" s="252"/>
    </row>
    <row r="28" ht="16.15" customHeight="1">
      <c r="A28" s="384"/>
      <c r="B28" t="s" s="111">
        <v>109</v>
      </c>
      <c r="C28" s="381"/>
      <c r="D28" s="381"/>
      <c r="E28" s="381"/>
      <c r="F28" s="381"/>
      <c r="G28" s="381"/>
      <c r="H28" s="381"/>
      <c r="I28" s="382"/>
      <c r="J28" s="383"/>
      <c r="K28" t="s" s="262">
        <v>109</v>
      </c>
      <c r="L28" s="295"/>
      <c r="M28" s="295"/>
      <c r="N28" s="295"/>
      <c r="O28" s="295"/>
      <c r="P28" s="295"/>
      <c r="Q28" s="295"/>
      <c r="R28" s="295"/>
      <c r="S28" s="295"/>
      <c r="T28" s="295"/>
      <c r="U28" s="295"/>
      <c r="V28" s="295"/>
      <c r="W28" s="295"/>
      <c r="X28" s="296"/>
      <c r="Y28" s="252"/>
    </row>
    <row r="29" ht="16.15" customHeight="1">
      <c r="A29" s="384"/>
      <c r="B29" t="s" s="319">
        <v>110</v>
      </c>
      <c r="C29" t="s" s="416">
        <v>34</v>
      </c>
      <c r="D29" s="417">
        <v>17</v>
      </c>
      <c r="E29" s="417">
        <v>17</v>
      </c>
      <c r="F29" s="418">
        <f>G29/D29</f>
        <v>2.05882352941176</v>
      </c>
      <c r="G29" s="417">
        <v>35</v>
      </c>
      <c r="H29" s="419"/>
      <c r="I29" s="420">
        <f>H29*E29</f>
        <v>0</v>
      </c>
      <c r="J29" s="122"/>
      <c r="K29" s="421"/>
      <c r="L29" s="326">
        <f>K29*$E29</f>
        <v>0</v>
      </c>
      <c r="M29" s="327"/>
      <c r="N29" s="421"/>
      <c r="O29" s="326">
        <f>N29*$E29</f>
        <v>0</v>
      </c>
      <c r="P29" s="327"/>
      <c r="Q29" s="421"/>
      <c r="R29" s="326">
        <f>Q29*$E29</f>
        <v>0</v>
      </c>
      <c r="S29" s="327"/>
      <c r="T29" s="421"/>
      <c r="U29" s="326">
        <f>T29*$E29</f>
        <v>0</v>
      </c>
      <c r="V29" s="327"/>
      <c r="W29" s="422">
        <f>SUM(K29,N29,Q29,T29)</f>
        <v>0</v>
      </c>
      <c r="X29" s="326">
        <f>W29*$E29</f>
        <v>0</v>
      </c>
      <c r="Y29" s="252"/>
    </row>
    <row r="30" ht="16.15" customHeight="1">
      <c r="A30" s="384"/>
      <c r="B30" t="s" s="107">
        <v>111</v>
      </c>
      <c r="C30" s="381"/>
      <c r="D30" s="381"/>
      <c r="E30" s="381"/>
      <c r="F30" s="381"/>
      <c r="G30" s="381"/>
      <c r="H30" s="381"/>
      <c r="I30" s="382"/>
      <c r="J30" s="383"/>
      <c r="K30" t="s" s="262">
        <v>111</v>
      </c>
      <c r="L30" s="295"/>
      <c r="M30" s="295"/>
      <c r="N30" s="295"/>
      <c r="O30" s="295"/>
      <c r="P30" s="295"/>
      <c r="Q30" s="295"/>
      <c r="R30" s="295"/>
      <c r="S30" s="295"/>
      <c r="T30" s="295"/>
      <c r="U30" s="295"/>
      <c r="V30" s="295"/>
      <c r="W30" s="295"/>
      <c r="X30" s="296"/>
      <c r="Y30" s="252"/>
    </row>
    <row r="31" ht="15.6" customHeight="1">
      <c r="A31" s="384"/>
      <c r="B31" t="s" s="412">
        <v>112</v>
      </c>
      <c r="C31" t="s" s="423">
        <v>113</v>
      </c>
      <c r="D31" s="424">
        <v>7.5</v>
      </c>
      <c r="E31" s="424">
        <v>45</v>
      </c>
      <c r="F31" s="425">
        <f>G31/D31</f>
        <v>2</v>
      </c>
      <c r="G31" s="424">
        <v>15</v>
      </c>
      <c r="H31" s="149"/>
      <c r="I31" s="426">
        <f>H31*E31</f>
        <v>0</v>
      </c>
      <c r="J31" s="122"/>
      <c r="K31" s="123"/>
      <c r="L31" s="124">
        <f>K31*$E31</f>
        <v>0</v>
      </c>
      <c r="M31" s="125"/>
      <c r="N31" s="123"/>
      <c r="O31" s="124">
        <f>N31*$E31</f>
        <v>0</v>
      </c>
      <c r="P31" s="125"/>
      <c r="Q31" s="123"/>
      <c r="R31" s="124">
        <f>Q31*$E31</f>
        <v>0</v>
      </c>
      <c r="S31" s="125"/>
      <c r="T31" s="123"/>
      <c r="U31" s="124">
        <f>T31*$E31</f>
        <v>0</v>
      </c>
      <c r="V31" s="126"/>
      <c r="W31" s="127">
        <f>SUM(K31,N31,Q31,T31)</f>
        <v>0</v>
      </c>
      <c r="X31" s="124">
        <f>W31*$E31</f>
        <v>0</v>
      </c>
      <c r="Y31" s="252"/>
    </row>
    <row r="32" ht="15.4" customHeight="1">
      <c r="A32" s="384"/>
      <c r="B32" t="s" s="412">
        <v>114</v>
      </c>
      <c r="C32" t="s" s="116">
        <v>113</v>
      </c>
      <c r="D32" s="387">
        <v>7.5</v>
      </c>
      <c r="E32" s="387">
        <v>45</v>
      </c>
      <c r="F32" s="404">
        <f>G32/D32</f>
        <v>2</v>
      </c>
      <c r="G32" s="387">
        <v>15</v>
      </c>
      <c r="H32" s="120"/>
      <c r="I32" s="388">
        <f>H32*E32</f>
        <v>0</v>
      </c>
      <c r="J32" s="122"/>
      <c r="K32" s="128"/>
      <c r="L32" s="121">
        <f>K32*$E32</f>
        <v>0</v>
      </c>
      <c r="M32" s="129"/>
      <c r="N32" s="128"/>
      <c r="O32" s="121">
        <f>N32*$E32</f>
        <v>0</v>
      </c>
      <c r="P32" s="129"/>
      <c r="Q32" s="128"/>
      <c r="R32" s="121">
        <f>Q32*$E32</f>
        <v>0</v>
      </c>
      <c r="S32" s="129"/>
      <c r="T32" s="128"/>
      <c r="U32" s="121">
        <f>T32*$E32</f>
        <v>0</v>
      </c>
      <c r="V32" s="122"/>
      <c r="W32" s="130">
        <f>SUM(K32,N32,Q32,T32)</f>
        <v>0</v>
      </c>
      <c r="X32" s="121">
        <f>W32*$E32</f>
        <v>0</v>
      </c>
      <c r="Y32" s="252"/>
    </row>
    <row r="33" ht="15.4" customHeight="1">
      <c r="A33" s="384"/>
      <c r="B33" t="s" s="412">
        <v>115</v>
      </c>
      <c r="C33" t="s" s="116">
        <v>113</v>
      </c>
      <c r="D33" s="387">
        <v>7.5</v>
      </c>
      <c r="E33" s="387">
        <v>45</v>
      </c>
      <c r="F33" s="404">
        <f>G33/D33</f>
        <v>2</v>
      </c>
      <c r="G33" s="387">
        <v>15</v>
      </c>
      <c r="H33" s="120"/>
      <c r="I33" s="388">
        <f>H33*E33</f>
        <v>0</v>
      </c>
      <c r="J33" s="122"/>
      <c r="K33" s="128"/>
      <c r="L33" s="121">
        <f>K33*$E33</f>
        <v>0</v>
      </c>
      <c r="M33" s="129"/>
      <c r="N33" s="128"/>
      <c r="O33" s="121">
        <f>N33*$E33</f>
        <v>0</v>
      </c>
      <c r="P33" s="129"/>
      <c r="Q33" s="128"/>
      <c r="R33" s="121">
        <f>Q33*$E33</f>
        <v>0</v>
      </c>
      <c r="S33" s="129"/>
      <c r="T33" s="128"/>
      <c r="U33" s="121">
        <f>T33*$E33</f>
        <v>0</v>
      </c>
      <c r="V33" s="122"/>
      <c r="W33" s="130">
        <f>SUM(K33,N33,Q33,T33)</f>
        <v>0</v>
      </c>
      <c r="X33" s="121">
        <f>W33*$E33</f>
        <v>0</v>
      </c>
      <c r="Y33" s="252"/>
    </row>
    <row r="34" ht="15.4" customHeight="1">
      <c r="A34" s="384"/>
      <c r="B34" t="s" s="412">
        <v>116</v>
      </c>
      <c r="C34" t="s" s="116">
        <v>113</v>
      </c>
      <c r="D34" s="387">
        <v>7.5</v>
      </c>
      <c r="E34" s="387">
        <v>45</v>
      </c>
      <c r="F34" s="404">
        <f>G34/D34</f>
        <v>2</v>
      </c>
      <c r="G34" s="387">
        <v>15</v>
      </c>
      <c r="H34" s="120"/>
      <c r="I34" s="388">
        <f>H34*E34</f>
        <v>0</v>
      </c>
      <c r="J34" s="122"/>
      <c r="K34" s="128"/>
      <c r="L34" s="121">
        <f>K34*$E34</f>
        <v>0</v>
      </c>
      <c r="M34" s="427"/>
      <c r="N34" s="128"/>
      <c r="O34" s="121">
        <f>N34*$E34</f>
        <v>0</v>
      </c>
      <c r="P34" s="427"/>
      <c r="Q34" s="128"/>
      <c r="R34" s="121">
        <f>Q34*$E34</f>
        <v>0</v>
      </c>
      <c r="S34" s="427"/>
      <c r="T34" s="128"/>
      <c r="U34" s="121">
        <f>T34*$E34</f>
        <v>0</v>
      </c>
      <c r="V34" s="309"/>
      <c r="W34" s="130">
        <f>SUM(K34,N34,Q34,T34)</f>
        <v>0</v>
      </c>
      <c r="X34" s="121">
        <f>W34*$E34</f>
        <v>0</v>
      </c>
      <c r="Y34" s="252"/>
    </row>
    <row r="35" ht="15.4" customHeight="1">
      <c r="A35" s="384"/>
      <c r="B35" t="s" s="407">
        <v>117</v>
      </c>
      <c r="C35" s="394"/>
      <c r="D35" s="394"/>
      <c r="E35" s="394"/>
      <c r="F35" s="394"/>
      <c r="G35" s="394"/>
      <c r="H35" s="394"/>
      <c r="I35" s="395"/>
      <c r="J35" s="155"/>
      <c r="K35" t="s" s="313">
        <v>117</v>
      </c>
      <c r="L35" s="314"/>
      <c r="M35" s="314"/>
      <c r="N35" s="314"/>
      <c r="O35" s="314"/>
      <c r="P35" s="314"/>
      <c r="Q35" s="314"/>
      <c r="R35" s="314"/>
      <c r="S35" s="314"/>
      <c r="T35" s="314"/>
      <c r="U35" s="314"/>
      <c r="V35" s="314"/>
      <c r="W35" s="314"/>
      <c r="X35" s="315"/>
      <c r="Y35" s="252"/>
    </row>
    <row r="36" ht="16.15" customHeight="1">
      <c r="A36" s="384"/>
      <c r="B36" t="s" s="428">
        <v>118</v>
      </c>
      <c r="C36" t="s" s="132">
        <v>34</v>
      </c>
      <c r="D36" s="414">
        <v>30</v>
      </c>
      <c r="E36" s="414">
        <v>30</v>
      </c>
      <c r="F36" t="s" s="415">
        <v>85</v>
      </c>
      <c r="G36" t="s" s="415">
        <v>85</v>
      </c>
      <c r="H36" s="136"/>
      <c r="I36" s="429">
        <f>H36*E36</f>
        <v>0</v>
      </c>
      <c r="J36" s="122"/>
      <c r="K36" s="138"/>
      <c r="L36" s="137">
        <f>K36*$E36</f>
        <v>0</v>
      </c>
      <c r="M36" s="318"/>
      <c r="N36" s="138"/>
      <c r="O36" s="137">
        <f>N36*$E36</f>
        <v>0</v>
      </c>
      <c r="P36" s="318"/>
      <c r="Q36" s="138"/>
      <c r="R36" s="137">
        <f>Q36*$E36</f>
        <v>0</v>
      </c>
      <c r="S36" s="318"/>
      <c r="T36" s="138"/>
      <c r="U36" s="137">
        <f>T36*$E36</f>
        <v>0</v>
      </c>
      <c r="V36" s="318"/>
      <c r="W36" s="141">
        <f>SUM(K36,N36,Q36,T36)</f>
        <v>0</v>
      </c>
      <c r="X36" s="137">
        <f>W36*$E36</f>
        <v>0</v>
      </c>
      <c r="Y36" s="252"/>
    </row>
    <row r="37" ht="16.15" customHeight="1">
      <c r="A37" s="384"/>
      <c r="B37" t="s" s="111">
        <v>119</v>
      </c>
      <c r="C37" s="430"/>
      <c r="D37" s="430"/>
      <c r="E37" s="430"/>
      <c r="F37" s="430"/>
      <c r="G37" s="430"/>
      <c r="H37" s="430"/>
      <c r="I37" s="431"/>
      <c r="J37" s="383"/>
      <c r="K37" t="s" s="432">
        <v>119</v>
      </c>
      <c r="L37" s="433"/>
      <c r="M37" s="433"/>
      <c r="N37" s="433"/>
      <c r="O37" s="433"/>
      <c r="P37" s="433"/>
      <c r="Q37" s="433"/>
      <c r="R37" s="433"/>
      <c r="S37" s="433"/>
      <c r="T37" s="433"/>
      <c r="U37" s="433"/>
      <c r="V37" s="433"/>
      <c r="W37" s="433"/>
      <c r="X37" s="434"/>
      <c r="Y37" s="252"/>
    </row>
    <row r="38" ht="15.6" customHeight="1">
      <c r="A38" s="251"/>
      <c r="B38" t="s" s="297">
        <v>120</v>
      </c>
      <c r="C38" s="435"/>
      <c r="D38" s="435"/>
      <c r="E38" s="435"/>
      <c r="F38" s="435"/>
      <c r="G38" s="435"/>
      <c r="H38" s="435"/>
      <c r="I38" s="436"/>
      <c r="J38" s="145"/>
      <c r="K38" t="s" s="313">
        <v>120</v>
      </c>
      <c r="L38" s="314"/>
      <c r="M38" s="314"/>
      <c r="N38" s="314"/>
      <c r="O38" s="314"/>
      <c r="P38" s="314"/>
      <c r="Q38" s="314"/>
      <c r="R38" s="314"/>
      <c r="S38" s="314"/>
      <c r="T38" s="314"/>
      <c r="U38" s="314"/>
      <c r="V38" s="314"/>
      <c r="W38" s="314"/>
      <c r="X38" s="315"/>
      <c r="Y38" s="252"/>
    </row>
    <row r="39" ht="15.4" customHeight="1">
      <c r="A39" s="251"/>
      <c r="B39" t="s" s="412">
        <v>121</v>
      </c>
      <c r="C39" t="s" s="275">
        <v>34</v>
      </c>
      <c r="D39" s="276">
        <v>12.45</v>
      </c>
      <c r="E39" s="276">
        <v>12.45</v>
      </c>
      <c r="F39" s="277">
        <f>G39/D39</f>
        <v>2</v>
      </c>
      <c r="G39" s="276">
        <v>24.9</v>
      </c>
      <c r="H39" s="437"/>
      <c r="I39" s="121">
        <f>H39*E39</f>
        <v>0</v>
      </c>
      <c r="J39" s="122"/>
      <c r="K39" s="280"/>
      <c r="L39" s="121">
        <f>K39*$E39</f>
        <v>0</v>
      </c>
      <c r="M39" s="304"/>
      <c r="N39" s="280"/>
      <c r="O39" s="121">
        <f>N39*$E39</f>
        <v>0</v>
      </c>
      <c r="P39" s="304"/>
      <c r="Q39" s="280"/>
      <c r="R39" s="121">
        <f>Q39*$E39</f>
        <v>0</v>
      </c>
      <c r="S39" s="304"/>
      <c r="T39" s="280"/>
      <c r="U39" s="121">
        <f>T39*$E39</f>
        <v>0</v>
      </c>
      <c r="V39" s="305"/>
      <c r="W39" s="282">
        <f>SUM(K39,N39,Q39,T39)</f>
        <v>0</v>
      </c>
      <c r="X39" s="121">
        <f>W39*$E39</f>
        <v>0</v>
      </c>
      <c r="Y39" s="252"/>
    </row>
    <row r="40" ht="15" customHeight="1">
      <c r="A40" s="251"/>
      <c r="B40" t="s" s="412">
        <v>122</v>
      </c>
      <c r="C40" t="s" s="275">
        <v>34</v>
      </c>
      <c r="D40" s="276">
        <v>12.45</v>
      </c>
      <c r="E40" s="276">
        <v>12.45</v>
      </c>
      <c r="F40" s="277">
        <f>G40/D40</f>
        <v>2</v>
      </c>
      <c r="G40" s="276">
        <v>24.9</v>
      </c>
      <c r="H40" s="278"/>
      <c r="I40" s="121">
        <f>H40*E40</f>
        <v>0</v>
      </c>
      <c r="J40" s="122"/>
      <c r="K40" s="280"/>
      <c r="L40" s="121">
        <f>K40*$E40</f>
        <v>0</v>
      </c>
      <c r="M40" s="281"/>
      <c r="N40" s="280"/>
      <c r="O40" s="121">
        <f>N40*$E40</f>
        <v>0</v>
      </c>
      <c r="P40" s="281"/>
      <c r="Q40" s="280"/>
      <c r="R40" s="121">
        <f>Q40*$E40</f>
        <v>0</v>
      </c>
      <c r="S40" s="281"/>
      <c r="T40" s="280"/>
      <c r="U40" s="121">
        <f>T40*$E40</f>
        <v>0</v>
      </c>
      <c r="V40" s="122"/>
      <c r="W40" s="282">
        <f>SUM(K40,N40,Q40,T40)</f>
        <v>0</v>
      </c>
      <c r="X40" s="121">
        <f>W40*$E40</f>
        <v>0</v>
      </c>
      <c r="Y40" s="252"/>
    </row>
    <row r="41" ht="15.6" customHeight="1">
      <c r="A41" s="251"/>
      <c r="B41" t="s" s="412">
        <v>123</v>
      </c>
      <c r="C41" t="s" s="275">
        <v>34</v>
      </c>
      <c r="D41" s="276">
        <v>12.45</v>
      </c>
      <c r="E41" s="276">
        <v>12.45</v>
      </c>
      <c r="F41" s="277">
        <f>G41/D41</f>
        <v>2</v>
      </c>
      <c r="G41" s="276">
        <v>24.9</v>
      </c>
      <c r="H41" s="437"/>
      <c r="I41" s="121">
        <f>H41*E41</f>
        <v>0</v>
      </c>
      <c r="J41" s="122"/>
      <c r="K41" s="280"/>
      <c r="L41" s="121">
        <f>K41*$E41</f>
        <v>0</v>
      </c>
      <c r="M41" s="281"/>
      <c r="N41" s="280"/>
      <c r="O41" s="121">
        <f>N41*$E41</f>
        <v>0</v>
      </c>
      <c r="P41" s="281"/>
      <c r="Q41" s="280"/>
      <c r="R41" s="121">
        <f>Q41*$E41</f>
        <v>0</v>
      </c>
      <c r="S41" s="281"/>
      <c r="T41" s="280"/>
      <c r="U41" s="121">
        <f>T41*$E41</f>
        <v>0</v>
      </c>
      <c r="V41" s="122"/>
      <c r="W41" s="282">
        <f>SUM(K41,N41,Q41,T41)</f>
        <v>0</v>
      </c>
      <c r="X41" s="121">
        <f>W41*$E41</f>
        <v>0</v>
      </c>
      <c r="Y41" s="252"/>
    </row>
    <row r="42" ht="15.6" customHeight="1">
      <c r="A42" s="251"/>
      <c r="B42" t="s" s="438">
        <v>124</v>
      </c>
      <c r="C42" t="s" s="275">
        <v>34</v>
      </c>
      <c r="D42" s="276">
        <v>12.45</v>
      </c>
      <c r="E42" s="276">
        <v>12.45</v>
      </c>
      <c r="F42" s="277">
        <f>G42/D42</f>
        <v>2</v>
      </c>
      <c r="G42" s="276">
        <v>24.9</v>
      </c>
      <c r="H42" s="437"/>
      <c r="I42" s="121">
        <f>H42*E42</f>
        <v>0</v>
      </c>
      <c r="J42" s="122"/>
      <c r="K42" s="280"/>
      <c r="L42" s="121">
        <f>K42*$E42</f>
        <v>0</v>
      </c>
      <c r="M42" s="281"/>
      <c r="N42" s="280"/>
      <c r="O42" s="121">
        <f>N42*$E42</f>
        <v>0</v>
      </c>
      <c r="P42" s="281"/>
      <c r="Q42" s="280"/>
      <c r="R42" s="121">
        <f>Q42*$E42</f>
        <v>0</v>
      </c>
      <c r="S42" s="281"/>
      <c r="T42" s="280"/>
      <c r="U42" s="121">
        <f>T42*$E42</f>
        <v>0</v>
      </c>
      <c r="V42" s="122"/>
      <c r="W42" s="282">
        <f>SUM(K42,N42,Q42,T42)</f>
        <v>0</v>
      </c>
      <c r="X42" s="121">
        <f>W42*$E42</f>
        <v>0</v>
      </c>
      <c r="Y42" s="252"/>
    </row>
    <row r="43" ht="15.6" customHeight="1">
      <c r="A43" s="251"/>
      <c r="B43" t="s" s="438">
        <v>125</v>
      </c>
      <c r="C43" t="s" s="275">
        <v>34</v>
      </c>
      <c r="D43" s="276">
        <v>12.45</v>
      </c>
      <c r="E43" s="276">
        <v>12.45</v>
      </c>
      <c r="F43" s="277">
        <f>G43/D43</f>
        <v>2</v>
      </c>
      <c r="G43" s="276">
        <v>24.9</v>
      </c>
      <c r="H43" s="437"/>
      <c r="I43" s="121">
        <f>H43*E43</f>
        <v>0</v>
      </c>
      <c r="J43" s="122"/>
      <c r="K43" s="280"/>
      <c r="L43" s="121">
        <f>K43*$E43</f>
        <v>0</v>
      </c>
      <c r="M43" s="281"/>
      <c r="N43" s="280"/>
      <c r="O43" s="121">
        <f>N43*$E43</f>
        <v>0</v>
      </c>
      <c r="P43" s="281"/>
      <c r="Q43" s="280"/>
      <c r="R43" s="121">
        <f>Q43*$E43</f>
        <v>0</v>
      </c>
      <c r="S43" s="281"/>
      <c r="T43" s="280"/>
      <c r="U43" s="121">
        <f>T43*$E43</f>
        <v>0</v>
      </c>
      <c r="V43" s="122"/>
      <c r="W43" s="282">
        <f>SUM(K43,N43,Q43,T43)</f>
        <v>0</v>
      </c>
      <c r="X43" s="121">
        <f>W43*$E43</f>
        <v>0</v>
      </c>
      <c r="Y43" s="252"/>
    </row>
    <row r="44" ht="15.6" customHeight="1">
      <c r="A44" s="251"/>
      <c r="B44" t="s" s="412">
        <v>126</v>
      </c>
      <c r="C44" t="s" s="275">
        <v>34</v>
      </c>
      <c r="D44" s="276">
        <v>12.45</v>
      </c>
      <c r="E44" s="276">
        <v>12.45</v>
      </c>
      <c r="F44" s="277">
        <f>G44/D44</f>
        <v>2</v>
      </c>
      <c r="G44" s="276">
        <v>24.9</v>
      </c>
      <c r="H44" s="437"/>
      <c r="I44" s="121">
        <f>H44*E44</f>
        <v>0</v>
      </c>
      <c r="J44" s="122"/>
      <c r="K44" s="280"/>
      <c r="L44" s="121">
        <f>K44*$E44</f>
        <v>0</v>
      </c>
      <c r="M44" s="281"/>
      <c r="N44" s="280"/>
      <c r="O44" s="121">
        <f>N44*$E44</f>
        <v>0</v>
      </c>
      <c r="P44" s="281"/>
      <c r="Q44" s="280"/>
      <c r="R44" s="121">
        <f>Q44*$E44</f>
        <v>0</v>
      </c>
      <c r="S44" s="281"/>
      <c r="T44" s="280"/>
      <c r="U44" s="121">
        <f>T44*$E44</f>
        <v>0</v>
      </c>
      <c r="V44" s="122"/>
      <c r="W44" s="282">
        <f>SUM(K44,N44,Q44,T44)</f>
        <v>0</v>
      </c>
      <c r="X44" s="121">
        <f>W44*$E44</f>
        <v>0</v>
      </c>
      <c r="Y44" s="252"/>
    </row>
    <row r="45" ht="15.6" customHeight="1">
      <c r="A45" s="251"/>
      <c r="B45" t="s" s="438">
        <v>127</v>
      </c>
      <c r="C45" t="s" s="275">
        <v>34</v>
      </c>
      <c r="D45" s="276">
        <v>12.45</v>
      </c>
      <c r="E45" s="276">
        <v>12.45</v>
      </c>
      <c r="F45" s="277">
        <f>G45/D45</f>
        <v>2</v>
      </c>
      <c r="G45" s="276">
        <v>24.9</v>
      </c>
      <c r="H45" s="437"/>
      <c r="I45" s="121">
        <f>H45*E45</f>
        <v>0</v>
      </c>
      <c r="J45" s="122"/>
      <c r="K45" s="280"/>
      <c r="L45" s="121">
        <f>K45*$E45</f>
        <v>0</v>
      </c>
      <c r="M45" s="281"/>
      <c r="N45" s="280"/>
      <c r="O45" s="121">
        <f>N45*$E45</f>
        <v>0</v>
      </c>
      <c r="P45" s="281"/>
      <c r="Q45" s="280"/>
      <c r="R45" s="121">
        <f>Q45*$E45</f>
        <v>0</v>
      </c>
      <c r="S45" s="281"/>
      <c r="T45" s="280"/>
      <c r="U45" s="121">
        <f>T45*$E45</f>
        <v>0</v>
      </c>
      <c r="V45" s="122"/>
      <c r="W45" s="282">
        <f>SUM(K45,N45,Q45,T45)</f>
        <v>0</v>
      </c>
      <c r="X45" s="121">
        <f>W45*$E45</f>
        <v>0</v>
      </c>
      <c r="Y45" s="252"/>
    </row>
    <row r="46" ht="15.6" customHeight="1">
      <c r="A46" s="251"/>
      <c r="B46" t="s" s="438">
        <v>128</v>
      </c>
      <c r="C46" t="s" s="275">
        <v>34</v>
      </c>
      <c r="D46" s="276">
        <v>12.45</v>
      </c>
      <c r="E46" s="276">
        <v>12.45</v>
      </c>
      <c r="F46" s="277">
        <f>G46/D46</f>
        <v>2</v>
      </c>
      <c r="G46" s="276">
        <v>24.9</v>
      </c>
      <c r="H46" s="437"/>
      <c r="I46" s="121">
        <f>H46*E46</f>
        <v>0</v>
      </c>
      <c r="J46" s="122"/>
      <c r="K46" s="280"/>
      <c r="L46" s="121">
        <f>K46*$E46</f>
        <v>0</v>
      </c>
      <c r="M46" s="281"/>
      <c r="N46" s="280"/>
      <c r="O46" s="121">
        <f>N46*$E46</f>
        <v>0</v>
      </c>
      <c r="P46" s="281"/>
      <c r="Q46" s="280"/>
      <c r="R46" s="121">
        <f>Q46*$E46</f>
        <v>0</v>
      </c>
      <c r="S46" s="281"/>
      <c r="T46" s="280"/>
      <c r="U46" s="121">
        <f>T46*$E46</f>
        <v>0</v>
      </c>
      <c r="V46" s="122"/>
      <c r="W46" s="282">
        <f>SUM(K46,N46,Q46,T46)</f>
        <v>0</v>
      </c>
      <c r="X46" s="121">
        <f>W46*$E46</f>
        <v>0</v>
      </c>
      <c r="Y46" s="252"/>
    </row>
    <row r="47" ht="16.15" customHeight="1">
      <c r="A47" s="251"/>
      <c r="B47" t="s" s="439">
        <v>129</v>
      </c>
      <c r="C47" t="s" s="275">
        <v>34</v>
      </c>
      <c r="D47" s="276">
        <v>12.45</v>
      </c>
      <c r="E47" s="276">
        <v>12.45</v>
      </c>
      <c r="F47" s="277">
        <f>G47/D47</f>
        <v>2</v>
      </c>
      <c r="G47" s="276">
        <v>24.9</v>
      </c>
      <c r="H47" s="437"/>
      <c r="I47" s="121">
        <f>H47*E47</f>
        <v>0</v>
      </c>
      <c r="J47" s="122"/>
      <c r="K47" s="280"/>
      <c r="L47" s="121">
        <f>K47*$E47</f>
        <v>0</v>
      </c>
      <c r="M47" s="281"/>
      <c r="N47" s="280"/>
      <c r="O47" s="121">
        <f>N47*$E47</f>
        <v>0</v>
      </c>
      <c r="P47" s="281"/>
      <c r="Q47" s="280"/>
      <c r="R47" s="121">
        <f>Q47*$E47</f>
        <v>0</v>
      </c>
      <c r="S47" s="281"/>
      <c r="T47" s="280"/>
      <c r="U47" s="121">
        <f>T47*$E47</f>
        <v>0</v>
      </c>
      <c r="V47" s="122"/>
      <c r="W47" s="282">
        <f>SUM(K47,N47,Q47,T47)</f>
        <v>0</v>
      </c>
      <c r="X47" s="121">
        <f>W47*$E47</f>
        <v>0</v>
      </c>
      <c r="Y47" s="252"/>
    </row>
    <row r="48" ht="15.6" customHeight="1">
      <c r="A48" s="251"/>
      <c r="B48" t="s" s="438">
        <v>130</v>
      </c>
      <c r="C48" t="s" s="275">
        <v>34</v>
      </c>
      <c r="D48" s="276">
        <v>12.45</v>
      </c>
      <c r="E48" s="276">
        <v>12.45</v>
      </c>
      <c r="F48" s="277">
        <f>G48/D48</f>
        <v>2</v>
      </c>
      <c r="G48" s="276">
        <v>24.9</v>
      </c>
      <c r="H48" s="437"/>
      <c r="I48" s="121">
        <f>H48*E48</f>
        <v>0</v>
      </c>
      <c r="J48" s="122"/>
      <c r="K48" s="280"/>
      <c r="L48" s="121">
        <f>K48*$E48</f>
        <v>0</v>
      </c>
      <c r="M48" s="308"/>
      <c r="N48" s="280"/>
      <c r="O48" s="121">
        <f>N48*$E48</f>
        <v>0</v>
      </c>
      <c r="P48" s="308"/>
      <c r="Q48" s="280"/>
      <c r="R48" s="121">
        <f>Q48*$E48</f>
        <v>0</v>
      </c>
      <c r="S48" s="308"/>
      <c r="T48" s="280"/>
      <c r="U48" s="121">
        <f>T48*$E48</f>
        <v>0</v>
      </c>
      <c r="V48" s="309"/>
      <c r="W48" s="282">
        <f>SUM(K48,N48,Q48,T48)</f>
        <v>0</v>
      </c>
      <c r="X48" s="121">
        <f>W48*$E48</f>
        <v>0</v>
      </c>
      <c r="Y48" s="252"/>
    </row>
    <row r="49" ht="15.6" customHeight="1">
      <c r="A49" s="251"/>
      <c r="B49" t="s" s="390">
        <v>131</v>
      </c>
      <c r="C49" s="440"/>
      <c r="D49" s="440"/>
      <c r="E49" s="440"/>
      <c r="F49" s="440"/>
      <c r="G49" s="440"/>
      <c r="H49" s="440"/>
      <c r="I49" s="441"/>
      <c r="J49" s="383"/>
      <c r="K49" t="s" s="313">
        <v>131</v>
      </c>
      <c r="L49" s="314"/>
      <c r="M49" s="314"/>
      <c r="N49" s="314"/>
      <c r="O49" s="314"/>
      <c r="P49" s="314"/>
      <c r="Q49" s="314"/>
      <c r="R49" s="314"/>
      <c r="S49" s="314"/>
      <c r="T49" s="314"/>
      <c r="U49" s="314"/>
      <c r="V49" s="314"/>
      <c r="W49" s="314"/>
      <c r="X49" s="315"/>
      <c r="Y49" s="442"/>
    </row>
    <row r="50" ht="16.15" customHeight="1">
      <c r="A50" s="251"/>
      <c r="B50" t="s" s="283">
        <v>132</v>
      </c>
      <c r="C50" t="s" s="284">
        <v>34</v>
      </c>
      <c r="D50" s="285">
        <v>6</v>
      </c>
      <c r="E50" s="285">
        <v>6</v>
      </c>
      <c r="F50" s="286">
        <f>G50/D50</f>
        <v>1.98333333333333</v>
      </c>
      <c r="G50" s="285">
        <v>11.9</v>
      </c>
      <c r="H50" s="287"/>
      <c r="I50" s="137">
        <f>H50*E50</f>
        <v>0</v>
      </c>
      <c r="J50" s="443"/>
      <c r="K50" s="289"/>
      <c r="L50" s="137">
        <f>K50*$E50</f>
        <v>0</v>
      </c>
      <c r="M50" s="318"/>
      <c r="N50" s="289"/>
      <c r="O50" s="137">
        <f>N50*$E50</f>
        <v>0</v>
      </c>
      <c r="P50" s="318"/>
      <c r="Q50" s="289"/>
      <c r="R50" s="137">
        <f>Q50*$E50</f>
        <v>0</v>
      </c>
      <c r="S50" s="318"/>
      <c r="T50" s="289"/>
      <c r="U50" s="137">
        <f>T50*$E50</f>
        <v>0</v>
      </c>
      <c r="V50" s="318"/>
      <c r="W50" s="291">
        <f>SUM(K50,N50,Q50,T50)</f>
        <v>0</v>
      </c>
      <c r="X50" s="137">
        <f>W50*$E50</f>
        <v>0</v>
      </c>
      <c r="Y50" s="442"/>
    </row>
    <row r="51" ht="16.15" customHeight="1">
      <c r="A51" s="384"/>
      <c r="B51" t="s" s="111">
        <v>133</v>
      </c>
      <c r="C51" s="444"/>
      <c r="D51" s="444"/>
      <c r="E51" s="444"/>
      <c r="F51" s="444"/>
      <c r="G51" s="444"/>
      <c r="H51" s="444"/>
      <c r="I51" s="445"/>
      <c r="J51" s="383"/>
      <c r="K51" t="s" s="111">
        <v>133</v>
      </c>
      <c r="L51" s="112"/>
      <c r="M51" s="112"/>
      <c r="N51" s="112"/>
      <c r="O51" s="112"/>
      <c r="P51" s="112"/>
      <c r="Q51" s="112"/>
      <c r="R51" s="112"/>
      <c r="S51" s="112"/>
      <c r="T51" s="112"/>
      <c r="U51" s="112"/>
      <c r="V51" s="112"/>
      <c r="W51" s="112"/>
      <c r="X51" s="112"/>
      <c r="Y51" s="446"/>
    </row>
    <row r="52" ht="15.6" customHeight="1">
      <c r="A52" s="384"/>
      <c r="B52" t="s" s="265">
        <v>134</v>
      </c>
      <c r="C52" t="s" s="423">
        <v>34</v>
      </c>
      <c r="D52" s="424">
        <v>24.5</v>
      </c>
      <c r="E52" s="424">
        <v>24.5</v>
      </c>
      <c r="F52" s="425">
        <f>G52/D52</f>
        <v>2.03673469387755</v>
      </c>
      <c r="G52" s="424">
        <v>49.9</v>
      </c>
      <c r="H52" s="149"/>
      <c r="I52" s="426">
        <f>H52*E52</f>
        <v>0</v>
      </c>
      <c r="J52" s="122"/>
      <c r="K52" s="123"/>
      <c r="L52" s="124">
        <f>K52*$E52</f>
        <v>0</v>
      </c>
      <c r="M52" s="125"/>
      <c r="N52" s="123"/>
      <c r="O52" s="124">
        <f>N52*$E52</f>
        <v>0</v>
      </c>
      <c r="P52" s="125"/>
      <c r="Q52" s="123"/>
      <c r="R52" s="124">
        <f>Q52*$E52</f>
        <v>0</v>
      </c>
      <c r="S52" s="125"/>
      <c r="T52" s="123"/>
      <c r="U52" s="124">
        <f>T52*$E52</f>
        <v>0</v>
      </c>
      <c r="V52" s="126"/>
      <c r="W52" s="127">
        <f>SUM(K52,N52,Q52,T52)</f>
        <v>0</v>
      </c>
      <c r="X52" s="124">
        <f>W52*$E52</f>
        <v>0</v>
      </c>
      <c r="Y52" s="442"/>
    </row>
    <row r="53" ht="16.15" customHeight="1">
      <c r="A53" s="384"/>
      <c r="B53" t="s" s="283">
        <v>135</v>
      </c>
      <c r="C53" t="s" s="132">
        <v>34</v>
      </c>
      <c r="D53" s="414">
        <v>22</v>
      </c>
      <c r="E53" s="414">
        <v>22</v>
      </c>
      <c r="F53" s="447">
        <f>G53/D53</f>
        <v>2.04090909090909</v>
      </c>
      <c r="G53" s="414">
        <v>44.9</v>
      </c>
      <c r="H53" s="136"/>
      <c r="I53" s="429">
        <f>H53*E53</f>
        <v>0</v>
      </c>
      <c r="J53" s="122"/>
      <c r="K53" s="138"/>
      <c r="L53" s="137">
        <f>K53*$E53</f>
        <v>0</v>
      </c>
      <c r="M53" s="139"/>
      <c r="N53" s="138"/>
      <c r="O53" s="137">
        <f>N53*$E53</f>
        <v>0</v>
      </c>
      <c r="P53" s="139"/>
      <c r="Q53" s="138"/>
      <c r="R53" s="137">
        <f>Q53*$E53</f>
        <v>0</v>
      </c>
      <c r="S53" s="139"/>
      <c r="T53" s="138"/>
      <c r="U53" s="137">
        <f>T53*$E53</f>
        <v>0</v>
      </c>
      <c r="V53" s="140"/>
      <c r="W53" s="141">
        <f>SUM(K53,N53,Q53,T53)</f>
        <v>0</v>
      </c>
      <c r="X53" s="137">
        <f>W53*$E53</f>
        <v>0</v>
      </c>
      <c r="Y53" s="442"/>
    </row>
    <row r="54" ht="15.75" customHeight="1">
      <c r="A54" s="384"/>
      <c r="B54" t="s" s="111">
        <v>136</v>
      </c>
      <c r="C54" s="112"/>
      <c r="D54" s="112"/>
      <c r="E54" s="112"/>
      <c r="F54" s="112"/>
      <c r="G54" s="112"/>
      <c r="H54" s="112"/>
      <c r="I54" s="113"/>
      <c r="J54" s="294"/>
      <c r="K54" t="s" s="262">
        <v>136</v>
      </c>
      <c r="L54" s="295"/>
      <c r="M54" s="295"/>
      <c r="N54" s="295"/>
      <c r="O54" s="295"/>
      <c r="P54" s="295"/>
      <c r="Q54" s="295"/>
      <c r="R54" s="295"/>
      <c r="S54" s="295"/>
      <c r="T54" s="295"/>
      <c r="U54" s="295"/>
      <c r="V54" s="295"/>
      <c r="W54" s="295"/>
      <c r="X54" s="296"/>
      <c r="Y54" s="442"/>
    </row>
    <row r="55" ht="17.25" customHeight="1">
      <c r="A55" s="384"/>
      <c r="B55" t="s" s="265">
        <v>137</v>
      </c>
      <c r="C55" t="s" s="448">
        <v>138</v>
      </c>
      <c r="D55" s="424">
        <v>7.45</v>
      </c>
      <c r="E55" s="424">
        <f>D55*10</f>
        <v>74.5</v>
      </c>
      <c r="F55" s="425">
        <f>G55/D55</f>
        <v>2</v>
      </c>
      <c r="G55" s="424">
        <v>14.9</v>
      </c>
      <c r="H55" s="449"/>
      <c r="I55" s="450">
        <f>H55*E55</f>
        <v>0</v>
      </c>
      <c r="J55" s="451"/>
      <c r="K55" s="123"/>
      <c r="L55" s="124">
        <f>K55*$E55</f>
        <v>0</v>
      </c>
      <c r="M55" s="125"/>
      <c r="N55" s="123"/>
      <c r="O55" s="124">
        <f>N55*$E55</f>
        <v>0</v>
      </c>
      <c r="P55" s="125"/>
      <c r="Q55" s="123"/>
      <c r="R55" s="124">
        <f>Q55*$E55</f>
        <v>0</v>
      </c>
      <c r="S55" s="125"/>
      <c r="T55" s="123"/>
      <c r="U55" s="124">
        <f>T55*$E55</f>
        <v>0</v>
      </c>
      <c r="V55" s="126"/>
      <c r="W55" s="127">
        <f>SUM(K55,N55,Q55,T55)</f>
        <v>0</v>
      </c>
      <c r="X55" s="124">
        <f>W55*$E55</f>
        <v>0</v>
      </c>
      <c r="Y55" s="442"/>
    </row>
    <row r="56" ht="17.25" customHeight="1">
      <c r="A56" s="384"/>
      <c r="B56" t="s" s="274">
        <v>139</v>
      </c>
      <c r="C56" t="s" s="411">
        <v>138</v>
      </c>
      <c r="D56" s="387">
        <v>9.949999999999999</v>
      </c>
      <c r="E56" s="387">
        <f>D56*10</f>
        <v>99.5</v>
      </c>
      <c r="F56" s="404">
        <f>G56/D56</f>
        <v>2</v>
      </c>
      <c r="G56" s="387">
        <v>19.9</v>
      </c>
      <c r="H56" s="452"/>
      <c r="I56" s="453">
        <f>H56*E56</f>
        <v>0</v>
      </c>
      <c r="J56" s="451"/>
      <c r="K56" s="128"/>
      <c r="L56" s="121">
        <f>K56*$E56</f>
        <v>0</v>
      </c>
      <c r="M56" s="129"/>
      <c r="N56" s="128"/>
      <c r="O56" s="121">
        <f>N56*$E56</f>
        <v>0</v>
      </c>
      <c r="P56" s="129"/>
      <c r="Q56" s="128"/>
      <c r="R56" s="121">
        <f>Q56*$E56</f>
        <v>0</v>
      </c>
      <c r="S56" s="129"/>
      <c r="T56" s="128"/>
      <c r="U56" s="121">
        <f>T56*$E56</f>
        <v>0</v>
      </c>
      <c r="V56" s="122"/>
      <c r="W56" s="130">
        <f>SUM(K56,N56,Q56,T56)</f>
        <v>0</v>
      </c>
      <c r="X56" s="121">
        <f>W56*$E56</f>
        <v>0</v>
      </c>
      <c r="Y56" s="442"/>
    </row>
    <row r="57" ht="17.25" customHeight="1">
      <c r="A57" s="384"/>
      <c r="B57" t="s" s="274">
        <v>140</v>
      </c>
      <c r="C57" t="s" s="411">
        <v>138</v>
      </c>
      <c r="D57" s="387">
        <v>4.95</v>
      </c>
      <c r="E57" s="387">
        <f>D57*10</f>
        <v>49.5</v>
      </c>
      <c r="F57" s="404">
        <f>G57/D57</f>
        <v>2</v>
      </c>
      <c r="G57" s="387">
        <v>9.9</v>
      </c>
      <c r="H57" s="452"/>
      <c r="I57" s="453">
        <f>H57*E57</f>
        <v>0</v>
      </c>
      <c r="J57" s="451"/>
      <c r="K57" s="128"/>
      <c r="L57" s="121">
        <f>K57*$E57</f>
        <v>0</v>
      </c>
      <c r="M57" s="129"/>
      <c r="N57" s="128"/>
      <c r="O57" s="121">
        <f>N57*$E57</f>
        <v>0</v>
      </c>
      <c r="P57" s="129"/>
      <c r="Q57" s="128"/>
      <c r="R57" s="121">
        <f>Q57*$E57</f>
        <v>0</v>
      </c>
      <c r="S57" s="129"/>
      <c r="T57" s="128"/>
      <c r="U57" s="121">
        <f>T57*$E57</f>
        <v>0</v>
      </c>
      <c r="V57" s="122"/>
      <c r="W57" s="130">
        <f>SUM(K57,N57,Q57,T57)</f>
        <v>0</v>
      </c>
      <c r="X57" s="121">
        <f>W57*$E57</f>
        <v>0</v>
      </c>
      <c r="Y57" s="442"/>
    </row>
    <row r="58" ht="17.25" customHeight="1">
      <c r="A58" s="454"/>
      <c r="B58" t="s" s="283">
        <v>141</v>
      </c>
      <c r="C58" t="s" s="415">
        <v>138</v>
      </c>
      <c r="D58" s="414">
        <v>7.45</v>
      </c>
      <c r="E58" s="414">
        <f>D58*10</f>
        <v>74.5</v>
      </c>
      <c r="F58" s="447">
        <f>G58/D58</f>
        <v>2</v>
      </c>
      <c r="G58" s="414">
        <v>14.9</v>
      </c>
      <c r="H58" s="455"/>
      <c r="I58" s="456">
        <f>H58*E58</f>
        <v>0</v>
      </c>
      <c r="J58" s="451"/>
      <c r="K58" s="138"/>
      <c r="L58" s="137">
        <f>K58*$E58</f>
        <v>0</v>
      </c>
      <c r="M58" s="129"/>
      <c r="N58" s="138"/>
      <c r="O58" s="137">
        <f>N58*$E58</f>
        <v>0</v>
      </c>
      <c r="P58" s="129"/>
      <c r="Q58" s="138"/>
      <c r="R58" s="137">
        <f>Q58*$E58</f>
        <v>0</v>
      </c>
      <c r="S58" s="129"/>
      <c r="T58" s="138"/>
      <c r="U58" s="137">
        <f>T58*$E58</f>
        <v>0</v>
      </c>
      <c r="V58" s="122"/>
      <c r="W58" s="141">
        <f>SUM(K58,N58,Q58,T58)</f>
        <v>0</v>
      </c>
      <c r="X58" s="137">
        <f>W58*$E58</f>
        <v>0</v>
      </c>
      <c r="Y58" s="442"/>
    </row>
    <row r="59" ht="15" customHeight="1">
      <c r="A59" s="336"/>
      <c r="B59" s="337"/>
      <c r="C59" s="337"/>
      <c r="D59" s="337"/>
      <c r="E59" s="338"/>
      <c r="F59" s="338"/>
      <c r="G59" s="338"/>
      <c r="H59" s="338"/>
      <c r="I59" s="337"/>
      <c r="J59" s="339"/>
      <c r="K59" s="338"/>
      <c r="L59" s="338"/>
      <c r="M59" s="339"/>
      <c r="N59" s="338"/>
      <c r="O59" s="338"/>
      <c r="P59" s="339"/>
      <c r="Q59" s="338"/>
      <c r="R59" s="338"/>
      <c r="S59" s="339"/>
      <c r="T59" s="338"/>
      <c r="U59" s="338"/>
      <c r="V59" s="339"/>
      <c r="W59" s="338"/>
      <c r="X59" s="338"/>
      <c r="Y59" s="340"/>
    </row>
    <row r="60" ht="24" customHeight="1">
      <c r="A60" s="341"/>
      <c r="B60" s="339"/>
      <c r="C60" s="339"/>
      <c r="D60" s="342"/>
      <c r="E60" t="s" s="171">
        <v>142</v>
      </c>
      <c r="F60" s="172"/>
      <c r="G60" s="173"/>
      <c r="H60" s="174">
        <f>SUM(H9:H58)</f>
        <v>0</v>
      </c>
      <c r="I60" s="343"/>
      <c r="J60" s="344"/>
      <c r="K60" t="s" s="345">
        <v>51</v>
      </c>
      <c r="L60" t="s" s="345">
        <v>52</v>
      </c>
      <c r="M60" s="346"/>
      <c r="N60" t="s" s="345">
        <v>51</v>
      </c>
      <c r="O60" t="s" s="345">
        <v>52</v>
      </c>
      <c r="P60" s="347"/>
      <c r="Q60" t="s" s="345">
        <v>51</v>
      </c>
      <c r="R60" t="s" s="345">
        <v>52</v>
      </c>
      <c r="S60" s="347"/>
      <c r="T60" t="s" s="345">
        <v>51</v>
      </c>
      <c r="U60" t="s" s="345">
        <v>52</v>
      </c>
      <c r="V60" s="347"/>
      <c r="W60" t="s" s="180">
        <v>51</v>
      </c>
      <c r="X60" t="s" s="181">
        <v>53</v>
      </c>
      <c r="Y60" s="182"/>
    </row>
    <row r="61" ht="24" customHeight="1">
      <c r="A61" s="341"/>
      <c r="B61" s="339"/>
      <c r="C61" s="339"/>
      <c r="D61" s="342"/>
      <c r="E61" t="s" s="183">
        <v>143</v>
      </c>
      <c r="F61" s="184"/>
      <c r="G61" s="185"/>
      <c r="H61" s="348"/>
      <c r="I61" s="187">
        <f>SUM(I9:I58)</f>
        <v>0</v>
      </c>
      <c r="J61" s="349"/>
      <c r="K61" s="350">
        <f>SUM(K9:K58)</f>
        <v>0</v>
      </c>
      <c r="L61" s="187">
        <f>SUM(L9:L58)</f>
        <v>0</v>
      </c>
      <c r="M61" s="351"/>
      <c r="N61" s="350">
        <f>SUM(N9:N58)</f>
        <v>0</v>
      </c>
      <c r="O61" s="187">
        <f>SUM(O9:O58)</f>
        <v>0</v>
      </c>
      <c r="P61" s="352"/>
      <c r="Q61" s="350">
        <f>SUM(Q9:Q58)</f>
        <v>0</v>
      </c>
      <c r="R61" s="187">
        <f>SUM(R9:R58)</f>
        <v>0</v>
      </c>
      <c r="S61" s="352"/>
      <c r="T61" s="350">
        <f>SUM(T9:T58)</f>
        <v>0</v>
      </c>
      <c r="U61" s="187">
        <f>SUM(U9:U58)</f>
        <v>0</v>
      </c>
      <c r="V61" s="255"/>
      <c r="W61" s="353">
        <f>SUM(W9:W58)</f>
        <v>0</v>
      </c>
      <c r="X61" s="354">
        <f>SUM(X9:X58)</f>
        <v>0</v>
      </c>
      <c r="Y61" s="355"/>
    </row>
    <row r="62" ht="12.4" customHeight="1">
      <c r="A62" s="341"/>
      <c r="B62" s="339"/>
      <c r="C62" s="339"/>
      <c r="D62" s="342"/>
      <c r="E62" s="195"/>
      <c r="F62" s="196"/>
      <c r="G62" s="196"/>
      <c r="H62" s="356"/>
      <c r="I62" s="356"/>
      <c r="J62" s="356"/>
      <c r="K62" s="356"/>
      <c r="L62" s="356"/>
      <c r="M62" s="356"/>
      <c r="N62" s="356"/>
      <c r="O62" s="356"/>
      <c r="P62" s="356"/>
      <c r="Q62" s="356"/>
      <c r="R62" s="356"/>
      <c r="S62" s="356"/>
      <c r="T62" s="356"/>
      <c r="U62" s="356"/>
      <c r="V62" s="356"/>
      <c r="W62" s="357"/>
      <c r="X62" s="358"/>
      <c r="Y62" s="359"/>
    </row>
    <row r="63" ht="24" customHeight="1">
      <c r="A63" s="341"/>
      <c r="B63" s="339"/>
      <c r="C63" s="339"/>
      <c r="D63" s="342"/>
      <c r="E63" t="s" s="204">
        <v>55</v>
      </c>
      <c r="F63" s="205"/>
      <c r="G63" s="206"/>
      <c r="H63" s="360">
        <f>H60+'Warm-up'!H24+'Train'!H35+'Recover'!H19+'Climbing world'!H29+'Distribution'!H56</f>
        <v>0</v>
      </c>
      <c r="I63" s="361"/>
      <c r="J63" s="362"/>
      <c r="K63" s="360">
        <f>K61+'Warm-up'!K25+'Train'!K36+'Recover'!K20+'Climbing world'!K30+'Distribution'!K57</f>
        <v>0</v>
      </c>
      <c r="L63" s="361"/>
      <c r="M63" s="362"/>
      <c r="N63" s="360">
        <f>N61+'Warm-up'!N25+'Train'!N36+'Recover'!N20+'Climbing world'!N30+'Distribution'!N57</f>
        <v>0</v>
      </c>
      <c r="O63" s="361"/>
      <c r="P63" s="362"/>
      <c r="Q63" s="360">
        <f>Q61+'Warm-up'!Q25+'Train'!Q36+'Recover'!Q20+'Climbing world'!Q30+'Distribution'!Q57</f>
        <v>0</v>
      </c>
      <c r="R63" s="361"/>
      <c r="S63" s="362"/>
      <c r="T63" s="360">
        <f>T61+'Warm-up'!T25+'Train'!T36+'Recover'!T20+'Climbing world'!T30+'Distribution'!T57</f>
        <v>0</v>
      </c>
      <c r="U63" s="361"/>
      <c r="V63" s="363"/>
      <c r="W63" s="364">
        <f>W61+'Warm-up'!W25+'Train'!W36+'Recover'!W20+'Climbing world'!W30+'Distribution'!W57</f>
        <v>0</v>
      </c>
      <c r="X63" s="365"/>
      <c r="Y63" s="340"/>
    </row>
    <row r="64" ht="24" customHeight="1">
      <c r="A64" s="341"/>
      <c r="B64" s="339"/>
      <c r="C64" s="339"/>
      <c r="D64" s="342"/>
      <c r="E64" t="s" s="217">
        <v>56</v>
      </c>
      <c r="F64" s="218"/>
      <c r="G64" s="219"/>
      <c r="H64" s="366"/>
      <c r="I64" s="221">
        <f>I61+'Warm-up'!I25+'Train'!I36+'Recover'!I20+'Climbing world'!I30+'Distribution'!I57</f>
        <v>0</v>
      </c>
      <c r="J64" s="367"/>
      <c r="K64" s="362"/>
      <c r="L64" s="221">
        <f>L61+'Warm-up'!L25+'Train'!L36+'Recover'!L20+'Climbing world'!L30+'Distribution'!L57</f>
        <v>0</v>
      </c>
      <c r="M64" s="367"/>
      <c r="N64" s="362"/>
      <c r="O64" s="221">
        <f>O61+'Warm-up'!O25+'Train'!O36+'Recover'!O20+'Climbing world'!O30+'Distribution'!O57</f>
        <v>0</v>
      </c>
      <c r="P64" s="367"/>
      <c r="Q64" s="362"/>
      <c r="R64" s="221">
        <f>R61+'Warm-up'!R25+'Train'!R36+'Recover'!R20+'Climbing world'!R30+'Distribution'!R57</f>
        <v>0</v>
      </c>
      <c r="S64" s="367"/>
      <c r="T64" s="362"/>
      <c r="U64" s="221">
        <f>U61+'Warm-up'!U25+'Train'!U36+'Recover'!U20+'Climbing world'!U30+'Distribution'!U57</f>
        <v>0</v>
      </c>
      <c r="V64" s="368"/>
      <c r="W64" s="369"/>
      <c r="X64" s="370">
        <f>X61+'Warm-up'!X25+'Train'!X36+'Recover'!X20+'Climbing world'!X30+'Distribution'!X57</f>
        <v>0</v>
      </c>
      <c r="Y64" s="371"/>
    </row>
    <row r="65" ht="14.45" customHeight="1">
      <c r="A65" s="341"/>
      <c r="B65" s="339"/>
      <c r="C65" s="339"/>
      <c r="D65" s="339"/>
      <c r="E65" s="337"/>
      <c r="F65" s="337"/>
      <c r="G65" s="337"/>
      <c r="H65" s="339"/>
      <c r="I65" s="337"/>
      <c r="J65" s="339"/>
      <c r="K65" s="339"/>
      <c r="L65" s="337"/>
      <c r="M65" s="339"/>
      <c r="N65" s="339"/>
      <c r="O65" s="337"/>
      <c r="P65" s="339"/>
      <c r="Q65" s="339"/>
      <c r="R65" s="337"/>
      <c r="S65" s="339"/>
      <c r="T65" s="339"/>
      <c r="U65" s="337"/>
      <c r="V65" s="339"/>
      <c r="W65" s="339"/>
      <c r="X65" s="337"/>
      <c r="Y65" s="372"/>
    </row>
    <row r="66" ht="33.6" customHeight="1">
      <c r="A66" s="373"/>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5"/>
    </row>
  </sheetData>
  <mergeCells count="80">
    <mergeCell ref="X64:Y64"/>
    <mergeCell ref="X61:Y61"/>
    <mergeCell ref="K4:L4"/>
    <mergeCell ref="N4:O4"/>
    <mergeCell ref="Q4:R4"/>
    <mergeCell ref="T4:U4"/>
    <mergeCell ref="M18:M20"/>
    <mergeCell ref="P18:P20"/>
    <mergeCell ref="S18:S20"/>
    <mergeCell ref="M39:M48"/>
    <mergeCell ref="P39:P48"/>
    <mergeCell ref="S39:S48"/>
    <mergeCell ref="W3:X3"/>
    <mergeCell ref="A66:X66"/>
    <mergeCell ref="A1:A5"/>
    <mergeCell ref="C2:F2"/>
    <mergeCell ref="G2:I2"/>
    <mergeCell ref="K2:X2"/>
    <mergeCell ref="B3:G3"/>
    <mergeCell ref="H3:I4"/>
    <mergeCell ref="K3:U3"/>
    <mergeCell ref="B4:G4"/>
    <mergeCell ref="M4:M5"/>
    <mergeCell ref="P4:P5"/>
    <mergeCell ref="S4:S5"/>
    <mergeCell ref="K6:X6"/>
    <mergeCell ref="C7:I7"/>
    <mergeCell ref="K7:X7"/>
    <mergeCell ref="A6:I6"/>
    <mergeCell ref="C12:I12"/>
    <mergeCell ref="K12:X12"/>
    <mergeCell ref="M13:M15"/>
    <mergeCell ref="P13:P15"/>
    <mergeCell ref="S13:S15"/>
    <mergeCell ref="A7:A58"/>
    <mergeCell ref="P9:P11"/>
    <mergeCell ref="S9:S11"/>
    <mergeCell ref="C8:I8"/>
    <mergeCell ref="K8:X8"/>
    <mergeCell ref="M9:M11"/>
    <mergeCell ref="C16:I16"/>
    <mergeCell ref="K16:X16"/>
    <mergeCell ref="C17:I17"/>
    <mergeCell ref="K17:X17"/>
    <mergeCell ref="C21:I21"/>
    <mergeCell ref="K21:X21"/>
    <mergeCell ref="C23:I23"/>
    <mergeCell ref="K23:X23"/>
    <mergeCell ref="M24:M27"/>
    <mergeCell ref="P24:P27"/>
    <mergeCell ref="S24:S27"/>
    <mergeCell ref="C35:I35"/>
    <mergeCell ref="K35:X35"/>
    <mergeCell ref="C37:I37"/>
    <mergeCell ref="K37:X37"/>
    <mergeCell ref="C28:I28"/>
    <mergeCell ref="K28:X28"/>
    <mergeCell ref="C30:I30"/>
    <mergeCell ref="K30:X30"/>
    <mergeCell ref="M31:M34"/>
    <mergeCell ref="P31:P34"/>
    <mergeCell ref="S31:S34"/>
    <mergeCell ref="C38:I38"/>
    <mergeCell ref="K38:X38"/>
    <mergeCell ref="K54:X54"/>
    <mergeCell ref="M55:M58"/>
    <mergeCell ref="P55:P58"/>
    <mergeCell ref="S55:S58"/>
    <mergeCell ref="C49:I49"/>
    <mergeCell ref="K49:X49"/>
    <mergeCell ref="C51:I51"/>
    <mergeCell ref="K51:X51"/>
    <mergeCell ref="M52:M53"/>
    <mergeCell ref="P52:P53"/>
    <mergeCell ref="S52:S53"/>
    <mergeCell ref="E63:G63"/>
    <mergeCell ref="E64:G64"/>
    <mergeCell ref="E60:G60"/>
    <mergeCell ref="E61:G61"/>
    <mergeCell ref="C54:I54"/>
  </mergeCells>
  <pageMargins left="0.708661" right="0.708661" top="0.748031" bottom="0.748031" header="0.314961" footer="0.314961"/>
  <pageSetup firstPageNumber="1" fitToHeight="1" fitToWidth="1" scale="36" useFirstPageNumber="0" orientation="landscape" pageOrder="downThenOver"/>
  <headerFooter>
    <oddFooter>&amp;C&amp;"Helvetica Neue,Regular"&amp;12&amp;K000000&amp;P</oddFooter>
  </headerFooter>
  <drawing r:id="rId1"/>
</worksheet>
</file>

<file path=xl/worksheets/sheet5.xml><?xml version="1.0" encoding="utf-8"?>
<worksheet xmlns:r="http://schemas.openxmlformats.org/officeDocument/2006/relationships" xmlns="http://schemas.openxmlformats.org/spreadsheetml/2006/main">
  <dimension ref="A1:Y25"/>
  <sheetViews>
    <sheetView workbookViewId="0" showGridLines="0" defaultGridColor="1"/>
  </sheetViews>
  <sheetFormatPr defaultColWidth="11.5" defaultRowHeight="14.45" customHeight="1" outlineLevelRow="0" outlineLevelCol="0"/>
  <cols>
    <col min="1" max="1" width="14.5" style="457" customWidth="1"/>
    <col min="2" max="2" width="68" style="457" customWidth="1"/>
    <col min="3" max="3" width="17.5" style="457" customWidth="1"/>
    <col min="4" max="4" width="12.5" style="457" customWidth="1"/>
    <col min="5" max="5" width="13.6719" style="457" customWidth="1"/>
    <col min="6" max="6" width="7.67188" style="457" customWidth="1"/>
    <col min="7" max="9" width="16.5" style="457" customWidth="1"/>
    <col min="10" max="10" width="2.67188" style="457" customWidth="1"/>
    <col min="11" max="11" width="10.5" style="457" customWidth="1"/>
    <col min="12" max="12" width="12.5" style="457" customWidth="1"/>
    <col min="13" max="13" width="2.67188" style="457" customWidth="1"/>
    <col min="14" max="14" width="10.5" style="457" customWidth="1"/>
    <col min="15" max="15" width="12.5" style="457" customWidth="1"/>
    <col min="16" max="16" width="2.67188" style="457" customWidth="1"/>
    <col min="17" max="17" width="10.5" style="457" customWidth="1"/>
    <col min="18" max="18" width="12.5" style="457" customWidth="1"/>
    <col min="19" max="19" width="2.67188" style="457" customWidth="1"/>
    <col min="20" max="20" width="10.5" style="457" customWidth="1"/>
    <col min="21" max="21" width="12.5" style="457" customWidth="1"/>
    <col min="22" max="22" width="2.67188" style="457" customWidth="1"/>
    <col min="23" max="23" width="10.5" style="457" customWidth="1"/>
    <col min="24" max="24" width="16.6719" style="457" customWidth="1"/>
    <col min="25" max="25" width="11.5" style="457" customWidth="1"/>
    <col min="26" max="16384" width="11.5" style="457" customWidth="1"/>
  </cols>
  <sheetData>
    <row r="1" ht="16.15" customHeight="1">
      <c r="A1" s="241"/>
      <c r="B1" s="242"/>
      <c r="C1" s="243"/>
      <c r="D1" t="s" s="43">
        <v>10</v>
      </c>
      <c r="E1" s="244"/>
      <c r="F1" s="245"/>
      <c r="G1" s="245"/>
      <c r="H1" s="245"/>
      <c r="I1" s="246"/>
      <c r="J1" s="247"/>
      <c r="K1" s="248"/>
      <c r="L1" s="249"/>
      <c r="M1" s="249"/>
      <c r="N1" s="249"/>
      <c r="O1" s="249"/>
      <c r="P1" s="249"/>
      <c r="Q1" s="249"/>
      <c r="R1" s="249"/>
      <c r="S1" s="249"/>
      <c r="T1" s="249"/>
      <c r="U1" s="249"/>
      <c r="V1" s="249"/>
      <c r="W1" s="249"/>
      <c r="X1" s="249"/>
      <c r="Y1" s="250"/>
    </row>
    <row r="2" ht="96.4" customHeight="1">
      <c r="A2" s="251"/>
      <c r="B2" s="52"/>
      <c r="C2" t="s" s="53">
        <v>11</v>
      </c>
      <c r="D2" s="54"/>
      <c r="E2" s="55"/>
      <c r="F2" s="55"/>
      <c r="G2" s="56"/>
      <c r="H2" s="56"/>
      <c r="I2" s="57"/>
      <c r="J2" s="58"/>
      <c r="K2" t="s" s="59">
        <v>12</v>
      </c>
      <c r="L2" s="60"/>
      <c r="M2" s="60"/>
      <c r="N2" s="60"/>
      <c r="O2" s="60"/>
      <c r="P2" s="60"/>
      <c r="Q2" s="60"/>
      <c r="R2" s="60"/>
      <c r="S2" s="60"/>
      <c r="T2" s="60"/>
      <c r="U2" s="60"/>
      <c r="V2" s="60"/>
      <c r="W2" s="60"/>
      <c r="X2" s="61"/>
      <c r="Y2" s="252"/>
    </row>
    <row r="3" ht="27" customHeight="1">
      <c r="A3" s="251"/>
      <c r="B3" t="s" s="65">
        <v>13</v>
      </c>
      <c r="C3" s="66"/>
      <c r="D3" s="66"/>
      <c r="E3" s="66"/>
      <c r="F3" s="66"/>
      <c r="G3" s="67"/>
      <c r="H3" t="s" s="68">
        <v>14</v>
      </c>
      <c r="I3" s="69"/>
      <c r="J3" s="58"/>
      <c r="K3" t="s" s="70">
        <v>15</v>
      </c>
      <c r="L3" s="71"/>
      <c r="M3" s="71"/>
      <c r="N3" s="71"/>
      <c r="O3" s="71"/>
      <c r="P3" s="71"/>
      <c r="Q3" s="71"/>
      <c r="R3" s="71"/>
      <c r="S3" s="71"/>
      <c r="T3" s="71"/>
      <c r="U3" s="72"/>
      <c r="V3" s="73"/>
      <c r="W3" t="s" s="74">
        <v>16</v>
      </c>
      <c r="X3" s="75"/>
      <c r="Y3" s="252"/>
    </row>
    <row r="4" ht="36" customHeight="1">
      <c r="A4" s="251"/>
      <c r="B4" t="s" s="76">
        <v>17</v>
      </c>
      <c r="C4" s="77"/>
      <c r="D4" s="77"/>
      <c r="E4" s="77"/>
      <c r="F4" s="77"/>
      <c r="G4" s="78"/>
      <c r="H4" s="79"/>
      <c r="I4" s="80"/>
      <c r="J4" s="81"/>
      <c r="K4" t="s" s="82">
        <v>18</v>
      </c>
      <c r="L4" s="83"/>
      <c r="M4" s="253"/>
      <c r="N4" t="s" s="82">
        <v>19</v>
      </c>
      <c r="O4" s="83"/>
      <c r="P4" s="253"/>
      <c r="Q4" t="s" s="82">
        <v>20</v>
      </c>
      <c r="R4" s="83"/>
      <c r="S4" s="253"/>
      <c r="T4" t="s" s="82">
        <v>21</v>
      </c>
      <c r="U4" s="83"/>
      <c r="V4" s="254"/>
      <c r="W4" s="86"/>
      <c r="X4" s="87"/>
      <c r="Y4" s="252"/>
    </row>
    <row r="5" ht="76.15" customHeight="1">
      <c r="A5" s="255"/>
      <c r="B5" s="256"/>
      <c r="C5" t="s" s="257">
        <v>22</v>
      </c>
      <c r="D5" t="s" s="257">
        <v>23</v>
      </c>
      <c r="E5" t="s" s="257">
        <v>24</v>
      </c>
      <c r="F5" t="s" s="257">
        <v>25</v>
      </c>
      <c r="G5" t="s" s="257">
        <v>26</v>
      </c>
      <c r="H5" t="s" s="95">
        <v>27</v>
      </c>
      <c r="I5" t="s" s="92">
        <v>28</v>
      </c>
      <c r="J5" s="93"/>
      <c r="K5" t="s" s="95">
        <v>27</v>
      </c>
      <c r="L5" t="s" s="92">
        <v>28</v>
      </c>
      <c r="M5" s="258"/>
      <c r="N5" t="s" s="95">
        <v>27</v>
      </c>
      <c r="O5" t="s" s="92">
        <v>28</v>
      </c>
      <c r="P5" s="258"/>
      <c r="Q5" t="s" s="95">
        <v>27</v>
      </c>
      <c r="R5" t="s" s="92">
        <v>28</v>
      </c>
      <c r="S5" s="258"/>
      <c r="T5" t="s" s="95">
        <v>27</v>
      </c>
      <c r="U5" t="s" s="92">
        <v>28</v>
      </c>
      <c r="V5" s="96"/>
      <c r="W5" t="s" s="97">
        <v>29</v>
      </c>
      <c r="X5" t="s" s="98">
        <v>30</v>
      </c>
      <c r="Y5" s="252"/>
    </row>
    <row r="6" ht="21.6" customHeight="1">
      <c r="A6" t="s" s="103">
        <v>144</v>
      </c>
      <c r="B6" s="377"/>
      <c r="C6" s="377"/>
      <c r="D6" s="377"/>
      <c r="E6" s="377"/>
      <c r="F6" s="377"/>
      <c r="G6" s="377"/>
      <c r="H6" s="377"/>
      <c r="I6" s="378"/>
      <c r="J6" s="379"/>
      <c r="K6" t="s" s="99">
        <v>144</v>
      </c>
      <c r="L6" s="458"/>
      <c r="M6" s="458"/>
      <c r="N6" s="458"/>
      <c r="O6" s="458"/>
      <c r="P6" s="458"/>
      <c r="Q6" s="458"/>
      <c r="R6" s="458"/>
      <c r="S6" s="458"/>
      <c r="T6" s="458"/>
      <c r="U6" s="458"/>
      <c r="V6" s="458"/>
      <c r="W6" s="458"/>
      <c r="X6" s="459"/>
      <c r="Y6" s="252"/>
    </row>
    <row r="7" ht="17.25" customHeight="1">
      <c r="A7" s="380"/>
      <c r="B7" t="s" s="262">
        <v>145</v>
      </c>
      <c r="C7" s="460"/>
      <c r="D7" s="460"/>
      <c r="E7" s="460"/>
      <c r="F7" s="460"/>
      <c r="G7" s="460"/>
      <c r="H7" s="460"/>
      <c r="I7" s="461"/>
      <c r="J7" s="300"/>
      <c r="K7" t="s" s="262">
        <v>145</v>
      </c>
      <c r="L7" s="295"/>
      <c r="M7" s="295"/>
      <c r="N7" s="295"/>
      <c r="O7" s="295"/>
      <c r="P7" s="295"/>
      <c r="Q7" s="295"/>
      <c r="R7" s="295"/>
      <c r="S7" s="295"/>
      <c r="T7" s="295"/>
      <c r="U7" s="295"/>
      <c r="V7" s="295"/>
      <c r="W7" s="295"/>
      <c r="X7" s="296"/>
      <c r="Y7" s="252"/>
    </row>
    <row r="8" ht="17.25" customHeight="1">
      <c r="A8" s="384"/>
      <c r="B8" t="s" s="462">
        <v>146</v>
      </c>
      <c r="C8" t="s" s="423">
        <v>34</v>
      </c>
      <c r="D8" s="424">
        <v>55</v>
      </c>
      <c r="E8" s="463">
        <v>55</v>
      </c>
      <c r="F8" s="464">
        <f>G8/D8</f>
        <v>1.8</v>
      </c>
      <c r="G8" s="465">
        <v>99</v>
      </c>
      <c r="H8" s="149"/>
      <c r="I8" s="466">
        <f>H8*E8</f>
        <v>0</v>
      </c>
      <c r="J8" s="467"/>
      <c r="K8" s="123"/>
      <c r="L8" s="124">
        <f>K8*$E8</f>
        <v>0</v>
      </c>
      <c r="M8" s="125"/>
      <c r="N8" s="123"/>
      <c r="O8" s="124">
        <f>N8*$E8</f>
        <v>0</v>
      </c>
      <c r="P8" s="125"/>
      <c r="Q8" s="123"/>
      <c r="R8" s="124">
        <f>Q8*$E8</f>
        <v>0</v>
      </c>
      <c r="S8" s="125"/>
      <c r="T8" s="123"/>
      <c r="U8" s="124">
        <f>T8*$E8</f>
        <v>0</v>
      </c>
      <c r="V8" s="126"/>
      <c r="W8" s="127">
        <f>SUM(K8,N8,Q8,T8)</f>
        <v>0</v>
      </c>
      <c r="X8" s="124">
        <f>W8*$E8</f>
        <v>0</v>
      </c>
      <c r="Y8" s="252"/>
    </row>
    <row r="9" ht="17.25" customHeight="1">
      <c r="A9" s="384"/>
      <c r="B9" t="s" s="115">
        <v>147</v>
      </c>
      <c r="C9" t="s" s="116">
        <v>34</v>
      </c>
      <c r="D9" s="387">
        <f>G9/F9</f>
        <v>64.5</v>
      </c>
      <c r="E9" s="387">
        <v>64.5</v>
      </c>
      <c r="F9" s="404">
        <v>2</v>
      </c>
      <c r="G9" s="468">
        <v>129</v>
      </c>
      <c r="H9" s="120"/>
      <c r="I9" s="469">
        <f>H9*E9</f>
        <v>0</v>
      </c>
      <c r="J9" s="467"/>
      <c r="K9" s="128"/>
      <c r="L9" s="121">
        <f>K9*$E9</f>
        <v>0</v>
      </c>
      <c r="M9" s="427"/>
      <c r="N9" s="128"/>
      <c r="O9" s="121">
        <f>N9*$E9</f>
        <v>0</v>
      </c>
      <c r="P9" s="427"/>
      <c r="Q9" s="128"/>
      <c r="R9" s="121">
        <f>Q9*$E9</f>
        <v>0</v>
      </c>
      <c r="S9" s="427"/>
      <c r="T9" s="128"/>
      <c r="U9" s="121">
        <f>T9*$E9</f>
        <v>0</v>
      </c>
      <c r="V9" s="309"/>
      <c r="W9" s="130">
        <f>SUM(K9,N9,Q9,T9)</f>
        <v>0</v>
      </c>
      <c r="X9" s="121">
        <f>W9*$E9</f>
        <v>0</v>
      </c>
      <c r="Y9" s="252"/>
    </row>
    <row r="10" ht="17.25" customHeight="1">
      <c r="A10" s="384"/>
      <c r="B10" t="s" s="470">
        <v>148</v>
      </c>
      <c r="C10" s="471"/>
      <c r="D10" s="472"/>
      <c r="E10" s="472"/>
      <c r="F10" s="472"/>
      <c r="G10" s="472"/>
      <c r="H10" s="472"/>
      <c r="I10" s="473"/>
      <c r="J10" s="155"/>
      <c r="K10" t="s" s="474">
        <v>149</v>
      </c>
      <c r="L10" s="475"/>
      <c r="M10" s="475"/>
      <c r="N10" s="475"/>
      <c r="O10" s="475"/>
      <c r="P10" s="475"/>
      <c r="Q10" s="475"/>
      <c r="R10" s="475"/>
      <c r="S10" s="475"/>
      <c r="T10" s="475"/>
      <c r="U10" s="475"/>
      <c r="V10" s="475"/>
      <c r="W10" s="475"/>
      <c r="X10" s="476"/>
      <c r="Y10" s="252"/>
    </row>
    <row r="11" ht="17.25" customHeight="1">
      <c r="A11" s="384"/>
      <c r="B11" t="s" s="115">
        <v>150</v>
      </c>
      <c r="C11" t="s" s="116">
        <v>34</v>
      </c>
      <c r="D11" s="387">
        <v>7</v>
      </c>
      <c r="E11" s="387">
        <v>7</v>
      </c>
      <c r="F11" s="404">
        <f>G11/D11</f>
        <v>2.14285714285714</v>
      </c>
      <c r="G11" s="387">
        <v>15</v>
      </c>
      <c r="H11" s="120"/>
      <c r="I11" s="453">
        <f>H11*E11</f>
        <v>0</v>
      </c>
      <c r="J11" s="467"/>
      <c r="K11" s="128"/>
      <c r="L11" s="121">
        <f>K11*$E11</f>
        <v>0</v>
      </c>
      <c r="M11" s="405"/>
      <c r="N11" s="128"/>
      <c r="O11" s="121">
        <f>N11*$E11</f>
        <v>0</v>
      </c>
      <c r="P11" s="405"/>
      <c r="Q11" s="128"/>
      <c r="R11" s="121">
        <f>Q11*$E11</f>
        <v>0</v>
      </c>
      <c r="S11" s="405"/>
      <c r="T11" s="128"/>
      <c r="U11" s="121">
        <f>T11*$E11</f>
        <v>0</v>
      </c>
      <c r="V11" s="406"/>
      <c r="W11" s="130">
        <f>SUM(K11,N11,Q11,T11)</f>
        <v>0</v>
      </c>
      <c r="X11" s="121">
        <f>W11*$E11</f>
        <v>0</v>
      </c>
      <c r="Y11" s="252"/>
    </row>
    <row r="12" ht="17.25" customHeight="1">
      <c r="A12" s="384"/>
      <c r="B12" t="s" s="470">
        <v>151</v>
      </c>
      <c r="C12" s="477"/>
      <c r="D12" s="475"/>
      <c r="E12" s="475"/>
      <c r="F12" s="475"/>
      <c r="G12" s="475"/>
      <c r="H12" s="475"/>
      <c r="I12" s="476"/>
      <c r="J12" s="155"/>
      <c r="K12" t="s" s="313">
        <v>151</v>
      </c>
      <c r="L12" s="394"/>
      <c r="M12" s="394"/>
      <c r="N12" s="394"/>
      <c r="O12" s="394"/>
      <c r="P12" s="394"/>
      <c r="Q12" s="394"/>
      <c r="R12" s="394"/>
      <c r="S12" s="394"/>
      <c r="T12" s="394"/>
      <c r="U12" s="394"/>
      <c r="V12" s="394"/>
      <c r="W12" s="394"/>
      <c r="X12" s="395"/>
      <c r="Y12" s="252"/>
    </row>
    <row r="13" ht="17.25" customHeight="1">
      <c r="A13" s="384"/>
      <c r="B13" t="s" s="478">
        <v>152</v>
      </c>
      <c r="C13" t="s" s="116">
        <v>34</v>
      </c>
      <c r="D13" s="119">
        <v>60</v>
      </c>
      <c r="E13" s="119">
        <v>60</v>
      </c>
      <c r="F13" t="s" s="116">
        <v>85</v>
      </c>
      <c r="G13" t="s" s="116">
        <v>85</v>
      </c>
      <c r="H13" s="479"/>
      <c r="I13" s="469">
        <f>H13*E13</f>
        <v>0</v>
      </c>
      <c r="J13" s="467"/>
      <c r="K13" s="128"/>
      <c r="L13" s="121">
        <f>K13*$E13</f>
        <v>0</v>
      </c>
      <c r="M13" s="389"/>
      <c r="N13" s="128"/>
      <c r="O13" s="121">
        <f>N13*$E13</f>
        <v>0</v>
      </c>
      <c r="P13" s="389"/>
      <c r="Q13" s="128"/>
      <c r="R13" s="121">
        <f>Q13*$E13</f>
        <v>0</v>
      </c>
      <c r="S13" s="389"/>
      <c r="T13" s="128"/>
      <c r="U13" s="121">
        <f>T13*$E13</f>
        <v>0</v>
      </c>
      <c r="V13" s="305"/>
      <c r="W13" s="130">
        <f>SUM(K13,N13,Q13,T13)</f>
        <v>0</v>
      </c>
      <c r="X13" s="121">
        <f>W13*$E13</f>
        <v>0</v>
      </c>
      <c r="Y13" s="252"/>
    </row>
    <row r="14" ht="17.25" customHeight="1">
      <c r="A14" s="384"/>
      <c r="B14" t="s" s="478">
        <v>153</v>
      </c>
      <c r="C14" t="s" s="116">
        <v>34</v>
      </c>
      <c r="D14" s="119">
        <v>120</v>
      </c>
      <c r="E14" s="119">
        <v>120</v>
      </c>
      <c r="F14" t="s" s="116">
        <v>85</v>
      </c>
      <c r="G14" t="s" s="116">
        <v>85</v>
      </c>
      <c r="H14" s="479"/>
      <c r="I14" s="469">
        <f>H14*E14</f>
        <v>0</v>
      </c>
      <c r="J14" s="467"/>
      <c r="K14" s="128"/>
      <c r="L14" s="121">
        <f>K14*$E14</f>
        <v>0</v>
      </c>
      <c r="M14" s="129"/>
      <c r="N14" s="128"/>
      <c r="O14" s="121">
        <f>N14*$E14</f>
        <v>0</v>
      </c>
      <c r="P14" s="129"/>
      <c r="Q14" s="128"/>
      <c r="R14" s="121">
        <f>Q14*$E14</f>
        <v>0</v>
      </c>
      <c r="S14" s="129"/>
      <c r="T14" s="128"/>
      <c r="U14" s="121">
        <f>T14*$E14</f>
        <v>0</v>
      </c>
      <c r="V14" s="122"/>
      <c r="W14" s="130">
        <f>SUM(K14,N14,Q14,T14)</f>
        <v>0</v>
      </c>
      <c r="X14" s="121">
        <f>W14*$E14</f>
        <v>0</v>
      </c>
      <c r="Y14" s="252"/>
    </row>
    <row r="15" ht="17.25" customHeight="1">
      <c r="A15" s="384"/>
      <c r="B15" t="s" s="478">
        <v>154</v>
      </c>
      <c r="C15" t="s" s="116">
        <v>34</v>
      </c>
      <c r="D15" s="119">
        <v>150</v>
      </c>
      <c r="E15" s="119">
        <v>150</v>
      </c>
      <c r="F15" t="s" s="116">
        <v>85</v>
      </c>
      <c r="G15" t="s" s="116">
        <v>85</v>
      </c>
      <c r="H15" s="479"/>
      <c r="I15" s="469">
        <f>H15*E15</f>
        <v>0</v>
      </c>
      <c r="J15" s="467"/>
      <c r="K15" s="128"/>
      <c r="L15" s="121">
        <f>K15*$E15</f>
        <v>0</v>
      </c>
      <c r="M15" s="129"/>
      <c r="N15" s="128"/>
      <c r="O15" s="121">
        <f>N15*$E15</f>
        <v>0</v>
      </c>
      <c r="P15" s="129"/>
      <c r="Q15" s="128"/>
      <c r="R15" s="121">
        <f>Q15*$E15</f>
        <v>0</v>
      </c>
      <c r="S15" s="129"/>
      <c r="T15" s="128"/>
      <c r="U15" s="121">
        <f>T15*$E15</f>
        <v>0</v>
      </c>
      <c r="V15" s="122"/>
      <c r="W15" s="130">
        <f>SUM(K15,N15,Q15,T15)</f>
        <v>0</v>
      </c>
      <c r="X15" s="121">
        <f>W15*$E15</f>
        <v>0</v>
      </c>
      <c r="Y15" s="252"/>
    </row>
    <row r="16" ht="16.9" customHeight="1">
      <c r="A16" s="384"/>
      <c r="B16" t="s" s="480">
        <v>155</v>
      </c>
      <c r="C16" t="s" s="132">
        <v>34</v>
      </c>
      <c r="D16" s="135">
        <v>300</v>
      </c>
      <c r="E16" s="135">
        <v>300</v>
      </c>
      <c r="F16" t="s" s="132">
        <v>85</v>
      </c>
      <c r="G16" t="s" s="132">
        <v>85</v>
      </c>
      <c r="H16" s="481"/>
      <c r="I16" s="482">
        <f>H16*E16</f>
        <v>0</v>
      </c>
      <c r="J16" s="467"/>
      <c r="K16" s="138"/>
      <c r="L16" s="137">
        <f>K16*$E16</f>
        <v>0</v>
      </c>
      <c r="M16" s="139"/>
      <c r="N16" s="138"/>
      <c r="O16" s="137">
        <f>N16*$E16</f>
        <v>0</v>
      </c>
      <c r="P16" s="139"/>
      <c r="Q16" s="138"/>
      <c r="R16" s="137">
        <f>Q16*$E16</f>
        <v>0</v>
      </c>
      <c r="S16" s="139"/>
      <c r="T16" s="138"/>
      <c r="U16" s="137">
        <f>T16*$E16</f>
        <v>0</v>
      </c>
      <c r="V16" s="140"/>
      <c r="W16" s="141">
        <f>SUM(K16,N16,Q16,T16)</f>
        <v>0</v>
      </c>
      <c r="X16" s="137">
        <f>W16*$E16</f>
        <v>0</v>
      </c>
      <c r="Y16" s="252"/>
    </row>
    <row r="17" ht="8" customHeight="1">
      <c r="A17" s="454"/>
      <c r="B17" s="483"/>
      <c r="C17" s="484"/>
      <c r="D17" s="484"/>
      <c r="E17" s="484"/>
      <c r="F17" s="484"/>
      <c r="G17" s="484"/>
      <c r="H17" s="484"/>
      <c r="I17" s="485"/>
      <c r="J17" s="486"/>
      <c r="K17" s="487"/>
      <c r="L17" s="488"/>
      <c r="M17" s="488"/>
      <c r="N17" s="488"/>
      <c r="O17" s="488"/>
      <c r="P17" s="488"/>
      <c r="Q17" s="488"/>
      <c r="R17" s="488"/>
      <c r="S17" s="488"/>
      <c r="T17" s="488"/>
      <c r="U17" s="488"/>
      <c r="V17" s="488"/>
      <c r="W17" s="488"/>
      <c r="X17" s="489"/>
      <c r="Y17" s="442"/>
    </row>
    <row r="18" ht="15" customHeight="1">
      <c r="A18" s="336"/>
      <c r="B18" s="337"/>
      <c r="C18" s="337"/>
      <c r="D18" s="337"/>
      <c r="E18" s="338"/>
      <c r="F18" s="338"/>
      <c r="G18" s="338"/>
      <c r="H18" s="338"/>
      <c r="I18" s="337"/>
      <c r="J18" s="339"/>
      <c r="K18" s="338"/>
      <c r="L18" s="338"/>
      <c r="M18" s="337"/>
      <c r="N18" s="338"/>
      <c r="O18" s="338"/>
      <c r="P18" s="337"/>
      <c r="Q18" s="338"/>
      <c r="R18" s="338"/>
      <c r="S18" s="337"/>
      <c r="T18" s="338"/>
      <c r="U18" s="338"/>
      <c r="V18" s="337"/>
      <c r="W18" s="338"/>
      <c r="X18" s="338"/>
      <c r="Y18" s="340"/>
    </row>
    <row r="19" ht="24" customHeight="1">
      <c r="A19" s="341"/>
      <c r="B19" s="339"/>
      <c r="C19" s="339"/>
      <c r="D19" s="342"/>
      <c r="E19" t="s" s="171">
        <v>156</v>
      </c>
      <c r="F19" s="172"/>
      <c r="G19" s="173"/>
      <c r="H19" s="174">
        <f>SUM(H1:H17)</f>
        <v>0</v>
      </c>
      <c r="I19" s="343"/>
      <c r="J19" s="344"/>
      <c r="K19" t="s" s="345">
        <v>51</v>
      </c>
      <c r="L19" t="s" s="345">
        <v>52</v>
      </c>
      <c r="M19" s="346"/>
      <c r="N19" t="s" s="345">
        <v>51</v>
      </c>
      <c r="O19" t="s" s="345">
        <v>52</v>
      </c>
      <c r="P19" s="347"/>
      <c r="Q19" t="s" s="345">
        <v>51</v>
      </c>
      <c r="R19" t="s" s="345">
        <v>52</v>
      </c>
      <c r="S19" s="347"/>
      <c r="T19" t="s" s="345">
        <v>51</v>
      </c>
      <c r="U19" t="s" s="345">
        <v>52</v>
      </c>
      <c r="V19" s="347"/>
      <c r="W19" t="s" s="180">
        <v>51</v>
      </c>
      <c r="X19" t="s" s="181">
        <v>53</v>
      </c>
      <c r="Y19" s="182"/>
    </row>
    <row r="20" ht="24" customHeight="1">
      <c r="A20" s="341"/>
      <c r="B20" s="339"/>
      <c r="C20" s="339"/>
      <c r="D20" s="342"/>
      <c r="E20" t="s" s="183">
        <v>157</v>
      </c>
      <c r="F20" s="184"/>
      <c r="G20" s="185"/>
      <c r="H20" s="348"/>
      <c r="I20" s="187">
        <f>SUM(I1:I17)</f>
        <v>0</v>
      </c>
      <c r="J20" s="349"/>
      <c r="K20" s="350">
        <f>SUM(K1:K17)</f>
        <v>0</v>
      </c>
      <c r="L20" s="187">
        <f>SUM(L8:L17)</f>
        <v>0</v>
      </c>
      <c r="M20" s="351"/>
      <c r="N20" s="350">
        <f>SUM(N1:N17)</f>
        <v>0</v>
      </c>
      <c r="O20" s="187">
        <f>SUM(O8:O17)</f>
        <v>0</v>
      </c>
      <c r="P20" s="352"/>
      <c r="Q20" s="350">
        <f>SUM(Q1:Q17)</f>
        <v>0</v>
      </c>
      <c r="R20" s="187">
        <f>SUM(R8:R17)</f>
        <v>0</v>
      </c>
      <c r="S20" s="352"/>
      <c r="T20" s="350">
        <f>SUM(T1:T17)</f>
        <v>0</v>
      </c>
      <c r="U20" s="187">
        <f>SUM(U8:U17)</f>
        <v>0</v>
      </c>
      <c r="V20" s="255"/>
      <c r="W20" s="353">
        <f>SUM(W1:W17)</f>
        <v>0</v>
      </c>
      <c r="X20" s="354">
        <f>SUM(X8:X17)</f>
        <v>0</v>
      </c>
      <c r="Y20" s="355"/>
    </row>
    <row r="21" ht="12.4" customHeight="1">
      <c r="A21" s="341"/>
      <c r="B21" s="339"/>
      <c r="C21" s="339"/>
      <c r="D21" s="342"/>
      <c r="E21" s="195"/>
      <c r="F21" s="196"/>
      <c r="G21" s="196"/>
      <c r="H21" s="356"/>
      <c r="I21" s="356"/>
      <c r="J21" s="356"/>
      <c r="K21" s="356"/>
      <c r="L21" s="356"/>
      <c r="M21" s="356"/>
      <c r="N21" s="356"/>
      <c r="O21" s="356"/>
      <c r="P21" s="356"/>
      <c r="Q21" s="356"/>
      <c r="R21" s="356"/>
      <c r="S21" s="356"/>
      <c r="T21" s="356"/>
      <c r="U21" s="356"/>
      <c r="V21" s="356"/>
      <c r="W21" s="357"/>
      <c r="X21" s="358"/>
      <c r="Y21" s="359"/>
    </row>
    <row r="22" ht="24" customHeight="1">
      <c r="A22" s="341"/>
      <c r="B22" s="339"/>
      <c r="C22" s="339"/>
      <c r="D22" s="342"/>
      <c r="E22" t="s" s="204">
        <v>55</v>
      </c>
      <c r="F22" s="205"/>
      <c r="G22" s="206"/>
      <c r="H22" s="360">
        <f>H19+'Warm-up'!H24+'Train'!H35+'Climb'!H60+'Climbing world'!H29+'Distribution'!H56</f>
        <v>0</v>
      </c>
      <c r="I22" s="361"/>
      <c r="J22" s="362"/>
      <c r="K22" s="360">
        <f>K20+'Warm-up'!K25+'Train'!K36+'Climb'!K61+'Climbing world'!K30+'Distribution'!K57</f>
        <v>0</v>
      </c>
      <c r="L22" s="361"/>
      <c r="M22" s="362"/>
      <c r="N22" s="360">
        <f>N20+'Warm-up'!N25+'Train'!N36+'Climb'!N61+'Climbing world'!N30+'Distribution'!N57</f>
        <v>0</v>
      </c>
      <c r="O22" s="361"/>
      <c r="P22" s="362"/>
      <c r="Q22" s="360">
        <f>Q20+'Warm-up'!Q25+'Train'!Q36+'Climb'!Q61+'Climbing world'!Q30+'Distribution'!Q57</f>
        <v>0</v>
      </c>
      <c r="R22" s="361"/>
      <c r="S22" s="362"/>
      <c r="T22" s="360">
        <f>T20+'Warm-up'!T25+'Train'!T36+'Climb'!T61+'Climbing world'!T30+'Distribution'!T57</f>
        <v>0</v>
      </c>
      <c r="U22" s="361"/>
      <c r="V22" s="363"/>
      <c r="W22" s="364">
        <f>W20+'Warm-up'!W25+'Train'!W36+'Climb'!W61+'Climbing world'!W30+'Distribution'!W57</f>
        <v>0</v>
      </c>
      <c r="X22" s="365"/>
      <c r="Y22" s="340"/>
    </row>
    <row r="23" ht="24" customHeight="1">
      <c r="A23" s="341"/>
      <c r="B23" s="339"/>
      <c r="C23" s="339"/>
      <c r="D23" s="342"/>
      <c r="E23" t="s" s="217">
        <v>56</v>
      </c>
      <c r="F23" s="218"/>
      <c r="G23" s="219"/>
      <c r="H23" s="366"/>
      <c r="I23" s="221">
        <f>'Warm-up'!I25+'Train'!I36+'Climb'!I61+I20+'Climbing world'!I30+'Distribution'!I57</f>
        <v>0</v>
      </c>
      <c r="J23" s="367"/>
      <c r="K23" s="362"/>
      <c r="L23" s="221">
        <f>'Warm-up'!L25+'Train'!L36+'Climb'!L61+L20+'Climbing world'!L30+'Distribution'!L57</f>
        <v>0</v>
      </c>
      <c r="M23" s="367"/>
      <c r="N23" s="362"/>
      <c r="O23" s="221">
        <f>'Warm-up'!O25+'Train'!O36+'Climb'!O61+O20+'Climbing world'!O30+'Distribution'!O57</f>
        <v>0</v>
      </c>
      <c r="P23" s="367"/>
      <c r="Q23" s="362"/>
      <c r="R23" s="221">
        <f>'Warm-up'!R25+'Train'!R36+'Climb'!R61+R20+'Climbing world'!R30+'Distribution'!R57</f>
        <v>0</v>
      </c>
      <c r="S23" s="367"/>
      <c r="T23" s="362"/>
      <c r="U23" s="221">
        <f>'Warm-up'!U25+'Train'!U36+'Climb'!U61+U20+'Climbing world'!U30+'Distribution'!U57</f>
        <v>0</v>
      </c>
      <c r="V23" s="368"/>
      <c r="W23" s="369"/>
      <c r="X23" s="370">
        <f>'Warm-up'!X25+'Train'!X36+'Climb'!X61+X20+'Climbing world'!X30+'Distribution'!X57</f>
        <v>0</v>
      </c>
      <c r="Y23" s="371"/>
    </row>
    <row r="24" ht="14.45" customHeight="1">
      <c r="A24" s="341"/>
      <c r="B24" s="339"/>
      <c r="C24" s="339"/>
      <c r="D24" s="339"/>
      <c r="E24" s="337"/>
      <c r="F24" s="337"/>
      <c r="G24" s="337"/>
      <c r="H24" s="339"/>
      <c r="I24" s="337"/>
      <c r="J24" s="339"/>
      <c r="K24" s="339"/>
      <c r="L24" s="337"/>
      <c r="M24" s="339"/>
      <c r="N24" s="339"/>
      <c r="O24" s="337"/>
      <c r="P24" s="339"/>
      <c r="Q24" s="339"/>
      <c r="R24" s="337"/>
      <c r="S24" s="339"/>
      <c r="T24" s="339"/>
      <c r="U24" s="337"/>
      <c r="V24" s="339"/>
      <c r="W24" s="339"/>
      <c r="X24" s="337"/>
      <c r="Y24" s="372"/>
    </row>
    <row r="25" ht="33.6" customHeight="1">
      <c r="A25" s="373"/>
      <c r="B25" s="374"/>
      <c r="C25" s="374"/>
      <c r="D25" s="374"/>
      <c r="E25" s="374"/>
      <c r="F25" s="374"/>
      <c r="G25" s="374"/>
      <c r="H25" s="374"/>
      <c r="I25" s="374"/>
      <c r="J25" s="374"/>
      <c r="K25" s="374"/>
      <c r="L25" s="374"/>
      <c r="M25" s="374"/>
      <c r="N25" s="374"/>
      <c r="O25" s="374"/>
      <c r="P25" s="374"/>
      <c r="Q25" s="374"/>
      <c r="R25" s="374"/>
      <c r="S25" s="374"/>
      <c r="T25" s="374"/>
      <c r="U25" s="374"/>
      <c r="V25" s="374"/>
      <c r="W25" s="374"/>
      <c r="X25" s="374"/>
      <c r="Y25" s="375"/>
    </row>
  </sheetData>
  <mergeCells count="40">
    <mergeCell ref="X23:Y23"/>
    <mergeCell ref="X20:Y20"/>
    <mergeCell ref="A25:X25"/>
    <mergeCell ref="A6:I6"/>
    <mergeCell ref="K6:X6"/>
    <mergeCell ref="A7:A17"/>
    <mergeCell ref="C7:I7"/>
    <mergeCell ref="K7:X7"/>
    <mergeCell ref="M8:M9"/>
    <mergeCell ref="P8:P9"/>
    <mergeCell ref="S8:S9"/>
    <mergeCell ref="K12:X12"/>
    <mergeCell ref="M13:M16"/>
    <mergeCell ref="P13:P16"/>
    <mergeCell ref="S13:S16"/>
    <mergeCell ref="B17:I17"/>
    <mergeCell ref="K17:X17"/>
    <mergeCell ref="E22:G22"/>
    <mergeCell ref="K2:X2"/>
    <mergeCell ref="B3:G3"/>
    <mergeCell ref="H3:I4"/>
    <mergeCell ref="K3:U3"/>
    <mergeCell ref="B4:G4"/>
    <mergeCell ref="M4:M5"/>
    <mergeCell ref="P4:P5"/>
    <mergeCell ref="S4:S5"/>
    <mergeCell ref="W3:X3"/>
    <mergeCell ref="K4:L4"/>
    <mergeCell ref="N4:O4"/>
    <mergeCell ref="Q4:R4"/>
    <mergeCell ref="T4:U4"/>
    <mergeCell ref="K10:X10"/>
    <mergeCell ref="E23:G23"/>
    <mergeCell ref="E19:G19"/>
    <mergeCell ref="E20:G20"/>
    <mergeCell ref="C12:I12"/>
    <mergeCell ref="A1:A5"/>
    <mergeCell ref="C2:F2"/>
    <mergeCell ref="G2:I2"/>
    <mergeCell ref="C10:I10"/>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6.xml><?xml version="1.0" encoding="utf-8"?>
<worksheet xmlns:r="http://schemas.openxmlformats.org/officeDocument/2006/relationships" xmlns="http://schemas.openxmlformats.org/spreadsheetml/2006/main">
  <dimension ref="A1:Z41"/>
  <sheetViews>
    <sheetView workbookViewId="0" showGridLines="0" defaultGridColor="1"/>
  </sheetViews>
  <sheetFormatPr defaultColWidth="11.5" defaultRowHeight="14.45" customHeight="1" outlineLevelRow="0" outlineLevelCol="0"/>
  <cols>
    <col min="1" max="1" width="14.5" style="490" customWidth="1"/>
    <col min="2" max="2" width="59.5" style="490" customWidth="1"/>
    <col min="3" max="3" width="17.5" style="490" customWidth="1"/>
    <col min="4" max="4" width="12.5" style="490" customWidth="1"/>
    <col min="5" max="5" width="13.6719" style="490" customWidth="1"/>
    <col min="6" max="6" width="7.67188" style="490" customWidth="1"/>
    <col min="7" max="9" width="16.5" style="490" customWidth="1"/>
    <col min="10" max="10" width="2.67188" style="490" customWidth="1"/>
    <col min="11" max="11" width="10.5" style="490" customWidth="1"/>
    <col min="12" max="12" width="12.5" style="490" customWidth="1"/>
    <col min="13" max="13" width="2.67188" style="490" customWidth="1"/>
    <col min="14" max="14" width="10.5" style="490" customWidth="1"/>
    <col min="15" max="15" width="12.5" style="490" customWidth="1"/>
    <col min="16" max="16" width="2.67188" style="490" customWidth="1"/>
    <col min="17" max="17" width="10.5" style="490" customWidth="1"/>
    <col min="18" max="18" width="12.5" style="490" customWidth="1"/>
    <col min="19" max="19" width="2.67188" style="490" customWidth="1"/>
    <col min="20" max="20" width="10.5" style="490" customWidth="1"/>
    <col min="21" max="21" width="12.5" style="490" customWidth="1"/>
    <col min="22" max="22" width="2.67188" style="490" customWidth="1"/>
    <col min="23" max="23" width="10.5" style="490" customWidth="1"/>
    <col min="24" max="24" width="16.6719" style="490" customWidth="1"/>
    <col min="25" max="25" width="11.5" style="490" customWidth="1"/>
    <col min="26" max="26" width="14.5" style="528" customWidth="1"/>
    <col min="27" max="16384" width="11.5" style="528" customWidth="1"/>
  </cols>
  <sheetData>
    <row r="1" ht="16.15" customHeight="1">
      <c r="A1" s="491"/>
      <c r="B1" s="242"/>
      <c r="C1" s="243"/>
      <c r="D1" t="s" s="43">
        <v>10</v>
      </c>
      <c r="E1" s="244"/>
      <c r="F1" s="245"/>
      <c r="G1" s="245"/>
      <c r="H1" s="245"/>
      <c r="I1" s="246"/>
      <c r="J1" s="247"/>
      <c r="K1" s="248"/>
      <c r="L1" s="249"/>
      <c r="M1" s="249"/>
      <c r="N1" s="249"/>
      <c r="O1" s="249"/>
      <c r="P1" s="249"/>
      <c r="Q1" s="249"/>
      <c r="R1" s="249"/>
      <c r="S1" s="249"/>
      <c r="T1" s="249"/>
      <c r="U1" s="249"/>
      <c r="V1" s="249"/>
      <c r="W1" s="249"/>
      <c r="X1" s="249"/>
      <c r="Y1" s="250"/>
    </row>
    <row r="2" ht="96.4" customHeight="1">
      <c r="A2" s="492"/>
      <c r="B2" s="52"/>
      <c r="C2" t="s" s="53">
        <v>11</v>
      </c>
      <c r="D2" s="54"/>
      <c r="E2" s="55"/>
      <c r="F2" s="55"/>
      <c r="G2" s="56"/>
      <c r="H2" s="56"/>
      <c r="I2" s="57"/>
      <c r="J2" s="58"/>
      <c r="K2" t="s" s="59">
        <v>12</v>
      </c>
      <c r="L2" s="60"/>
      <c r="M2" s="60"/>
      <c r="N2" s="60"/>
      <c r="O2" s="60"/>
      <c r="P2" s="60"/>
      <c r="Q2" s="60"/>
      <c r="R2" s="60"/>
      <c r="S2" s="60"/>
      <c r="T2" s="60"/>
      <c r="U2" s="60"/>
      <c r="V2" s="60"/>
      <c r="W2" s="60"/>
      <c r="X2" s="61"/>
      <c r="Y2" s="252"/>
    </row>
    <row r="3" ht="27" customHeight="1">
      <c r="A3" s="492"/>
      <c r="B3" t="s" s="65">
        <v>13</v>
      </c>
      <c r="C3" s="66"/>
      <c r="D3" s="66"/>
      <c r="E3" s="66"/>
      <c r="F3" s="66"/>
      <c r="G3" s="67"/>
      <c r="H3" t="s" s="68">
        <v>14</v>
      </c>
      <c r="I3" s="69"/>
      <c r="J3" s="58"/>
      <c r="K3" t="s" s="70">
        <v>15</v>
      </c>
      <c r="L3" s="71"/>
      <c r="M3" s="71"/>
      <c r="N3" s="71"/>
      <c r="O3" s="71"/>
      <c r="P3" s="71"/>
      <c r="Q3" s="71"/>
      <c r="R3" s="71"/>
      <c r="S3" s="71"/>
      <c r="T3" s="71"/>
      <c r="U3" s="72"/>
      <c r="V3" s="73"/>
      <c r="W3" t="s" s="74">
        <v>16</v>
      </c>
      <c r="X3" s="75"/>
      <c r="Y3" s="252"/>
    </row>
    <row r="4" ht="36" customHeight="1">
      <c r="A4" s="492"/>
      <c r="B4" t="s" s="76">
        <v>17</v>
      </c>
      <c r="C4" s="77"/>
      <c r="D4" s="77"/>
      <c r="E4" s="77"/>
      <c r="F4" s="77"/>
      <c r="G4" s="78"/>
      <c r="H4" s="79"/>
      <c r="I4" s="80"/>
      <c r="J4" s="81"/>
      <c r="K4" t="s" s="82">
        <v>18</v>
      </c>
      <c r="L4" s="83"/>
      <c r="M4" s="253"/>
      <c r="N4" t="s" s="82">
        <v>19</v>
      </c>
      <c r="O4" s="83"/>
      <c r="P4" s="253"/>
      <c r="Q4" t="s" s="82">
        <v>20</v>
      </c>
      <c r="R4" s="83"/>
      <c r="S4" s="253"/>
      <c r="T4" t="s" s="82">
        <v>21</v>
      </c>
      <c r="U4" s="83"/>
      <c r="V4" s="254"/>
      <c r="W4" s="86"/>
      <c r="X4" s="87"/>
      <c r="Y4" s="252"/>
    </row>
    <row r="5" ht="76.15" customHeight="1">
      <c r="A5" s="493"/>
      <c r="B5" s="256"/>
      <c r="C5" t="s" s="257">
        <v>22</v>
      </c>
      <c r="D5" t="s" s="257">
        <v>23</v>
      </c>
      <c r="E5" t="s" s="257">
        <v>24</v>
      </c>
      <c r="F5" t="s" s="257">
        <v>25</v>
      </c>
      <c r="G5" t="s" s="257">
        <v>26</v>
      </c>
      <c r="H5" t="s" s="95">
        <v>27</v>
      </c>
      <c r="I5" t="s" s="92">
        <v>28</v>
      </c>
      <c r="J5" s="93"/>
      <c r="K5" t="s" s="95">
        <v>27</v>
      </c>
      <c r="L5" t="s" s="92">
        <v>28</v>
      </c>
      <c r="M5" s="258"/>
      <c r="N5" t="s" s="95">
        <v>27</v>
      </c>
      <c r="O5" t="s" s="92">
        <v>28</v>
      </c>
      <c r="P5" s="258"/>
      <c r="Q5" t="s" s="95">
        <v>27</v>
      </c>
      <c r="R5" t="s" s="92">
        <v>28</v>
      </c>
      <c r="S5" s="258"/>
      <c r="T5" t="s" s="95">
        <v>27</v>
      </c>
      <c r="U5" t="s" s="92">
        <v>28</v>
      </c>
      <c r="V5" s="96"/>
      <c r="W5" t="s" s="97">
        <v>29</v>
      </c>
      <c r="X5" t="s" s="98">
        <v>30</v>
      </c>
      <c r="Y5" s="252"/>
    </row>
    <row r="6" ht="21.6" customHeight="1">
      <c r="A6" t="s" s="103">
        <v>158</v>
      </c>
      <c r="B6" s="377"/>
      <c r="C6" s="377"/>
      <c r="D6" s="377"/>
      <c r="E6" s="377"/>
      <c r="F6" s="377"/>
      <c r="G6" s="377"/>
      <c r="H6" s="377"/>
      <c r="I6" s="378"/>
      <c r="J6" s="379"/>
      <c r="K6" t="s" s="99">
        <v>158</v>
      </c>
      <c r="L6" s="458"/>
      <c r="M6" s="458"/>
      <c r="N6" s="458"/>
      <c r="O6" s="458"/>
      <c r="P6" s="458"/>
      <c r="Q6" s="458"/>
      <c r="R6" s="458"/>
      <c r="S6" s="458"/>
      <c r="T6" s="458"/>
      <c r="U6" s="458"/>
      <c r="V6" s="458"/>
      <c r="W6" s="458"/>
      <c r="X6" s="459"/>
      <c r="Y6" s="252"/>
    </row>
    <row r="7" ht="16.15" customHeight="1">
      <c r="A7" s="380"/>
      <c r="B7" t="s" s="107">
        <v>159</v>
      </c>
      <c r="C7" s="494"/>
      <c r="D7" s="444"/>
      <c r="E7" s="444"/>
      <c r="F7" s="444"/>
      <c r="G7" s="444"/>
      <c r="H7" s="444"/>
      <c r="I7" s="445"/>
      <c r="J7" s="383"/>
      <c r="K7" t="s" s="262">
        <v>159</v>
      </c>
      <c r="L7" s="263"/>
      <c r="M7" s="263"/>
      <c r="N7" s="263"/>
      <c r="O7" s="263"/>
      <c r="P7" s="263"/>
      <c r="Q7" s="263"/>
      <c r="R7" s="263"/>
      <c r="S7" s="263"/>
      <c r="T7" s="263"/>
      <c r="U7" s="263"/>
      <c r="V7" s="263"/>
      <c r="W7" s="263"/>
      <c r="X7" s="264"/>
      <c r="Y7" s="252"/>
    </row>
    <row r="8" ht="15.6" customHeight="1">
      <c r="A8" s="384"/>
      <c r="B8" t="s" s="274">
        <v>160</v>
      </c>
      <c r="C8" t="s" s="116">
        <v>34</v>
      </c>
      <c r="D8" s="424">
        <v>35</v>
      </c>
      <c r="E8" s="424">
        <v>35</v>
      </c>
      <c r="F8" s="425">
        <f>G8/D8</f>
        <v>1.71428571428571</v>
      </c>
      <c r="G8" s="424">
        <v>60</v>
      </c>
      <c r="H8" s="495"/>
      <c r="I8" s="426">
        <f>H8*E8</f>
        <v>0</v>
      </c>
      <c r="J8" s="443"/>
      <c r="K8" s="123"/>
      <c r="L8" s="124">
        <f>K8*$E8</f>
        <v>0</v>
      </c>
      <c r="M8" s="125"/>
      <c r="N8" s="123"/>
      <c r="O8" s="124">
        <f>N8*$E8</f>
        <v>0</v>
      </c>
      <c r="P8" s="125"/>
      <c r="Q8" s="123"/>
      <c r="R8" s="124">
        <f>Q8*$E8</f>
        <v>0</v>
      </c>
      <c r="S8" s="125"/>
      <c r="T8" s="123"/>
      <c r="U8" s="124">
        <f>T8*$E8</f>
        <v>0</v>
      </c>
      <c r="V8" s="126"/>
      <c r="W8" s="127">
        <f>SUM(K8,N8,Q8,T8)</f>
        <v>0</v>
      </c>
      <c r="X8" s="124">
        <f>W8*$E8</f>
        <v>0</v>
      </c>
      <c r="Y8" s="252"/>
    </row>
    <row r="9" ht="16.15" customHeight="1">
      <c r="A9" s="384"/>
      <c r="B9" t="s" s="283">
        <v>161</v>
      </c>
      <c r="C9" t="s" s="132">
        <v>34</v>
      </c>
      <c r="D9" s="414">
        <v>35</v>
      </c>
      <c r="E9" s="414">
        <v>35</v>
      </c>
      <c r="F9" s="447">
        <f>G9/D9</f>
        <v>1.71428571428571</v>
      </c>
      <c r="G9" s="414">
        <v>60</v>
      </c>
      <c r="H9" s="496"/>
      <c r="I9" s="429">
        <f>H9*E9</f>
        <v>0</v>
      </c>
      <c r="J9" s="443"/>
      <c r="K9" s="138"/>
      <c r="L9" s="137">
        <f>K9*$E9</f>
        <v>0</v>
      </c>
      <c r="M9" s="139"/>
      <c r="N9" s="138"/>
      <c r="O9" s="137">
        <f>N9*$E9</f>
        <v>0</v>
      </c>
      <c r="P9" s="139"/>
      <c r="Q9" s="138"/>
      <c r="R9" s="137">
        <f>Q9*$E9</f>
        <v>0</v>
      </c>
      <c r="S9" s="139"/>
      <c r="T9" s="138"/>
      <c r="U9" s="137">
        <f>T9*$E9</f>
        <v>0</v>
      </c>
      <c r="V9" s="140"/>
      <c r="W9" s="141">
        <f>SUM(K9,N9,Q9,T9)</f>
        <v>0</v>
      </c>
      <c r="X9" s="137">
        <f>W9*$E9</f>
        <v>0</v>
      </c>
      <c r="Y9" s="252"/>
    </row>
    <row r="10" ht="16.15" customHeight="1">
      <c r="A10" s="384"/>
      <c r="B10" t="s" s="111">
        <v>162</v>
      </c>
      <c r="C10" s="381"/>
      <c r="D10" s="381"/>
      <c r="E10" s="381"/>
      <c r="F10" s="381"/>
      <c r="G10" s="381"/>
      <c r="H10" s="381"/>
      <c r="I10" s="382"/>
      <c r="J10" s="383"/>
      <c r="K10" t="s" s="262">
        <v>162</v>
      </c>
      <c r="L10" s="263"/>
      <c r="M10" s="263"/>
      <c r="N10" s="263"/>
      <c r="O10" s="263"/>
      <c r="P10" s="263"/>
      <c r="Q10" s="263"/>
      <c r="R10" s="263"/>
      <c r="S10" s="263"/>
      <c r="T10" s="263"/>
      <c r="U10" s="263"/>
      <c r="V10" s="263"/>
      <c r="W10" s="263"/>
      <c r="X10" s="264"/>
      <c r="Y10" s="252"/>
    </row>
    <row r="11" ht="15.6" customHeight="1">
      <c r="A11" s="251"/>
      <c r="B11" t="s" s="265">
        <v>163</v>
      </c>
      <c r="C11" t="s" s="266">
        <v>34</v>
      </c>
      <c r="D11" s="267">
        <v>9.5</v>
      </c>
      <c r="E11" s="267">
        <v>9.5</v>
      </c>
      <c r="F11" s="268">
        <f>G11/D11</f>
        <v>2.09473684210526</v>
      </c>
      <c r="G11" s="267">
        <v>19.9</v>
      </c>
      <c r="H11" s="269"/>
      <c r="I11" s="270">
        <f>H11*E11</f>
        <v>0</v>
      </c>
      <c r="J11" s="122"/>
      <c r="K11" s="271"/>
      <c r="L11" s="124">
        <f>K11*$E11</f>
        <v>0</v>
      </c>
      <c r="M11" s="272"/>
      <c r="N11" s="271"/>
      <c r="O11" s="124">
        <f>N11*$E11</f>
        <v>0</v>
      </c>
      <c r="P11" s="272"/>
      <c r="Q11" s="271"/>
      <c r="R11" s="124">
        <f>Q11*$E11</f>
        <v>0</v>
      </c>
      <c r="S11" s="272"/>
      <c r="T11" s="271"/>
      <c r="U11" s="124">
        <f>T11*$E11</f>
        <v>0</v>
      </c>
      <c r="V11" s="126"/>
      <c r="W11" s="273">
        <f>SUM(K11,N11,Q11,T11)</f>
        <v>0</v>
      </c>
      <c r="X11" s="124">
        <f>W11*$E11</f>
        <v>0</v>
      </c>
      <c r="Y11" s="252"/>
    </row>
    <row r="12" ht="15.6" customHeight="1">
      <c r="A12" s="251"/>
      <c r="B12" t="s" s="274">
        <v>164</v>
      </c>
      <c r="C12" t="s" s="275">
        <v>34</v>
      </c>
      <c r="D12" s="276">
        <v>9.5</v>
      </c>
      <c r="E12" s="276">
        <v>9.5</v>
      </c>
      <c r="F12" s="277">
        <f>G12/D12</f>
        <v>2.09473684210526</v>
      </c>
      <c r="G12" s="276">
        <v>19.9</v>
      </c>
      <c r="H12" s="278"/>
      <c r="I12" s="279">
        <f>H12*E12</f>
        <v>0</v>
      </c>
      <c r="J12" s="122"/>
      <c r="K12" s="280"/>
      <c r="L12" s="121">
        <f>K12*$E12</f>
        <v>0</v>
      </c>
      <c r="M12" s="281"/>
      <c r="N12" s="280"/>
      <c r="O12" s="121">
        <f>N12*$E12</f>
        <v>0</v>
      </c>
      <c r="P12" s="281"/>
      <c r="Q12" s="280"/>
      <c r="R12" s="121">
        <f>Q12*$E12</f>
        <v>0</v>
      </c>
      <c r="S12" s="281"/>
      <c r="T12" s="280"/>
      <c r="U12" s="121">
        <f>T12*$E12</f>
        <v>0</v>
      </c>
      <c r="V12" s="122"/>
      <c r="W12" s="282">
        <f>SUM(K12,N12,Q12,T12)</f>
        <v>0</v>
      </c>
      <c r="X12" s="121">
        <f>W12*$E12</f>
        <v>0</v>
      </c>
      <c r="Y12" s="252"/>
    </row>
    <row r="13" ht="16.15" customHeight="1">
      <c r="A13" s="251"/>
      <c r="B13" t="s" s="283">
        <v>165</v>
      </c>
      <c r="C13" t="s" s="284">
        <v>34</v>
      </c>
      <c r="D13" s="285">
        <v>9.5</v>
      </c>
      <c r="E13" s="285">
        <v>9.5</v>
      </c>
      <c r="F13" s="286">
        <f>G13/D13</f>
        <v>2.09473684210526</v>
      </c>
      <c r="G13" s="285">
        <v>19.9</v>
      </c>
      <c r="H13" s="497"/>
      <c r="I13" s="288">
        <f>H13*E13</f>
        <v>0</v>
      </c>
      <c r="J13" s="122"/>
      <c r="K13" s="289"/>
      <c r="L13" s="137">
        <f>K13*$E13</f>
        <v>0</v>
      </c>
      <c r="M13" s="290"/>
      <c r="N13" s="289"/>
      <c r="O13" s="137">
        <f>N13*$E13</f>
        <v>0</v>
      </c>
      <c r="P13" s="290"/>
      <c r="Q13" s="289"/>
      <c r="R13" s="137">
        <f>Q13*$E13</f>
        <v>0</v>
      </c>
      <c r="S13" s="290"/>
      <c r="T13" s="289"/>
      <c r="U13" s="137">
        <f>T13*$E13</f>
        <v>0</v>
      </c>
      <c r="V13" s="140"/>
      <c r="W13" s="291">
        <f>SUM(K13,N13,Q13,T13)</f>
        <v>0</v>
      </c>
      <c r="X13" s="137">
        <f>W13*$E13</f>
        <v>0</v>
      </c>
      <c r="Y13" s="252"/>
    </row>
    <row r="14" ht="16.15" customHeight="1">
      <c r="A14" s="251"/>
      <c r="B14" t="s" s="111">
        <v>166</v>
      </c>
      <c r="C14" s="381"/>
      <c r="D14" s="381"/>
      <c r="E14" s="381"/>
      <c r="F14" s="381"/>
      <c r="G14" s="381"/>
      <c r="H14" s="381"/>
      <c r="I14" s="382"/>
      <c r="J14" s="294"/>
      <c r="K14" t="s" s="262">
        <v>166</v>
      </c>
      <c r="L14" s="263"/>
      <c r="M14" s="263"/>
      <c r="N14" s="263"/>
      <c r="O14" s="263"/>
      <c r="P14" s="263"/>
      <c r="Q14" s="263"/>
      <c r="R14" s="263"/>
      <c r="S14" s="263"/>
      <c r="T14" s="263"/>
      <c r="U14" s="263"/>
      <c r="V14" s="263"/>
      <c r="W14" s="263"/>
      <c r="X14" s="264"/>
      <c r="Y14" s="252"/>
    </row>
    <row r="15" ht="15.6" customHeight="1">
      <c r="A15" s="251"/>
      <c r="B15" t="s" s="265">
        <v>167</v>
      </c>
      <c r="C15" t="s" s="266">
        <v>168</v>
      </c>
      <c r="D15" s="267">
        <v>22.5</v>
      </c>
      <c r="E15" s="267">
        <v>22.5</v>
      </c>
      <c r="F15" s="268">
        <f>G15/D15</f>
        <v>2.04</v>
      </c>
      <c r="G15" s="267">
        <v>45.9</v>
      </c>
      <c r="H15" s="498"/>
      <c r="I15" s="124">
        <f>H15*E15</f>
        <v>0</v>
      </c>
      <c r="J15" s="122"/>
      <c r="K15" s="271"/>
      <c r="L15" s="124">
        <f>K15*$E15</f>
        <v>0</v>
      </c>
      <c r="M15" s="499"/>
      <c r="N15" s="271"/>
      <c r="O15" s="124">
        <f>N15*$E15</f>
        <v>0</v>
      </c>
      <c r="P15" s="499"/>
      <c r="Q15" s="271"/>
      <c r="R15" s="124">
        <f>Q15*$E15</f>
        <v>0</v>
      </c>
      <c r="S15" s="499"/>
      <c r="T15" s="271"/>
      <c r="U15" s="124">
        <f>T15*$E15</f>
        <v>0</v>
      </c>
      <c r="V15" s="126"/>
      <c r="W15" s="273">
        <f>SUM(K15,N15,Q15,T15)</f>
        <v>0</v>
      </c>
      <c r="X15" s="124">
        <f>W15*$E15</f>
        <v>0</v>
      </c>
      <c r="Y15" s="252"/>
    </row>
    <row r="16" ht="15.6" customHeight="1">
      <c r="A16" s="251"/>
      <c r="B16" t="s" s="274">
        <v>169</v>
      </c>
      <c r="C16" t="s" s="275">
        <v>34</v>
      </c>
      <c r="D16" s="276">
        <v>22.5</v>
      </c>
      <c r="E16" s="276">
        <v>22.5</v>
      </c>
      <c r="F16" s="277">
        <f>G16/D16</f>
        <v>2.04</v>
      </c>
      <c r="G16" s="276">
        <v>45.9</v>
      </c>
      <c r="H16" s="437"/>
      <c r="I16" s="279">
        <f>H16*E16</f>
        <v>0</v>
      </c>
      <c r="J16" s="122"/>
      <c r="K16" s="280"/>
      <c r="L16" s="121">
        <f>K16*$E16</f>
        <v>0</v>
      </c>
      <c r="M16" s="281"/>
      <c r="N16" s="280"/>
      <c r="O16" s="121">
        <f>N16*$E16</f>
        <v>0</v>
      </c>
      <c r="P16" s="281"/>
      <c r="Q16" s="280"/>
      <c r="R16" s="121">
        <f>Q16*$E16</f>
        <v>0</v>
      </c>
      <c r="S16" s="281"/>
      <c r="T16" s="280"/>
      <c r="U16" s="121">
        <f>T16*$E16</f>
        <v>0</v>
      </c>
      <c r="V16" s="122"/>
      <c r="W16" s="282">
        <f>SUM(K16,N16,Q16,T16)</f>
        <v>0</v>
      </c>
      <c r="X16" s="121">
        <f>W16*$E16</f>
        <v>0</v>
      </c>
      <c r="Y16" s="252"/>
    </row>
    <row r="17" ht="15.6" customHeight="1">
      <c r="A17" s="251"/>
      <c r="B17" t="s" s="274">
        <v>170</v>
      </c>
      <c r="C17" t="s" s="275">
        <v>34</v>
      </c>
      <c r="D17" s="276">
        <v>22.5</v>
      </c>
      <c r="E17" s="276">
        <v>22.5</v>
      </c>
      <c r="F17" s="277">
        <f>G17/D17</f>
        <v>2.04</v>
      </c>
      <c r="G17" s="276">
        <v>45.9</v>
      </c>
      <c r="H17" s="437"/>
      <c r="I17" s="279">
        <f>H17*E17</f>
        <v>0</v>
      </c>
      <c r="J17" s="122"/>
      <c r="K17" s="280"/>
      <c r="L17" s="121">
        <f>K17*$E17</f>
        <v>0</v>
      </c>
      <c r="M17" s="281"/>
      <c r="N17" s="280"/>
      <c r="O17" s="121">
        <f>N17*$E17</f>
        <v>0</v>
      </c>
      <c r="P17" s="281"/>
      <c r="Q17" s="280"/>
      <c r="R17" s="121">
        <f>Q17*$E17</f>
        <v>0</v>
      </c>
      <c r="S17" s="281"/>
      <c r="T17" s="280"/>
      <c r="U17" s="121">
        <f>T17*$E17</f>
        <v>0</v>
      </c>
      <c r="V17" s="122"/>
      <c r="W17" s="282">
        <f>SUM(K17,N17,Q17,T17)</f>
        <v>0</v>
      </c>
      <c r="X17" s="121">
        <f>W17*$E17</f>
        <v>0</v>
      </c>
      <c r="Y17" s="442"/>
    </row>
    <row r="18" ht="15.6" customHeight="1">
      <c r="A18" s="251"/>
      <c r="B18" t="s" s="274">
        <v>171</v>
      </c>
      <c r="C18" t="s" s="275">
        <v>34</v>
      </c>
      <c r="D18" s="276">
        <v>22.5</v>
      </c>
      <c r="E18" s="276">
        <v>22.5</v>
      </c>
      <c r="F18" s="277">
        <f>G18/D18</f>
        <v>2.04</v>
      </c>
      <c r="G18" s="276">
        <v>45.9</v>
      </c>
      <c r="H18" s="437"/>
      <c r="I18" s="279">
        <f>H18*E18</f>
        <v>0</v>
      </c>
      <c r="J18" s="122"/>
      <c r="K18" s="280"/>
      <c r="L18" s="121">
        <f>K18*$E18</f>
        <v>0</v>
      </c>
      <c r="M18" s="308"/>
      <c r="N18" s="280"/>
      <c r="O18" s="121">
        <f>N18*$E18</f>
        <v>0</v>
      </c>
      <c r="P18" s="308"/>
      <c r="Q18" s="280"/>
      <c r="R18" s="121">
        <f>Q18*$E18</f>
        <v>0</v>
      </c>
      <c r="S18" s="308"/>
      <c r="T18" s="280"/>
      <c r="U18" s="121">
        <f>T18*$E18</f>
        <v>0</v>
      </c>
      <c r="V18" s="309"/>
      <c r="W18" s="282">
        <f>SUM(K18,N18,Q18,T18)</f>
        <v>0</v>
      </c>
      <c r="X18" s="121">
        <f>W18*$E18</f>
        <v>0</v>
      </c>
      <c r="Y18" s="442"/>
    </row>
    <row r="19" ht="15.6" customHeight="1">
      <c r="A19" s="251"/>
      <c r="B19" t="s" s="500">
        <v>172</v>
      </c>
      <c r="C19" s="501"/>
      <c r="D19" s="501"/>
      <c r="E19" s="501"/>
      <c r="F19" s="501"/>
      <c r="G19" s="501"/>
      <c r="H19" s="501"/>
      <c r="I19" s="502"/>
      <c r="J19" s="294"/>
      <c r="K19" t="s" s="313">
        <v>166</v>
      </c>
      <c r="L19" s="394"/>
      <c r="M19" s="394"/>
      <c r="N19" s="394"/>
      <c r="O19" s="394"/>
      <c r="P19" s="394"/>
      <c r="Q19" s="394"/>
      <c r="R19" s="394"/>
      <c r="S19" s="394"/>
      <c r="T19" s="394"/>
      <c r="U19" s="394"/>
      <c r="V19" s="394"/>
      <c r="W19" s="394"/>
      <c r="X19" s="395"/>
      <c r="Y19" s="252"/>
    </row>
    <row r="20" ht="15.6" customHeight="1">
      <c r="A20" s="251"/>
      <c r="B20" t="s" s="274">
        <v>173</v>
      </c>
      <c r="C20" t="s" s="275">
        <v>49</v>
      </c>
      <c r="D20" s="276">
        <v>2.75</v>
      </c>
      <c r="E20" s="276">
        <f>D20*5</f>
        <v>13.75</v>
      </c>
      <c r="F20" s="277">
        <f>G20/D20</f>
        <v>2.14545454545455</v>
      </c>
      <c r="G20" s="276">
        <v>5.9</v>
      </c>
      <c r="H20" s="437"/>
      <c r="I20" s="121">
        <f>H20*E20</f>
        <v>0</v>
      </c>
      <c r="J20" s="122"/>
      <c r="K20" s="280"/>
      <c r="L20" s="121">
        <f>K20*$E20</f>
        <v>0</v>
      </c>
      <c r="M20" s="304"/>
      <c r="N20" s="280"/>
      <c r="O20" s="121">
        <f>N20*$E20</f>
        <v>0</v>
      </c>
      <c r="P20" s="304"/>
      <c r="Q20" s="280"/>
      <c r="R20" s="121">
        <f>Q20*$E20</f>
        <v>0</v>
      </c>
      <c r="S20" s="304"/>
      <c r="T20" s="280"/>
      <c r="U20" s="121">
        <f>T20*$E20</f>
        <v>0</v>
      </c>
      <c r="V20" s="305"/>
      <c r="W20" s="282">
        <f>SUM(K20,N20,Q20,T20)</f>
        <v>0</v>
      </c>
      <c r="X20" s="121">
        <f>W20*$E20</f>
        <v>0</v>
      </c>
      <c r="Y20" s="252"/>
    </row>
    <row r="21" ht="15.6" customHeight="1">
      <c r="A21" s="251"/>
      <c r="B21" t="s" s="274">
        <v>174</v>
      </c>
      <c r="C21" t="s" s="275">
        <v>49</v>
      </c>
      <c r="D21" s="276">
        <v>2.75</v>
      </c>
      <c r="E21" s="276">
        <f>D21*5</f>
        <v>13.75</v>
      </c>
      <c r="F21" s="277">
        <f>G21/D21</f>
        <v>2.14545454545455</v>
      </c>
      <c r="G21" s="276">
        <v>5.9</v>
      </c>
      <c r="H21" s="437"/>
      <c r="I21" s="121">
        <f>H21*E21</f>
        <v>0</v>
      </c>
      <c r="J21" s="122"/>
      <c r="K21" s="280"/>
      <c r="L21" s="121">
        <f>K21*$E21</f>
        <v>0</v>
      </c>
      <c r="M21" s="281"/>
      <c r="N21" s="280"/>
      <c r="O21" s="121">
        <f>N21*$E21</f>
        <v>0</v>
      </c>
      <c r="P21" s="281"/>
      <c r="Q21" s="280"/>
      <c r="R21" s="121">
        <f>Q21*$E21</f>
        <v>0</v>
      </c>
      <c r="S21" s="281"/>
      <c r="T21" s="280"/>
      <c r="U21" s="121">
        <f>T21*$E21</f>
        <v>0</v>
      </c>
      <c r="V21" s="122"/>
      <c r="W21" s="282">
        <f>SUM(K21,N21,Q21,T21)</f>
        <v>0</v>
      </c>
      <c r="X21" s="121">
        <f>W21*$E21</f>
        <v>0</v>
      </c>
      <c r="Y21" s="252"/>
    </row>
    <row r="22" ht="15.6" customHeight="1">
      <c r="A22" s="251"/>
      <c r="B22" t="s" s="274">
        <v>175</v>
      </c>
      <c r="C22" t="s" s="275">
        <v>49</v>
      </c>
      <c r="D22" s="276">
        <v>2.75</v>
      </c>
      <c r="E22" s="276">
        <f>D22*5</f>
        <v>13.75</v>
      </c>
      <c r="F22" s="277">
        <f>G22/D22</f>
        <v>2.14545454545455</v>
      </c>
      <c r="G22" s="276">
        <v>5.9</v>
      </c>
      <c r="H22" s="437"/>
      <c r="I22" s="121">
        <f>H22*E22</f>
        <v>0</v>
      </c>
      <c r="J22" s="122"/>
      <c r="K22" s="280"/>
      <c r="L22" s="121">
        <f>K22*$E22</f>
        <v>0</v>
      </c>
      <c r="M22" s="281"/>
      <c r="N22" s="280"/>
      <c r="O22" s="121">
        <f>N22*$E22</f>
        <v>0</v>
      </c>
      <c r="P22" s="281"/>
      <c r="Q22" s="280"/>
      <c r="R22" s="121">
        <f>Q22*$E22</f>
        <v>0</v>
      </c>
      <c r="S22" s="281"/>
      <c r="T22" s="280"/>
      <c r="U22" s="121">
        <f>T22*$E22</f>
        <v>0</v>
      </c>
      <c r="V22" s="122"/>
      <c r="W22" s="282">
        <f>SUM(K22,N22,Q22,T22)</f>
        <v>0</v>
      </c>
      <c r="X22" s="121">
        <f>W22*$E22</f>
        <v>0</v>
      </c>
      <c r="Y22" s="252"/>
    </row>
    <row r="23" ht="15.6" customHeight="1">
      <c r="A23" s="251"/>
      <c r="B23" t="s" s="274">
        <v>176</v>
      </c>
      <c r="C23" t="s" s="275">
        <v>49</v>
      </c>
      <c r="D23" s="276">
        <v>2.75</v>
      </c>
      <c r="E23" s="276">
        <f>D23*5</f>
        <v>13.75</v>
      </c>
      <c r="F23" s="277">
        <f>G23/D23</f>
        <v>2.14545454545455</v>
      </c>
      <c r="G23" s="276">
        <v>5.9</v>
      </c>
      <c r="H23" s="437"/>
      <c r="I23" s="121">
        <f>H23*E23</f>
        <v>0</v>
      </c>
      <c r="J23" s="122"/>
      <c r="K23" s="280"/>
      <c r="L23" s="121">
        <f>K23*$E23</f>
        <v>0</v>
      </c>
      <c r="M23" s="308"/>
      <c r="N23" s="280"/>
      <c r="O23" s="121">
        <f>N23*$E23</f>
        <v>0</v>
      </c>
      <c r="P23" s="308"/>
      <c r="Q23" s="280"/>
      <c r="R23" s="121">
        <f>Q23*$E23</f>
        <v>0</v>
      </c>
      <c r="S23" s="308"/>
      <c r="T23" s="280"/>
      <c r="U23" s="121">
        <f>T23*$E23</f>
        <v>0</v>
      </c>
      <c r="V23" s="309"/>
      <c r="W23" s="282">
        <f>SUM(K23,N23,Q23,T23)</f>
        <v>0</v>
      </c>
      <c r="X23" s="121">
        <f>W23*$E23</f>
        <v>0</v>
      </c>
      <c r="Y23" s="252"/>
    </row>
    <row r="24" ht="15.6" customHeight="1">
      <c r="A24" s="251"/>
      <c r="B24" t="s" s="500">
        <v>177</v>
      </c>
      <c r="C24" s="501"/>
      <c r="D24" s="501"/>
      <c r="E24" s="501"/>
      <c r="F24" s="501"/>
      <c r="G24" s="501"/>
      <c r="H24" s="501"/>
      <c r="I24" s="502"/>
      <c r="J24" s="294"/>
      <c r="K24" t="s" s="474">
        <v>177</v>
      </c>
      <c r="L24" s="475"/>
      <c r="M24" s="475"/>
      <c r="N24" s="475"/>
      <c r="O24" s="475"/>
      <c r="P24" s="475"/>
      <c r="Q24" s="475"/>
      <c r="R24" s="475"/>
      <c r="S24" s="475"/>
      <c r="T24" s="475"/>
      <c r="U24" s="475"/>
      <c r="V24" s="475"/>
      <c r="W24" s="475"/>
      <c r="X24" s="476"/>
      <c r="Y24" s="252"/>
    </row>
    <row r="25" ht="15.6" customHeight="1">
      <c r="A25" s="251"/>
      <c r="B25" t="s" s="410">
        <v>178</v>
      </c>
      <c r="C25" t="s" s="503">
        <v>34</v>
      </c>
      <c r="D25" s="276">
        <v>30</v>
      </c>
      <c r="E25" s="276">
        <v>30</v>
      </c>
      <c r="F25" t="s" s="503">
        <v>85</v>
      </c>
      <c r="G25" t="s" s="503">
        <v>85</v>
      </c>
      <c r="H25" s="437"/>
      <c r="I25" s="504">
        <f>H25*E25</f>
        <v>0</v>
      </c>
      <c r="J25" s="505"/>
      <c r="K25" s="280"/>
      <c r="L25" s="121">
        <f>K25*$E25</f>
        <v>0</v>
      </c>
      <c r="M25" s="506"/>
      <c r="N25" s="507"/>
      <c r="O25" s="121">
        <f>N25*$E25</f>
        <v>0</v>
      </c>
      <c r="P25" s="506"/>
      <c r="Q25" s="507"/>
      <c r="R25" s="121">
        <f>Q25*$E25</f>
        <v>0</v>
      </c>
      <c r="S25" s="506"/>
      <c r="T25" s="507"/>
      <c r="U25" s="121">
        <f>T25*$E25</f>
        <v>0</v>
      </c>
      <c r="V25" s="506"/>
      <c r="W25" s="282">
        <f>SUM(K25,N25,Q25,T25)</f>
        <v>0</v>
      </c>
      <c r="X25" s="121">
        <f>W25*$E25</f>
        <v>0</v>
      </c>
      <c r="Y25" s="252"/>
    </row>
    <row r="26" ht="16.15" customHeight="1">
      <c r="A26" s="255"/>
      <c r="B26" t="s" s="428">
        <v>179</v>
      </c>
      <c r="C26" t="s" s="508">
        <v>34</v>
      </c>
      <c r="D26" s="285">
        <v>30</v>
      </c>
      <c r="E26" s="285">
        <v>30</v>
      </c>
      <c r="F26" t="s" s="508">
        <v>85</v>
      </c>
      <c r="G26" t="s" s="508">
        <v>85</v>
      </c>
      <c r="H26" s="437"/>
      <c r="I26" s="121">
        <f>H26*E26</f>
        <v>0</v>
      </c>
      <c r="J26" s="509"/>
      <c r="K26" s="289"/>
      <c r="L26" s="510">
        <f>K26*$E26</f>
        <v>0</v>
      </c>
      <c r="M26" s="511"/>
      <c r="N26" s="512"/>
      <c r="O26" s="137">
        <f>N26*$E26</f>
        <v>0</v>
      </c>
      <c r="P26" s="513"/>
      <c r="Q26" s="512"/>
      <c r="R26" s="137">
        <f>Q26*$E26</f>
        <v>0</v>
      </c>
      <c r="S26" s="513"/>
      <c r="T26" s="512"/>
      <c r="U26" s="137">
        <f>T26*$E26</f>
        <v>0</v>
      </c>
      <c r="V26" s="513"/>
      <c r="W26" s="291">
        <f>SUM(K26,N26,Q26,T26)</f>
        <v>0</v>
      </c>
      <c r="X26" s="137">
        <f>W26*$E26</f>
        <v>0</v>
      </c>
      <c r="Y26" s="252"/>
    </row>
    <row r="27" ht="8" customHeight="1">
      <c r="A27" s="514"/>
      <c r="B27" s="515"/>
      <c r="C27" s="515"/>
      <c r="D27" s="515"/>
      <c r="E27" s="515"/>
      <c r="F27" s="515"/>
      <c r="G27" s="515"/>
      <c r="H27" s="516"/>
      <c r="I27" s="517"/>
      <c r="J27" s="251"/>
      <c r="K27" s="518"/>
      <c r="L27" s="519"/>
      <c r="M27" s="519"/>
      <c r="N27" s="519"/>
      <c r="O27" s="519"/>
      <c r="P27" s="519"/>
      <c r="Q27" s="519"/>
      <c r="R27" s="519"/>
      <c r="S27" s="519"/>
      <c r="T27" s="519"/>
      <c r="U27" s="519"/>
      <c r="V27" s="519"/>
      <c r="W27" s="519"/>
      <c r="X27" s="520"/>
      <c r="Y27" s="442"/>
    </row>
    <row r="28" ht="15" customHeight="1">
      <c r="A28" s="336"/>
      <c r="B28" s="337"/>
      <c r="C28" s="337"/>
      <c r="D28" s="337"/>
      <c r="E28" s="338"/>
      <c r="F28" s="338"/>
      <c r="G28" s="338"/>
      <c r="H28" s="338"/>
      <c r="I28" s="337"/>
      <c r="J28" s="339"/>
      <c r="K28" s="338"/>
      <c r="L28" s="338"/>
      <c r="M28" s="337"/>
      <c r="N28" s="338"/>
      <c r="O28" s="338"/>
      <c r="P28" s="337"/>
      <c r="Q28" s="338"/>
      <c r="R28" s="338"/>
      <c r="S28" s="337"/>
      <c r="T28" s="338"/>
      <c r="U28" s="338"/>
      <c r="V28" s="337"/>
      <c r="W28" s="338"/>
      <c r="X28" s="338"/>
      <c r="Y28" s="340"/>
    </row>
    <row r="29" ht="24" customHeight="1">
      <c r="A29" s="341"/>
      <c r="B29" s="339"/>
      <c r="C29" s="339"/>
      <c r="D29" s="342"/>
      <c r="E29" t="s" s="521">
        <v>180</v>
      </c>
      <c r="F29" s="522"/>
      <c r="G29" s="523"/>
      <c r="H29" s="174">
        <f>SUM(H4:H27)</f>
        <v>0</v>
      </c>
      <c r="I29" s="343"/>
      <c r="J29" s="344"/>
      <c r="K29" t="s" s="345">
        <v>51</v>
      </c>
      <c r="L29" t="s" s="345">
        <v>52</v>
      </c>
      <c r="M29" s="346"/>
      <c r="N29" t="s" s="345">
        <v>51</v>
      </c>
      <c r="O29" t="s" s="345">
        <v>52</v>
      </c>
      <c r="P29" s="347"/>
      <c r="Q29" t="s" s="345">
        <v>51</v>
      </c>
      <c r="R29" t="s" s="345">
        <v>52</v>
      </c>
      <c r="S29" s="347"/>
      <c r="T29" t="s" s="345">
        <v>51</v>
      </c>
      <c r="U29" t="s" s="345">
        <v>52</v>
      </c>
      <c r="V29" s="347"/>
      <c r="W29" t="s" s="180">
        <v>51</v>
      </c>
      <c r="X29" t="s" s="181">
        <v>53</v>
      </c>
      <c r="Y29" s="182"/>
    </row>
    <row r="30" ht="24" customHeight="1">
      <c r="A30" s="341"/>
      <c r="B30" s="339"/>
      <c r="C30" s="339"/>
      <c r="D30" s="342"/>
      <c r="E30" t="s" s="524">
        <v>181</v>
      </c>
      <c r="F30" s="525"/>
      <c r="G30" s="526"/>
      <c r="H30" s="348"/>
      <c r="I30" s="187">
        <f>SUM(I4:I27)</f>
        <v>0</v>
      </c>
      <c r="J30" s="349"/>
      <c r="K30" s="350">
        <f>SUM(K8:K27)</f>
        <v>0</v>
      </c>
      <c r="L30" s="187">
        <f>SUM(L8:L18)</f>
        <v>0</v>
      </c>
      <c r="M30" s="351"/>
      <c r="N30" s="350">
        <f>SUM(N8:N27)</f>
        <v>0</v>
      </c>
      <c r="O30" s="187">
        <f>SUM(O8:O18)</f>
        <v>0</v>
      </c>
      <c r="P30" s="352"/>
      <c r="Q30" s="350">
        <f>SUM(Q8:Q27)</f>
        <v>0</v>
      </c>
      <c r="R30" s="187">
        <f>SUM(R8:R18)</f>
        <v>0</v>
      </c>
      <c r="S30" s="352"/>
      <c r="T30" s="350">
        <f>SUM(T8:T27)</f>
        <v>0</v>
      </c>
      <c r="U30" s="187">
        <f>SUM(U8:U18)</f>
        <v>0</v>
      </c>
      <c r="V30" s="255"/>
      <c r="W30" s="353">
        <f>SUM(W8:W27)</f>
        <v>0</v>
      </c>
      <c r="X30" s="354">
        <f>SUM(X8:X18)</f>
        <v>0</v>
      </c>
      <c r="Y30" s="355"/>
    </row>
    <row r="31" ht="12.4" customHeight="1">
      <c r="A31" s="341"/>
      <c r="B31" s="339"/>
      <c r="C31" s="339"/>
      <c r="D31" s="342"/>
      <c r="E31" s="195"/>
      <c r="F31" s="196"/>
      <c r="G31" s="196"/>
      <c r="H31" s="356"/>
      <c r="I31" s="356"/>
      <c r="J31" s="356"/>
      <c r="K31" s="356"/>
      <c r="L31" s="356"/>
      <c r="M31" s="356"/>
      <c r="N31" s="356"/>
      <c r="O31" s="356"/>
      <c r="P31" s="356"/>
      <c r="Q31" s="356"/>
      <c r="R31" s="356"/>
      <c r="S31" s="356"/>
      <c r="T31" s="356"/>
      <c r="U31" s="356"/>
      <c r="V31" s="356"/>
      <c r="W31" s="357"/>
      <c r="X31" s="358"/>
      <c r="Y31" s="359"/>
    </row>
    <row r="32" ht="24" customHeight="1">
      <c r="A32" s="341"/>
      <c r="B32" s="339"/>
      <c r="C32" s="527"/>
      <c r="D32" s="342"/>
      <c r="E32" t="s" s="204">
        <v>55</v>
      </c>
      <c r="F32" s="205"/>
      <c r="G32" s="206"/>
      <c r="H32" s="360">
        <f>'Warm-up'!H24+'Train'!H35+'Climb'!H60+'Recover'!H19+H29+'Distribution'!H56</f>
        <v>0</v>
      </c>
      <c r="I32" s="361"/>
      <c r="J32" s="362"/>
      <c r="K32" s="360">
        <f>'Warm-up'!K25+'Train'!K36+'Climb'!K61+'Recover'!K20+K30+'Distribution'!K57</f>
        <v>0</v>
      </c>
      <c r="L32" s="361"/>
      <c r="M32" s="362"/>
      <c r="N32" s="360">
        <f>'Warm-up'!N25+'Train'!N36+'Climb'!N61+'Recover'!N20+N30+'Distribution'!N57</f>
        <v>0</v>
      </c>
      <c r="O32" s="361"/>
      <c r="P32" s="362"/>
      <c r="Q32" s="360">
        <f>'Warm-up'!Q25+'Train'!Q36+'Climb'!Q61+'Recover'!Q20+Q30+'Distribution'!Q57</f>
        <v>0</v>
      </c>
      <c r="R32" s="361"/>
      <c r="S32" s="362"/>
      <c r="T32" s="360">
        <f>'Warm-up'!T25+'Train'!T36+'Climb'!T61+'Recover'!T20+T30+'Distribution'!T57</f>
        <v>0</v>
      </c>
      <c r="U32" s="361"/>
      <c r="V32" s="363"/>
      <c r="W32" s="364">
        <f>'Warm-up'!W25+'Train'!W36+'Climb'!W61+'Recover'!W20+W30+'Distribution'!W57</f>
        <v>0</v>
      </c>
      <c r="X32" s="365"/>
      <c r="Y32" s="340"/>
    </row>
    <row r="33" ht="24" customHeight="1">
      <c r="A33" s="341"/>
      <c r="B33" s="339"/>
      <c r="C33" s="339"/>
      <c r="D33" s="342"/>
      <c r="E33" t="s" s="217">
        <v>56</v>
      </c>
      <c r="F33" s="218"/>
      <c r="G33" s="219"/>
      <c r="H33" s="366"/>
      <c r="I33" s="221">
        <f>'Warm-up'!I25+'Train'!I36+'Climb'!I61+'Recover'!I20+I30+'Distribution'!I57</f>
        <v>0</v>
      </c>
      <c r="J33" s="367"/>
      <c r="K33" s="362"/>
      <c r="L33" s="221">
        <f>'Warm-up'!L25+'Train'!L36+'Climb'!L61+'Recover'!L20+L30+'Distribution'!L57</f>
        <v>0</v>
      </c>
      <c r="M33" s="367"/>
      <c r="N33" s="362"/>
      <c r="O33" s="221">
        <f>'Warm-up'!O25+'Train'!O36+'Climb'!O61+'Recover'!O20+O30+'Distribution'!O57</f>
        <v>0</v>
      </c>
      <c r="P33" s="367"/>
      <c r="Q33" s="362"/>
      <c r="R33" s="221">
        <f>'Warm-up'!R25+'Train'!R36+'Climb'!R61+'Recover'!R20+R30+'Distribution'!R57</f>
        <v>0</v>
      </c>
      <c r="S33" s="367"/>
      <c r="T33" s="362"/>
      <c r="U33" s="221">
        <f>'Warm-up'!U25+'Train'!U36+'Climb'!U61+'Recover'!U20+U30+'Distribution'!U57</f>
        <v>0</v>
      </c>
      <c r="V33" s="368"/>
      <c r="W33" s="369"/>
      <c r="X33" s="370">
        <f>'Warm-up'!X25+'Train'!X36+'Climb'!X61+'Recover'!X20+X30+'Distribution'!X57</f>
        <v>0</v>
      </c>
      <c r="Y33" s="371"/>
    </row>
    <row r="34" ht="14.45" customHeight="1">
      <c r="A34" s="341"/>
      <c r="B34" s="339"/>
      <c r="C34" s="339"/>
      <c r="D34" s="339"/>
      <c r="E34" s="337"/>
      <c r="F34" s="337"/>
      <c r="G34" s="337"/>
      <c r="H34" s="339"/>
      <c r="I34" s="337"/>
      <c r="J34" s="339"/>
      <c r="K34" s="339"/>
      <c r="L34" s="337"/>
      <c r="M34" s="339"/>
      <c r="N34" s="339"/>
      <c r="O34" s="337"/>
      <c r="P34" s="339"/>
      <c r="Q34" s="339"/>
      <c r="R34" s="337"/>
      <c r="S34" s="339"/>
      <c r="T34" s="339"/>
      <c r="U34" s="337"/>
      <c r="V34" s="339"/>
      <c r="W34" s="339"/>
      <c r="X34" s="337"/>
      <c r="Y34" s="372"/>
    </row>
    <row r="35" ht="33.6" customHeight="1">
      <c r="A35" s="373"/>
      <c r="B35" s="374"/>
      <c r="C35" s="374"/>
      <c r="D35" s="374"/>
      <c r="E35" s="374"/>
      <c r="F35" s="374"/>
      <c r="G35" s="374"/>
      <c r="H35" s="374"/>
      <c r="I35" s="374"/>
      <c r="J35" s="374"/>
      <c r="K35" s="374"/>
      <c r="L35" s="374"/>
      <c r="M35" s="374"/>
      <c r="N35" s="374"/>
      <c r="O35" s="374"/>
      <c r="P35" s="374"/>
      <c r="Q35" s="374"/>
      <c r="R35" s="374"/>
      <c r="S35" s="374"/>
      <c r="T35" s="374"/>
      <c r="U35" s="374"/>
      <c r="V35" s="374"/>
      <c r="W35" s="374"/>
      <c r="X35" s="374"/>
      <c r="Y35" s="375"/>
    </row>
    <row r="37" ht="16.15" customHeight="1">
      <c r="Z37" s="241"/>
    </row>
    <row r="38" ht="96.4" customHeight="1">
      <c r="Z38" s="251"/>
    </row>
    <row r="39" ht="27" customHeight="1">
      <c r="Z39" s="251"/>
    </row>
    <row r="40" ht="36" customHeight="1">
      <c r="Z40" s="251"/>
    </row>
    <row r="41" ht="76.15" customHeight="1">
      <c r="Z41" s="255"/>
    </row>
  </sheetData>
  <mergeCells count="50">
    <mergeCell ref="W3:X3"/>
    <mergeCell ref="A35:X35"/>
    <mergeCell ref="C2:F2"/>
    <mergeCell ref="G2:I2"/>
    <mergeCell ref="K2:X2"/>
    <mergeCell ref="B3:G3"/>
    <mergeCell ref="H3:I4"/>
    <mergeCell ref="K3:U3"/>
    <mergeCell ref="B4:G4"/>
    <mergeCell ref="M4:M5"/>
    <mergeCell ref="P4:P5"/>
    <mergeCell ref="S4:S5"/>
    <mergeCell ref="A6:I6"/>
    <mergeCell ref="K6:X6"/>
    <mergeCell ref="C7:I7"/>
    <mergeCell ref="K4:L4"/>
    <mergeCell ref="C14:I14"/>
    <mergeCell ref="K14:X14"/>
    <mergeCell ref="K7:X7"/>
    <mergeCell ref="M8:M9"/>
    <mergeCell ref="P8:P9"/>
    <mergeCell ref="S8:S9"/>
    <mergeCell ref="C10:I10"/>
    <mergeCell ref="K10:X10"/>
    <mergeCell ref="N4:O4"/>
    <mergeCell ref="Q4:R4"/>
    <mergeCell ref="T4:U4"/>
    <mergeCell ref="M20:M23"/>
    <mergeCell ref="P20:P23"/>
    <mergeCell ref="S20:S23"/>
    <mergeCell ref="M11:M13"/>
    <mergeCell ref="P11:P13"/>
    <mergeCell ref="S11:S13"/>
    <mergeCell ref="C24:I24"/>
    <mergeCell ref="K24:X24"/>
    <mergeCell ref="A7:A26"/>
    <mergeCell ref="E32:G32"/>
    <mergeCell ref="E33:G33"/>
    <mergeCell ref="E29:G29"/>
    <mergeCell ref="E30:G30"/>
    <mergeCell ref="P16:P18"/>
    <mergeCell ref="A27:I27"/>
    <mergeCell ref="K27:X27"/>
    <mergeCell ref="M16:M18"/>
    <mergeCell ref="S16:S18"/>
    <mergeCell ref="X30:Y30"/>
    <mergeCell ref="X33:Y33"/>
    <mergeCell ref="C19:I19"/>
    <mergeCell ref="K19:X19"/>
    <mergeCell ref="Z37:Z41"/>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7.xml><?xml version="1.0" encoding="utf-8"?>
<worksheet xmlns:r="http://schemas.openxmlformats.org/officeDocument/2006/relationships" xmlns="http://schemas.openxmlformats.org/spreadsheetml/2006/main">
  <dimension ref="A1:Y62"/>
  <sheetViews>
    <sheetView workbookViewId="0" showGridLines="0" defaultGridColor="1"/>
  </sheetViews>
  <sheetFormatPr defaultColWidth="11.5" defaultRowHeight="14.45" customHeight="1" outlineLevelRow="0" outlineLevelCol="0"/>
  <cols>
    <col min="1" max="1" width="14.5" style="529" customWidth="1"/>
    <col min="2" max="2" width="59.5" style="529" customWidth="1"/>
    <col min="3" max="3" width="17.5" style="529" customWidth="1"/>
    <col min="4" max="4" width="12.5" style="529" customWidth="1"/>
    <col min="5" max="5" width="13.6719" style="529" customWidth="1"/>
    <col min="6" max="6" width="7.67188" style="529" customWidth="1"/>
    <col min="7" max="9" width="16.5" style="529" customWidth="1"/>
    <col min="10" max="10" width="2.67188" style="529" customWidth="1"/>
    <col min="11" max="11" width="10.5" style="529" customWidth="1"/>
    <col min="12" max="12" width="12.5" style="529" customWidth="1"/>
    <col min="13" max="13" width="2.67188" style="529" customWidth="1"/>
    <col min="14" max="14" width="10.5" style="529" customWidth="1"/>
    <col min="15" max="15" width="12.5" style="529" customWidth="1"/>
    <col min="16" max="16" width="2.67188" style="529" customWidth="1"/>
    <col min="17" max="17" width="10.5" style="529" customWidth="1"/>
    <col min="18" max="18" width="12.5" style="529" customWidth="1"/>
    <col min="19" max="19" width="2.67188" style="529" customWidth="1"/>
    <col min="20" max="20" width="10.5" style="529" customWidth="1"/>
    <col min="21" max="21" width="12.5" style="529" customWidth="1"/>
    <col min="22" max="22" width="2.67188" style="529" customWidth="1"/>
    <col min="23" max="23" width="10.5" style="529" customWidth="1"/>
    <col min="24" max="24" width="16.6719" style="529" customWidth="1"/>
    <col min="25" max="25" width="11.5" style="529" customWidth="1"/>
    <col min="26" max="16384" width="11.5" style="529" customWidth="1"/>
  </cols>
  <sheetData>
    <row r="1" ht="16.15" customHeight="1">
      <c r="A1" s="241"/>
      <c r="B1" s="242"/>
      <c r="C1" s="243"/>
      <c r="D1" t="s" s="43">
        <v>10</v>
      </c>
      <c r="E1" s="244"/>
      <c r="F1" s="245"/>
      <c r="G1" s="245"/>
      <c r="H1" s="245"/>
      <c r="I1" s="246"/>
      <c r="J1" s="247"/>
      <c r="K1" s="248"/>
      <c r="L1" s="249"/>
      <c r="M1" s="249"/>
      <c r="N1" s="249"/>
      <c r="O1" s="249"/>
      <c r="P1" s="249"/>
      <c r="Q1" s="249"/>
      <c r="R1" s="249"/>
      <c r="S1" s="249"/>
      <c r="T1" s="249"/>
      <c r="U1" s="249"/>
      <c r="V1" s="249"/>
      <c r="W1" s="249"/>
      <c r="X1" s="249"/>
      <c r="Y1" s="250"/>
    </row>
    <row r="2" ht="96.4" customHeight="1">
      <c r="A2" s="251"/>
      <c r="B2" s="52"/>
      <c r="C2" t="s" s="53">
        <v>11</v>
      </c>
      <c r="D2" s="54"/>
      <c r="E2" s="55"/>
      <c r="F2" s="55"/>
      <c r="G2" s="56"/>
      <c r="H2" s="56"/>
      <c r="I2" s="57"/>
      <c r="J2" s="58"/>
      <c r="K2" t="s" s="59">
        <v>12</v>
      </c>
      <c r="L2" s="60"/>
      <c r="M2" s="60"/>
      <c r="N2" s="60"/>
      <c r="O2" s="60"/>
      <c r="P2" s="60"/>
      <c r="Q2" s="60"/>
      <c r="R2" s="60"/>
      <c r="S2" s="60"/>
      <c r="T2" s="60"/>
      <c r="U2" s="60"/>
      <c r="V2" s="60"/>
      <c r="W2" s="60"/>
      <c r="X2" s="61"/>
      <c r="Y2" s="252"/>
    </row>
    <row r="3" ht="27" customHeight="1">
      <c r="A3" s="251"/>
      <c r="B3" t="s" s="65">
        <v>13</v>
      </c>
      <c r="C3" s="66"/>
      <c r="D3" s="66"/>
      <c r="E3" s="66"/>
      <c r="F3" s="66"/>
      <c r="G3" s="67"/>
      <c r="H3" t="s" s="68">
        <v>14</v>
      </c>
      <c r="I3" s="69"/>
      <c r="J3" s="58"/>
      <c r="K3" t="s" s="70">
        <v>15</v>
      </c>
      <c r="L3" s="71"/>
      <c r="M3" s="71"/>
      <c r="N3" s="71"/>
      <c r="O3" s="71"/>
      <c r="P3" s="71"/>
      <c r="Q3" s="71"/>
      <c r="R3" s="71"/>
      <c r="S3" s="71"/>
      <c r="T3" s="71"/>
      <c r="U3" s="72"/>
      <c r="V3" s="73"/>
      <c r="W3" t="s" s="74">
        <v>16</v>
      </c>
      <c r="X3" s="75"/>
      <c r="Y3" s="252"/>
    </row>
    <row r="4" ht="36" customHeight="1">
      <c r="A4" s="251"/>
      <c r="B4" t="s" s="76">
        <v>17</v>
      </c>
      <c r="C4" s="77"/>
      <c r="D4" s="77"/>
      <c r="E4" s="77"/>
      <c r="F4" s="77"/>
      <c r="G4" s="78"/>
      <c r="H4" s="79"/>
      <c r="I4" s="80"/>
      <c r="J4" s="81"/>
      <c r="K4" t="s" s="82">
        <v>18</v>
      </c>
      <c r="L4" s="83"/>
      <c r="M4" s="253"/>
      <c r="N4" t="s" s="82">
        <v>19</v>
      </c>
      <c r="O4" s="83"/>
      <c r="P4" s="253"/>
      <c r="Q4" t="s" s="82">
        <v>20</v>
      </c>
      <c r="R4" s="83"/>
      <c r="S4" s="253"/>
      <c r="T4" t="s" s="82">
        <v>21</v>
      </c>
      <c r="U4" s="83"/>
      <c r="V4" s="254"/>
      <c r="W4" s="86"/>
      <c r="X4" s="87"/>
      <c r="Y4" s="252"/>
    </row>
    <row r="5" ht="76.15" customHeight="1">
      <c r="A5" s="255"/>
      <c r="B5" s="256"/>
      <c r="C5" t="s" s="257">
        <v>22</v>
      </c>
      <c r="D5" t="s" s="257">
        <v>23</v>
      </c>
      <c r="E5" t="s" s="257">
        <v>24</v>
      </c>
      <c r="F5" t="s" s="257">
        <v>25</v>
      </c>
      <c r="G5" t="s" s="257">
        <v>26</v>
      </c>
      <c r="H5" t="s" s="95">
        <v>27</v>
      </c>
      <c r="I5" t="s" s="92">
        <v>28</v>
      </c>
      <c r="J5" s="93"/>
      <c r="K5" t="s" s="95">
        <v>27</v>
      </c>
      <c r="L5" t="s" s="92">
        <v>28</v>
      </c>
      <c r="M5" s="258"/>
      <c r="N5" t="s" s="95">
        <v>27</v>
      </c>
      <c r="O5" t="s" s="92">
        <v>28</v>
      </c>
      <c r="P5" s="258"/>
      <c r="Q5" t="s" s="95">
        <v>27</v>
      </c>
      <c r="R5" t="s" s="92">
        <v>28</v>
      </c>
      <c r="S5" s="258"/>
      <c r="T5" t="s" s="95">
        <v>27</v>
      </c>
      <c r="U5" t="s" s="92">
        <v>28</v>
      </c>
      <c r="V5" s="96"/>
      <c r="W5" t="s" s="97">
        <v>29</v>
      </c>
      <c r="X5" t="s" s="98">
        <v>30</v>
      </c>
      <c r="Y5" s="252"/>
    </row>
    <row r="6" ht="29.45" customHeight="1">
      <c r="A6" t="s" s="530">
        <v>182</v>
      </c>
      <c r="B6" s="531"/>
      <c r="C6" s="531"/>
      <c r="D6" s="531"/>
      <c r="E6" s="531"/>
      <c r="F6" s="531"/>
      <c r="G6" s="531"/>
      <c r="H6" s="531"/>
      <c r="I6" s="532"/>
      <c r="J6" s="533"/>
      <c r="K6" t="s" s="530">
        <v>182</v>
      </c>
      <c r="L6" s="534"/>
      <c r="M6" s="534"/>
      <c r="N6" s="534"/>
      <c r="O6" s="534"/>
      <c r="P6" s="534"/>
      <c r="Q6" s="534"/>
      <c r="R6" s="534"/>
      <c r="S6" s="534"/>
      <c r="T6" s="534"/>
      <c r="U6" s="534"/>
      <c r="V6" s="534"/>
      <c r="W6" s="534"/>
      <c r="X6" s="535"/>
      <c r="Y6" s="252"/>
    </row>
    <row r="7" ht="16.15" customHeight="1">
      <c r="A7" s="241"/>
      <c r="B7" t="s" s="111">
        <v>183</v>
      </c>
      <c r="C7" s="143"/>
      <c r="D7" s="143"/>
      <c r="E7" s="143"/>
      <c r="F7" s="143"/>
      <c r="G7" s="143"/>
      <c r="H7" s="143"/>
      <c r="I7" s="144"/>
      <c r="J7" s="261"/>
      <c r="K7" t="s" s="262">
        <v>183</v>
      </c>
      <c r="L7" s="295"/>
      <c r="M7" s="295"/>
      <c r="N7" s="295"/>
      <c r="O7" s="295"/>
      <c r="P7" s="295"/>
      <c r="Q7" s="295"/>
      <c r="R7" s="295"/>
      <c r="S7" s="295"/>
      <c r="T7" s="295"/>
      <c r="U7" s="295"/>
      <c r="V7" s="295"/>
      <c r="W7" s="295"/>
      <c r="X7" s="296"/>
      <c r="Y7" s="252"/>
    </row>
    <row r="8" ht="15.6" customHeight="1">
      <c r="A8" s="251"/>
      <c r="B8" t="s" s="265">
        <v>184</v>
      </c>
      <c r="C8" t="s" s="266">
        <v>64</v>
      </c>
      <c r="D8" s="267">
        <v>36.3</v>
      </c>
      <c r="E8" s="267">
        <v>36.3</v>
      </c>
      <c r="F8" s="268">
        <f>G8/D8</f>
        <v>1.90082644628099</v>
      </c>
      <c r="G8" s="267">
        <v>69</v>
      </c>
      <c r="H8" s="269"/>
      <c r="I8" s="124">
        <f>H8*E8</f>
        <v>0</v>
      </c>
      <c r="J8" s="122"/>
      <c r="K8" s="271"/>
      <c r="L8" s="124">
        <f>K8*$E8</f>
        <v>0</v>
      </c>
      <c r="M8" s="272"/>
      <c r="N8" s="271"/>
      <c r="O8" s="124">
        <f>N8*$E8</f>
        <v>0</v>
      </c>
      <c r="P8" s="272"/>
      <c r="Q8" s="271"/>
      <c r="R8" s="124">
        <f>Q8*$E8</f>
        <v>0</v>
      </c>
      <c r="S8" s="272"/>
      <c r="T8" s="271"/>
      <c r="U8" s="124">
        <f>T8*$E8</f>
        <v>0</v>
      </c>
      <c r="V8" s="126"/>
      <c r="W8" s="273">
        <f>SUM(K8,N8,Q8,T8)</f>
        <v>0</v>
      </c>
      <c r="X8" s="124">
        <f>W8*$E8</f>
        <v>0</v>
      </c>
      <c r="Y8" s="252"/>
    </row>
    <row r="9" ht="15.6" customHeight="1">
      <c r="A9" s="251"/>
      <c r="B9" t="s" s="274">
        <v>185</v>
      </c>
      <c r="C9" t="s" s="275">
        <v>64</v>
      </c>
      <c r="D9" s="276">
        <v>49.45</v>
      </c>
      <c r="E9" s="276">
        <v>49.45</v>
      </c>
      <c r="F9" s="277">
        <f>G9/D9</f>
        <v>1.79979777553084</v>
      </c>
      <c r="G9" s="276">
        <v>89</v>
      </c>
      <c r="H9" s="278"/>
      <c r="I9" s="121">
        <f>H9*E9</f>
        <v>0</v>
      </c>
      <c r="J9" s="122"/>
      <c r="K9" s="280"/>
      <c r="L9" s="121">
        <f>K9*$E9</f>
        <v>0</v>
      </c>
      <c r="M9" s="281"/>
      <c r="N9" s="280"/>
      <c r="O9" s="121">
        <f>N9*$E9</f>
        <v>0</v>
      </c>
      <c r="P9" s="281"/>
      <c r="Q9" s="280"/>
      <c r="R9" s="121">
        <f>Q9*$E9</f>
        <v>0</v>
      </c>
      <c r="S9" s="281"/>
      <c r="T9" s="280"/>
      <c r="U9" s="121">
        <f>T9*$E9</f>
        <v>0</v>
      </c>
      <c r="V9" s="122"/>
      <c r="W9" s="282">
        <f>SUM(K9,N9,Q9,T9)</f>
        <v>0</v>
      </c>
      <c r="X9" s="121">
        <f>W9*$E9</f>
        <v>0</v>
      </c>
      <c r="Y9" s="252"/>
    </row>
    <row r="10" ht="15.6" customHeight="1">
      <c r="A10" s="251"/>
      <c r="B10" t="s" s="274">
        <v>186</v>
      </c>
      <c r="C10" t="s" s="275">
        <v>64</v>
      </c>
      <c r="D10" s="276">
        <v>34.2</v>
      </c>
      <c r="E10" s="276">
        <v>34.2</v>
      </c>
      <c r="F10" s="277">
        <f>G10/D10</f>
        <v>1.90058479532164</v>
      </c>
      <c r="G10" s="276">
        <v>65</v>
      </c>
      <c r="H10" s="278"/>
      <c r="I10" s="121">
        <f>H10*E10</f>
        <v>0</v>
      </c>
      <c r="J10" s="122"/>
      <c r="K10" s="280"/>
      <c r="L10" s="121">
        <f>K10*$E10</f>
        <v>0</v>
      </c>
      <c r="M10" s="281"/>
      <c r="N10" s="280"/>
      <c r="O10" s="121">
        <f>N10*$E10</f>
        <v>0</v>
      </c>
      <c r="P10" s="281"/>
      <c r="Q10" s="280"/>
      <c r="R10" s="121">
        <f>Q10*$E10</f>
        <v>0</v>
      </c>
      <c r="S10" s="281"/>
      <c r="T10" s="280"/>
      <c r="U10" s="121">
        <f>T10*$E10</f>
        <v>0</v>
      </c>
      <c r="V10" s="122"/>
      <c r="W10" s="282">
        <f>SUM(K10,N10,Q10,T10)</f>
        <v>0</v>
      </c>
      <c r="X10" s="121">
        <f>W10*$E10</f>
        <v>0</v>
      </c>
      <c r="Y10" s="252"/>
    </row>
    <row r="11" ht="15.6" customHeight="1">
      <c r="A11" s="251"/>
      <c r="B11" t="s" s="274">
        <v>187</v>
      </c>
      <c r="C11" t="s" s="275">
        <v>64</v>
      </c>
      <c r="D11" s="276">
        <v>54.5</v>
      </c>
      <c r="E11" s="276">
        <v>54.5</v>
      </c>
      <c r="F11" s="277">
        <f>G11/D11</f>
        <v>2</v>
      </c>
      <c r="G11" s="276">
        <v>109</v>
      </c>
      <c r="H11" s="278"/>
      <c r="I11" s="121">
        <f>H11*E11</f>
        <v>0</v>
      </c>
      <c r="J11" s="122"/>
      <c r="K11" s="280"/>
      <c r="L11" s="121">
        <f>K11*$E11</f>
        <v>0</v>
      </c>
      <c r="M11" s="281"/>
      <c r="N11" s="280"/>
      <c r="O11" s="121">
        <f>N11*$E11</f>
        <v>0</v>
      </c>
      <c r="P11" s="281"/>
      <c r="Q11" s="280"/>
      <c r="R11" s="121">
        <f>Q11*$E11</f>
        <v>0</v>
      </c>
      <c r="S11" s="281"/>
      <c r="T11" s="280"/>
      <c r="U11" s="121">
        <f>T11*$E11</f>
        <v>0</v>
      </c>
      <c r="V11" s="122"/>
      <c r="W11" s="282">
        <f>SUM(K11,N11,Q11,T11)</f>
        <v>0</v>
      </c>
      <c r="X11" s="121">
        <f>W11*$E11</f>
        <v>0</v>
      </c>
      <c r="Y11" s="252"/>
    </row>
    <row r="12" ht="15.6" customHeight="1">
      <c r="A12" s="251"/>
      <c r="B12" t="s" s="274">
        <v>188</v>
      </c>
      <c r="C12" t="s" s="275">
        <v>34</v>
      </c>
      <c r="D12" s="276">
        <v>41.6</v>
      </c>
      <c r="E12" s="276">
        <v>41.6</v>
      </c>
      <c r="F12" s="277">
        <f>G12/D12</f>
        <v>1.89903846153846</v>
      </c>
      <c r="G12" s="276">
        <v>79</v>
      </c>
      <c r="H12" s="278"/>
      <c r="I12" s="121">
        <f>H12*E12</f>
        <v>0</v>
      </c>
      <c r="J12" s="122"/>
      <c r="K12" s="280"/>
      <c r="L12" s="121">
        <f>K12*$E12</f>
        <v>0</v>
      </c>
      <c r="M12" s="281"/>
      <c r="N12" s="280"/>
      <c r="O12" s="121">
        <f>N12*$E12</f>
        <v>0</v>
      </c>
      <c r="P12" s="281"/>
      <c r="Q12" s="280"/>
      <c r="R12" s="121">
        <f>Q12*$E12</f>
        <v>0</v>
      </c>
      <c r="S12" s="281"/>
      <c r="T12" s="280"/>
      <c r="U12" s="121">
        <f>T12*$E12</f>
        <v>0</v>
      </c>
      <c r="V12" s="122"/>
      <c r="W12" s="282">
        <f>SUM(K12,N12,Q12,T12)</f>
        <v>0</v>
      </c>
      <c r="X12" s="121">
        <f>W12*$E12</f>
        <v>0</v>
      </c>
      <c r="Y12" s="252"/>
    </row>
    <row r="13" ht="15.6" customHeight="1">
      <c r="A13" s="251"/>
      <c r="B13" t="s" s="274">
        <v>189</v>
      </c>
      <c r="C13" t="s" s="275">
        <v>34</v>
      </c>
      <c r="D13" s="276">
        <v>55</v>
      </c>
      <c r="E13" s="276">
        <v>55</v>
      </c>
      <c r="F13" s="277">
        <f>G13/D13</f>
        <v>1.8</v>
      </c>
      <c r="G13" s="276">
        <v>99</v>
      </c>
      <c r="H13" s="278"/>
      <c r="I13" s="121">
        <f>H13*E13</f>
        <v>0</v>
      </c>
      <c r="J13" s="122"/>
      <c r="K13" s="280"/>
      <c r="L13" s="121">
        <f>K13*$E13</f>
        <v>0</v>
      </c>
      <c r="M13" s="281"/>
      <c r="N13" s="280"/>
      <c r="O13" s="121">
        <f>N13*$E13</f>
        <v>0</v>
      </c>
      <c r="P13" s="281"/>
      <c r="Q13" s="280"/>
      <c r="R13" s="121">
        <f>Q13*$E13</f>
        <v>0</v>
      </c>
      <c r="S13" s="281"/>
      <c r="T13" s="280"/>
      <c r="U13" s="121">
        <f>T13*$E13</f>
        <v>0</v>
      </c>
      <c r="V13" s="122"/>
      <c r="W13" s="282">
        <f>SUM(K13,N13,Q13,T13)</f>
        <v>0</v>
      </c>
      <c r="X13" s="121">
        <f>W13*$E13</f>
        <v>0</v>
      </c>
      <c r="Y13" s="252"/>
    </row>
    <row r="14" ht="15.6" customHeight="1">
      <c r="A14" s="251"/>
      <c r="B14" t="s" s="274">
        <v>190</v>
      </c>
      <c r="C14" t="s" s="275">
        <v>64</v>
      </c>
      <c r="D14" s="276">
        <v>19.5</v>
      </c>
      <c r="E14" s="276">
        <v>19.5</v>
      </c>
      <c r="F14" s="277">
        <f>G14/D14</f>
        <v>2</v>
      </c>
      <c r="G14" s="276">
        <v>39</v>
      </c>
      <c r="H14" s="278"/>
      <c r="I14" s="121">
        <f>H14*E14</f>
        <v>0</v>
      </c>
      <c r="J14" s="122"/>
      <c r="K14" s="280"/>
      <c r="L14" s="121">
        <f>K14*$E14</f>
        <v>0</v>
      </c>
      <c r="M14" s="281"/>
      <c r="N14" s="280"/>
      <c r="O14" s="121">
        <f>N14*$E14</f>
        <v>0</v>
      </c>
      <c r="P14" s="281"/>
      <c r="Q14" s="280"/>
      <c r="R14" s="121">
        <f>Q14*$E14</f>
        <v>0</v>
      </c>
      <c r="S14" s="281"/>
      <c r="T14" s="280"/>
      <c r="U14" s="121">
        <f>T14*$E14</f>
        <v>0</v>
      </c>
      <c r="V14" s="122"/>
      <c r="W14" s="282">
        <f>SUM(K14,N14,Q14,T14)</f>
        <v>0</v>
      </c>
      <c r="X14" s="121">
        <f>W14*$E14</f>
        <v>0</v>
      </c>
      <c r="Y14" s="252"/>
    </row>
    <row r="15" ht="15.6" customHeight="1">
      <c r="A15" s="251"/>
      <c r="B15" t="s" s="274">
        <v>191</v>
      </c>
      <c r="C15" t="s" s="275">
        <v>64</v>
      </c>
      <c r="D15" s="276">
        <v>17.5</v>
      </c>
      <c r="E15" s="276">
        <v>17.5</v>
      </c>
      <c r="F15" s="277">
        <f>G15/D15</f>
        <v>2</v>
      </c>
      <c r="G15" s="276">
        <v>35</v>
      </c>
      <c r="H15" s="437"/>
      <c r="I15" s="121">
        <f>H15*E15</f>
        <v>0</v>
      </c>
      <c r="J15" s="122"/>
      <c r="K15" s="280"/>
      <c r="L15" s="121">
        <f>K15*$E15</f>
        <v>0</v>
      </c>
      <c r="M15" s="281"/>
      <c r="N15" s="280"/>
      <c r="O15" s="121">
        <f>N15*$E15</f>
        <v>0</v>
      </c>
      <c r="P15" s="281"/>
      <c r="Q15" s="280"/>
      <c r="R15" s="121">
        <f>Q15*$E15</f>
        <v>0</v>
      </c>
      <c r="S15" s="281"/>
      <c r="T15" s="280"/>
      <c r="U15" s="121">
        <f>T15*$E15</f>
        <v>0</v>
      </c>
      <c r="V15" s="122"/>
      <c r="W15" s="282">
        <f>SUM(K15,N15,Q15,T15)</f>
        <v>0</v>
      </c>
      <c r="X15" s="121">
        <f>W15*$E15</f>
        <v>0</v>
      </c>
      <c r="Y15" s="252"/>
    </row>
    <row r="16" ht="15.6" customHeight="1">
      <c r="A16" s="251"/>
      <c r="B16" t="s" s="438">
        <v>192</v>
      </c>
      <c r="C16" t="s" s="275">
        <v>34</v>
      </c>
      <c r="D16" s="276">
        <v>120</v>
      </c>
      <c r="E16" s="276">
        <v>120</v>
      </c>
      <c r="F16" s="277">
        <f>G16/D16</f>
        <v>1.83333333333333</v>
      </c>
      <c r="G16" s="536">
        <v>220</v>
      </c>
      <c r="H16" s="437"/>
      <c r="I16" s="121">
        <f>H16*E16</f>
        <v>0</v>
      </c>
      <c r="J16" s="122"/>
      <c r="K16" s="280"/>
      <c r="L16" s="121">
        <f>K16*$E16</f>
        <v>0</v>
      </c>
      <c r="M16" s="281"/>
      <c r="N16" s="280"/>
      <c r="O16" s="121">
        <f>N16*$E16</f>
        <v>0</v>
      </c>
      <c r="P16" s="281"/>
      <c r="Q16" s="280"/>
      <c r="R16" s="121">
        <f>Q16*$E16</f>
        <v>0</v>
      </c>
      <c r="S16" s="281"/>
      <c r="T16" s="280"/>
      <c r="U16" s="121">
        <f>T16*$E16</f>
        <v>0</v>
      </c>
      <c r="V16" s="122"/>
      <c r="W16" s="282">
        <f>SUM(K16,N16,Q16,T16)</f>
        <v>0</v>
      </c>
      <c r="X16" s="121">
        <f>W16*$E16</f>
        <v>0</v>
      </c>
      <c r="Y16" s="252"/>
    </row>
    <row r="17" ht="15.6" customHeight="1">
      <c r="A17" s="251"/>
      <c r="B17" t="s" s="438">
        <v>193</v>
      </c>
      <c r="C17" t="s" s="275">
        <v>34</v>
      </c>
      <c r="D17" s="276">
        <v>49.5</v>
      </c>
      <c r="E17" s="276">
        <v>49.5</v>
      </c>
      <c r="F17" s="277">
        <f>G17/D17</f>
        <v>1.81818181818182</v>
      </c>
      <c r="G17" s="276">
        <v>90</v>
      </c>
      <c r="H17" s="437"/>
      <c r="I17" s="121">
        <f>H17*E17</f>
        <v>0</v>
      </c>
      <c r="J17" s="122"/>
      <c r="K17" s="280"/>
      <c r="L17" s="121">
        <f>K17*$E17</f>
        <v>0</v>
      </c>
      <c r="M17" s="281"/>
      <c r="N17" s="280"/>
      <c r="O17" s="121">
        <f>N17*$E17</f>
        <v>0</v>
      </c>
      <c r="P17" s="281"/>
      <c r="Q17" s="280"/>
      <c r="R17" s="121">
        <f>Q17*$E17</f>
        <v>0</v>
      </c>
      <c r="S17" s="281"/>
      <c r="T17" s="280"/>
      <c r="U17" s="121">
        <f>T17*$E17</f>
        <v>0</v>
      </c>
      <c r="V17" s="122"/>
      <c r="W17" s="282">
        <f>SUM(K17,N17,Q17,T17)</f>
        <v>0</v>
      </c>
      <c r="X17" s="121">
        <f>W17*$E17</f>
        <v>0</v>
      </c>
      <c r="Y17" s="252"/>
    </row>
    <row r="18" ht="15.6" customHeight="1">
      <c r="A18" s="251"/>
      <c r="B18" t="s" s="438">
        <v>194</v>
      </c>
      <c r="C18" t="s" s="275">
        <v>34</v>
      </c>
      <c r="D18" s="276">
        <v>49.5</v>
      </c>
      <c r="E18" s="276">
        <v>49.5</v>
      </c>
      <c r="F18" s="277">
        <f>G18/D18</f>
        <v>1.81818181818182</v>
      </c>
      <c r="G18" s="276">
        <v>90</v>
      </c>
      <c r="H18" s="437"/>
      <c r="I18" s="121">
        <v>0</v>
      </c>
      <c r="J18" s="122"/>
      <c r="K18" s="280"/>
      <c r="L18" s="121">
        <f>K18*$E18</f>
        <v>0</v>
      </c>
      <c r="M18" s="281"/>
      <c r="N18" s="280"/>
      <c r="O18" s="121">
        <f>N18*$E18</f>
        <v>0</v>
      </c>
      <c r="P18" s="281"/>
      <c r="Q18" s="280"/>
      <c r="R18" s="121">
        <f>Q18*$E18</f>
        <v>0</v>
      </c>
      <c r="S18" s="281"/>
      <c r="T18" s="280"/>
      <c r="U18" s="121">
        <f>T18*$E18</f>
        <v>0</v>
      </c>
      <c r="V18" s="122"/>
      <c r="W18" s="282">
        <f>SUM(K18,N18,Q18,T18)</f>
        <v>0</v>
      </c>
      <c r="X18" s="121">
        <f>W18*$E18</f>
        <v>0</v>
      </c>
      <c r="Y18" s="252"/>
    </row>
    <row r="19" ht="15.6" customHeight="1">
      <c r="A19" s="251"/>
      <c r="B19" t="s" s="274">
        <v>195</v>
      </c>
      <c r="C19" t="s" s="275">
        <v>34</v>
      </c>
      <c r="D19" s="276">
        <v>44.7</v>
      </c>
      <c r="E19" s="276">
        <v>44.7</v>
      </c>
      <c r="F19" s="277">
        <f>G19/D19</f>
        <v>1.90156599552573</v>
      </c>
      <c r="G19" s="276">
        <v>85</v>
      </c>
      <c r="H19" s="437"/>
      <c r="I19" s="121">
        <f>H19*E19</f>
        <v>0</v>
      </c>
      <c r="J19" s="122"/>
      <c r="K19" s="280"/>
      <c r="L19" s="121">
        <f>K19*$E19</f>
        <v>0</v>
      </c>
      <c r="M19" s="281"/>
      <c r="N19" s="280"/>
      <c r="O19" s="121">
        <f>N19*$E19</f>
        <v>0</v>
      </c>
      <c r="P19" s="281"/>
      <c r="Q19" s="280"/>
      <c r="R19" s="121">
        <f>Q19*$E19</f>
        <v>0</v>
      </c>
      <c r="S19" s="281"/>
      <c r="T19" s="280"/>
      <c r="U19" s="121">
        <f>T19*$E19</f>
        <v>0</v>
      </c>
      <c r="V19" s="122"/>
      <c r="W19" s="282">
        <f>SUM(K19,N19,Q19,T19)</f>
        <v>0</v>
      </c>
      <c r="X19" s="121">
        <f>W19*$E19</f>
        <v>0</v>
      </c>
      <c r="Y19" s="252"/>
    </row>
    <row r="20" ht="15.6" customHeight="1">
      <c r="A20" s="251"/>
      <c r="B20" t="s" s="274">
        <v>196</v>
      </c>
      <c r="C20" t="s" s="275">
        <v>34</v>
      </c>
      <c r="D20" s="276">
        <v>53.5</v>
      </c>
      <c r="E20" s="276">
        <v>53.5</v>
      </c>
      <c r="F20" s="277">
        <f>G20/D20</f>
        <v>1.86915887850467</v>
      </c>
      <c r="G20" s="276">
        <v>100</v>
      </c>
      <c r="H20" s="278"/>
      <c r="I20" s="121">
        <f>H20*E20</f>
        <v>0</v>
      </c>
      <c r="J20" s="122"/>
      <c r="K20" s="280"/>
      <c r="L20" s="121">
        <f>K20*$E20</f>
        <v>0</v>
      </c>
      <c r="M20" s="281"/>
      <c r="N20" s="280"/>
      <c r="O20" s="121">
        <f>N20*$E20</f>
        <v>0</v>
      </c>
      <c r="P20" s="281"/>
      <c r="Q20" s="280"/>
      <c r="R20" s="121">
        <f>Q20*$E20</f>
        <v>0</v>
      </c>
      <c r="S20" s="281"/>
      <c r="T20" s="280"/>
      <c r="U20" s="121">
        <f>T20*$E20</f>
        <v>0</v>
      </c>
      <c r="V20" s="122"/>
      <c r="W20" s="282">
        <f>SUM(K20,N20,Q20,T20)</f>
        <v>0</v>
      </c>
      <c r="X20" s="121">
        <f>W20*$E20</f>
        <v>0</v>
      </c>
      <c r="Y20" s="252"/>
    </row>
    <row r="21" ht="16.15" customHeight="1">
      <c r="A21" s="251"/>
      <c r="B21" t="s" s="283">
        <v>197</v>
      </c>
      <c r="C21" t="s" s="284">
        <v>34</v>
      </c>
      <c r="D21" s="285">
        <v>49.5</v>
      </c>
      <c r="E21" s="285">
        <v>49.5</v>
      </c>
      <c r="F21" s="286">
        <f>G21/D21</f>
        <v>1.81818181818182</v>
      </c>
      <c r="G21" s="285">
        <v>90</v>
      </c>
      <c r="H21" s="287"/>
      <c r="I21" s="137">
        <f>H21*E21</f>
        <v>0</v>
      </c>
      <c r="J21" s="122"/>
      <c r="K21" s="289"/>
      <c r="L21" s="137">
        <f>K21*$E21</f>
        <v>0</v>
      </c>
      <c r="M21" s="290"/>
      <c r="N21" s="289"/>
      <c r="O21" s="137">
        <f>N21*$E21</f>
        <v>0</v>
      </c>
      <c r="P21" s="290"/>
      <c r="Q21" s="289"/>
      <c r="R21" s="137">
        <f>Q21*$E21</f>
        <v>0</v>
      </c>
      <c r="S21" s="290"/>
      <c r="T21" s="289"/>
      <c r="U21" s="137">
        <f>T21*$E21</f>
        <v>0</v>
      </c>
      <c r="V21" s="140"/>
      <c r="W21" s="291">
        <f>SUM(K21,N21,Q21,T21)</f>
        <v>0</v>
      </c>
      <c r="X21" s="137">
        <f>W21*$E21</f>
        <v>0</v>
      </c>
      <c r="Y21" s="252"/>
    </row>
    <row r="22" ht="8" customHeight="1">
      <c r="A22" s="255"/>
      <c r="B22" s="514"/>
      <c r="C22" s="515"/>
      <c r="D22" s="515"/>
      <c r="E22" s="515"/>
      <c r="F22" s="515"/>
      <c r="G22" s="515"/>
      <c r="H22" s="515"/>
      <c r="I22" s="537"/>
      <c r="J22" s="251"/>
      <c r="K22" s="518"/>
      <c r="L22" s="519"/>
      <c r="M22" s="519"/>
      <c r="N22" s="519"/>
      <c r="O22" s="519"/>
      <c r="P22" s="519"/>
      <c r="Q22" s="519"/>
      <c r="R22" s="519"/>
      <c r="S22" s="519"/>
      <c r="T22" s="519"/>
      <c r="U22" s="519"/>
      <c r="V22" s="519"/>
      <c r="W22" s="519"/>
      <c r="X22" s="520"/>
      <c r="Y22" s="252"/>
    </row>
    <row r="23" ht="16.15" customHeight="1">
      <c r="A23" s="241"/>
      <c r="B23" t="s" s="111">
        <v>198</v>
      </c>
      <c r="C23" s="112"/>
      <c r="D23" s="112"/>
      <c r="E23" s="112"/>
      <c r="F23" s="112"/>
      <c r="G23" s="112"/>
      <c r="H23" s="112"/>
      <c r="I23" s="113"/>
      <c r="J23" s="383"/>
      <c r="K23" t="s" s="262">
        <v>198</v>
      </c>
      <c r="L23" s="263"/>
      <c r="M23" s="263"/>
      <c r="N23" s="263"/>
      <c r="O23" s="263"/>
      <c r="P23" s="263"/>
      <c r="Q23" s="263"/>
      <c r="R23" s="263"/>
      <c r="S23" s="263"/>
      <c r="T23" s="263"/>
      <c r="U23" s="263"/>
      <c r="V23" s="263"/>
      <c r="W23" s="263"/>
      <c r="X23" s="264"/>
      <c r="Y23" s="252"/>
    </row>
    <row r="24" ht="15.6" customHeight="1">
      <c r="A24" s="251"/>
      <c r="B24" t="s" s="265">
        <v>199</v>
      </c>
      <c r="C24" t="s" s="266">
        <v>138</v>
      </c>
      <c r="D24" s="267">
        <v>2.5</v>
      </c>
      <c r="E24" s="267">
        <v>25</v>
      </c>
      <c r="F24" s="268">
        <f>G24/D24</f>
        <v>1.96</v>
      </c>
      <c r="G24" s="267">
        <v>4.9</v>
      </c>
      <c r="H24" s="269"/>
      <c r="I24" s="124">
        <f>H24*E24</f>
        <v>0</v>
      </c>
      <c r="J24" s="122"/>
      <c r="K24" s="271"/>
      <c r="L24" s="124">
        <f>K24*$E24</f>
        <v>0</v>
      </c>
      <c r="M24" s="272"/>
      <c r="N24" s="271"/>
      <c r="O24" s="124">
        <f>N24*$E24</f>
        <v>0</v>
      </c>
      <c r="P24" s="272"/>
      <c r="Q24" s="271"/>
      <c r="R24" s="124">
        <f>Q24*$E24</f>
        <v>0</v>
      </c>
      <c r="S24" s="272"/>
      <c r="T24" s="271"/>
      <c r="U24" s="124">
        <f>T24*$E24</f>
        <v>0</v>
      </c>
      <c r="V24" s="126"/>
      <c r="W24" s="273">
        <f>SUM(K24,N24,Q24,T24)</f>
        <v>0</v>
      </c>
      <c r="X24" s="124">
        <f>W24*$E24</f>
        <v>0</v>
      </c>
      <c r="Y24" s="252"/>
    </row>
    <row r="25" ht="15.6" customHeight="1">
      <c r="A25" s="251"/>
      <c r="B25" t="s" s="274">
        <v>200</v>
      </c>
      <c r="C25" t="s" s="275">
        <v>113</v>
      </c>
      <c r="D25" s="276">
        <v>4.5</v>
      </c>
      <c r="E25" s="276">
        <v>27</v>
      </c>
      <c r="F25" s="277">
        <f>G25/D25</f>
        <v>1.97777777777778</v>
      </c>
      <c r="G25" s="276">
        <v>8.9</v>
      </c>
      <c r="H25" s="278"/>
      <c r="I25" s="121">
        <f>H25*E25</f>
        <v>0</v>
      </c>
      <c r="J25" s="122"/>
      <c r="K25" s="280"/>
      <c r="L25" s="121">
        <f>K25*$E25</f>
        <v>0</v>
      </c>
      <c r="M25" s="281"/>
      <c r="N25" s="280"/>
      <c r="O25" s="121">
        <f>N25*$E25</f>
        <v>0</v>
      </c>
      <c r="P25" s="281"/>
      <c r="Q25" s="280"/>
      <c r="R25" s="121">
        <f>Q25*$E25</f>
        <v>0</v>
      </c>
      <c r="S25" s="281"/>
      <c r="T25" s="280"/>
      <c r="U25" s="121">
        <f>T25*$E25</f>
        <v>0</v>
      </c>
      <c r="V25" s="122"/>
      <c r="W25" s="282">
        <f>SUM(K25,N25,Q25,T25)</f>
        <v>0</v>
      </c>
      <c r="X25" s="121">
        <f>W25*$E25</f>
        <v>0</v>
      </c>
      <c r="Y25" s="252"/>
    </row>
    <row r="26" ht="15.6" customHeight="1">
      <c r="A26" s="251"/>
      <c r="B26" t="s" s="274">
        <v>201</v>
      </c>
      <c r="C26" t="s" s="275">
        <v>113</v>
      </c>
      <c r="D26" s="276">
        <v>7.5</v>
      </c>
      <c r="E26" s="276">
        <v>45</v>
      </c>
      <c r="F26" s="277">
        <f>G26/D26</f>
        <v>1.98666666666667</v>
      </c>
      <c r="G26" s="276">
        <v>14.9</v>
      </c>
      <c r="H26" s="278"/>
      <c r="I26" s="121">
        <f>H26*E26</f>
        <v>0</v>
      </c>
      <c r="J26" s="122"/>
      <c r="K26" s="280"/>
      <c r="L26" s="121">
        <f>K26*$E26</f>
        <v>0</v>
      </c>
      <c r="M26" s="281"/>
      <c r="N26" s="280"/>
      <c r="O26" s="121">
        <f>N26*$E26</f>
        <v>0</v>
      </c>
      <c r="P26" s="281"/>
      <c r="Q26" s="280"/>
      <c r="R26" s="121">
        <f>Q26*$E26</f>
        <v>0</v>
      </c>
      <c r="S26" s="281"/>
      <c r="T26" s="280"/>
      <c r="U26" s="121">
        <f>T26*$E26</f>
        <v>0</v>
      </c>
      <c r="V26" s="122"/>
      <c r="W26" s="282">
        <f>SUM(K26,N26,Q26,T26)</f>
        <v>0</v>
      </c>
      <c r="X26" s="121">
        <f>W26*$E26</f>
        <v>0</v>
      </c>
      <c r="Y26" s="252"/>
    </row>
    <row r="27" ht="15.6" customHeight="1">
      <c r="A27" s="251"/>
      <c r="B27" t="s" s="274">
        <v>202</v>
      </c>
      <c r="C27" t="s" s="275">
        <v>113</v>
      </c>
      <c r="D27" s="276">
        <v>10</v>
      </c>
      <c r="E27" s="276">
        <v>60</v>
      </c>
      <c r="F27" s="277">
        <f>G27/D27</f>
        <v>1.99</v>
      </c>
      <c r="G27" s="276">
        <v>19.9</v>
      </c>
      <c r="H27" s="278"/>
      <c r="I27" s="121">
        <f>H27*E27</f>
        <v>0</v>
      </c>
      <c r="J27" s="122"/>
      <c r="K27" s="280"/>
      <c r="L27" s="121">
        <f>K27*$E27</f>
        <v>0</v>
      </c>
      <c r="M27" s="281"/>
      <c r="N27" s="280"/>
      <c r="O27" s="121">
        <f>N27*$E27</f>
        <v>0</v>
      </c>
      <c r="P27" s="281"/>
      <c r="Q27" s="280"/>
      <c r="R27" s="121">
        <f>Q27*$E27</f>
        <v>0</v>
      </c>
      <c r="S27" s="281"/>
      <c r="T27" s="280"/>
      <c r="U27" s="121">
        <f>T27*$E27</f>
        <v>0</v>
      </c>
      <c r="V27" s="122"/>
      <c r="W27" s="282">
        <f>SUM(K27,N27,Q27,T27)</f>
        <v>0</v>
      </c>
      <c r="X27" s="121">
        <f>W27*$E27</f>
        <v>0</v>
      </c>
      <c r="Y27" s="252"/>
    </row>
    <row r="28" ht="15.6" customHeight="1">
      <c r="A28" s="251"/>
      <c r="B28" t="s" s="274">
        <v>203</v>
      </c>
      <c r="C28" t="s" s="275">
        <v>113</v>
      </c>
      <c r="D28" s="276">
        <v>4.5</v>
      </c>
      <c r="E28" s="276">
        <v>27</v>
      </c>
      <c r="F28" s="277">
        <f>G28/D28</f>
        <v>1.97777777777778</v>
      </c>
      <c r="G28" s="276">
        <v>8.9</v>
      </c>
      <c r="H28" s="278"/>
      <c r="I28" s="121">
        <f>H28*E28</f>
        <v>0</v>
      </c>
      <c r="J28" s="122"/>
      <c r="K28" s="280"/>
      <c r="L28" s="121">
        <f>K28*$E28</f>
        <v>0</v>
      </c>
      <c r="M28" s="281"/>
      <c r="N28" s="280"/>
      <c r="O28" s="121">
        <f>N28*$E28</f>
        <v>0</v>
      </c>
      <c r="P28" s="281"/>
      <c r="Q28" s="280"/>
      <c r="R28" s="121">
        <f>Q28*$E28</f>
        <v>0</v>
      </c>
      <c r="S28" s="281"/>
      <c r="T28" s="280"/>
      <c r="U28" s="121">
        <f>T28*$E28</f>
        <v>0</v>
      </c>
      <c r="V28" s="122"/>
      <c r="W28" s="282">
        <f>SUM(K28,N28,Q28,T28)</f>
        <v>0</v>
      </c>
      <c r="X28" s="121">
        <f>W28*$E28</f>
        <v>0</v>
      </c>
      <c r="Y28" s="252"/>
    </row>
    <row r="29" ht="15.6" customHeight="1">
      <c r="A29" s="251"/>
      <c r="B29" t="s" s="274">
        <v>204</v>
      </c>
      <c r="C29" t="s" s="275">
        <v>113</v>
      </c>
      <c r="D29" s="276">
        <v>7.5</v>
      </c>
      <c r="E29" s="276">
        <v>45</v>
      </c>
      <c r="F29" s="277">
        <f>G29/D29</f>
        <v>1.98666666666667</v>
      </c>
      <c r="G29" s="276">
        <v>14.9</v>
      </c>
      <c r="H29" s="278"/>
      <c r="I29" s="121">
        <f>H29*E29</f>
        <v>0</v>
      </c>
      <c r="J29" s="122"/>
      <c r="K29" s="280"/>
      <c r="L29" s="121">
        <f>K29*$E29</f>
        <v>0</v>
      </c>
      <c r="M29" s="281"/>
      <c r="N29" s="280"/>
      <c r="O29" s="121">
        <f>N29*$E29</f>
        <v>0</v>
      </c>
      <c r="P29" s="281"/>
      <c r="Q29" s="280"/>
      <c r="R29" s="121">
        <f>Q29*$E29</f>
        <v>0</v>
      </c>
      <c r="S29" s="281"/>
      <c r="T29" s="280"/>
      <c r="U29" s="121">
        <f>T29*$E29</f>
        <v>0</v>
      </c>
      <c r="V29" s="122"/>
      <c r="W29" s="282">
        <f>SUM(K29,N29,Q29,T29)</f>
        <v>0</v>
      </c>
      <c r="X29" s="121">
        <f>W29*$E29</f>
        <v>0</v>
      </c>
      <c r="Y29" s="252"/>
    </row>
    <row r="30" ht="15.6" customHeight="1">
      <c r="A30" s="251"/>
      <c r="B30" t="s" s="274">
        <v>205</v>
      </c>
      <c r="C30" t="s" s="275">
        <v>113</v>
      </c>
      <c r="D30" s="276">
        <v>10</v>
      </c>
      <c r="E30" s="276">
        <v>60</v>
      </c>
      <c r="F30" s="277">
        <f>G30/D30</f>
        <v>1.99</v>
      </c>
      <c r="G30" s="276">
        <v>19.9</v>
      </c>
      <c r="H30" s="278"/>
      <c r="I30" s="121">
        <f>H30*E30</f>
        <v>0</v>
      </c>
      <c r="J30" s="122"/>
      <c r="K30" s="280"/>
      <c r="L30" s="121">
        <f>K30*$E30</f>
        <v>0</v>
      </c>
      <c r="M30" s="281"/>
      <c r="N30" s="280"/>
      <c r="O30" s="121">
        <f>N30*$E30</f>
        <v>0</v>
      </c>
      <c r="P30" s="281"/>
      <c r="Q30" s="280"/>
      <c r="R30" s="121">
        <f>Q30*$E30</f>
        <v>0</v>
      </c>
      <c r="S30" s="281"/>
      <c r="T30" s="280"/>
      <c r="U30" s="121">
        <f>T30*$E30</f>
        <v>0</v>
      </c>
      <c r="V30" s="122"/>
      <c r="W30" s="282">
        <f>SUM(K30,N30,Q30,T30)</f>
        <v>0</v>
      </c>
      <c r="X30" s="121">
        <f>W30*$E30</f>
        <v>0</v>
      </c>
      <c r="Y30" s="252"/>
    </row>
    <row r="31" ht="15.6" customHeight="1">
      <c r="A31" s="251"/>
      <c r="B31" t="s" s="274">
        <v>206</v>
      </c>
      <c r="C31" t="s" s="275">
        <v>113</v>
      </c>
      <c r="D31" s="276">
        <v>4.5</v>
      </c>
      <c r="E31" s="276">
        <v>27</v>
      </c>
      <c r="F31" s="277">
        <f>G31/D31</f>
        <v>1.97777777777778</v>
      </c>
      <c r="G31" s="276">
        <v>8.9</v>
      </c>
      <c r="H31" s="278"/>
      <c r="I31" s="121">
        <f>H31*E31</f>
        <v>0</v>
      </c>
      <c r="J31" s="122"/>
      <c r="K31" s="280"/>
      <c r="L31" s="121">
        <f>K31*$E31</f>
        <v>0</v>
      </c>
      <c r="M31" s="281"/>
      <c r="N31" s="280"/>
      <c r="O31" s="121">
        <f>N31*$E31</f>
        <v>0</v>
      </c>
      <c r="P31" s="281"/>
      <c r="Q31" s="280"/>
      <c r="R31" s="121">
        <f>Q31*$E31</f>
        <v>0</v>
      </c>
      <c r="S31" s="281"/>
      <c r="T31" s="280"/>
      <c r="U31" s="121">
        <f>T31*$E31</f>
        <v>0</v>
      </c>
      <c r="V31" s="122"/>
      <c r="W31" s="282">
        <f>SUM(K31,N31,Q31,T31)</f>
        <v>0</v>
      </c>
      <c r="X31" s="121">
        <f>W31*$E31</f>
        <v>0</v>
      </c>
      <c r="Y31" s="252"/>
    </row>
    <row r="32" ht="15.6" customHeight="1">
      <c r="A32" s="251"/>
      <c r="B32" t="s" s="274">
        <v>207</v>
      </c>
      <c r="C32" t="s" s="275">
        <v>113</v>
      </c>
      <c r="D32" s="276">
        <v>7.5</v>
      </c>
      <c r="E32" s="276">
        <v>45</v>
      </c>
      <c r="F32" s="277">
        <f>G32/D32</f>
        <v>1.98666666666667</v>
      </c>
      <c r="G32" s="276">
        <v>14.9</v>
      </c>
      <c r="H32" s="278"/>
      <c r="I32" s="121">
        <f>H32*E32</f>
        <v>0</v>
      </c>
      <c r="J32" s="122"/>
      <c r="K32" s="280"/>
      <c r="L32" s="121">
        <f>K32*$E32</f>
        <v>0</v>
      </c>
      <c r="M32" s="281"/>
      <c r="N32" s="280"/>
      <c r="O32" s="121">
        <f>N32*$E32</f>
        <v>0</v>
      </c>
      <c r="P32" s="281"/>
      <c r="Q32" s="280"/>
      <c r="R32" s="121">
        <f>Q32*$E32</f>
        <v>0</v>
      </c>
      <c r="S32" s="281"/>
      <c r="T32" s="280"/>
      <c r="U32" s="121">
        <f>T32*$E32</f>
        <v>0</v>
      </c>
      <c r="V32" s="122"/>
      <c r="W32" s="282">
        <f>SUM(K32,N32,Q32,T32)</f>
        <v>0</v>
      </c>
      <c r="X32" s="121">
        <f>W32*$E32</f>
        <v>0</v>
      </c>
      <c r="Y32" s="252"/>
    </row>
    <row r="33" ht="15.6" customHeight="1">
      <c r="A33" s="251"/>
      <c r="B33" t="s" s="274">
        <v>208</v>
      </c>
      <c r="C33" t="s" s="275">
        <v>113</v>
      </c>
      <c r="D33" s="276">
        <v>5</v>
      </c>
      <c r="E33" s="276">
        <v>30</v>
      </c>
      <c r="F33" s="277">
        <f>G33/D33</f>
        <v>1.98</v>
      </c>
      <c r="G33" s="276">
        <v>9.9</v>
      </c>
      <c r="H33" s="437"/>
      <c r="I33" s="121">
        <f>H33*E33</f>
        <v>0</v>
      </c>
      <c r="J33" s="122"/>
      <c r="K33" s="280"/>
      <c r="L33" s="121">
        <f>K33*$E33</f>
        <v>0</v>
      </c>
      <c r="M33" s="308"/>
      <c r="N33" s="280"/>
      <c r="O33" s="121">
        <f>N33*$E33</f>
        <v>0</v>
      </c>
      <c r="P33" s="308"/>
      <c r="Q33" s="280"/>
      <c r="R33" s="121">
        <f>Q33*$E33</f>
        <v>0</v>
      </c>
      <c r="S33" s="308"/>
      <c r="T33" s="280"/>
      <c r="U33" s="121">
        <f>T33*$E33</f>
        <v>0</v>
      </c>
      <c r="V33" s="309"/>
      <c r="W33" s="282">
        <f>SUM(K33,N33,Q33,T33)</f>
        <v>0</v>
      </c>
      <c r="X33" s="121">
        <f>W33*$E33</f>
        <v>0</v>
      </c>
      <c r="Y33" s="252"/>
    </row>
    <row r="34" ht="15.6" customHeight="1">
      <c r="A34" s="384"/>
      <c r="B34" t="s" s="407">
        <v>209</v>
      </c>
      <c r="C34" s="408"/>
      <c r="D34" s="408"/>
      <c r="E34" s="408"/>
      <c r="F34" s="408"/>
      <c r="G34" s="408"/>
      <c r="H34" s="408"/>
      <c r="I34" s="409"/>
      <c r="J34" s="155"/>
      <c r="K34" t="s" s="313">
        <v>209</v>
      </c>
      <c r="L34" s="394"/>
      <c r="M34" s="394"/>
      <c r="N34" s="394"/>
      <c r="O34" s="394"/>
      <c r="P34" s="394"/>
      <c r="Q34" s="394"/>
      <c r="R34" s="394"/>
      <c r="S34" s="394"/>
      <c r="T34" s="394"/>
      <c r="U34" s="394"/>
      <c r="V34" s="394"/>
      <c r="W34" s="394"/>
      <c r="X34" s="395"/>
      <c r="Y34" s="252"/>
    </row>
    <row r="35" ht="16.5" customHeight="1">
      <c r="A35" s="384"/>
      <c r="B35" t="s" s="480">
        <v>210</v>
      </c>
      <c r="C35" t="s" s="132">
        <v>34</v>
      </c>
      <c r="D35" s="414">
        <v>5</v>
      </c>
      <c r="E35" s="414">
        <v>5</v>
      </c>
      <c r="F35" t="s" s="415">
        <v>85</v>
      </c>
      <c r="G35" t="s" s="415">
        <v>85</v>
      </c>
      <c r="H35" s="136"/>
      <c r="I35" s="137">
        <f>H35*E35</f>
        <v>0</v>
      </c>
      <c r="J35" s="122"/>
      <c r="K35" s="138"/>
      <c r="L35" s="137">
        <f>K35*$E35</f>
        <v>0</v>
      </c>
      <c r="M35" s="318"/>
      <c r="N35" s="138"/>
      <c r="O35" s="137">
        <f>N35*$E35</f>
        <v>0</v>
      </c>
      <c r="P35" s="318"/>
      <c r="Q35" s="138"/>
      <c r="R35" s="137">
        <f>Q35*$E35</f>
        <v>0</v>
      </c>
      <c r="S35" s="318"/>
      <c r="T35" s="138"/>
      <c r="U35" s="137">
        <f>T35*$E35</f>
        <v>0</v>
      </c>
      <c r="V35" s="318"/>
      <c r="W35" s="141">
        <f>SUM(K35,N35,Q35,T35)</f>
        <v>0</v>
      </c>
      <c r="X35" s="137">
        <f>W35*$E35</f>
        <v>0</v>
      </c>
      <c r="Y35" s="252"/>
    </row>
    <row r="36" ht="8" customHeight="1">
      <c r="A36" s="454"/>
      <c r="B36" s="538"/>
      <c r="C36" s="539"/>
      <c r="D36" s="539"/>
      <c r="E36" s="539"/>
      <c r="F36" s="539"/>
      <c r="G36" s="539"/>
      <c r="H36" s="539"/>
      <c r="I36" s="540"/>
      <c r="J36" s="383"/>
      <c r="K36" s="156"/>
      <c r="L36" s="157"/>
      <c r="M36" s="157"/>
      <c r="N36" s="157"/>
      <c r="O36" s="157"/>
      <c r="P36" s="157"/>
      <c r="Q36" s="157"/>
      <c r="R36" s="157"/>
      <c r="S36" s="157"/>
      <c r="T36" s="157"/>
      <c r="U36" s="157"/>
      <c r="V36" s="157"/>
      <c r="W36" s="157"/>
      <c r="X36" s="158"/>
      <c r="Y36" s="252"/>
    </row>
    <row r="37" ht="15" customHeight="1">
      <c r="A37" s="380"/>
      <c r="B37" t="s" s="107">
        <v>211</v>
      </c>
      <c r="C37" s="381"/>
      <c r="D37" s="381"/>
      <c r="E37" s="381"/>
      <c r="F37" s="381"/>
      <c r="G37" s="381"/>
      <c r="H37" s="381"/>
      <c r="I37" s="382"/>
      <c r="J37" s="383"/>
      <c r="K37" t="s" s="262">
        <v>211</v>
      </c>
      <c r="L37" s="263"/>
      <c r="M37" s="263"/>
      <c r="N37" s="263"/>
      <c r="O37" s="263"/>
      <c r="P37" s="263"/>
      <c r="Q37" s="263"/>
      <c r="R37" s="263"/>
      <c r="S37" s="263"/>
      <c r="T37" s="263"/>
      <c r="U37" s="263"/>
      <c r="V37" s="263"/>
      <c r="W37" s="263"/>
      <c r="X37" s="264"/>
      <c r="Y37" s="252"/>
    </row>
    <row r="38" ht="15" customHeight="1">
      <c r="A38" s="384"/>
      <c r="B38" t="s" s="274">
        <v>212</v>
      </c>
      <c r="C38" t="s" s="541">
        <v>213</v>
      </c>
      <c r="D38" s="424">
        <v>3</v>
      </c>
      <c r="E38" s="424">
        <v>36</v>
      </c>
      <c r="F38" s="425">
        <f>G38/D38</f>
        <v>2</v>
      </c>
      <c r="G38" s="424">
        <v>6</v>
      </c>
      <c r="H38" s="149"/>
      <c r="I38" s="426">
        <f>H38*E38</f>
        <v>0</v>
      </c>
      <c r="J38" s="122"/>
      <c r="K38" s="123"/>
      <c r="L38" s="124">
        <f>K38*$E38</f>
        <v>0</v>
      </c>
      <c r="M38" s="125"/>
      <c r="N38" s="123"/>
      <c r="O38" s="124">
        <f>N38*$E38</f>
        <v>0</v>
      </c>
      <c r="P38" s="125"/>
      <c r="Q38" s="123"/>
      <c r="R38" s="124">
        <f>Q38*$E38</f>
        <v>0</v>
      </c>
      <c r="S38" s="125"/>
      <c r="T38" s="123"/>
      <c r="U38" s="124">
        <f>T38*$E38</f>
        <v>0</v>
      </c>
      <c r="V38" s="126"/>
      <c r="W38" s="127">
        <f>SUM(K38,N38,Q38,T38)</f>
        <v>0</v>
      </c>
      <c r="X38" s="124">
        <f>W38*$E38</f>
        <v>0</v>
      </c>
      <c r="Y38" s="252"/>
    </row>
    <row r="39" ht="16.15" customHeight="1">
      <c r="A39" s="384"/>
      <c r="B39" t="s" s="283">
        <v>214</v>
      </c>
      <c r="C39" t="s" s="542">
        <v>213</v>
      </c>
      <c r="D39" s="414">
        <v>6</v>
      </c>
      <c r="E39" s="414">
        <v>72</v>
      </c>
      <c r="F39" s="447">
        <f>G39/D39</f>
        <v>2</v>
      </c>
      <c r="G39" s="414">
        <v>12</v>
      </c>
      <c r="H39" s="543"/>
      <c r="I39" s="429">
        <f>H39*E39</f>
        <v>0</v>
      </c>
      <c r="J39" s="122"/>
      <c r="K39" s="138"/>
      <c r="L39" s="137">
        <f>K39*$E39</f>
        <v>0</v>
      </c>
      <c r="M39" s="139"/>
      <c r="N39" s="138"/>
      <c r="O39" s="137">
        <f>N39*$E39</f>
        <v>0</v>
      </c>
      <c r="P39" s="139"/>
      <c r="Q39" s="138"/>
      <c r="R39" s="137">
        <f>Q39*$E39</f>
        <v>0</v>
      </c>
      <c r="S39" s="139"/>
      <c r="T39" s="138"/>
      <c r="U39" s="137">
        <f>T39*$E39</f>
        <v>0</v>
      </c>
      <c r="V39" s="140"/>
      <c r="W39" s="141">
        <f>SUM(K39,N39,Q39,T39)</f>
        <v>0</v>
      </c>
      <c r="X39" s="137">
        <f>W39*$E39</f>
        <v>0</v>
      </c>
      <c r="Y39" s="252"/>
    </row>
    <row r="40" ht="16.15" customHeight="1">
      <c r="A40" s="384"/>
      <c r="B40" t="s" s="107">
        <v>215</v>
      </c>
      <c r="C40" s="381"/>
      <c r="D40" s="381"/>
      <c r="E40" s="381"/>
      <c r="F40" s="381"/>
      <c r="G40" s="381"/>
      <c r="H40" s="381"/>
      <c r="I40" s="382"/>
      <c r="J40" s="383"/>
      <c r="K40" t="s" s="262">
        <v>215</v>
      </c>
      <c r="L40" s="295"/>
      <c r="M40" s="295"/>
      <c r="N40" s="295"/>
      <c r="O40" s="295"/>
      <c r="P40" s="295"/>
      <c r="Q40" s="295"/>
      <c r="R40" s="295"/>
      <c r="S40" s="295"/>
      <c r="T40" s="295"/>
      <c r="U40" s="295"/>
      <c r="V40" s="295"/>
      <c r="W40" s="295"/>
      <c r="X40" s="296"/>
      <c r="Y40" s="252"/>
    </row>
    <row r="41" ht="15.6" customHeight="1">
      <c r="A41" s="384"/>
      <c r="B41" t="s" s="274">
        <v>216</v>
      </c>
      <c r="C41" t="s" s="541">
        <v>213</v>
      </c>
      <c r="D41" s="424">
        <v>5.9</v>
      </c>
      <c r="E41" s="424">
        <v>70.8</v>
      </c>
      <c r="F41" s="425">
        <f>G41/D41</f>
        <v>2.01694915254237</v>
      </c>
      <c r="G41" s="424">
        <v>11.9</v>
      </c>
      <c r="H41" s="544"/>
      <c r="I41" s="426">
        <f>H41*E41</f>
        <v>0</v>
      </c>
      <c r="J41" s="122"/>
      <c r="K41" s="123"/>
      <c r="L41" s="124">
        <f>K41*$E41</f>
        <v>0</v>
      </c>
      <c r="M41" s="545"/>
      <c r="N41" s="123"/>
      <c r="O41" s="124">
        <f>N41*$E41</f>
        <v>0</v>
      </c>
      <c r="P41" s="125"/>
      <c r="Q41" s="123"/>
      <c r="R41" s="124">
        <f>Q41*$E41</f>
        <v>0</v>
      </c>
      <c r="S41" s="125"/>
      <c r="T41" s="123"/>
      <c r="U41" s="124">
        <f>T41*$E41</f>
        <v>0</v>
      </c>
      <c r="V41" s="126"/>
      <c r="W41" s="127">
        <f>SUM(K41,N41,Q41,T41)</f>
        <v>0</v>
      </c>
      <c r="X41" s="124">
        <f>W41*$E41</f>
        <v>0</v>
      </c>
      <c r="Y41" s="252"/>
    </row>
    <row r="42" ht="16.15" customHeight="1">
      <c r="A42" s="384"/>
      <c r="B42" t="s" s="283">
        <v>217</v>
      </c>
      <c r="C42" t="s" s="542">
        <v>213</v>
      </c>
      <c r="D42" s="414">
        <v>5.5</v>
      </c>
      <c r="E42" s="414">
        <v>66</v>
      </c>
      <c r="F42" s="447">
        <f>G42/D42</f>
        <v>1.98181818181818</v>
      </c>
      <c r="G42" s="414">
        <v>10.9</v>
      </c>
      <c r="H42" s="543"/>
      <c r="I42" s="429">
        <f>H42*E42</f>
        <v>0</v>
      </c>
      <c r="J42" s="122"/>
      <c r="K42" s="138"/>
      <c r="L42" s="137">
        <f>K42*$E42</f>
        <v>0</v>
      </c>
      <c r="M42" s="318"/>
      <c r="N42" s="138"/>
      <c r="O42" s="137">
        <f>N42*$E42</f>
        <v>0</v>
      </c>
      <c r="P42" s="139"/>
      <c r="Q42" s="138"/>
      <c r="R42" s="137">
        <f>Q42*$E42</f>
        <v>0</v>
      </c>
      <c r="S42" s="139"/>
      <c r="T42" s="138"/>
      <c r="U42" s="137">
        <f>T42*$E42</f>
        <v>0</v>
      </c>
      <c r="V42" s="140"/>
      <c r="W42" s="141">
        <f>SUM(K42,N42,Q42,T42)</f>
        <v>0</v>
      </c>
      <c r="X42" s="137">
        <f>W42*$E42</f>
        <v>0</v>
      </c>
      <c r="Y42" s="252"/>
    </row>
    <row r="43" ht="16.15" customHeight="1">
      <c r="A43" s="384"/>
      <c r="B43" t="s" s="107">
        <v>218</v>
      </c>
      <c r="C43" s="381"/>
      <c r="D43" s="381"/>
      <c r="E43" s="381"/>
      <c r="F43" s="381"/>
      <c r="G43" s="381"/>
      <c r="H43" s="381"/>
      <c r="I43" s="382"/>
      <c r="J43" s="383"/>
      <c r="K43" t="s" s="262">
        <v>218</v>
      </c>
      <c r="L43" s="263"/>
      <c r="M43" s="263"/>
      <c r="N43" s="263"/>
      <c r="O43" s="263"/>
      <c r="P43" s="263"/>
      <c r="Q43" s="263"/>
      <c r="R43" s="263"/>
      <c r="S43" s="263"/>
      <c r="T43" s="263"/>
      <c r="U43" s="263"/>
      <c r="V43" s="263"/>
      <c r="W43" s="263"/>
      <c r="X43" s="264"/>
      <c r="Y43" s="252"/>
    </row>
    <row r="44" ht="16.15" customHeight="1">
      <c r="A44" s="384"/>
      <c r="B44" t="s" s="283">
        <v>219</v>
      </c>
      <c r="C44" t="s" s="416">
        <v>213</v>
      </c>
      <c r="D44" s="417">
        <v>5.9</v>
      </c>
      <c r="E44" s="417">
        <v>70.8</v>
      </c>
      <c r="F44" s="418">
        <f>G44/D44</f>
        <v>2.01694915254237</v>
      </c>
      <c r="G44" s="417">
        <v>11.9</v>
      </c>
      <c r="H44" s="546"/>
      <c r="I44" s="420">
        <f>H44*E44</f>
        <v>0</v>
      </c>
      <c r="J44" s="122"/>
      <c r="K44" s="421"/>
      <c r="L44" s="326">
        <f>K44*$E44</f>
        <v>0</v>
      </c>
      <c r="M44" s="327"/>
      <c r="N44" s="421"/>
      <c r="O44" s="326">
        <f>N44*$E44</f>
        <v>0</v>
      </c>
      <c r="P44" s="327"/>
      <c r="Q44" s="421"/>
      <c r="R44" s="326">
        <f>Q44*$E44</f>
        <v>0</v>
      </c>
      <c r="S44" s="327"/>
      <c r="T44" s="421"/>
      <c r="U44" s="326">
        <f>T44*$E44</f>
        <v>0</v>
      </c>
      <c r="V44" s="327"/>
      <c r="W44" s="422">
        <f>SUM(K44,N44,Q44,T44)</f>
        <v>0</v>
      </c>
      <c r="X44" s="326">
        <f>W44*$E44</f>
        <v>0</v>
      </c>
      <c r="Y44" s="252"/>
    </row>
    <row r="45" ht="15" customHeight="1">
      <c r="A45" s="384"/>
      <c r="B45" t="s" s="111">
        <v>220</v>
      </c>
      <c r="C45" s="381"/>
      <c r="D45" s="381"/>
      <c r="E45" s="381"/>
      <c r="F45" s="381"/>
      <c r="G45" s="381"/>
      <c r="H45" s="381"/>
      <c r="I45" s="382"/>
      <c r="J45" s="383"/>
      <c r="K45" t="s" s="262">
        <v>220</v>
      </c>
      <c r="L45" s="295"/>
      <c r="M45" s="295"/>
      <c r="N45" s="295"/>
      <c r="O45" s="295"/>
      <c r="P45" s="295"/>
      <c r="Q45" s="295"/>
      <c r="R45" s="295"/>
      <c r="S45" s="295"/>
      <c r="T45" s="295"/>
      <c r="U45" s="295"/>
      <c r="V45" s="295"/>
      <c r="W45" s="295"/>
      <c r="X45" s="296"/>
      <c r="Y45" s="252"/>
    </row>
    <row r="46" ht="16.9" customHeight="1">
      <c r="A46" s="454"/>
      <c r="B46" t="s" s="319">
        <v>221</v>
      </c>
      <c r="C46" t="s" s="416">
        <v>222</v>
      </c>
      <c r="D46" s="417">
        <v>16.5</v>
      </c>
      <c r="E46" s="417">
        <v>66</v>
      </c>
      <c r="F46" s="418">
        <f>G46/D46</f>
        <v>1.81818181818182</v>
      </c>
      <c r="G46" s="417">
        <v>30</v>
      </c>
      <c r="H46" s="419"/>
      <c r="I46" s="420">
        <f>H46*E46</f>
        <v>0</v>
      </c>
      <c r="J46" s="122"/>
      <c r="K46" s="421"/>
      <c r="L46" s="326">
        <f>K46*$E46</f>
        <v>0</v>
      </c>
      <c r="M46" s="327"/>
      <c r="N46" s="421"/>
      <c r="O46" s="326">
        <f>N46*$E46</f>
        <v>0</v>
      </c>
      <c r="P46" s="327"/>
      <c r="Q46" s="421"/>
      <c r="R46" s="326">
        <f>Q46*$E46</f>
        <v>0</v>
      </c>
      <c r="S46" s="327"/>
      <c r="T46" s="421"/>
      <c r="U46" s="326">
        <f>T46*$E46</f>
        <v>0</v>
      </c>
      <c r="V46" s="327"/>
      <c r="W46" s="422">
        <f>SUM(K46,N46,Q46,T46)</f>
        <v>0</v>
      </c>
      <c r="X46" s="326">
        <f>W46*$E46</f>
        <v>0</v>
      </c>
      <c r="Y46" s="252"/>
    </row>
    <row r="47" ht="16.9" customHeight="1">
      <c r="A47" s="380"/>
      <c r="B47" t="s" s="111">
        <v>223</v>
      </c>
      <c r="C47" s="143"/>
      <c r="D47" s="143"/>
      <c r="E47" s="143"/>
      <c r="F47" s="143"/>
      <c r="G47" s="143"/>
      <c r="H47" s="143"/>
      <c r="I47" s="144"/>
      <c r="J47" s="261"/>
      <c r="K47" t="s" s="262">
        <v>223</v>
      </c>
      <c r="L47" s="263"/>
      <c r="M47" s="263"/>
      <c r="N47" s="263"/>
      <c r="O47" s="263"/>
      <c r="P47" s="263"/>
      <c r="Q47" s="263"/>
      <c r="R47" s="263"/>
      <c r="S47" s="263"/>
      <c r="T47" s="263"/>
      <c r="U47" s="263"/>
      <c r="V47" s="263"/>
      <c r="W47" s="263"/>
      <c r="X47" s="264"/>
      <c r="Y47" s="252"/>
    </row>
    <row r="48" ht="16.9" customHeight="1">
      <c r="A48" s="384"/>
      <c r="B48" t="s" s="265">
        <v>224</v>
      </c>
      <c r="C48" t="s" s="448">
        <v>138</v>
      </c>
      <c r="D48" s="424">
        <v>6.25</v>
      </c>
      <c r="E48" s="424">
        <v>62.5</v>
      </c>
      <c r="F48" s="425">
        <f>G48/D48</f>
        <v>2</v>
      </c>
      <c r="G48" s="424">
        <v>12.5</v>
      </c>
      <c r="H48" s="547"/>
      <c r="I48" s="548">
        <f>H48*E48</f>
        <v>0</v>
      </c>
      <c r="J48" s="467"/>
      <c r="K48" s="123"/>
      <c r="L48" s="124">
        <f>K48*$E48</f>
        <v>0</v>
      </c>
      <c r="M48" s="125"/>
      <c r="N48" s="123"/>
      <c r="O48" s="124">
        <f>N48*$E48</f>
        <v>0</v>
      </c>
      <c r="P48" s="125"/>
      <c r="Q48" s="123"/>
      <c r="R48" s="124">
        <f>Q48*$E48</f>
        <v>0</v>
      </c>
      <c r="S48" s="125"/>
      <c r="T48" s="123"/>
      <c r="U48" s="124">
        <f>T48*$E48</f>
        <v>0</v>
      </c>
      <c r="V48" s="126"/>
      <c r="W48" s="127">
        <f>SUM(K48,N48,Q48,T48)</f>
        <v>0</v>
      </c>
      <c r="X48" s="124">
        <f>W48*$E48</f>
        <v>0</v>
      </c>
      <c r="Y48" s="252"/>
    </row>
    <row r="49" ht="16.9" customHeight="1">
      <c r="A49" s="384"/>
      <c r="B49" t="s" s="274">
        <v>225</v>
      </c>
      <c r="C49" t="s" s="411">
        <v>226</v>
      </c>
      <c r="D49" s="387">
        <v>19.39</v>
      </c>
      <c r="E49" s="387">
        <v>58.17</v>
      </c>
      <c r="F49" s="404">
        <f>G49/D49</f>
        <v>1.79989685404848</v>
      </c>
      <c r="G49" s="387">
        <v>34.9</v>
      </c>
      <c r="H49" s="549"/>
      <c r="I49" s="550">
        <f>H49*E49</f>
        <v>0</v>
      </c>
      <c r="J49" s="467"/>
      <c r="K49" s="128"/>
      <c r="L49" s="121">
        <f>K49*$E49</f>
        <v>0</v>
      </c>
      <c r="M49" s="129"/>
      <c r="N49" s="128"/>
      <c r="O49" s="121">
        <f>N49*$E49</f>
        <v>0</v>
      </c>
      <c r="P49" s="129"/>
      <c r="Q49" s="128"/>
      <c r="R49" s="121">
        <f>Q49*$E49</f>
        <v>0</v>
      </c>
      <c r="S49" s="129"/>
      <c r="T49" s="128"/>
      <c r="U49" s="121">
        <f>T49*$E49</f>
        <v>0</v>
      </c>
      <c r="V49" s="122"/>
      <c r="W49" s="130">
        <f>SUM(K49,N49,Q49,T49)</f>
        <v>0</v>
      </c>
      <c r="X49" s="121">
        <f>W49*$E49</f>
        <v>0</v>
      </c>
      <c r="Y49" s="442"/>
    </row>
    <row r="50" ht="16.9" customHeight="1">
      <c r="A50" s="384"/>
      <c r="B50" t="s" s="274">
        <v>227</v>
      </c>
      <c r="C50" t="s" s="411">
        <v>228</v>
      </c>
      <c r="D50" s="387">
        <v>27.72</v>
      </c>
      <c r="E50" s="387">
        <v>83.16</v>
      </c>
      <c r="F50" s="404">
        <f>G50/D50</f>
        <v>1.8001443001443</v>
      </c>
      <c r="G50" s="387">
        <v>49.9</v>
      </c>
      <c r="H50" s="549"/>
      <c r="I50" s="550">
        <f>H50*E50</f>
        <v>0</v>
      </c>
      <c r="J50" s="467"/>
      <c r="K50" s="128"/>
      <c r="L50" s="121">
        <f>K50*$E50</f>
        <v>0</v>
      </c>
      <c r="M50" s="129"/>
      <c r="N50" s="128"/>
      <c r="O50" s="121">
        <f>N50*$E50</f>
        <v>0</v>
      </c>
      <c r="P50" s="129"/>
      <c r="Q50" s="128"/>
      <c r="R50" s="121">
        <f>Q50*$E50</f>
        <v>0</v>
      </c>
      <c r="S50" s="129"/>
      <c r="T50" s="128"/>
      <c r="U50" s="121">
        <f>T50*$E50</f>
        <v>0</v>
      </c>
      <c r="V50" s="122"/>
      <c r="W50" s="130">
        <f>SUM(K50,N50,Q50,T50)</f>
        <v>0</v>
      </c>
      <c r="X50" s="121">
        <f>W50*$E50</f>
        <v>0</v>
      </c>
      <c r="Y50" s="442"/>
    </row>
    <row r="51" ht="16.9" customHeight="1">
      <c r="A51" s="454"/>
      <c r="B51" t="s" s="283">
        <v>229</v>
      </c>
      <c r="C51" t="s" s="415">
        <v>49</v>
      </c>
      <c r="D51" s="414">
        <v>19.39</v>
      </c>
      <c r="E51" s="414">
        <v>96.95</v>
      </c>
      <c r="F51" s="447">
        <f>G51/D51</f>
        <v>1.79989685404848</v>
      </c>
      <c r="G51" s="414">
        <v>34.9</v>
      </c>
      <c r="H51" s="551"/>
      <c r="I51" s="552">
        <f>H51*E51</f>
        <v>0</v>
      </c>
      <c r="J51" s="467"/>
      <c r="K51" s="138"/>
      <c r="L51" s="137">
        <f>K51*$E51</f>
        <v>0</v>
      </c>
      <c r="M51" s="139"/>
      <c r="N51" s="138"/>
      <c r="O51" s="137">
        <f>N51*$E51</f>
        <v>0</v>
      </c>
      <c r="P51" s="139"/>
      <c r="Q51" s="138"/>
      <c r="R51" s="137">
        <f>Q51*$E51</f>
        <v>0</v>
      </c>
      <c r="S51" s="139"/>
      <c r="T51" s="138"/>
      <c r="U51" s="137">
        <f>T51*$E51</f>
        <v>0</v>
      </c>
      <c r="V51" s="140"/>
      <c r="W51" s="141">
        <f>SUM(K51,N51,Q51,T51)</f>
        <v>0</v>
      </c>
      <c r="X51" s="137">
        <f>W51*$E51</f>
        <v>0</v>
      </c>
      <c r="Y51" s="442"/>
    </row>
    <row r="52" ht="16.9" customHeight="1">
      <c r="A52" s="380"/>
      <c r="B52" t="s" s="111">
        <v>230</v>
      </c>
      <c r="C52" s="143"/>
      <c r="D52" s="143"/>
      <c r="E52" s="143"/>
      <c r="F52" s="143"/>
      <c r="G52" s="143"/>
      <c r="H52" s="143"/>
      <c r="I52" s="144"/>
      <c r="J52" s="261"/>
      <c r="K52" t="s" s="262">
        <v>230</v>
      </c>
      <c r="L52" s="263"/>
      <c r="M52" s="263"/>
      <c r="N52" s="263"/>
      <c r="O52" s="263"/>
      <c r="P52" s="263"/>
      <c r="Q52" s="263"/>
      <c r="R52" s="263"/>
      <c r="S52" s="263"/>
      <c r="T52" s="263"/>
      <c r="U52" s="263"/>
      <c r="V52" s="263"/>
      <c r="W52" s="263"/>
      <c r="X52" s="264"/>
      <c r="Y52" s="442"/>
    </row>
    <row r="53" ht="16.9" customHeight="1">
      <c r="A53" s="384"/>
      <c r="B53" t="s" s="319">
        <v>231</v>
      </c>
      <c r="C53" t="s" s="416">
        <v>34</v>
      </c>
      <c r="D53" s="417">
        <v>44.95</v>
      </c>
      <c r="E53" s="417">
        <v>44.95</v>
      </c>
      <c r="F53" s="553">
        <v>2</v>
      </c>
      <c r="G53" s="417">
        <v>89.90000000000001</v>
      </c>
      <c r="H53" s="554"/>
      <c r="I53" s="555">
        <f>H53*E53</f>
        <v>0</v>
      </c>
      <c r="J53" s="467"/>
      <c r="K53" s="421"/>
      <c r="L53" s="326">
        <f>K53*$E53</f>
        <v>0</v>
      </c>
      <c r="M53" s="327"/>
      <c r="N53" s="421"/>
      <c r="O53" s="326">
        <f>N53*$E53</f>
        <v>0</v>
      </c>
      <c r="P53" s="327"/>
      <c r="Q53" s="421"/>
      <c r="R53" s="326">
        <f>Q53*$E53</f>
        <v>0</v>
      </c>
      <c r="S53" s="327"/>
      <c r="T53" s="421"/>
      <c r="U53" s="326">
        <f>T53*$E53</f>
        <v>0</v>
      </c>
      <c r="V53" s="327"/>
      <c r="W53" s="422">
        <f>SUM(K53,N53,Q53,T53)</f>
        <v>0</v>
      </c>
      <c r="X53" s="326">
        <f>W53*$E53</f>
        <v>0</v>
      </c>
      <c r="Y53" s="442"/>
    </row>
    <row r="54" ht="8" customHeight="1">
      <c r="A54" s="454"/>
      <c r="B54" s="556"/>
      <c r="C54" s="557"/>
      <c r="D54" s="557"/>
      <c r="E54" s="557"/>
      <c r="F54" s="558"/>
      <c r="G54" s="557"/>
      <c r="H54" s="488"/>
      <c r="I54" s="559"/>
      <c r="J54" s="467"/>
      <c r="K54" s="487"/>
      <c r="L54" s="488"/>
      <c r="M54" s="488"/>
      <c r="N54" s="488"/>
      <c r="O54" s="488"/>
      <c r="P54" s="488"/>
      <c r="Q54" s="488"/>
      <c r="R54" s="488"/>
      <c r="S54" s="488"/>
      <c r="T54" s="488"/>
      <c r="U54" s="488"/>
      <c r="V54" s="488"/>
      <c r="W54" s="488"/>
      <c r="X54" s="489"/>
      <c r="Y54" s="442"/>
    </row>
    <row r="55" ht="15" customHeight="1">
      <c r="A55" s="336"/>
      <c r="B55" s="337"/>
      <c r="C55" s="337"/>
      <c r="D55" s="337"/>
      <c r="E55" s="338"/>
      <c r="F55" s="338"/>
      <c r="G55" s="338"/>
      <c r="H55" s="338"/>
      <c r="I55" s="337"/>
      <c r="J55" s="339"/>
      <c r="K55" s="338"/>
      <c r="L55" s="338"/>
      <c r="M55" s="337"/>
      <c r="N55" s="338"/>
      <c r="O55" s="338"/>
      <c r="P55" s="337"/>
      <c r="Q55" s="338"/>
      <c r="R55" s="338"/>
      <c r="S55" s="337"/>
      <c r="T55" s="338"/>
      <c r="U55" s="338"/>
      <c r="V55" s="337"/>
      <c r="W55" s="338"/>
      <c r="X55" s="338"/>
      <c r="Y55" s="340"/>
    </row>
    <row r="56" ht="24" customHeight="1">
      <c r="A56" s="341"/>
      <c r="B56" s="339"/>
      <c r="C56" s="339"/>
      <c r="D56" s="342"/>
      <c r="E56" t="s" s="171">
        <v>232</v>
      </c>
      <c r="F56" s="172"/>
      <c r="G56" s="173"/>
      <c r="H56" s="174">
        <f>SUM(H8:H53)</f>
        <v>0</v>
      </c>
      <c r="I56" s="343"/>
      <c r="J56" s="344"/>
      <c r="K56" t="s" s="345">
        <v>51</v>
      </c>
      <c r="L56" t="s" s="345">
        <v>52</v>
      </c>
      <c r="M56" s="346"/>
      <c r="N56" t="s" s="345">
        <v>51</v>
      </c>
      <c r="O56" t="s" s="345">
        <v>52</v>
      </c>
      <c r="P56" s="347"/>
      <c r="Q56" t="s" s="345">
        <v>51</v>
      </c>
      <c r="R56" t="s" s="345">
        <v>52</v>
      </c>
      <c r="S56" s="347"/>
      <c r="T56" t="s" s="345">
        <v>51</v>
      </c>
      <c r="U56" t="s" s="345">
        <v>52</v>
      </c>
      <c r="V56" s="347"/>
      <c r="W56" t="s" s="180">
        <v>51</v>
      </c>
      <c r="X56" t="s" s="181">
        <v>53</v>
      </c>
      <c r="Y56" s="182"/>
    </row>
    <row r="57" ht="24" customHeight="1">
      <c r="A57" s="341"/>
      <c r="B57" s="339"/>
      <c r="C57" s="339"/>
      <c r="D57" s="342"/>
      <c r="E57" t="s" s="183">
        <v>233</v>
      </c>
      <c r="F57" s="184"/>
      <c r="G57" s="185"/>
      <c r="H57" s="348"/>
      <c r="I57" s="187">
        <f>SUM(I8:I53)</f>
        <v>0</v>
      </c>
      <c r="J57" s="349"/>
      <c r="K57" s="350">
        <f>SUM(K8:K53)</f>
        <v>0</v>
      </c>
      <c r="L57" s="187">
        <f>SUM(L8:L53)</f>
        <v>0</v>
      </c>
      <c r="M57" s="351"/>
      <c r="N57" s="350">
        <f>SUM(N8:N53)</f>
        <v>0</v>
      </c>
      <c r="O57" s="187">
        <f>SUM(O8:O53)</f>
        <v>0</v>
      </c>
      <c r="P57" s="352"/>
      <c r="Q57" s="350">
        <f>SUM(Q8:Q53)</f>
        <v>0</v>
      </c>
      <c r="R57" s="187">
        <f>SUM(R8:R53)</f>
        <v>0</v>
      </c>
      <c r="S57" s="352"/>
      <c r="T57" s="350">
        <f>SUM(T8:T53)</f>
        <v>0</v>
      </c>
      <c r="U57" s="187">
        <f>SUM(U8:U53)</f>
        <v>0</v>
      </c>
      <c r="V57" s="255"/>
      <c r="W57" s="353">
        <f>SUM(W8:W53)</f>
        <v>0</v>
      </c>
      <c r="X57" s="354">
        <f>SUM(X8:X53)</f>
        <v>0</v>
      </c>
      <c r="Y57" s="355"/>
    </row>
    <row r="58" ht="12.4" customHeight="1">
      <c r="A58" s="341"/>
      <c r="B58" s="339"/>
      <c r="C58" s="339"/>
      <c r="D58" s="342"/>
      <c r="E58" s="195"/>
      <c r="F58" s="196"/>
      <c r="G58" s="196"/>
      <c r="H58" s="356"/>
      <c r="I58" s="356"/>
      <c r="J58" s="356"/>
      <c r="K58" s="356"/>
      <c r="L58" s="356"/>
      <c r="M58" s="356"/>
      <c r="N58" s="356"/>
      <c r="O58" s="356"/>
      <c r="P58" s="356"/>
      <c r="Q58" s="356"/>
      <c r="R58" s="356"/>
      <c r="S58" s="356"/>
      <c r="T58" s="356"/>
      <c r="U58" s="356"/>
      <c r="V58" s="356"/>
      <c r="W58" s="357"/>
      <c r="X58" s="358"/>
      <c r="Y58" s="359"/>
    </row>
    <row r="59" ht="24" customHeight="1">
      <c r="A59" s="341"/>
      <c r="B59" s="339"/>
      <c r="C59" s="339"/>
      <c r="D59" s="342"/>
      <c r="E59" t="s" s="204">
        <v>55</v>
      </c>
      <c r="F59" s="205"/>
      <c r="G59" s="206"/>
      <c r="H59" s="360">
        <f>'Warm-up'!H24+'Train'!H35+'Climb'!H60+'Recover'!H19+'Climbing world'!H29+H56</f>
        <v>0</v>
      </c>
      <c r="I59" s="361"/>
      <c r="J59" s="362"/>
      <c r="K59" s="360">
        <f>'Warm-up'!K25+'Train'!K36+'Climb'!K61+'Recover'!K20+'Climbing world'!K30+K57</f>
        <v>0</v>
      </c>
      <c r="L59" s="361"/>
      <c r="M59" s="362"/>
      <c r="N59" s="360">
        <f>'Warm-up'!N25+'Train'!N36+'Climb'!N61+'Recover'!N20+'Climbing world'!N30+N57</f>
        <v>0</v>
      </c>
      <c r="O59" s="361"/>
      <c r="P59" s="362"/>
      <c r="Q59" s="360">
        <f>'Warm-up'!Q25+'Train'!Q36+'Climb'!Q61+'Recover'!Q20+'Climbing world'!Q30+Q57</f>
        <v>0</v>
      </c>
      <c r="R59" s="361"/>
      <c r="S59" s="362"/>
      <c r="T59" s="360">
        <f>'Warm-up'!T25+'Train'!T36+'Climb'!T61+'Recover'!T20+'Climbing world'!T30+T57</f>
        <v>0</v>
      </c>
      <c r="U59" s="361"/>
      <c r="V59" s="363"/>
      <c r="W59" s="364">
        <f>'Warm-up'!W25+'Train'!W36+'Climb'!W61+'Recover'!W20+'Climbing world'!W30+W57</f>
        <v>0</v>
      </c>
      <c r="X59" s="365"/>
      <c r="Y59" s="340"/>
    </row>
    <row r="60" ht="24" customHeight="1">
      <c r="A60" s="341"/>
      <c r="B60" s="339"/>
      <c r="C60" s="339"/>
      <c r="D60" s="342"/>
      <c r="E60" t="s" s="217">
        <v>56</v>
      </c>
      <c r="F60" s="218"/>
      <c r="G60" s="219"/>
      <c r="H60" s="366"/>
      <c r="I60" s="221">
        <f>'Warm-up'!I25+'Train'!I36+'Climb'!I61+'Recover'!I20+'Climbing world'!I30+I57</f>
        <v>0</v>
      </c>
      <c r="J60" s="367"/>
      <c r="K60" s="362"/>
      <c r="L60" s="221">
        <f>'Warm-up'!L25+'Train'!L36+'Climb'!L61+'Recover'!L20+'Climbing world'!L30+L57</f>
        <v>0</v>
      </c>
      <c r="M60" s="367"/>
      <c r="N60" s="362"/>
      <c r="O60" s="221">
        <f>'Warm-up'!O25+'Train'!O36+'Climb'!O61+'Recover'!O20+'Climbing world'!O30+O57</f>
        <v>0</v>
      </c>
      <c r="P60" s="367"/>
      <c r="Q60" s="362"/>
      <c r="R60" s="221">
        <f>'Warm-up'!R25+'Train'!R36+'Climb'!R61+'Recover'!R20+'Climbing world'!R30+R57</f>
        <v>0</v>
      </c>
      <c r="S60" s="367"/>
      <c r="T60" s="362"/>
      <c r="U60" s="221">
        <f>'Warm-up'!U25+'Train'!U36+'Climb'!U61+'Recover'!U20+'Climbing world'!U30+U57</f>
        <v>0</v>
      </c>
      <c r="V60" s="368"/>
      <c r="W60" s="369"/>
      <c r="X60" s="370">
        <f>'Warm-up'!X25+'Train'!X36+'Climb'!X61+'Recover'!X20+'Climbing world'!X30+X57</f>
        <v>0</v>
      </c>
      <c r="Y60" s="371"/>
    </row>
    <row r="61" ht="14.45" customHeight="1">
      <c r="A61" s="341"/>
      <c r="B61" s="339"/>
      <c r="C61" s="339"/>
      <c r="D61" s="339"/>
      <c r="E61" s="337"/>
      <c r="F61" s="337"/>
      <c r="G61" s="337"/>
      <c r="H61" s="339"/>
      <c r="I61" s="337"/>
      <c r="J61" s="339"/>
      <c r="K61" s="339"/>
      <c r="L61" s="337"/>
      <c r="M61" s="339"/>
      <c r="N61" s="339"/>
      <c r="O61" s="337"/>
      <c r="P61" s="339"/>
      <c r="Q61" s="339"/>
      <c r="R61" s="337"/>
      <c r="S61" s="339"/>
      <c r="T61" s="339"/>
      <c r="U61" s="337"/>
      <c r="V61" s="339"/>
      <c r="W61" s="339"/>
      <c r="X61" s="337"/>
      <c r="Y61" s="372"/>
    </row>
    <row r="62" ht="33.6" customHeight="1">
      <c r="A62" s="373"/>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5"/>
    </row>
  </sheetData>
  <mergeCells count="67">
    <mergeCell ref="A62:X62"/>
    <mergeCell ref="A6:I6"/>
    <mergeCell ref="K6:X6"/>
    <mergeCell ref="A7:A22"/>
    <mergeCell ref="C7:I7"/>
    <mergeCell ref="K7:X7"/>
    <mergeCell ref="M8:M21"/>
    <mergeCell ref="P8:P21"/>
    <mergeCell ref="S8:S21"/>
    <mergeCell ref="B22:I22"/>
    <mergeCell ref="K22:X22"/>
    <mergeCell ref="A23:A36"/>
    <mergeCell ref="C23:I23"/>
    <mergeCell ref="K23:X23"/>
    <mergeCell ref="M24:M33"/>
    <mergeCell ref="P24:P33"/>
    <mergeCell ref="A1:A5"/>
    <mergeCell ref="C2:F2"/>
    <mergeCell ref="G2:I2"/>
    <mergeCell ref="K2:X2"/>
    <mergeCell ref="B3:G3"/>
    <mergeCell ref="H3:I4"/>
    <mergeCell ref="K3:U3"/>
    <mergeCell ref="B4:G4"/>
    <mergeCell ref="M4:M5"/>
    <mergeCell ref="P4:P5"/>
    <mergeCell ref="S4:S5"/>
    <mergeCell ref="W3:X3"/>
    <mergeCell ref="K4:L4"/>
    <mergeCell ref="N4:O4"/>
    <mergeCell ref="Q4:R4"/>
    <mergeCell ref="T4:U4"/>
    <mergeCell ref="S24:S33"/>
    <mergeCell ref="C34:I34"/>
    <mergeCell ref="K34:X34"/>
    <mergeCell ref="B36:I36"/>
    <mergeCell ref="K36:X36"/>
    <mergeCell ref="A37:A46"/>
    <mergeCell ref="C37:I37"/>
    <mergeCell ref="K37:X37"/>
    <mergeCell ref="M38:M39"/>
    <mergeCell ref="P38:P39"/>
    <mergeCell ref="S38:S39"/>
    <mergeCell ref="C40:I40"/>
    <mergeCell ref="K40:X40"/>
    <mergeCell ref="P41:P42"/>
    <mergeCell ref="S41:S42"/>
    <mergeCell ref="C43:I43"/>
    <mergeCell ref="K43:X43"/>
    <mergeCell ref="C45:I45"/>
    <mergeCell ref="K45:X45"/>
    <mergeCell ref="A47:A51"/>
    <mergeCell ref="C47:I47"/>
    <mergeCell ref="K47:X47"/>
    <mergeCell ref="M48:M51"/>
    <mergeCell ref="P48:P51"/>
    <mergeCell ref="S48:S51"/>
    <mergeCell ref="E60:G60"/>
    <mergeCell ref="E56:G56"/>
    <mergeCell ref="E57:G57"/>
    <mergeCell ref="X60:Y60"/>
    <mergeCell ref="X57:Y57"/>
    <mergeCell ref="A52:A54"/>
    <mergeCell ref="C52:I52"/>
    <mergeCell ref="K52:X52"/>
    <mergeCell ref="K54:X54"/>
    <mergeCell ref="E59:G59"/>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8.xml><?xml version="1.0" encoding="utf-8"?>
<worksheet xmlns:r="http://schemas.openxmlformats.org/officeDocument/2006/relationships" xmlns="http://schemas.openxmlformats.org/spreadsheetml/2006/main">
  <dimension ref="A1:L184"/>
  <sheetViews>
    <sheetView workbookViewId="0" showGridLines="0" defaultGridColor="1"/>
  </sheetViews>
  <sheetFormatPr defaultColWidth="11.5" defaultRowHeight="14.45" customHeight="1" outlineLevelRow="0" outlineLevelCol="0"/>
  <cols>
    <col min="1" max="1" width="22.5" style="560" customWidth="1"/>
    <col min="2" max="2" width="65.3516" style="560" customWidth="1"/>
    <col min="3" max="3" width="44.6719" style="560" customWidth="1"/>
    <col min="4" max="4" width="23" style="560" customWidth="1"/>
    <col min="5" max="5" width="13.5" style="560" customWidth="1"/>
    <col min="6" max="6" width="24.5" style="560" customWidth="1"/>
    <col min="7" max="8" width="11.5" style="560" customWidth="1"/>
    <col min="9" max="10" width="22.5" style="560" customWidth="1"/>
    <col min="11" max="11" width="15.1719" style="560" customWidth="1"/>
    <col min="12" max="12" width="11.5" style="560" customWidth="1"/>
    <col min="13" max="16384" width="11.5" style="560" customWidth="1"/>
  </cols>
  <sheetData>
    <row r="1" ht="15" customHeight="1">
      <c r="A1" s="561"/>
      <c r="B1" t="s" s="562">
        <v>234</v>
      </c>
      <c r="C1" s="563"/>
      <c r="D1" s="563"/>
      <c r="E1" s="563"/>
      <c r="F1" s="563"/>
      <c r="G1" s="563"/>
      <c r="H1" s="563"/>
      <c r="I1" s="563"/>
      <c r="J1" s="563"/>
      <c r="K1" s="564"/>
      <c r="L1" s="565"/>
    </row>
    <row r="2" ht="112.5" customHeight="1">
      <c r="A2" s="566"/>
      <c r="B2" s="567"/>
      <c r="C2" s="568"/>
      <c r="D2" s="568"/>
      <c r="E2" s="568"/>
      <c r="F2" s="568"/>
      <c r="G2" s="568"/>
      <c r="H2" s="568"/>
      <c r="I2" s="568"/>
      <c r="J2" s="568"/>
      <c r="K2" s="569"/>
      <c r="L2" s="252"/>
    </row>
    <row r="3" ht="94.15" customHeight="1">
      <c r="A3" s="570"/>
      <c r="B3" t="s" s="571">
        <v>235</v>
      </c>
      <c r="C3" t="s" s="257">
        <v>236</v>
      </c>
      <c r="D3" t="s" s="257">
        <v>237</v>
      </c>
      <c r="E3" t="s" s="257">
        <v>238</v>
      </c>
      <c r="F3" t="s" s="257">
        <v>239</v>
      </c>
      <c r="G3" t="s" s="257">
        <v>240</v>
      </c>
      <c r="H3" t="s" s="257">
        <v>241</v>
      </c>
      <c r="I3" t="s" s="257">
        <v>242</v>
      </c>
      <c r="J3" t="s" s="257">
        <v>243</v>
      </c>
      <c r="K3" t="s" s="572">
        <v>244</v>
      </c>
      <c r="L3" s="252"/>
    </row>
    <row r="4" ht="21.6" customHeight="1">
      <c r="A4" t="s" s="99">
        <v>31</v>
      </c>
      <c r="B4" s="100"/>
      <c r="C4" s="100"/>
      <c r="D4" s="100"/>
      <c r="E4" s="100"/>
      <c r="F4" s="100"/>
      <c r="G4" s="100"/>
      <c r="H4" s="100"/>
      <c r="I4" s="100"/>
      <c r="J4" s="100"/>
      <c r="K4" s="101"/>
      <c r="L4" s="252"/>
    </row>
    <row r="5" ht="16.15" customHeight="1">
      <c r="A5" s="573"/>
      <c r="B5" t="s" s="107">
        <v>245</v>
      </c>
      <c r="C5" s="430"/>
      <c r="D5" s="430"/>
      <c r="E5" s="430"/>
      <c r="F5" s="430"/>
      <c r="G5" s="430"/>
      <c r="H5" s="430"/>
      <c r="I5" s="430"/>
      <c r="J5" s="381"/>
      <c r="K5" s="431"/>
      <c r="L5" s="252"/>
    </row>
    <row r="6" ht="15.6" customHeight="1">
      <c r="A6" s="574"/>
      <c r="B6" t="s" s="115">
        <v>246</v>
      </c>
      <c r="C6" t="s" s="575">
        <v>247</v>
      </c>
      <c r="D6" s="576">
        <v>3760305270795</v>
      </c>
      <c r="E6" s="577">
        <v>95069190</v>
      </c>
      <c r="F6" t="s" s="578">
        <v>248</v>
      </c>
      <c r="G6" s="579">
        <v>65</v>
      </c>
      <c r="H6" s="579">
        <v>65</v>
      </c>
      <c r="I6" t="s" s="503">
        <v>249</v>
      </c>
      <c r="J6" s="580">
        <v>200</v>
      </c>
      <c r="K6" t="s" s="581">
        <v>250</v>
      </c>
      <c r="L6" s="252"/>
    </row>
    <row r="7" ht="15.6" customHeight="1">
      <c r="A7" s="574"/>
      <c r="B7" t="s" s="115">
        <v>251</v>
      </c>
      <c r="C7" t="s" s="575">
        <v>247</v>
      </c>
      <c r="D7" s="582">
        <v>3760305270801</v>
      </c>
      <c r="E7" s="577">
        <v>95069190</v>
      </c>
      <c r="F7" t="s" s="578">
        <v>252</v>
      </c>
      <c r="G7" s="579">
        <v>140</v>
      </c>
      <c r="H7" s="579">
        <v>140</v>
      </c>
      <c r="I7" t="s" s="503">
        <v>253</v>
      </c>
      <c r="J7" s="583">
        <v>110</v>
      </c>
      <c r="K7" t="s" s="581">
        <v>250</v>
      </c>
      <c r="L7" s="252"/>
    </row>
    <row r="8" ht="15.6" customHeight="1">
      <c r="A8" s="574"/>
      <c r="B8" t="s" s="115">
        <v>254</v>
      </c>
      <c r="C8" t="s" s="575">
        <v>247</v>
      </c>
      <c r="D8" s="582">
        <v>3760305270818</v>
      </c>
      <c r="E8" s="577">
        <v>95069190</v>
      </c>
      <c r="F8" t="s" s="578">
        <v>255</v>
      </c>
      <c r="G8" s="579">
        <v>225</v>
      </c>
      <c r="H8" s="579">
        <v>230</v>
      </c>
      <c r="I8" t="s" s="503">
        <v>256</v>
      </c>
      <c r="J8" s="583">
        <v>70</v>
      </c>
      <c r="K8" t="s" s="581">
        <v>250</v>
      </c>
      <c r="L8" s="252"/>
    </row>
    <row r="9" ht="15.6" customHeight="1">
      <c r="A9" s="574"/>
      <c r="B9" t="s" s="115">
        <v>37</v>
      </c>
      <c r="C9" t="s" s="575">
        <v>247</v>
      </c>
      <c r="D9" s="582">
        <v>3760305270825</v>
      </c>
      <c r="E9" s="577">
        <v>95069190</v>
      </c>
      <c r="F9" t="s" s="578">
        <v>257</v>
      </c>
      <c r="G9" s="579">
        <v>340</v>
      </c>
      <c r="H9" s="579">
        <v>345</v>
      </c>
      <c r="I9" t="s" s="503">
        <v>258</v>
      </c>
      <c r="J9" s="583">
        <v>50</v>
      </c>
      <c r="K9" t="s" s="581">
        <v>250</v>
      </c>
      <c r="L9" s="252"/>
    </row>
    <row r="10" ht="16.15" customHeight="1">
      <c r="A10" s="574"/>
      <c r="B10" t="s" s="131">
        <v>259</v>
      </c>
      <c r="C10" t="s" s="584">
        <v>247</v>
      </c>
      <c r="D10" s="585">
        <v>3760305270832</v>
      </c>
      <c r="E10" s="586">
        <v>95069190</v>
      </c>
      <c r="F10" t="s" s="587">
        <v>260</v>
      </c>
      <c r="G10" s="588">
        <v>485</v>
      </c>
      <c r="H10" s="588">
        <v>490</v>
      </c>
      <c r="I10" t="s" s="508">
        <v>261</v>
      </c>
      <c r="J10" s="589">
        <v>40</v>
      </c>
      <c r="K10" t="s" s="590">
        <v>250</v>
      </c>
      <c r="L10" s="252"/>
    </row>
    <row r="11" ht="16.15" customHeight="1">
      <c r="A11" s="574"/>
      <c r="B11" t="s" s="111">
        <v>39</v>
      </c>
      <c r="C11" s="381"/>
      <c r="D11" s="381"/>
      <c r="E11" s="381"/>
      <c r="F11" s="381"/>
      <c r="G11" s="381"/>
      <c r="H11" s="381"/>
      <c r="I11" s="381"/>
      <c r="J11" s="381"/>
      <c r="K11" s="382"/>
      <c r="L11" s="252"/>
    </row>
    <row r="12" ht="15.6" customHeight="1">
      <c r="A12" s="574"/>
      <c r="B12" t="s" s="146">
        <v>262</v>
      </c>
      <c r="C12" t="s" s="591">
        <v>247</v>
      </c>
      <c r="D12" s="592">
        <v>3760305270375</v>
      </c>
      <c r="E12" t="s" s="266">
        <v>263</v>
      </c>
      <c r="F12" t="s" s="593">
        <v>264</v>
      </c>
      <c r="G12" s="580">
        <v>80</v>
      </c>
      <c r="H12" s="594">
        <v>400</v>
      </c>
      <c r="I12" t="s" s="266">
        <v>265</v>
      </c>
      <c r="J12" s="594">
        <v>180</v>
      </c>
      <c r="K12" t="s" s="595">
        <v>250</v>
      </c>
      <c r="L12" s="252"/>
    </row>
    <row r="13" ht="15.6" customHeight="1">
      <c r="A13" s="574"/>
      <c r="B13" t="s" s="150">
        <v>266</v>
      </c>
      <c r="C13" t="s" s="575">
        <v>247</v>
      </c>
      <c r="D13" s="576">
        <v>3760305270368</v>
      </c>
      <c r="E13" t="s" s="275">
        <v>263</v>
      </c>
      <c r="F13" t="s" s="578">
        <v>267</v>
      </c>
      <c r="G13" s="583">
        <v>80</v>
      </c>
      <c r="H13" s="577">
        <v>400</v>
      </c>
      <c r="I13" t="s" s="275">
        <v>265</v>
      </c>
      <c r="J13" s="577">
        <v>180</v>
      </c>
      <c r="K13" t="s" s="596">
        <v>250</v>
      </c>
      <c r="L13" s="252"/>
    </row>
    <row r="14" ht="15.6" customHeight="1">
      <c r="A14" s="574"/>
      <c r="B14" t="s" s="150">
        <v>43</v>
      </c>
      <c r="C14" t="s" s="575">
        <v>247</v>
      </c>
      <c r="D14" s="576">
        <v>3760305270351</v>
      </c>
      <c r="E14" t="s" s="275">
        <v>263</v>
      </c>
      <c r="F14" t="s" s="578">
        <v>268</v>
      </c>
      <c r="G14" s="583">
        <v>80</v>
      </c>
      <c r="H14" s="577">
        <v>400</v>
      </c>
      <c r="I14" t="s" s="275">
        <v>265</v>
      </c>
      <c r="J14" s="577">
        <v>180</v>
      </c>
      <c r="K14" t="s" s="596">
        <v>250</v>
      </c>
      <c r="L14" s="252"/>
    </row>
    <row r="15" ht="15.6" customHeight="1">
      <c r="A15" s="574"/>
      <c r="B15" t="s" s="150">
        <v>269</v>
      </c>
      <c r="C15" t="s" s="575">
        <v>247</v>
      </c>
      <c r="D15" s="576">
        <v>3760305270382</v>
      </c>
      <c r="E15" t="s" s="275">
        <v>263</v>
      </c>
      <c r="F15" t="s" s="578">
        <v>270</v>
      </c>
      <c r="G15" s="583">
        <v>85</v>
      </c>
      <c r="H15" s="577">
        <v>400</v>
      </c>
      <c r="I15" t="s" s="275">
        <v>265</v>
      </c>
      <c r="J15" s="577">
        <v>180</v>
      </c>
      <c r="K15" t="s" s="596">
        <v>250</v>
      </c>
      <c r="L15" s="252"/>
    </row>
    <row r="16" ht="15.6" customHeight="1">
      <c r="A16" s="574"/>
      <c r="B16" t="s" s="150">
        <v>271</v>
      </c>
      <c r="C16" t="s" s="575">
        <v>247</v>
      </c>
      <c r="D16" s="576">
        <v>3760305270436</v>
      </c>
      <c r="E16" t="s" s="275">
        <v>263</v>
      </c>
      <c r="F16" t="s" s="578">
        <v>272</v>
      </c>
      <c r="G16" s="583">
        <v>15</v>
      </c>
      <c r="H16" s="577">
        <v>75</v>
      </c>
      <c r="I16" t="s" s="275">
        <v>273</v>
      </c>
      <c r="J16" s="577">
        <v>1000</v>
      </c>
      <c r="K16" t="s" s="596">
        <v>250</v>
      </c>
      <c r="L16" s="252"/>
    </row>
    <row r="17" ht="15.6" customHeight="1">
      <c r="A17" s="574"/>
      <c r="B17" t="s" s="150">
        <v>274</v>
      </c>
      <c r="C17" t="s" s="575">
        <v>247</v>
      </c>
      <c r="D17" s="576">
        <v>3760305270443</v>
      </c>
      <c r="E17" t="s" s="275">
        <v>263</v>
      </c>
      <c r="F17" t="s" s="578">
        <v>275</v>
      </c>
      <c r="G17" s="583">
        <v>15</v>
      </c>
      <c r="H17" s="577">
        <v>75</v>
      </c>
      <c r="I17" t="s" s="275">
        <v>273</v>
      </c>
      <c r="J17" s="577">
        <v>1000</v>
      </c>
      <c r="K17" t="s" s="596">
        <v>250</v>
      </c>
      <c r="L17" s="252"/>
    </row>
    <row r="18" ht="15.6" customHeight="1">
      <c r="A18" s="574"/>
      <c r="B18" t="s" s="150">
        <v>276</v>
      </c>
      <c r="C18" t="s" s="575">
        <v>247</v>
      </c>
      <c r="D18" s="576">
        <v>3760305270450</v>
      </c>
      <c r="E18" t="s" s="275">
        <v>263</v>
      </c>
      <c r="F18" t="s" s="578">
        <v>277</v>
      </c>
      <c r="G18" s="583">
        <v>15</v>
      </c>
      <c r="H18" s="577">
        <v>75</v>
      </c>
      <c r="I18" t="s" s="275">
        <v>273</v>
      </c>
      <c r="J18" s="577">
        <v>1000</v>
      </c>
      <c r="K18" t="s" s="596">
        <v>250</v>
      </c>
      <c r="L18" s="252"/>
    </row>
    <row r="19" ht="16.15" customHeight="1">
      <c r="A19" s="597"/>
      <c r="B19" t="s" s="131">
        <v>278</v>
      </c>
      <c r="C19" t="s" s="584">
        <v>247</v>
      </c>
      <c r="D19" s="585">
        <v>3760305270788</v>
      </c>
      <c r="E19" s="586">
        <v>95069190</v>
      </c>
      <c r="F19" t="s" s="587">
        <v>279</v>
      </c>
      <c r="G19" s="589">
        <v>100</v>
      </c>
      <c r="H19" s="586">
        <v>100</v>
      </c>
      <c r="I19" t="s" s="284">
        <v>280</v>
      </c>
      <c r="J19" s="586">
        <v>1000</v>
      </c>
      <c r="K19" t="s" s="598">
        <v>250</v>
      </c>
      <c r="L19" s="252"/>
    </row>
    <row r="20" ht="21.6" customHeight="1">
      <c r="A20" t="s" s="99">
        <v>57</v>
      </c>
      <c r="B20" s="100"/>
      <c r="C20" s="100"/>
      <c r="D20" s="100"/>
      <c r="E20" s="100"/>
      <c r="F20" s="100"/>
      <c r="G20" s="100"/>
      <c r="H20" s="100"/>
      <c r="I20" s="100"/>
      <c r="J20" s="100"/>
      <c r="K20" s="101"/>
      <c r="L20" s="252"/>
    </row>
    <row r="21" ht="16.15" customHeight="1">
      <c r="A21" s="573"/>
      <c r="B21" t="s" s="111">
        <v>58</v>
      </c>
      <c r="C21" s="381"/>
      <c r="D21" s="381"/>
      <c r="E21" s="381"/>
      <c r="F21" s="381"/>
      <c r="G21" s="381"/>
      <c r="H21" s="381"/>
      <c r="I21" s="381"/>
      <c r="J21" s="381"/>
      <c r="K21" s="382"/>
      <c r="L21" s="252"/>
    </row>
    <row r="22" ht="15.6" customHeight="1">
      <c r="A22" s="574"/>
      <c r="B22" t="s" s="146">
        <v>281</v>
      </c>
      <c r="C22" t="s" s="591">
        <v>247</v>
      </c>
      <c r="D22" s="592">
        <v>3760305270290</v>
      </c>
      <c r="E22" s="594">
        <v>95069190</v>
      </c>
      <c r="F22" t="s" s="593">
        <v>282</v>
      </c>
      <c r="G22" s="580">
        <v>25</v>
      </c>
      <c r="H22" s="594">
        <v>125</v>
      </c>
      <c r="I22" t="s" s="266">
        <v>283</v>
      </c>
      <c r="J22" s="594">
        <v>1250</v>
      </c>
      <c r="K22" t="s" s="595">
        <v>250</v>
      </c>
      <c r="L22" s="252"/>
    </row>
    <row r="23" ht="15.6" customHeight="1">
      <c r="A23" s="574"/>
      <c r="B23" t="s" s="150">
        <v>284</v>
      </c>
      <c r="C23" t="s" s="575">
        <v>247</v>
      </c>
      <c r="D23" s="576">
        <v>3760305270306</v>
      </c>
      <c r="E23" s="577">
        <v>95069190</v>
      </c>
      <c r="F23" t="s" s="578">
        <v>285</v>
      </c>
      <c r="G23" s="583">
        <v>50</v>
      </c>
      <c r="H23" s="577">
        <v>275</v>
      </c>
      <c r="I23" t="s" s="275">
        <v>286</v>
      </c>
      <c r="J23" s="577">
        <v>700</v>
      </c>
      <c r="K23" t="s" s="596">
        <v>250</v>
      </c>
      <c r="L23" s="252"/>
    </row>
    <row r="24" ht="15.6" customHeight="1">
      <c r="A24" s="574"/>
      <c r="B24" t="s" s="150">
        <v>61</v>
      </c>
      <c r="C24" t="s" s="575">
        <v>247</v>
      </c>
      <c r="D24" s="576">
        <v>3760305270313</v>
      </c>
      <c r="E24" s="577">
        <v>95069190</v>
      </c>
      <c r="F24" t="s" s="578">
        <v>287</v>
      </c>
      <c r="G24" s="583">
        <v>380</v>
      </c>
      <c r="H24" s="577">
        <v>440</v>
      </c>
      <c r="I24" t="s" s="275">
        <v>288</v>
      </c>
      <c r="J24" s="577">
        <v>25</v>
      </c>
      <c r="K24" t="s" s="596">
        <v>250</v>
      </c>
      <c r="L24" s="252"/>
    </row>
    <row r="25" ht="15.6" customHeight="1">
      <c r="A25" s="574"/>
      <c r="B25" t="s" s="150">
        <v>62</v>
      </c>
      <c r="C25" t="s" s="575">
        <v>247</v>
      </c>
      <c r="D25" s="576">
        <v>3760305270573</v>
      </c>
      <c r="E25" t="s" s="275">
        <v>263</v>
      </c>
      <c r="F25" t="s" s="578">
        <v>289</v>
      </c>
      <c r="G25" s="583">
        <v>550</v>
      </c>
      <c r="H25" s="577">
        <v>550</v>
      </c>
      <c r="I25" t="s" s="275">
        <v>290</v>
      </c>
      <c r="J25" s="577">
        <v>24</v>
      </c>
      <c r="K25" t="s" s="596">
        <v>250</v>
      </c>
      <c r="L25" s="252"/>
    </row>
    <row r="26" ht="15.6" customHeight="1">
      <c r="A26" s="574"/>
      <c r="B26" t="s" s="150">
        <v>291</v>
      </c>
      <c r="C26" t="s" s="575">
        <v>247</v>
      </c>
      <c r="D26" s="576">
        <v>3760305270566</v>
      </c>
      <c r="E26" t="s" s="275">
        <v>263</v>
      </c>
      <c r="F26" t="s" s="578">
        <v>292</v>
      </c>
      <c r="G26" s="583">
        <v>650</v>
      </c>
      <c r="H26" s="583">
        <v>650</v>
      </c>
      <c r="I26" t="s" s="275">
        <v>293</v>
      </c>
      <c r="J26" s="577">
        <v>20</v>
      </c>
      <c r="K26" t="s" s="596">
        <v>250</v>
      </c>
      <c r="L26" s="252"/>
    </row>
    <row r="27" ht="15.6" customHeight="1">
      <c r="A27" s="574"/>
      <c r="B27" t="s" s="150">
        <v>294</v>
      </c>
      <c r="C27" t="s" s="575">
        <v>247</v>
      </c>
      <c r="D27" s="576">
        <v>3760305270559</v>
      </c>
      <c r="E27" t="s" s="275">
        <v>263</v>
      </c>
      <c r="F27" t="s" s="578">
        <v>295</v>
      </c>
      <c r="G27" s="583">
        <v>680</v>
      </c>
      <c r="H27" s="583">
        <v>680</v>
      </c>
      <c r="I27" t="s" s="275">
        <v>296</v>
      </c>
      <c r="J27" s="577">
        <v>12</v>
      </c>
      <c r="K27" t="s" s="596">
        <v>250</v>
      </c>
      <c r="L27" s="252"/>
    </row>
    <row r="28" ht="15.6" customHeight="1">
      <c r="A28" s="574"/>
      <c r="B28" t="s" s="150">
        <v>66</v>
      </c>
      <c r="C28" t="s" s="575">
        <v>247</v>
      </c>
      <c r="D28" s="576">
        <v>3760305270535</v>
      </c>
      <c r="E28" t="s" s="275">
        <v>263</v>
      </c>
      <c r="F28" t="s" s="578">
        <v>297</v>
      </c>
      <c r="G28" s="583">
        <v>310</v>
      </c>
      <c r="H28" s="583">
        <v>310</v>
      </c>
      <c r="I28" t="s" s="275">
        <v>298</v>
      </c>
      <c r="J28" s="577">
        <v>20</v>
      </c>
      <c r="K28" t="s" s="596">
        <v>250</v>
      </c>
      <c r="L28" s="252"/>
    </row>
    <row r="29" ht="15.6" customHeight="1">
      <c r="A29" s="574"/>
      <c r="B29" t="s" s="150">
        <v>67</v>
      </c>
      <c r="C29" t="s" s="575">
        <v>247</v>
      </c>
      <c r="D29" s="576">
        <v>3760305270542</v>
      </c>
      <c r="E29" t="s" s="275">
        <v>263</v>
      </c>
      <c r="F29" t="s" s="578">
        <v>299</v>
      </c>
      <c r="G29" s="583">
        <v>505</v>
      </c>
      <c r="H29" s="583">
        <v>505</v>
      </c>
      <c r="I29" t="s" s="275">
        <v>300</v>
      </c>
      <c r="J29" s="577">
        <v>24</v>
      </c>
      <c r="K29" t="s" s="596">
        <v>250</v>
      </c>
      <c r="L29" s="252"/>
    </row>
    <row r="30" ht="15.6" customHeight="1">
      <c r="A30" s="574"/>
      <c r="B30" t="s" s="150">
        <v>301</v>
      </c>
      <c r="C30" t="s" s="575">
        <v>247</v>
      </c>
      <c r="D30" s="576">
        <v>3760305270320</v>
      </c>
      <c r="E30" t="s" s="275">
        <v>263</v>
      </c>
      <c r="F30" t="s" s="578">
        <v>302</v>
      </c>
      <c r="G30" s="583">
        <v>280</v>
      </c>
      <c r="H30" s="583">
        <v>280</v>
      </c>
      <c r="I30" t="s" s="275">
        <v>303</v>
      </c>
      <c r="J30" s="577">
        <v>40</v>
      </c>
      <c r="K30" t="s" s="596">
        <v>250</v>
      </c>
      <c r="L30" s="252"/>
    </row>
    <row r="31" ht="15.6" customHeight="1">
      <c r="A31" s="574"/>
      <c r="B31" t="s" s="150">
        <v>304</v>
      </c>
      <c r="C31" t="s" s="575">
        <v>247</v>
      </c>
      <c r="D31" s="576">
        <v>3760305270337</v>
      </c>
      <c r="E31" t="s" s="275">
        <v>263</v>
      </c>
      <c r="F31" t="s" s="578">
        <v>305</v>
      </c>
      <c r="G31" s="583">
        <v>590</v>
      </c>
      <c r="H31" s="583">
        <v>590</v>
      </c>
      <c r="I31" t="s" s="275">
        <v>306</v>
      </c>
      <c r="J31" s="577">
        <v>20</v>
      </c>
      <c r="K31" t="s" s="596">
        <v>250</v>
      </c>
      <c r="L31" s="252"/>
    </row>
    <row r="32" ht="15.6" customHeight="1">
      <c r="A32" s="574"/>
      <c r="B32" t="s" s="150">
        <v>307</v>
      </c>
      <c r="C32" t="s" s="575">
        <v>247</v>
      </c>
      <c r="D32" s="576">
        <v>3760305270344</v>
      </c>
      <c r="E32" t="s" s="275">
        <v>263</v>
      </c>
      <c r="F32" t="s" s="578">
        <v>308</v>
      </c>
      <c r="G32" s="583">
        <v>400</v>
      </c>
      <c r="H32" s="583">
        <v>460</v>
      </c>
      <c r="I32" t="s" s="275">
        <v>309</v>
      </c>
      <c r="J32" s="577">
        <v>25</v>
      </c>
      <c r="K32" t="s" s="596">
        <v>250</v>
      </c>
      <c r="L32" s="252"/>
    </row>
    <row r="33" ht="15.6" customHeight="1">
      <c r="A33" s="574"/>
      <c r="B33" t="s" s="150">
        <v>310</v>
      </c>
      <c r="C33" t="s" s="575">
        <v>247</v>
      </c>
      <c r="D33" s="576">
        <v>3760305270580</v>
      </c>
      <c r="E33" t="s" s="275">
        <v>263</v>
      </c>
      <c r="F33" t="s" s="578">
        <v>311</v>
      </c>
      <c r="G33" s="583">
        <v>780</v>
      </c>
      <c r="H33" s="583">
        <v>785</v>
      </c>
      <c r="I33" t="s" s="275">
        <v>312</v>
      </c>
      <c r="J33" s="577">
        <v>18</v>
      </c>
      <c r="K33" t="s" s="596">
        <v>250</v>
      </c>
      <c r="L33" s="252"/>
    </row>
    <row r="34" ht="15.6" customHeight="1">
      <c r="A34" s="574"/>
      <c r="B34" t="s" s="150">
        <v>313</v>
      </c>
      <c r="C34" t="s" s="575">
        <v>247</v>
      </c>
      <c r="D34" s="576">
        <v>3760305270597</v>
      </c>
      <c r="E34" s="577">
        <v>95069190</v>
      </c>
      <c r="F34" t="s" s="578">
        <v>314</v>
      </c>
      <c r="G34" s="583">
        <v>1310</v>
      </c>
      <c r="H34" s="583">
        <v>1370</v>
      </c>
      <c r="I34" t="s" s="275">
        <v>315</v>
      </c>
      <c r="J34" s="577">
        <v>9</v>
      </c>
      <c r="K34" t="s" s="596">
        <v>250</v>
      </c>
      <c r="L34" s="252"/>
    </row>
    <row r="35" ht="15.6" customHeight="1">
      <c r="A35" s="574"/>
      <c r="B35" t="s" s="150">
        <v>73</v>
      </c>
      <c r="C35" t="s" s="575">
        <v>247</v>
      </c>
      <c r="D35" s="576">
        <v>3760305270429</v>
      </c>
      <c r="E35" t="s" s="275">
        <v>263</v>
      </c>
      <c r="F35" t="s" s="578">
        <v>316</v>
      </c>
      <c r="G35" s="583">
        <v>1120</v>
      </c>
      <c r="H35" s="583">
        <v>1120</v>
      </c>
      <c r="I35" t="s" s="275">
        <v>317</v>
      </c>
      <c r="J35" s="577">
        <v>10</v>
      </c>
      <c r="K35" t="s" s="596">
        <v>250</v>
      </c>
      <c r="L35" s="252"/>
    </row>
    <row r="36" ht="16.15" customHeight="1">
      <c r="A36" s="574"/>
      <c r="B36" t="s" s="599">
        <v>318</v>
      </c>
      <c r="C36" t="s" s="584">
        <v>247</v>
      </c>
      <c r="D36" s="600">
        <v>767311757473</v>
      </c>
      <c r="E36" t="s" s="284">
        <v>263</v>
      </c>
      <c r="F36" t="s" s="587">
        <v>319</v>
      </c>
      <c r="G36" s="589">
        <v>1000</v>
      </c>
      <c r="H36" s="586">
        <v>1000</v>
      </c>
      <c r="I36" t="s" s="284">
        <v>320</v>
      </c>
      <c r="J36" s="586">
        <v>14</v>
      </c>
      <c r="K36" t="s" s="598">
        <v>250</v>
      </c>
      <c r="L36" s="252"/>
    </row>
    <row r="37" ht="16.15" customHeight="1">
      <c r="A37" s="574"/>
      <c r="B37" t="s" s="111">
        <v>75</v>
      </c>
      <c r="C37" s="292"/>
      <c r="D37" s="292"/>
      <c r="E37" s="292"/>
      <c r="F37" s="292"/>
      <c r="G37" s="292"/>
      <c r="H37" s="292"/>
      <c r="I37" s="292"/>
      <c r="J37" s="292"/>
      <c r="K37" s="293"/>
      <c r="L37" s="252"/>
    </row>
    <row r="38" ht="15.6" customHeight="1">
      <c r="A38" s="574"/>
      <c r="B38" t="s" s="297">
        <v>76</v>
      </c>
      <c r="C38" s="298"/>
      <c r="D38" s="298"/>
      <c r="E38" s="298"/>
      <c r="F38" s="298"/>
      <c r="G38" s="298"/>
      <c r="H38" s="298"/>
      <c r="I38" s="298"/>
      <c r="J38" s="298"/>
      <c r="K38" s="299"/>
      <c r="L38" s="252"/>
    </row>
    <row r="39" ht="15.6" customHeight="1">
      <c r="A39" s="574"/>
      <c r="B39" t="s" s="150">
        <v>321</v>
      </c>
      <c r="C39" t="s" s="601">
        <v>322</v>
      </c>
      <c r="D39" s="576">
        <v>3760305271006</v>
      </c>
      <c r="E39" s="577">
        <v>95069190</v>
      </c>
      <c r="F39" t="s" s="578">
        <v>323</v>
      </c>
      <c r="G39" s="583">
        <v>1450</v>
      </c>
      <c r="H39" s="583">
        <v>1500</v>
      </c>
      <c r="I39" t="s" s="503">
        <v>324</v>
      </c>
      <c r="J39" s="583">
        <v>8</v>
      </c>
      <c r="K39" t="s" s="581">
        <v>250</v>
      </c>
      <c r="L39" s="252"/>
    </row>
    <row r="40" ht="15.6" customHeight="1">
      <c r="A40" s="574"/>
      <c r="B40" t="s" s="150">
        <v>325</v>
      </c>
      <c r="C40" t="s" s="601">
        <v>322</v>
      </c>
      <c r="D40" s="576">
        <v>3760305271280</v>
      </c>
      <c r="E40" s="577">
        <v>95069190</v>
      </c>
      <c r="F40" t="s" s="578">
        <v>326</v>
      </c>
      <c r="G40" s="583">
        <v>1550</v>
      </c>
      <c r="H40" s="583">
        <v>1600</v>
      </c>
      <c r="I40" t="s" s="503">
        <v>327</v>
      </c>
      <c r="J40" s="583">
        <v>8</v>
      </c>
      <c r="K40" t="s" s="581">
        <v>250</v>
      </c>
      <c r="L40" s="252"/>
    </row>
    <row r="41" ht="15.6" customHeight="1">
      <c r="A41" s="574"/>
      <c r="B41" t="s" s="150">
        <v>328</v>
      </c>
      <c r="C41" t="s" s="601">
        <v>322</v>
      </c>
      <c r="D41" s="576">
        <v>3760305271563</v>
      </c>
      <c r="E41" s="577">
        <v>95069190</v>
      </c>
      <c r="F41" t="s" s="578">
        <v>329</v>
      </c>
      <c r="G41" s="576">
        <v>920</v>
      </c>
      <c r="H41" s="576">
        <v>970</v>
      </c>
      <c r="I41" t="s" s="503">
        <v>330</v>
      </c>
      <c r="J41" s="583">
        <v>12</v>
      </c>
      <c r="K41" t="s" s="581">
        <v>250</v>
      </c>
      <c r="L41" s="252"/>
    </row>
    <row r="42" ht="15.6" customHeight="1">
      <c r="A42" s="574"/>
      <c r="B42" t="s" s="150">
        <v>331</v>
      </c>
      <c r="C42" t="s" s="601">
        <v>322</v>
      </c>
      <c r="D42" s="576">
        <v>3760305271556</v>
      </c>
      <c r="E42" s="577">
        <v>95069190</v>
      </c>
      <c r="F42" t="s" s="578">
        <v>332</v>
      </c>
      <c r="G42" s="576">
        <v>800</v>
      </c>
      <c r="H42" s="576">
        <v>850</v>
      </c>
      <c r="I42" t="s" s="503">
        <v>333</v>
      </c>
      <c r="J42" s="583">
        <v>12</v>
      </c>
      <c r="K42" t="s" s="581">
        <v>250</v>
      </c>
      <c r="L42" s="252"/>
    </row>
    <row r="43" ht="15.6" customHeight="1">
      <c r="A43" s="574"/>
      <c r="B43" t="s" s="390">
        <v>81</v>
      </c>
      <c r="C43" s="311"/>
      <c r="D43" s="311"/>
      <c r="E43" s="311"/>
      <c r="F43" s="311"/>
      <c r="G43" s="311"/>
      <c r="H43" s="311"/>
      <c r="I43" s="311"/>
      <c r="J43" s="311"/>
      <c r="K43" s="312"/>
      <c r="L43" s="252"/>
    </row>
    <row r="44" ht="15.6" customHeight="1">
      <c r="A44" s="574"/>
      <c r="B44" t="s" s="150">
        <v>334</v>
      </c>
      <c r="C44" t="s" s="601">
        <v>335</v>
      </c>
      <c r="D44" s="576">
        <v>3760305271426</v>
      </c>
      <c r="E44" s="577">
        <v>95069190</v>
      </c>
      <c r="F44" t="s" s="578">
        <v>336</v>
      </c>
      <c r="G44" s="602"/>
      <c r="H44" s="602"/>
      <c r="I44" s="603"/>
      <c r="J44" s="603"/>
      <c r="K44" t="s" s="604">
        <v>337</v>
      </c>
      <c r="L44" s="252"/>
    </row>
    <row r="45" ht="15.6" customHeight="1">
      <c r="A45" s="574"/>
      <c r="B45" t="s" s="390">
        <v>338</v>
      </c>
      <c r="C45" s="605"/>
      <c r="D45" s="605"/>
      <c r="E45" s="605"/>
      <c r="F45" s="605"/>
      <c r="G45" s="605"/>
      <c r="H45" s="605"/>
      <c r="I45" s="605"/>
      <c r="J45" s="605"/>
      <c r="K45" s="606"/>
      <c r="L45" s="252"/>
    </row>
    <row r="46" ht="16.15" customHeight="1">
      <c r="A46" s="597"/>
      <c r="B46" t="s" s="599">
        <v>84</v>
      </c>
      <c r="C46" t="s" s="607">
        <v>339</v>
      </c>
      <c r="D46" s="600"/>
      <c r="E46" s="608"/>
      <c r="F46" t="s" s="587">
        <v>340</v>
      </c>
      <c r="G46" s="589">
        <v>180</v>
      </c>
      <c r="H46" s="589">
        <v>185</v>
      </c>
      <c r="I46" t="s" s="508">
        <v>341</v>
      </c>
      <c r="J46" s="609"/>
      <c r="K46" t="s" s="590">
        <v>250</v>
      </c>
      <c r="L46" s="252"/>
    </row>
    <row r="47" ht="21.6" customHeight="1">
      <c r="A47" t="s" s="103">
        <v>88</v>
      </c>
      <c r="B47" s="377"/>
      <c r="C47" s="377"/>
      <c r="D47" s="377"/>
      <c r="E47" s="377"/>
      <c r="F47" s="377"/>
      <c r="G47" s="377"/>
      <c r="H47" s="377"/>
      <c r="I47" s="377"/>
      <c r="J47" s="377"/>
      <c r="K47" s="378"/>
      <c r="L47" s="252"/>
    </row>
    <row r="48" ht="15.4" customHeight="1">
      <c r="A48" s="561"/>
      <c r="B48" t="s" s="111">
        <v>89</v>
      </c>
      <c r="C48" s="381"/>
      <c r="D48" s="381"/>
      <c r="E48" s="381"/>
      <c r="F48" s="381"/>
      <c r="G48" s="381"/>
      <c r="H48" s="381"/>
      <c r="I48" s="381"/>
      <c r="J48" s="381"/>
      <c r="K48" s="382"/>
      <c r="L48" s="252"/>
    </row>
    <row r="49" ht="15.6" customHeight="1">
      <c r="A49" s="566"/>
      <c r="B49" t="s" s="297">
        <v>90</v>
      </c>
      <c r="C49" s="610"/>
      <c r="D49" s="610"/>
      <c r="E49" s="610"/>
      <c r="F49" s="610"/>
      <c r="G49" s="610"/>
      <c r="H49" s="610"/>
      <c r="I49" s="610"/>
      <c r="J49" s="610"/>
      <c r="K49" s="611"/>
      <c r="L49" s="252"/>
    </row>
    <row r="50" ht="15.4" customHeight="1">
      <c r="A50" s="566"/>
      <c r="B50" t="s" s="150">
        <v>91</v>
      </c>
      <c r="C50" t="s" s="575">
        <v>342</v>
      </c>
      <c r="D50" s="277">
        <v>700600508257</v>
      </c>
      <c r="E50" s="582">
        <v>90049090</v>
      </c>
      <c r="F50" t="s" s="601">
        <v>343</v>
      </c>
      <c r="G50" s="577">
        <v>36</v>
      </c>
      <c r="H50" s="583">
        <v>190</v>
      </c>
      <c r="I50" t="s" s="503">
        <v>344</v>
      </c>
      <c r="J50" t="s" s="503">
        <v>345</v>
      </c>
      <c r="K50" t="s" s="581">
        <v>250</v>
      </c>
      <c r="L50" s="252"/>
    </row>
    <row r="51" ht="15.4" customHeight="1">
      <c r="A51" s="566"/>
      <c r="B51" t="s" s="150">
        <v>92</v>
      </c>
      <c r="C51" t="s" s="575">
        <v>342</v>
      </c>
      <c r="D51" s="277">
        <v>702458693413</v>
      </c>
      <c r="E51" s="582">
        <v>90049090</v>
      </c>
      <c r="F51" t="s" s="601">
        <v>346</v>
      </c>
      <c r="G51" s="577">
        <v>36</v>
      </c>
      <c r="H51" s="583">
        <v>190</v>
      </c>
      <c r="I51" t="s" s="503">
        <v>344</v>
      </c>
      <c r="J51" t="s" s="503">
        <v>345</v>
      </c>
      <c r="K51" t="s" s="581">
        <v>250</v>
      </c>
      <c r="L51" s="252"/>
    </row>
    <row r="52" ht="15.4" customHeight="1">
      <c r="A52" s="566"/>
      <c r="B52" t="s" s="150">
        <v>93</v>
      </c>
      <c r="C52" t="s" s="575">
        <v>342</v>
      </c>
      <c r="D52" t="s" s="503">
        <v>347</v>
      </c>
      <c r="E52" s="582">
        <v>90049090</v>
      </c>
      <c r="F52" t="s" s="601">
        <v>348</v>
      </c>
      <c r="G52" s="577">
        <v>36</v>
      </c>
      <c r="H52" s="583">
        <v>190</v>
      </c>
      <c r="I52" t="s" s="503">
        <v>344</v>
      </c>
      <c r="J52" t="s" s="503">
        <v>345</v>
      </c>
      <c r="K52" t="s" s="581">
        <v>250</v>
      </c>
      <c r="L52" s="252"/>
    </row>
    <row r="53" ht="15.6" customHeight="1">
      <c r="A53" s="566"/>
      <c r="B53" t="s" s="390">
        <v>94</v>
      </c>
      <c r="C53" s="605"/>
      <c r="D53" s="605"/>
      <c r="E53" s="605"/>
      <c r="F53" s="605"/>
      <c r="G53" s="605"/>
      <c r="H53" s="605"/>
      <c r="I53" s="605"/>
      <c r="J53" s="605"/>
      <c r="K53" s="606"/>
      <c r="L53" s="252"/>
    </row>
    <row r="54" ht="15.6" customHeight="1">
      <c r="A54" s="566"/>
      <c r="B54" t="s" s="150">
        <v>95</v>
      </c>
      <c r="C54" t="s" s="575">
        <v>342</v>
      </c>
      <c r="D54" t="s" s="503">
        <v>349</v>
      </c>
      <c r="E54" s="582">
        <v>90049090</v>
      </c>
      <c r="F54" t="s" s="601">
        <v>350</v>
      </c>
      <c r="G54" s="577">
        <v>29</v>
      </c>
      <c r="H54" s="583">
        <v>135</v>
      </c>
      <c r="I54" t="s" s="503">
        <v>351</v>
      </c>
      <c r="J54" t="s" s="503">
        <v>345</v>
      </c>
      <c r="K54" t="s" s="581">
        <v>250</v>
      </c>
      <c r="L54" s="252"/>
    </row>
    <row r="55" ht="15.6" customHeight="1">
      <c r="A55" s="566"/>
      <c r="B55" t="s" s="150">
        <v>96</v>
      </c>
      <c r="C55" t="s" s="575">
        <v>342</v>
      </c>
      <c r="D55" t="s" s="275">
        <v>352</v>
      </c>
      <c r="E55" s="582">
        <v>90049090</v>
      </c>
      <c r="F55" t="s" s="578">
        <v>353</v>
      </c>
      <c r="G55" s="577">
        <v>37</v>
      </c>
      <c r="H55" s="583">
        <v>235</v>
      </c>
      <c r="I55" t="s" s="275">
        <v>354</v>
      </c>
      <c r="J55" s="577">
        <v>36</v>
      </c>
      <c r="K55" t="s" s="581">
        <v>250</v>
      </c>
      <c r="L55" s="252"/>
    </row>
    <row r="56" ht="15.6" customHeight="1">
      <c r="A56" s="566"/>
      <c r="B56" t="s" s="150">
        <v>97</v>
      </c>
      <c r="C56" t="s" s="575">
        <v>342</v>
      </c>
      <c r="D56" t="s" s="275">
        <v>355</v>
      </c>
      <c r="E56" s="582">
        <v>90049090</v>
      </c>
      <c r="F56" t="s" s="578">
        <v>356</v>
      </c>
      <c r="G56" s="577">
        <v>49</v>
      </c>
      <c r="H56" s="583">
        <v>275</v>
      </c>
      <c r="I56" t="s" s="275">
        <v>357</v>
      </c>
      <c r="J56" s="577">
        <v>36</v>
      </c>
      <c r="K56" t="s" s="581">
        <v>250</v>
      </c>
      <c r="L56" s="252"/>
    </row>
    <row r="57" ht="15.6" customHeight="1">
      <c r="A57" s="566"/>
      <c r="B57" t="s" s="390">
        <v>98</v>
      </c>
      <c r="C57" s="605"/>
      <c r="D57" s="605"/>
      <c r="E57" s="605"/>
      <c r="F57" s="605"/>
      <c r="G57" s="605"/>
      <c r="H57" s="605"/>
      <c r="I57" s="605"/>
      <c r="J57" s="605"/>
      <c r="K57" s="606"/>
      <c r="L57" s="252"/>
    </row>
    <row r="58" ht="15.6" customHeight="1">
      <c r="A58" s="566"/>
      <c r="B58" t="s" s="396">
        <v>99</v>
      </c>
      <c r="C58" s="612"/>
      <c r="D58" s="612"/>
      <c r="E58" s="612"/>
      <c r="F58" s="612"/>
      <c r="G58" s="612"/>
      <c r="H58" s="612"/>
      <c r="I58" s="612"/>
      <c r="J58" s="612"/>
      <c r="K58" s="613"/>
      <c r="L58" s="252"/>
    </row>
    <row r="59" ht="15.6" customHeight="1">
      <c r="A59" s="566"/>
      <c r="B59" t="s" s="150">
        <v>100</v>
      </c>
      <c r="C59" t="s" s="575">
        <v>342</v>
      </c>
      <c r="D59" t="s" s="503">
        <v>358</v>
      </c>
      <c r="E59" s="582">
        <v>90049090</v>
      </c>
      <c r="F59" t="s" s="601">
        <v>359</v>
      </c>
      <c r="G59" s="577">
        <v>39</v>
      </c>
      <c r="H59" s="583">
        <v>135</v>
      </c>
      <c r="I59" t="s" s="503">
        <v>360</v>
      </c>
      <c r="J59" t="s" s="503">
        <v>361</v>
      </c>
      <c r="K59" t="s" s="581">
        <v>250</v>
      </c>
      <c r="L59" s="252"/>
    </row>
    <row r="60" ht="15.6" customHeight="1">
      <c r="A60" s="566"/>
      <c r="B60" t="s" s="150">
        <v>101</v>
      </c>
      <c r="C60" t="s" s="575">
        <v>342</v>
      </c>
      <c r="D60" t="s" s="503">
        <v>362</v>
      </c>
      <c r="E60" s="582">
        <v>90049090</v>
      </c>
      <c r="F60" t="s" s="601">
        <v>363</v>
      </c>
      <c r="G60" s="577">
        <v>39</v>
      </c>
      <c r="H60" s="583">
        <v>135</v>
      </c>
      <c r="I60" t="s" s="503">
        <v>360</v>
      </c>
      <c r="J60" t="s" s="503">
        <v>361</v>
      </c>
      <c r="K60" t="s" s="581">
        <v>250</v>
      </c>
      <c r="L60" s="252"/>
    </row>
    <row r="61" ht="15.6" customHeight="1">
      <c r="A61" s="566"/>
      <c r="B61" t="s" s="150">
        <v>102</v>
      </c>
      <c r="C61" t="s" s="575">
        <v>342</v>
      </c>
      <c r="D61" t="s" s="503">
        <v>364</v>
      </c>
      <c r="E61" s="582">
        <v>90049090</v>
      </c>
      <c r="F61" t="s" s="601">
        <v>365</v>
      </c>
      <c r="G61" s="577">
        <v>39</v>
      </c>
      <c r="H61" s="583">
        <v>135</v>
      </c>
      <c r="I61" t="s" s="503">
        <v>360</v>
      </c>
      <c r="J61" t="s" s="503">
        <v>361</v>
      </c>
      <c r="K61" t="s" s="581">
        <v>250</v>
      </c>
      <c r="L61" s="252"/>
    </row>
    <row r="62" ht="15.6" customHeight="1">
      <c r="A62" s="566"/>
      <c r="B62" t="s" s="402">
        <v>103</v>
      </c>
      <c r="C62" s="612"/>
      <c r="D62" s="612"/>
      <c r="E62" s="612"/>
      <c r="F62" s="612"/>
      <c r="G62" s="612"/>
      <c r="H62" s="612"/>
      <c r="I62" s="612"/>
      <c r="J62" s="612"/>
      <c r="K62" s="613"/>
      <c r="L62" s="252"/>
    </row>
    <row r="63" ht="15.6" customHeight="1">
      <c r="A63" s="566"/>
      <c r="B63" t="s" s="614">
        <v>104</v>
      </c>
      <c r="C63" t="s" s="575">
        <v>342</v>
      </c>
      <c r="D63" t="s" s="503">
        <v>366</v>
      </c>
      <c r="E63" s="582">
        <v>90049090</v>
      </c>
      <c r="F63" t="s" s="601">
        <v>367</v>
      </c>
      <c r="G63" s="577">
        <v>36</v>
      </c>
      <c r="H63" s="583">
        <v>110</v>
      </c>
      <c r="I63" t="s" s="503">
        <v>368</v>
      </c>
      <c r="J63" t="s" s="503">
        <v>369</v>
      </c>
      <c r="K63" t="s" s="581">
        <v>250</v>
      </c>
      <c r="L63" s="252"/>
    </row>
    <row r="64" ht="15.6" customHeight="1">
      <c r="A64" s="566"/>
      <c r="B64" t="s" s="407">
        <v>105</v>
      </c>
      <c r="C64" s="605"/>
      <c r="D64" s="605"/>
      <c r="E64" s="605"/>
      <c r="F64" s="605"/>
      <c r="G64" s="605"/>
      <c r="H64" s="605"/>
      <c r="I64" s="605"/>
      <c r="J64" s="605"/>
      <c r="K64" s="606"/>
      <c r="L64" s="252"/>
    </row>
    <row r="65" ht="15.4" customHeight="1">
      <c r="A65" s="566"/>
      <c r="B65" t="s" s="614">
        <v>106</v>
      </c>
      <c r="C65" t="s" s="575">
        <v>370</v>
      </c>
      <c r="D65" s="275"/>
      <c r="E65" s="275"/>
      <c r="F65" t="s" s="601">
        <v>371</v>
      </c>
      <c r="G65" s="577">
        <v>1380</v>
      </c>
      <c r="H65" s="583">
        <v>1745</v>
      </c>
      <c r="I65" t="s" s="503">
        <v>372</v>
      </c>
      <c r="J65" s="615"/>
      <c r="K65" t="s" s="581">
        <v>250</v>
      </c>
      <c r="L65" s="252"/>
    </row>
    <row r="66" ht="15.4" customHeight="1">
      <c r="A66" s="566"/>
      <c r="B66" t="s" s="614">
        <v>84</v>
      </c>
      <c r="C66" t="s" s="575">
        <v>373</v>
      </c>
      <c r="D66" s="275"/>
      <c r="E66" s="275"/>
      <c r="F66" t="s" s="601">
        <v>374</v>
      </c>
      <c r="G66" s="577">
        <v>360</v>
      </c>
      <c r="H66" s="583">
        <v>385</v>
      </c>
      <c r="I66" t="s" s="503">
        <v>375</v>
      </c>
      <c r="J66" s="615"/>
      <c r="K66" t="s" s="581">
        <v>250</v>
      </c>
      <c r="L66" s="252"/>
    </row>
    <row r="67" ht="15.4" customHeight="1">
      <c r="A67" s="566"/>
      <c r="B67" t="s" s="150">
        <v>107</v>
      </c>
      <c r="C67" t="s" s="601">
        <v>107</v>
      </c>
      <c r="D67" s="275"/>
      <c r="E67" s="275"/>
      <c r="F67" t="s" s="601">
        <v>376</v>
      </c>
      <c r="G67" s="577">
        <v>100</v>
      </c>
      <c r="H67" s="583">
        <v>120</v>
      </c>
      <c r="I67" t="s" s="503">
        <v>377</v>
      </c>
      <c r="J67" s="615"/>
      <c r="K67" t="s" s="581">
        <v>250</v>
      </c>
      <c r="L67" s="252"/>
    </row>
    <row r="68" ht="15.4" customHeight="1">
      <c r="A68" s="566"/>
      <c r="B68" t="s" s="599">
        <v>108</v>
      </c>
      <c r="C68" t="s" s="607">
        <v>108</v>
      </c>
      <c r="D68" s="284"/>
      <c r="E68" s="616"/>
      <c r="F68" t="s" s="607">
        <v>378</v>
      </c>
      <c r="G68" s="586">
        <v>100</v>
      </c>
      <c r="H68" s="589">
        <v>100</v>
      </c>
      <c r="I68" t="s" s="508">
        <v>379</v>
      </c>
      <c r="J68" s="609"/>
      <c r="K68" t="s" s="590">
        <v>250</v>
      </c>
      <c r="L68" s="252"/>
    </row>
    <row r="69" ht="15.4" customHeight="1">
      <c r="A69" s="566"/>
      <c r="B69" t="s" s="111">
        <v>109</v>
      </c>
      <c r="C69" s="381"/>
      <c r="D69" s="381"/>
      <c r="E69" s="381"/>
      <c r="F69" s="381"/>
      <c r="G69" s="381"/>
      <c r="H69" s="381"/>
      <c r="I69" s="381"/>
      <c r="J69" s="381"/>
      <c r="K69" s="382"/>
      <c r="L69" s="252"/>
    </row>
    <row r="70" ht="15.4" customHeight="1">
      <c r="A70" s="566"/>
      <c r="B70" t="s" s="617">
        <v>110</v>
      </c>
      <c r="C70" t="s" s="618">
        <v>380</v>
      </c>
      <c r="D70" t="s" s="322">
        <v>381</v>
      </c>
      <c r="E70" t="s" s="322">
        <v>382</v>
      </c>
      <c r="F70" t="s" s="618">
        <v>383</v>
      </c>
      <c r="G70" s="619">
        <v>230</v>
      </c>
      <c r="H70" s="620">
        <v>230</v>
      </c>
      <c r="I70" t="s" s="322">
        <v>384</v>
      </c>
      <c r="J70" s="621"/>
      <c r="K70" t="s" s="622">
        <v>250</v>
      </c>
      <c r="L70" s="252"/>
    </row>
    <row r="71" ht="15.4" customHeight="1">
      <c r="A71" s="566"/>
      <c r="B71" t="s" s="111">
        <v>111</v>
      </c>
      <c r="C71" s="381"/>
      <c r="D71" s="381"/>
      <c r="E71" s="381"/>
      <c r="F71" s="381"/>
      <c r="G71" s="381"/>
      <c r="H71" s="381"/>
      <c r="I71" s="381"/>
      <c r="J71" s="381"/>
      <c r="K71" s="382"/>
      <c r="L71" s="252"/>
    </row>
    <row r="72" ht="15.4" customHeight="1">
      <c r="A72" s="566"/>
      <c r="B72" t="s" s="146">
        <v>385</v>
      </c>
      <c r="C72" t="s" s="591">
        <v>386</v>
      </c>
      <c r="D72" t="s" s="266">
        <v>387</v>
      </c>
      <c r="E72" t="s" s="266">
        <v>388</v>
      </c>
      <c r="F72" t="s" s="623">
        <v>389</v>
      </c>
      <c r="G72" s="594">
        <v>30</v>
      </c>
      <c r="H72" s="580">
        <v>180</v>
      </c>
      <c r="I72" t="s" s="624">
        <v>390</v>
      </c>
      <c r="J72" s="625"/>
      <c r="K72" t="s" s="595">
        <v>391</v>
      </c>
      <c r="L72" s="252"/>
    </row>
    <row r="73" ht="15.4" customHeight="1">
      <c r="A73" s="566"/>
      <c r="B73" t="s" s="150">
        <v>392</v>
      </c>
      <c r="C73" t="s" s="575">
        <v>386</v>
      </c>
      <c r="D73" t="s" s="275">
        <v>393</v>
      </c>
      <c r="E73" t="s" s="275">
        <v>388</v>
      </c>
      <c r="F73" t="s" s="601">
        <v>394</v>
      </c>
      <c r="G73" s="577">
        <v>30</v>
      </c>
      <c r="H73" s="583">
        <v>180</v>
      </c>
      <c r="I73" t="s" s="503">
        <v>390</v>
      </c>
      <c r="J73" s="603"/>
      <c r="K73" t="s" s="581">
        <v>391</v>
      </c>
      <c r="L73" s="252"/>
    </row>
    <row r="74" ht="15.4" customHeight="1">
      <c r="A74" s="566"/>
      <c r="B74" t="s" s="150">
        <v>115</v>
      </c>
      <c r="C74" t="s" s="575">
        <v>386</v>
      </c>
      <c r="D74" t="s" s="275">
        <v>395</v>
      </c>
      <c r="E74" t="s" s="275">
        <v>388</v>
      </c>
      <c r="F74" t="s" s="601">
        <v>396</v>
      </c>
      <c r="G74" s="577">
        <v>30</v>
      </c>
      <c r="H74" s="583">
        <v>180</v>
      </c>
      <c r="I74" t="s" s="503">
        <v>390</v>
      </c>
      <c r="J74" s="603"/>
      <c r="K74" t="s" s="581">
        <v>391</v>
      </c>
      <c r="L74" s="252"/>
    </row>
    <row r="75" ht="15.4" customHeight="1">
      <c r="A75" s="566"/>
      <c r="B75" t="s" s="150">
        <v>397</v>
      </c>
      <c r="C75" t="s" s="575">
        <v>386</v>
      </c>
      <c r="D75" t="s" s="275">
        <v>398</v>
      </c>
      <c r="E75" t="s" s="275">
        <v>388</v>
      </c>
      <c r="F75" t="s" s="601">
        <v>399</v>
      </c>
      <c r="G75" s="577">
        <v>30</v>
      </c>
      <c r="H75" s="583">
        <v>180</v>
      </c>
      <c r="I75" t="s" s="503">
        <v>390</v>
      </c>
      <c r="J75" s="603"/>
      <c r="K75" t="s" s="581">
        <v>391</v>
      </c>
      <c r="L75" s="252"/>
    </row>
    <row r="76" ht="15.6" customHeight="1">
      <c r="A76" s="566"/>
      <c r="B76" t="s" s="407">
        <v>117</v>
      </c>
      <c r="C76" s="605"/>
      <c r="D76" s="605"/>
      <c r="E76" s="605"/>
      <c r="F76" s="605"/>
      <c r="G76" s="605"/>
      <c r="H76" s="605"/>
      <c r="I76" s="605"/>
      <c r="J76" s="605"/>
      <c r="K76" s="606"/>
      <c r="L76" s="252"/>
    </row>
    <row r="77" ht="15.4" customHeight="1">
      <c r="A77" s="566"/>
      <c r="B77" t="s" s="626">
        <v>118</v>
      </c>
      <c r="C77" t="s" s="607">
        <v>400</v>
      </c>
      <c r="D77" s="284"/>
      <c r="E77" s="284"/>
      <c r="F77" t="s" s="607">
        <v>401</v>
      </c>
      <c r="G77" s="586">
        <v>1985</v>
      </c>
      <c r="H77" s="589">
        <v>2750</v>
      </c>
      <c r="I77" t="s" s="508">
        <v>402</v>
      </c>
      <c r="J77" s="609"/>
      <c r="K77" t="s" s="590">
        <v>391</v>
      </c>
      <c r="L77" s="252"/>
    </row>
    <row r="78" ht="15.4" customHeight="1">
      <c r="A78" s="566"/>
      <c r="B78" t="s" s="107">
        <v>119</v>
      </c>
      <c r="C78" s="430"/>
      <c r="D78" s="430"/>
      <c r="E78" s="430"/>
      <c r="F78" s="430"/>
      <c r="G78" s="430"/>
      <c r="H78" s="430"/>
      <c r="I78" s="430"/>
      <c r="J78" s="430"/>
      <c r="K78" s="431"/>
      <c r="L78" s="252"/>
    </row>
    <row r="79" ht="15.6" customHeight="1">
      <c r="A79" s="566"/>
      <c r="B79" t="s" s="390">
        <v>120</v>
      </c>
      <c r="C79" s="605"/>
      <c r="D79" s="605"/>
      <c r="E79" s="605"/>
      <c r="F79" s="605"/>
      <c r="G79" s="605"/>
      <c r="H79" s="605"/>
      <c r="I79" s="605"/>
      <c r="J79" s="605"/>
      <c r="K79" s="606"/>
      <c r="L79" s="252"/>
    </row>
    <row r="80" ht="15.4" customHeight="1">
      <c r="A80" s="566"/>
      <c r="B80" t="s" s="150">
        <v>403</v>
      </c>
      <c r="C80" t="s" s="575">
        <v>404</v>
      </c>
      <c r="D80" t="s" s="275">
        <v>405</v>
      </c>
      <c r="E80" t="s" s="503">
        <v>406</v>
      </c>
      <c r="F80" t="s" s="627">
        <v>407</v>
      </c>
      <c r="G80" s="583">
        <v>130</v>
      </c>
      <c r="H80" s="583">
        <v>130</v>
      </c>
      <c r="I80" t="s" s="503">
        <v>408</v>
      </c>
      <c r="J80" s="583">
        <v>80</v>
      </c>
      <c r="K80" t="s" s="581">
        <v>250</v>
      </c>
      <c r="L80" s="252"/>
    </row>
    <row r="81" ht="15.4" customHeight="1">
      <c r="A81" s="566"/>
      <c r="B81" t="s" s="150">
        <v>122</v>
      </c>
      <c r="C81" t="s" s="575">
        <v>404</v>
      </c>
      <c r="D81" t="s" s="275">
        <v>409</v>
      </c>
      <c r="E81" t="s" s="503">
        <v>406</v>
      </c>
      <c r="F81" t="s" s="627">
        <v>410</v>
      </c>
      <c r="G81" s="583">
        <v>130</v>
      </c>
      <c r="H81" s="583">
        <v>130</v>
      </c>
      <c r="I81" t="s" s="503">
        <v>408</v>
      </c>
      <c r="J81" s="583">
        <v>60</v>
      </c>
      <c r="K81" t="s" s="581">
        <v>250</v>
      </c>
      <c r="L81" s="252"/>
    </row>
    <row r="82" ht="15.4" customHeight="1">
      <c r="A82" s="566"/>
      <c r="B82" t="s" s="150">
        <v>411</v>
      </c>
      <c r="C82" t="s" s="575">
        <v>404</v>
      </c>
      <c r="D82" t="s" s="275">
        <v>412</v>
      </c>
      <c r="E82" t="s" s="503">
        <v>406</v>
      </c>
      <c r="F82" t="s" s="627">
        <v>413</v>
      </c>
      <c r="G82" s="583">
        <v>145</v>
      </c>
      <c r="H82" s="583">
        <v>145</v>
      </c>
      <c r="I82" t="s" s="503">
        <v>408</v>
      </c>
      <c r="J82" s="583">
        <v>80</v>
      </c>
      <c r="K82" t="s" s="581">
        <v>250</v>
      </c>
      <c r="L82" s="252"/>
    </row>
    <row r="83" ht="15.4" customHeight="1">
      <c r="A83" s="566"/>
      <c r="B83" t="s" s="115">
        <v>124</v>
      </c>
      <c r="C83" t="s" s="575">
        <v>404</v>
      </c>
      <c r="D83" s="576">
        <v>825687514639</v>
      </c>
      <c r="E83" s="628">
        <v>42029291</v>
      </c>
      <c r="F83" t="s" s="601">
        <v>414</v>
      </c>
      <c r="G83" s="576">
        <v>100</v>
      </c>
      <c r="H83" s="576">
        <v>105</v>
      </c>
      <c r="I83" t="s" s="275">
        <v>415</v>
      </c>
      <c r="J83" s="583">
        <v>80</v>
      </c>
      <c r="K83" t="s" s="581">
        <v>250</v>
      </c>
      <c r="L83" s="252"/>
    </row>
    <row r="84" ht="15.4" customHeight="1">
      <c r="A84" s="566"/>
      <c r="B84" t="s" s="115">
        <v>416</v>
      </c>
      <c r="C84" t="s" s="575">
        <v>404</v>
      </c>
      <c r="D84" s="576">
        <v>825687514622</v>
      </c>
      <c r="E84" s="628">
        <v>42029291</v>
      </c>
      <c r="F84" t="s" s="601">
        <v>417</v>
      </c>
      <c r="G84" s="576">
        <v>115</v>
      </c>
      <c r="H84" s="576">
        <v>120</v>
      </c>
      <c r="I84" t="s" s="275">
        <v>415</v>
      </c>
      <c r="J84" s="583">
        <v>80</v>
      </c>
      <c r="K84" t="s" s="581">
        <v>250</v>
      </c>
      <c r="L84" s="252"/>
    </row>
    <row r="85" ht="15.4" customHeight="1">
      <c r="A85" s="566"/>
      <c r="B85" t="s" s="150">
        <v>126</v>
      </c>
      <c r="C85" t="s" s="575">
        <v>404</v>
      </c>
      <c r="D85" s="576">
        <v>3760305270283</v>
      </c>
      <c r="E85" s="577">
        <v>42029291</v>
      </c>
      <c r="F85" t="s" s="627">
        <v>418</v>
      </c>
      <c r="G85" s="576">
        <v>105</v>
      </c>
      <c r="H85" s="576">
        <v>105</v>
      </c>
      <c r="I85" t="s" s="275">
        <v>419</v>
      </c>
      <c r="J85" s="577">
        <v>80</v>
      </c>
      <c r="K85" t="s" s="581">
        <v>250</v>
      </c>
      <c r="L85" s="252"/>
    </row>
    <row r="86" ht="15.4" customHeight="1">
      <c r="A86" s="566"/>
      <c r="B86" t="s" s="115">
        <v>127</v>
      </c>
      <c r="C86" t="s" s="575">
        <v>404</v>
      </c>
      <c r="D86" s="582">
        <v>3760305270764</v>
      </c>
      <c r="E86" s="577">
        <v>42029291</v>
      </c>
      <c r="F86" t="s" s="578">
        <v>420</v>
      </c>
      <c r="G86" s="576">
        <v>95</v>
      </c>
      <c r="H86" s="576">
        <v>100</v>
      </c>
      <c r="I86" t="s" s="275">
        <v>419</v>
      </c>
      <c r="J86" s="577">
        <v>80</v>
      </c>
      <c r="K86" t="s" s="581">
        <v>250</v>
      </c>
      <c r="L86" s="252"/>
    </row>
    <row r="87" ht="15.6" customHeight="1">
      <c r="A87" s="566"/>
      <c r="B87" t="s" s="115">
        <v>421</v>
      </c>
      <c r="C87" t="s" s="575">
        <v>404</v>
      </c>
      <c r="D87" s="582">
        <v>3760305271044</v>
      </c>
      <c r="E87" s="577">
        <v>42029291</v>
      </c>
      <c r="F87" t="s" s="601">
        <v>422</v>
      </c>
      <c r="G87" s="583">
        <v>95</v>
      </c>
      <c r="H87" s="583">
        <v>95</v>
      </c>
      <c r="I87" t="s" s="503">
        <v>423</v>
      </c>
      <c r="J87" s="583">
        <v>72</v>
      </c>
      <c r="K87" t="s" s="581">
        <v>250</v>
      </c>
      <c r="L87" s="252"/>
    </row>
    <row r="88" ht="15.6" customHeight="1">
      <c r="A88" s="566"/>
      <c r="B88" t="s" s="115">
        <v>424</v>
      </c>
      <c r="C88" t="s" s="575">
        <v>404</v>
      </c>
      <c r="D88" s="582">
        <v>3760305271051</v>
      </c>
      <c r="E88" s="577">
        <v>42029291</v>
      </c>
      <c r="F88" t="s" s="601">
        <v>425</v>
      </c>
      <c r="G88" s="583">
        <v>130</v>
      </c>
      <c r="H88" s="583">
        <v>130</v>
      </c>
      <c r="I88" t="s" s="503">
        <v>426</v>
      </c>
      <c r="J88" s="583">
        <v>72</v>
      </c>
      <c r="K88" t="s" s="581">
        <v>250</v>
      </c>
      <c r="L88" s="252"/>
    </row>
    <row r="89" ht="15.6" customHeight="1">
      <c r="A89" s="566"/>
      <c r="B89" t="s" s="115">
        <v>130</v>
      </c>
      <c r="C89" t="s" s="575">
        <v>404</v>
      </c>
      <c r="D89" s="582">
        <v>3760305271037</v>
      </c>
      <c r="E89" s="577">
        <v>42029291</v>
      </c>
      <c r="F89" t="s" s="601">
        <v>427</v>
      </c>
      <c r="G89" s="583">
        <v>160</v>
      </c>
      <c r="H89" s="583">
        <v>160</v>
      </c>
      <c r="I89" t="s" s="503">
        <v>428</v>
      </c>
      <c r="J89" s="583">
        <v>60</v>
      </c>
      <c r="K89" t="s" s="581">
        <v>250</v>
      </c>
      <c r="L89" s="252"/>
    </row>
    <row r="90" ht="15.6" customHeight="1">
      <c r="A90" s="566"/>
      <c r="B90" t="s" s="390">
        <v>131</v>
      </c>
      <c r="C90" s="629"/>
      <c r="D90" s="629"/>
      <c r="E90" s="629"/>
      <c r="F90" s="629"/>
      <c r="G90" s="629"/>
      <c r="H90" s="629"/>
      <c r="I90" s="629"/>
      <c r="J90" s="629"/>
      <c r="K90" s="630"/>
      <c r="L90" s="252"/>
    </row>
    <row r="91" ht="15.4" customHeight="1">
      <c r="A91" s="566"/>
      <c r="B91" t="s" s="599">
        <v>132</v>
      </c>
      <c r="C91" t="s" s="584">
        <v>404</v>
      </c>
      <c r="D91" s="585">
        <v>3760305271013</v>
      </c>
      <c r="E91" s="586">
        <v>42029291</v>
      </c>
      <c r="F91" t="s" s="607">
        <v>429</v>
      </c>
      <c r="G91" s="589">
        <v>90</v>
      </c>
      <c r="H91" s="589">
        <v>90</v>
      </c>
      <c r="I91" t="s" s="508">
        <v>430</v>
      </c>
      <c r="J91" s="609"/>
      <c r="K91" t="s" s="590">
        <v>250</v>
      </c>
      <c r="L91" s="252"/>
    </row>
    <row r="92" ht="15.4" customHeight="1">
      <c r="A92" s="566"/>
      <c r="B92" t="s" s="111">
        <v>133</v>
      </c>
      <c r="C92" s="381"/>
      <c r="D92" s="381"/>
      <c r="E92" s="381"/>
      <c r="F92" s="381"/>
      <c r="G92" s="381"/>
      <c r="H92" s="381"/>
      <c r="I92" s="381"/>
      <c r="J92" s="381"/>
      <c r="K92" s="382"/>
      <c r="L92" s="252"/>
    </row>
    <row r="93" ht="15.6" customHeight="1">
      <c r="A93" s="566"/>
      <c r="B93" t="s" s="146">
        <v>134</v>
      </c>
      <c r="C93" t="s" s="591">
        <v>431</v>
      </c>
      <c r="D93" t="s" s="624">
        <v>432</v>
      </c>
      <c r="E93" t="s" s="624">
        <v>406</v>
      </c>
      <c r="F93" t="s" s="623">
        <v>433</v>
      </c>
      <c r="G93" s="594">
        <v>750</v>
      </c>
      <c r="H93" s="594">
        <v>750</v>
      </c>
      <c r="I93" t="s" s="624">
        <v>434</v>
      </c>
      <c r="J93" s="580">
        <v>20</v>
      </c>
      <c r="K93" t="s" s="595">
        <v>250</v>
      </c>
      <c r="L93" s="252"/>
    </row>
    <row r="94" ht="15.4" customHeight="1">
      <c r="A94" s="566"/>
      <c r="B94" t="s" s="599">
        <v>135</v>
      </c>
      <c r="C94" t="s" s="584">
        <v>431</v>
      </c>
      <c r="D94" t="s" s="508">
        <v>435</v>
      </c>
      <c r="E94" t="s" s="508">
        <v>406</v>
      </c>
      <c r="F94" t="s" s="607">
        <v>436</v>
      </c>
      <c r="G94" s="586">
        <v>1000</v>
      </c>
      <c r="H94" s="586">
        <v>1000</v>
      </c>
      <c r="I94" t="s" s="508">
        <v>437</v>
      </c>
      <c r="J94" s="589">
        <v>20</v>
      </c>
      <c r="K94" t="s" s="590">
        <v>250</v>
      </c>
      <c r="L94" s="252"/>
    </row>
    <row r="95" ht="16.15" customHeight="1">
      <c r="A95" s="566"/>
      <c r="B95" t="s" s="111">
        <v>136</v>
      </c>
      <c r="C95" s="631"/>
      <c r="D95" s="381"/>
      <c r="E95" s="381"/>
      <c r="F95" s="381"/>
      <c r="G95" s="381"/>
      <c r="H95" s="381"/>
      <c r="I95" s="381"/>
      <c r="J95" s="381"/>
      <c r="K95" s="382"/>
      <c r="L95" s="252"/>
    </row>
    <row r="96" ht="15.6" customHeight="1">
      <c r="A96" s="566"/>
      <c r="B96" t="s" s="146">
        <v>137</v>
      </c>
      <c r="C96" t="s" s="623">
        <v>438</v>
      </c>
      <c r="D96" t="s" s="624">
        <v>439</v>
      </c>
      <c r="E96" t="s" s="624">
        <v>440</v>
      </c>
      <c r="F96" t="s" s="591">
        <v>441</v>
      </c>
      <c r="G96" s="594">
        <v>25</v>
      </c>
      <c r="H96" s="594">
        <v>40</v>
      </c>
      <c r="I96" t="s" s="624">
        <v>442</v>
      </c>
      <c r="J96" s="625"/>
      <c r="K96" t="s" s="632">
        <v>250</v>
      </c>
      <c r="L96" s="252"/>
    </row>
    <row r="97" ht="15.6" customHeight="1">
      <c r="A97" s="566"/>
      <c r="B97" t="s" s="150">
        <v>443</v>
      </c>
      <c r="C97" t="s" s="601">
        <v>438</v>
      </c>
      <c r="D97" t="s" s="503">
        <v>444</v>
      </c>
      <c r="E97" t="s" s="503">
        <v>440</v>
      </c>
      <c r="F97" t="s" s="601">
        <v>445</v>
      </c>
      <c r="G97" s="577">
        <v>65</v>
      </c>
      <c r="H97" s="577">
        <v>80</v>
      </c>
      <c r="I97" t="s" s="503">
        <v>442</v>
      </c>
      <c r="J97" s="603"/>
      <c r="K97" t="s" s="633">
        <v>250</v>
      </c>
      <c r="L97" s="252"/>
    </row>
    <row r="98" ht="15.6" customHeight="1">
      <c r="A98" s="566"/>
      <c r="B98" t="s" s="150">
        <v>446</v>
      </c>
      <c r="C98" t="s" s="601">
        <v>447</v>
      </c>
      <c r="D98" s="582">
        <v>3760305271211</v>
      </c>
      <c r="E98" t="s" s="503">
        <v>440</v>
      </c>
      <c r="F98" t="s" s="601">
        <v>448</v>
      </c>
      <c r="G98" s="577">
        <v>15</v>
      </c>
      <c r="H98" s="577">
        <v>20</v>
      </c>
      <c r="I98" t="s" s="503">
        <v>449</v>
      </c>
      <c r="J98" s="603"/>
      <c r="K98" t="s" s="633">
        <v>337</v>
      </c>
      <c r="L98" s="252"/>
    </row>
    <row r="99" ht="16.15" customHeight="1">
      <c r="A99" s="570"/>
      <c r="B99" t="s" s="599">
        <v>141</v>
      </c>
      <c r="C99" t="s" s="607">
        <v>447</v>
      </c>
      <c r="D99" s="585">
        <v>3760305271228</v>
      </c>
      <c r="E99" t="s" s="508">
        <v>440</v>
      </c>
      <c r="F99" t="s" s="607">
        <v>450</v>
      </c>
      <c r="G99" s="586">
        <v>30</v>
      </c>
      <c r="H99" s="586">
        <v>35</v>
      </c>
      <c r="I99" t="s" s="508">
        <v>451</v>
      </c>
      <c r="J99" s="634"/>
      <c r="K99" t="s" s="635">
        <v>250</v>
      </c>
      <c r="L99" s="252"/>
    </row>
    <row r="100" ht="21.6" customHeight="1">
      <c r="A100" t="s" s="103">
        <v>144</v>
      </c>
      <c r="B100" s="377"/>
      <c r="C100" s="377"/>
      <c r="D100" s="377"/>
      <c r="E100" s="377"/>
      <c r="F100" s="377"/>
      <c r="G100" s="377"/>
      <c r="H100" s="377"/>
      <c r="I100" s="377"/>
      <c r="J100" s="377"/>
      <c r="K100" s="378"/>
      <c r="L100" s="252"/>
    </row>
    <row r="101" ht="16.15" customHeight="1">
      <c r="A101" s="573"/>
      <c r="B101" t="s" s="262">
        <v>145</v>
      </c>
      <c r="C101" s="460"/>
      <c r="D101" s="460"/>
      <c r="E101" s="460"/>
      <c r="F101" s="460"/>
      <c r="G101" s="460"/>
      <c r="H101" s="460"/>
      <c r="I101" s="460"/>
      <c r="J101" s="460"/>
      <c r="K101" s="461"/>
      <c r="L101" s="252"/>
    </row>
    <row r="102" ht="15.6" customHeight="1">
      <c r="A102" s="574"/>
      <c r="B102" t="s" s="462">
        <v>452</v>
      </c>
      <c r="C102" t="s" s="623">
        <v>453</v>
      </c>
      <c r="D102" s="636">
        <v>3760305270917</v>
      </c>
      <c r="E102" s="594">
        <v>9019101000</v>
      </c>
      <c r="F102" t="s" s="623">
        <v>454</v>
      </c>
      <c r="G102" s="580">
        <v>495</v>
      </c>
      <c r="H102" s="580">
        <v>780</v>
      </c>
      <c r="I102" t="s" s="624">
        <v>455</v>
      </c>
      <c r="J102" s="580">
        <v>20</v>
      </c>
      <c r="K102" t="s" s="595">
        <v>250</v>
      </c>
      <c r="L102" s="252"/>
    </row>
    <row r="103" ht="15.6" customHeight="1">
      <c r="A103" s="574"/>
      <c r="B103" t="s" s="115">
        <v>147</v>
      </c>
      <c r="C103" t="s" s="601">
        <v>453</v>
      </c>
      <c r="D103" s="582">
        <v>3760305270924</v>
      </c>
      <c r="E103" s="577">
        <v>9019101000</v>
      </c>
      <c r="F103" t="s" s="601">
        <v>456</v>
      </c>
      <c r="G103" s="583">
        <v>320</v>
      </c>
      <c r="H103" s="583">
        <v>560</v>
      </c>
      <c r="I103" t="s" s="503">
        <v>457</v>
      </c>
      <c r="J103" s="583">
        <v>28</v>
      </c>
      <c r="K103" t="s" s="581">
        <v>250</v>
      </c>
      <c r="L103" s="252"/>
    </row>
    <row r="104" ht="15.6" customHeight="1">
      <c r="A104" s="574"/>
      <c r="B104" t="s" s="470">
        <v>148</v>
      </c>
      <c r="C104" s="394"/>
      <c r="D104" s="394"/>
      <c r="E104" s="394"/>
      <c r="F104" s="394"/>
      <c r="G104" s="394"/>
      <c r="H104" s="394"/>
      <c r="I104" s="394"/>
      <c r="J104" s="394"/>
      <c r="K104" s="395"/>
      <c r="L104" s="252"/>
    </row>
    <row r="105" ht="15.6" customHeight="1">
      <c r="A105" s="574"/>
      <c r="B105" t="s" s="115">
        <v>150</v>
      </c>
      <c r="C105" t="s" s="601">
        <v>458</v>
      </c>
      <c r="D105" s="582">
        <v>3760305271518</v>
      </c>
      <c r="E105" s="577">
        <v>9019101000</v>
      </c>
      <c r="F105" t="s" s="601">
        <v>459</v>
      </c>
      <c r="G105" s="603"/>
      <c r="H105" s="603"/>
      <c r="I105" t="s" s="503">
        <v>460</v>
      </c>
      <c r="J105" s="603"/>
      <c r="K105" t="s" s="604">
        <v>250</v>
      </c>
      <c r="L105" s="252"/>
    </row>
    <row r="106" ht="15.6" customHeight="1">
      <c r="A106" s="574"/>
      <c r="B106" t="s" s="470">
        <v>151</v>
      </c>
      <c r="C106" s="394"/>
      <c r="D106" s="394"/>
      <c r="E106" s="394"/>
      <c r="F106" s="394"/>
      <c r="G106" s="394"/>
      <c r="H106" s="394"/>
      <c r="I106" s="394"/>
      <c r="J106" s="394"/>
      <c r="K106" s="395"/>
      <c r="L106" s="252"/>
    </row>
    <row r="107" ht="15.6" customHeight="1">
      <c r="A107" s="574"/>
      <c r="B107" t="s" s="478">
        <v>152</v>
      </c>
      <c r="C107" t="s" s="601">
        <v>461</v>
      </c>
      <c r="D107" s="582"/>
      <c r="E107" s="637"/>
      <c r="F107" t="s" s="601">
        <v>462</v>
      </c>
      <c r="G107" s="583">
        <v>1415</v>
      </c>
      <c r="H107" s="583">
        <v>1415</v>
      </c>
      <c r="I107" t="s" s="503">
        <v>463</v>
      </c>
      <c r="J107" s="615"/>
      <c r="K107" t="s" s="581">
        <v>250</v>
      </c>
      <c r="L107" s="252"/>
    </row>
    <row r="108" ht="15.6" customHeight="1">
      <c r="A108" s="574"/>
      <c r="B108" t="s" s="478">
        <v>153</v>
      </c>
      <c r="C108" t="s" s="601">
        <v>464</v>
      </c>
      <c r="D108" s="582"/>
      <c r="E108" s="638"/>
      <c r="F108" t="s" s="601">
        <v>465</v>
      </c>
      <c r="G108" s="583">
        <v>2655</v>
      </c>
      <c r="H108" s="583">
        <v>2655</v>
      </c>
      <c r="I108" t="s" s="503">
        <v>466</v>
      </c>
      <c r="J108" s="615"/>
      <c r="K108" t="s" s="581">
        <v>250</v>
      </c>
      <c r="L108" s="252"/>
    </row>
    <row r="109" ht="15.6" customHeight="1">
      <c r="A109" s="574"/>
      <c r="B109" t="s" s="478">
        <v>154</v>
      </c>
      <c r="C109" t="s" s="601">
        <v>467</v>
      </c>
      <c r="D109" s="582"/>
      <c r="E109" s="637"/>
      <c r="F109" t="s" s="601">
        <v>468</v>
      </c>
      <c r="G109" s="583">
        <v>2995</v>
      </c>
      <c r="H109" s="583">
        <v>2995</v>
      </c>
      <c r="I109" t="s" s="503">
        <v>466</v>
      </c>
      <c r="J109" s="615"/>
      <c r="K109" t="s" s="581">
        <v>250</v>
      </c>
      <c r="L109" s="252"/>
    </row>
    <row r="110" ht="16.15" customHeight="1">
      <c r="A110" s="597"/>
      <c r="B110" t="s" s="480">
        <v>155</v>
      </c>
      <c r="C110" t="s" s="607">
        <v>469</v>
      </c>
      <c r="D110" s="585"/>
      <c r="E110" s="608"/>
      <c r="F110" t="s" s="607">
        <v>470</v>
      </c>
      <c r="G110" s="589">
        <v>7125</v>
      </c>
      <c r="H110" s="589">
        <v>7125</v>
      </c>
      <c r="I110" t="s" s="508">
        <v>471</v>
      </c>
      <c r="J110" s="609"/>
      <c r="K110" t="s" s="590">
        <v>250</v>
      </c>
      <c r="L110" s="252"/>
    </row>
    <row r="111" ht="21.6" customHeight="1">
      <c r="A111" t="s" s="103">
        <v>158</v>
      </c>
      <c r="B111" s="377"/>
      <c r="C111" s="377"/>
      <c r="D111" s="377"/>
      <c r="E111" s="377"/>
      <c r="F111" s="377"/>
      <c r="G111" s="377"/>
      <c r="H111" s="377"/>
      <c r="I111" s="377"/>
      <c r="J111" s="377"/>
      <c r="K111" s="378"/>
      <c r="L111" s="252"/>
    </row>
    <row r="112" ht="16.15" customHeight="1">
      <c r="A112" s="561"/>
      <c r="B112" t="s" s="111">
        <v>159</v>
      </c>
      <c r="C112" s="381"/>
      <c r="D112" s="381"/>
      <c r="E112" s="381"/>
      <c r="F112" s="381"/>
      <c r="G112" s="381"/>
      <c r="H112" s="381"/>
      <c r="I112" s="381"/>
      <c r="J112" s="381"/>
      <c r="K112" s="382"/>
      <c r="L112" s="252"/>
    </row>
    <row r="113" ht="15.6" customHeight="1">
      <c r="A113" s="566"/>
      <c r="B113" t="s" s="146">
        <v>160</v>
      </c>
      <c r="C113" t="s" s="623">
        <v>472</v>
      </c>
      <c r="D113" s="636">
        <v>3760305271143</v>
      </c>
      <c r="E113" s="594">
        <v>42029291</v>
      </c>
      <c r="F113" t="s" s="623">
        <v>473</v>
      </c>
      <c r="G113" s="580">
        <v>980</v>
      </c>
      <c r="H113" s="580">
        <v>980</v>
      </c>
      <c r="I113" t="s" s="624">
        <v>474</v>
      </c>
      <c r="J113" s="580">
        <v>15</v>
      </c>
      <c r="K113" t="s" s="595">
        <v>250</v>
      </c>
      <c r="L113" s="252"/>
    </row>
    <row r="114" ht="15.6" customHeight="1">
      <c r="A114" s="566"/>
      <c r="B114" t="s" s="150">
        <v>475</v>
      </c>
      <c r="C114" t="s" s="601">
        <v>472</v>
      </c>
      <c r="D114" s="582">
        <v>3760305271730</v>
      </c>
      <c r="E114" s="577">
        <v>42029291</v>
      </c>
      <c r="F114" t="s" s="601">
        <v>476</v>
      </c>
      <c r="G114" s="603"/>
      <c r="H114" s="603"/>
      <c r="I114" s="603"/>
      <c r="J114" s="583">
        <v>15</v>
      </c>
      <c r="K114" t="s" s="604">
        <v>250</v>
      </c>
      <c r="L114" s="252"/>
    </row>
    <row r="115" ht="16.15" customHeight="1">
      <c r="A115" s="566"/>
      <c r="B115" t="s" s="599">
        <v>161</v>
      </c>
      <c r="C115" t="s" s="607">
        <v>472</v>
      </c>
      <c r="D115" s="585">
        <v>3760305271150</v>
      </c>
      <c r="E115" s="586">
        <v>42029291</v>
      </c>
      <c r="F115" t="s" s="607">
        <v>477</v>
      </c>
      <c r="G115" s="589">
        <v>670</v>
      </c>
      <c r="H115" s="589">
        <v>670</v>
      </c>
      <c r="I115" t="s" s="508">
        <v>478</v>
      </c>
      <c r="J115" s="589">
        <v>15</v>
      </c>
      <c r="K115" t="s" s="590">
        <v>250</v>
      </c>
      <c r="L115" s="252"/>
    </row>
    <row r="116" ht="16.15" customHeight="1">
      <c r="A116" s="566"/>
      <c r="B116" t="s" s="111">
        <v>162</v>
      </c>
      <c r="C116" s="381"/>
      <c r="D116" s="381"/>
      <c r="E116" s="381"/>
      <c r="F116" s="381"/>
      <c r="G116" s="381"/>
      <c r="H116" s="381"/>
      <c r="I116" s="381"/>
      <c r="J116" s="381"/>
      <c r="K116" s="382"/>
      <c r="L116" s="252"/>
    </row>
    <row r="117" ht="15.6" customHeight="1">
      <c r="A117" s="566"/>
      <c r="B117" t="s" s="146">
        <v>163</v>
      </c>
      <c r="C117" t="s" s="591">
        <v>479</v>
      </c>
      <c r="D117" t="s" s="266">
        <v>480</v>
      </c>
      <c r="E117" s="592">
        <v>6911100010</v>
      </c>
      <c r="F117" t="s" s="593">
        <v>481</v>
      </c>
      <c r="G117" s="580">
        <v>350</v>
      </c>
      <c r="H117" s="580">
        <v>400</v>
      </c>
      <c r="I117" t="s" s="624">
        <v>482</v>
      </c>
      <c r="J117" s="580">
        <v>24</v>
      </c>
      <c r="K117" t="s" s="595">
        <v>250</v>
      </c>
      <c r="L117" s="252"/>
    </row>
    <row r="118" ht="15.6" customHeight="1">
      <c r="A118" s="566"/>
      <c r="B118" t="s" s="150">
        <v>164</v>
      </c>
      <c r="C118" t="s" s="575">
        <v>479</v>
      </c>
      <c r="D118" t="s" s="275">
        <v>483</v>
      </c>
      <c r="E118" s="576">
        <v>6911100010</v>
      </c>
      <c r="F118" t="s" s="578">
        <v>484</v>
      </c>
      <c r="G118" s="583">
        <v>330</v>
      </c>
      <c r="H118" s="583">
        <v>400</v>
      </c>
      <c r="I118" t="s" s="503">
        <v>482</v>
      </c>
      <c r="J118" s="583">
        <v>24</v>
      </c>
      <c r="K118" t="s" s="581">
        <v>250</v>
      </c>
      <c r="L118" s="252"/>
    </row>
    <row r="119" ht="16.15" customHeight="1">
      <c r="A119" s="566"/>
      <c r="B119" t="s" s="599">
        <v>165</v>
      </c>
      <c r="C119" t="s" s="584">
        <v>479</v>
      </c>
      <c r="D119" t="s" s="284">
        <v>485</v>
      </c>
      <c r="E119" s="600">
        <v>6911100010</v>
      </c>
      <c r="F119" t="s" s="587">
        <v>486</v>
      </c>
      <c r="G119" s="589">
        <v>315</v>
      </c>
      <c r="H119" s="589">
        <v>400</v>
      </c>
      <c r="I119" t="s" s="508">
        <v>482</v>
      </c>
      <c r="J119" s="589">
        <v>24</v>
      </c>
      <c r="K119" t="s" s="590">
        <v>250</v>
      </c>
      <c r="L119" s="252"/>
    </row>
    <row r="120" ht="16.15" customHeight="1">
      <c r="A120" s="566"/>
      <c r="B120" t="s" s="111">
        <v>166</v>
      </c>
      <c r="C120" s="381"/>
      <c r="D120" s="381"/>
      <c r="E120" s="381"/>
      <c r="F120" s="381"/>
      <c r="G120" s="381"/>
      <c r="H120" s="381"/>
      <c r="I120" s="381"/>
      <c r="J120" s="381"/>
      <c r="K120" s="382"/>
      <c r="L120" s="252"/>
    </row>
    <row r="121" ht="15.6" customHeight="1">
      <c r="A121" s="566"/>
      <c r="B121" t="s" s="146">
        <v>167</v>
      </c>
      <c r="C121" t="s" s="593">
        <v>487</v>
      </c>
      <c r="D121" s="636">
        <v>3760305271648</v>
      </c>
      <c r="E121" s="636">
        <v>44219090</v>
      </c>
      <c r="F121" t="s" s="623">
        <v>488</v>
      </c>
      <c r="G121" s="580">
        <v>160</v>
      </c>
      <c r="H121" s="639">
        <v>200</v>
      </c>
      <c r="I121" t="s" s="624">
        <v>489</v>
      </c>
      <c r="J121" s="625"/>
      <c r="K121" t="s" s="640">
        <v>250</v>
      </c>
      <c r="L121" s="252"/>
    </row>
    <row r="122" ht="15.6" customHeight="1">
      <c r="A122" s="566"/>
      <c r="B122" t="s" s="150">
        <v>490</v>
      </c>
      <c r="C122" t="s" s="578">
        <v>487</v>
      </c>
      <c r="D122" s="582">
        <v>3760305271198</v>
      </c>
      <c r="E122" s="582">
        <v>44219090</v>
      </c>
      <c r="F122" t="s" s="601">
        <v>491</v>
      </c>
      <c r="G122" s="583">
        <v>160</v>
      </c>
      <c r="H122" t="s" s="641">
        <v>492</v>
      </c>
      <c r="I122" t="s" s="503">
        <v>493</v>
      </c>
      <c r="J122" s="603"/>
      <c r="K122" t="s" s="581">
        <v>250</v>
      </c>
      <c r="L122" s="252"/>
    </row>
    <row r="123" ht="15.6" customHeight="1">
      <c r="A123" s="566"/>
      <c r="B123" t="s" s="150">
        <v>494</v>
      </c>
      <c r="C123" t="s" s="578">
        <v>487</v>
      </c>
      <c r="D123" s="582">
        <v>3760305271204</v>
      </c>
      <c r="E123" s="582">
        <v>44219090</v>
      </c>
      <c r="F123" t="s" s="601">
        <v>495</v>
      </c>
      <c r="G123" s="583">
        <v>200</v>
      </c>
      <c r="H123" t="s" s="641">
        <v>492</v>
      </c>
      <c r="I123" t="s" s="503">
        <v>493</v>
      </c>
      <c r="J123" s="603"/>
      <c r="K123" t="s" s="581">
        <v>250</v>
      </c>
      <c r="L123" s="252"/>
    </row>
    <row r="124" ht="15.6" customHeight="1">
      <c r="A124" s="566"/>
      <c r="B124" t="s" s="150">
        <v>496</v>
      </c>
      <c r="C124" t="s" s="578">
        <v>487</v>
      </c>
      <c r="D124" s="582">
        <v>3760305271181</v>
      </c>
      <c r="E124" s="582">
        <v>44219090</v>
      </c>
      <c r="F124" t="s" s="601">
        <v>497</v>
      </c>
      <c r="G124" s="583">
        <v>200</v>
      </c>
      <c r="H124" t="s" s="641">
        <v>492</v>
      </c>
      <c r="I124" t="s" s="503">
        <v>498</v>
      </c>
      <c r="J124" s="603"/>
      <c r="K124" t="s" s="581">
        <v>250</v>
      </c>
      <c r="L124" s="252"/>
    </row>
    <row r="125" ht="15.6" customHeight="1">
      <c r="A125" s="566"/>
      <c r="B125" t="s" s="310">
        <v>172</v>
      </c>
      <c r="C125" s="642"/>
      <c r="D125" s="501"/>
      <c r="E125" s="501"/>
      <c r="F125" s="501"/>
      <c r="G125" s="501"/>
      <c r="H125" s="501"/>
      <c r="I125" s="501"/>
      <c r="J125" s="501"/>
      <c r="K125" s="502"/>
      <c r="L125" s="252"/>
    </row>
    <row r="126" ht="15.6" customHeight="1">
      <c r="A126" s="566"/>
      <c r="B126" t="s" s="150">
        <v>173</v>
      </c>
      <c r="C126" t="s" s="601">
        <v>499</v>
      </c>
      <c r="D126" s="582">
        <v>3760305271693</v>
      </c>
      <c r="E126" s="582">
        <v>44219090</v>
      </c>
      <c r="F126" t="s" s="643">
        <v>500</v>
      </c>
      <c r="G126" s="583">
        <v>7</v>
      </c>
      <c r="H126" s="583">
        <v>7</v>
      </c>
      <c r="I126" t="s" s="503">
        <v>501</v>
      </c>
      <c r="J126" s="603"/>
      <c r="K126" t="s" s="604">
        <v>250</v>
      </c>
      <c r="L126" s="252"/>
    </row>
    <row r="127" ht="15.6" customHeight="1">
      <c r="A127" s="566"/>
      <c r="B127" t="s" s="150">
        <v>174</v>
      </c>
      <c r="C127" t="s" s="601">
        <v>502</v>
      </c>
      <c r="D127" s="582">
        <v>3760305271716</v>
      </c>
      <c r="E127" s="582">
        <v>44219090</v>
      </c>
      <c r="F127" t="s" s="643">
        <v>503</v>
      </c>
      <c r="G127" s="583">
        <v>7</v>
      </c>
      <c r="H127" s="583">
        <v>7</v>
      </c>
      <c r="I127" t="s" s="503">
        <v>501</v>
      </c>
      <c r="J127" s="603"/>
      <c r="K127" t="s" s="604">
        <v>250</v>
      </c>
      <c r="L127" s="252"/>
    </row>
    <row r="128" ht="15.6" customHeight="1">
      <c r="A128" s="566"/>
      <c r="B128" t="s" s="150">
        <v>175</v>
      </c>
      <c r="C128" t="s" s="601">
        <v>504</v>
      </c>
      <c r="D128" s="582">
        <v>3760305271723</v>
      </c>
      <c r="E128" s="582">
        <v>44219090</v>
      </c>
      <c r="F128" t="s" s="643">
        <v>505</v>
      </c>
      <c r="G128" s="583">
        <v>7</v>
      </c>
      <c r="H128" s="583">
        <v>7</v>
      </c>
      <c r="I128" t="s" s="503">
        <v>501</v>
      </c>
      <c r="J128" s="603"/>
      <c r="K128" t="s" s="604">
        <v>250</v>
      </c>
      <c r="L128" s="252"/>
    </row>
    <row r="129" ht="15.6" customHeight="1">
      <c r="A129" s="566"/>
      <c r="B129" t="s" s="150">
        <v>176</v>
      </c>
      <c r="C129" t="s" s="601">
        <v>506</v>
      </c>
      <c r="D129" s="582">
        <v>3760305271709</v>
      </c>
      <c r="E129" s="582">
        <v>44219090</v>
      </c>
      <c r="F129" t="s" s="643">
        <v>507</v>
      </c>
      <c r="G129" s="583">
        <v>7</v>
      </c>
      <c r="H129" s="583">
        <v>7</v>
      </c>
      <c r="I129" t="s" s="503">
        <v>501</v>
      </c>
      <c r="J129" s="603"/>
      <c r="K129" t="s" s="604">
        <v>250</v>
      </c>
      <c r="L129" s="252"/>
    </row>
    <row r="130" ht="15.6" customHeight="1">
      <c r="A130" s="566"/>
      <c r="B130" t="s" s="310">
        <v>177</v>
      </c>
      <c r="C130" s="642"/>
      <c r="D130" s="501"/>
      <c r="E130" s="501"/>
      <c r="F130" s="501"/>
      <c r="G130" s="501"/>
      <c r="H130" s="501"/>
      <c r="I130" s="501"/>
      <c r="J130" s="501"/>
      <c r="K130" s="502"/>
      <c r="L130" s="252"/>
    </row>
    <row r="131" ht="15.6" customHeight="1">
      <c r="A131" s="566"/>
      <c r="B131" t="s" s="614">
        <v>508</v>
      </c>
      <c r="C131" t="s" s="575">
        <v>509</v>
      </c>
      <c r="D131" s="644"/>
      <c r="E131" s="582">
        <v>44219090</v>
      </c>
      <c r="F131" t="s" s="643">
        <v>510</v>
      </c>
      <c r="G131" s="603"/>
      <c r="H131" s="603"/>
      <c r="I131" t="s" s="503">
        <v>511</v>
      </c>
      <c r="J131" s="603"/>
      <c r="K131" t="s" s="604">
        <v>250</v>
      </c>
      <c r="L131" s="252"/>
    </row>
    <row r="132" ht="16.15" customHeight="1">
      <c r="A132" s="570"/>
      <c r="B132" t="s" s="626">
        <v>512</v>
      </c>
      <c r="C132" t="s" s="584">
        <v>513</v>
      </c>
      <c r="D132" s="645"/>
      <c r="E132" s="585">
        <v>44219090</v>
      </c>
      <c r="F132" t="s" s="646">
        <v>514</v>
      </c>
      <c r="G132" s="634"/>
      <c r="H132" s="634"/>
      <c r="I132" t="s" s="508">
        <v>511</v>
      </c>
      <c r="J132" s="634"/>
      <c r="K132" t="s" s="647">
        <v>250</v>
      </c>
      <c r="L132" s="252"/>
    </row>
    <row r="133" ht="29.45" customHeight="1">
      <c r="A133" t="s" s="530">
        <v>182</v>
      </c>
      <c r="B133" s="531"/>
      <c r="C133" s="531"/>
      <c r="D133" s="531"/>
      <c r="E133" s="531"/>
      <c r="F133" s="531"/>
      <c r="G133" s="531"/>
      <c r="H133" s="531"/>
      <c r="I133" s="531"/>
      <c r="J133" s="531"/>
      <c r="K133" s="532"/>
      <c r="L133" s="252"/>
    </row>
    <row r="134" ht="16.15" customHeight="1">
      <c r="A134" s="561"/>
      <c r="B134" t="s" s="111">
        <v>515</v>
      </c>
      <c r="C134" s="381"/>
      <c r="D134" s="381"/>
      <c r="E134" s="381"/>
      <c r="F134" s="381"/>
      <c r="G134" s="381"/>
      <c r="H134" s="381"/>
      <c r="I134" s="381"/>
      <c r="J134" s="381"/>
      <c r="K134" s="382"/>
      <c r="L134" s="252"/>
    </row>
    <row r="135" ht="15.6" customHeight="1">
      <c r="A135" s="566"/>
      <c r="B135" t="s" s="146">
        <v>184</v>
      </c>
      <c r="C135" t="s" s="591">
        <v>247</v>
      </c>
      <c r="D135" s="636">
        <v>734009090006</v>
      </c>
      <c r="E135" t="s" s="266">
        <v>263</v>
      </c>
      <c r="F135" t="s" s="623">
        <v>516</v>
      </c>
      <c r="G135" s="580">
        <v>1680</v>
      </c>
      <c r="H135" s="580">
        <v>1680</v>
      </c>
      <c r="I135" t="s" s="624">
        <v>517</v>
      </c>
      <c r="J135" t="s" s="624">
        <v>518</v>
      </c>
      <c r="K135" t="s" s="595">
        <v>519</v>
      </c>
      <c r="L135" s="252"/>
    </row>
    <row r="136" ht="15.6" customHeight="1">
      <c r="A136" s="566"/>
      <c r="B136" t="s" s="150">
        <v>185</v>
      </c>
      <c r="C136" t="s" s="575">
        <v>247</v>
      </c>
      <c r="D136" t="s" s="275">
        <v>520</v>
      </c>
      <c r="E136" t="s" s="275">
        <v>263</v>
      </c>
      <c r="F136" t="s" s="601">
        <v>521</v>
      </c>
      <c r="G136" s="583">
        <v>1200</v>
      </c>
      <c r="H136" s="583">
        <v>1200</v>
      </c>
      <c r="I136" t="s" s="503">
        <v>517</v>
      </c>
      <c r="J136" t="s" s="503">
        <v>518</v>
      </c>
      <c r="K136" t="s" s="581">
        <v>519</v>
      </c>
      <c r="L136" s="252"/>
    </row>
    <row r="137" ht="15.6" customHeight="1">
      <c r="A137" s="566"/>
      <c r="B137" t="s" s="150">
        <v>186</v>
      </c>
      <c r="C137" t="s" s="575">
        <v>247</v>
      </c>
      <c r="D137" t="s" s="503">
        <v>522</v>
      </c>
      <c r="E137" t="s" s="275">
        <v>263</v>
      </c>
      <c r="F137" t="s" s="601">
        <v>523</v>
      </c>
      <c r="G137" s="583">
        <v>1300</v>
      </c>
      <c r="H137" s="583">
        <v>1300</v>
      </c>
      <c r="I137" t="s" s="503">
        <v>517</v>
      </c>
      <c r="J137" t="s" s="503">
        <v>524</v>
      </c>
      <c r="K137" t="s" s="581">
        <v>519</v>
      </c>
      <c r="L137" s="252"/>
    </row>
    <row r="138" ht="15.6" customHeight="1">
      <c r="A138" s="566"/>
      <c r="B138" t="s" s="150">
        <v>187</v>
      </c>
      <c r="C138" t="s" s="575">
        <v>525</v>
      </c>
      <c r="D138" t="s" s="503">
        <v>526</v>
      </c>
      <c r="E138" t="s" s="275">
        <v>263</v>
      </c>
      <c r="F138" t="s" s="601">
        <v>527</v>
      </c>
      <c r="G138" s="583">
        <v>3000</v>
      </c>
      <c r="H138" s="583">
        <v>3000</v>
      </c>
      <c r="I138" t="s" s="503">
        <v>528</v>
      </c>
      <c r="J138" t="s" s="503">
        <v>529</v>
      </c>
      <c r="K138" t="s" s="581">
        <v>519</v>
      </c>
      <c r="L138" s="252"/>
    </row>
    <row r="139" ht="15.6" customHeight="1">
      <c r="A139" s="566"/>
      <c r="B139" t="s" s="150">
        <v>188</v>
      </c>
      <c r="C139" t="s" s="575">
        <v>525</v>
      </c>
      <c r="D139" t="s" s="503">
        <v>530</v>
      </c>
      <c r="E139" t="s" s="275">
        <v>263</v>
      </c>
      <c r="F139" t="s" s="601">
        <v>531</v>
      </c>
      <c r="G139" s="583">
        <v>2650</v>
      </c>
      <c r="H139" s="583">
        <v>2650</v>
      </c>
      <c r="I139" t="s" s="503">
        <v>532</v>
      </c>
      <c r="J139" t="s" s="503">
        <v>533</v>
      </c>
      <c r="K139" t="s" s="581">
        <v>519</v>
      </c>
      <c r="L139" s="252"/>
    </row>
    <row r="140" ht="15.6" customHeight="1">
      <c r="A140" s="566"/>
      <c r="B140" t="s" s="150">
        <v>189</v>
      </c>
      <c r="C140" t="s" s="575">
        <v>525</v>
      </c>
      <c r="D140" t="s" s="503">
        <v>534</v>
      </c>
      <c r="E140" t="s" s="275">
        <v>263</v>
      </c>
      <c r="F140" t="s" s="601">
        <v>535</v>
      </c>
      <c r="G140" s="583">
        <v>1700</v>
      </c>
      <c r="H140" s="583">
        <v>1700</v>
      </c>
      <c r="I140" t="s" s="503">
        <v>532</v>
      </c>
      <c r="J140" t="s" s="503">
        <v>533</v>
      </c>
      <c r="K140" t="s" s="581">
        <v>519</v>
      </c>
      <c r="L140" s="252"/>
    </row>
    <row r="141" ht="15.6" customHeight="1">
      <c r="A141" s="566"/>
      <c r="B141" t="s" s="150">
        <v>190</v>
      </c>
      <c r="C141" t="s" s="575">
        <v>525</v>
      </c>
      <c r="D141" t="s" s="503">
        <v>536</v>
      </c>
      <c r="E141" t="s" s="275">
        <v>263</v>
      </c>
      <c r="F141" t="s" s="601">
        <v>537</v>
      </c>
      <c r="G141" s="583">
        <v>900</v>
      </c>
      <c r="H141" s="583">
        <v>900</v>
      </c>
      <c r="I141" t="s" s="503">
        <v>538</v>
      </c>
      <c r="J141" t="s" s="503">
        <v>539</v>
      </c>
      <c r="K141" t="s" s="581">
        <v>519</v>
      </c>
      <c r="L141" s="252"/>
    </row>
    <row r="142" ht="15.6" customHeight="1">
      <c r="A142" s="566"/>
      <c r="B142" t="s" s="150">
        <v>191</v>
      </c>
      <c r="C142" t="s" s="575">
        <v>247</v>
      </c>
      <c r="D142" s="277">
        <v>734009090020</v>
      </c>
      <c r="E142" t="s" s="275">
        <v>263</v>
      </c>
      <c r="F142" t="s" s="601">
        <v>540</v>
      </c>
      <c r="G142" s="583">
        <v>1010</v>
      </c>
      <c r="H142" s="583">
        <v>1010</v>
      </c>
      <c r="I142" t="s" s="503">
        <v>538</v>
      </c>
      <c r="J142" t="s" s="503">
        <v>539</v>
      </c>
      <c r="K142" t="s" s="581">
        <v>519</v>
      </c>
      <c r="L142" s="252"/>
    </row>
    <row r="143" ht="15.6" customHeight="1">
      <c r="A143" s="566"/>
      <c r="B143" t="s" s="478">
        <v>541</v>
      </c>
      <c r="C143" t="s" s="575">
        <v>247</v>
      </c>
      <c r="D143" s="582">
        <v>734009090112</v>
      </c>
      <c r="E143" s="577">
        <v>95069190</v>
      </c>
      <c r="F143" t="s" s="601">
        <v>542</v>
      </c>
      <c r="G143" s="583">
        <v>6600</v>
      </c>
      <c r="H143" s="583">
        <v>7500</v>
      </c>
      <c r="I143" t="s" s="503">
        <v>543</v>
      </c>
      <c r="J143" s="583">
        <v>3</v>
      </c>
      <c r="K143" t="s" s="581">
        <v>519</v>
      </c>
      <c r="L143" s="252"/>
    </row>
    <row r="144" ht="15.6" customHeight="1">
      <c r="A144" s="566"/>
      <c r="B144" t="s" s="478">
        <v>193</v>
      </c>
      <c r="C144" t="s" s="575">
        <v>247</v>
      </c>
      <c r="D144" t="s" s="503">
        <v>544</v>
      </c>
      <c r="E144" s="577">
        <v>95069190</v>
      </c>
      <c r="F144" t="s" s="601">
        <v>545</v>
      </c>
      <c r="G144" s="583">
        <v>2100</v>
      </c>
      <c r="H144" s="583">
        <v>2500</v>
      </c>
      <c r="I144" t="s" s="503">
        <v>546</v>
      </c>
      <c r="J144" s="583">
        <v>3</v>
      </c>
      <c r="K144" t="s" s="581">
        <v>519</v>
      </c>
      <c r="L144" s="252"/>
    </row>
    <row r="145" ht="15.6" customHeight="1">
      <c r="A145" s="566"/>
      <c r="B145" t="s" s="478">
        <v>194</v>
      </c>
      <c r="C145" t="s" s="575">
        <v>247</v>
      </c>
      <c r="D145" s="582">
        <v>73400909198</v>
      </c>
      <c r="E145" s="577">
        <v>95069190</v>
      </c>
      <c r="F145" t="s" s="601">
        <v>547</v>
      </c>
      <c r="G145" s="583">
        <v>1500</v>
      </c>
      <c r="H145" s="583">
        <v>2000</v>
      </c>
      <c r="I145" t="s" s="503">
        <v>546</v>
      </c>
      <c r="J145" s="583">
        <v>3</v>
      </c>
      <c r="K145" t="s" s="581">
        <v>519</v>
      </c>
      <c r="L145" s="252"/>
    </row>
    <row r="146" ht="15.6" customHeight="1">
      <c r="A146" s="566"/>
      <c r="B146" t="s" s="150">
        <v>548</v>
      </c>
      <c r="C146" t="s" s="575">
        <v>247</v>
      </c>
      <c r="D146" s="648">
        <v>734009090105</v>
      </c>
      <c r="E146" s="577">
        <v>95069190</v>
      </c>
      <c r="F146" t="s" s="601">
        <v>549</v>
      </c>
      <c r="G146" s="583">
        <v>3000</v>
      </c>
      <c r="H146" s="583">
        <v>3750</v>
      </c>
      <c r="I146" t="s" s="503">
        <v>550</v>
      </c>
      <c r="J146" s="583">
        <v>1</v>
      </c>
      <c r="K146" t="s" s="581">
        <v>519</v>
      </c>
      <c r="L146" s="252"/>
    </row>
    <row r="147" ht="15.6" customHeight="1">
      <c r="A147" s="566"/>
      <c r="B147" t="s" s="150">
        <v>551</v>
      </c>
      <c r="C147" t="s" s="575">
        <v>247</v>
      </c>
      <c r="D147" t="s" s="503">
        <v>552</v>
      </c>
      <c r="E147" t="s" s="275">
        <v>263</v>
      </c>
      <c r="F147" t="s" s="601">
        <v>553</v>
      </c>
      <c r="G147" s="583">
        <v>4100</v>
      </c>
      <c r="H147" s="583">
        <v>5000</v>
      </c>
      <c r="I147" t="s" s="503">
        <v>554</v>
      </c>
      <c r="J147" s="583">
        <v>1</v>
      </c>
      <c r="K147" t="s" s="581">
        <v>519</v>
      </c>
      <c r="L147" s="252"/>
    </row>
    <row r="148" ht="16.15" customHeight="1">
      <c r="A148" s="570"/>
      <c r="B148" t="s" s="599">
        <v>555</v>
      </c>
      <c r="C148" t="s" s="607">
        <v>247</v>
      </c>
      <c r="D148" t="s" s="508">
        <v>556</v>
      </c>
      <c r="E148" s="586">
        <v>95069190</v>
      </c>
      <c r="F148" t="s" s="607">
        <v>557</v>
      </c>
      <c r="G148" s="589">
        <v>1600</v>
      </c>
      <c r="H148" s="589">
        <v>1700</v>
      </c>
      <c r="I148" t="s" s="508">
        <v>558</v>
      </c>
      <c r="J148" s="589">
        <v>2</v>
      </c>
      <c r="K148" t="s" s="590">
        <v>519</v>
      </c>
      <c r="L148" s="252"/>
    </row>
    <row r="149" ht="16.15" customHeight="1">
      <c r="A149" s="561"/>
      <c r="B149" t="s" s="111">
        <v>198</v>
      </c>
      <c r="C149" s="381"/>
      <c r="D149" s="381"/>
      <c r="E149" s="381"/>
      <c r="F149" s="381"/>
      <c r="G149" s="381"/>
      <c r="H149" s="381"/>
      <c r="I149" s="381"/>
      <c r="J149" s="381"/>
      <c r="K149" s="382"/>
      <c r="L149" s="252"/>
    </row>
    <row r="150" ht="15.6" customHeight="1">
      <c r="A150" s="566"/>
      <c r="B150" t="s" s="146">
        <v>559</v>
      </c>
      <c r="C150" t="s" s="591">
        <v>560</v>
      </c>
      <c r="D150" s="594">
        <v>28422464</v>
      </c>
      <c r="E150" s="636">
        <v>33012991</v>
      </c>
      <c r="F150" t="s" s="623">
        <v>561</v>
      </c>
      <c r="G150" s="649">
        <v>2.5</v>
      </c>
      <c r="H150" s="580">
        <v>30</v>
      </c>
      <c r="I150" t="s" s="266">
        <v>562</v>
      </c>
      <c r="J150" s="594">
        <v>10</v>
      </c>
      <c r="K150" t="s" s="595">
        <v>563</v>
      </c>
      <c r="L150" s="252"/>
    </row>
    <row r="151" ht="15.6" customHeight="1">
      <c r="A151" s="566"/>
      <c r="B151" t="s" s="150">
        <v>200</v>
      </c>
      <c r="C151" t="s" s="575">
        <v>564</v>
      </c>
      <c r="D151" s="577">
        <v>48364720</v>
      </c>
      <c r="E151" s="582">
        <v>33012991</v>
      </c>
      <c r="F151" t="s" s="627">
        <v>565</v>
      </c>
      <c r="G151" s="576">
        <v>40</v>
      </c>
      <c r="H151" s="583">
        <v>300</v>
      </c>
      <c r="I151" t="s" s="275">
        <v>566</v>
      </c>
      <c r="J151" s="577">
        <v>6</v>
      </c>
      <c r="K151" t="s" s="581">
        <v>563</v>
      </c>
      <c r="L151" s="252"/>
    </row>
    <row r="152" ht="15.6" customHeight="1">
      <c r="A152" s="566"/>
      <c r="B152" t="s" s="150">
        <v>201</v>
      </c>
      <c r="C152" t="s" s="575">
        <v>564</v>
      </c>
      <c r="D152" s="577">
        <v>84570376</v>
      </c>
      <c r="E152" s="582">
        <v>33012991</v>
      </c>
      <c r="F152" t="s" s="627">
        <v>567</v>
      </c>
      <c r="G152" s="576">
        <v>80</v>
      </c>
      <c r="H152" s="583">
        <v>550</v>
      </c>
      <c r="I152" t="s" s="275">
        <v>566</v>
      </c>
      <c r="J152" s="577">
        <v>6</v>
      </c>
      <c r="K152" t="s" s="581">
        <v>563</v>
      </c>
      <c r="L152" s="252"/>
    </row>
    <row r="153" ht="15.6" customHeight="1">
      <c r="A153" s="566"/>
      <c r="B153" t="s" s="150">
        <v>568</v>
      </c>
      <c r="C153" t="s" s="575">
        <v>569</v>
      </c>
      <c r="D153" s="577">
        <v>19915616</v>
      </c>
      <c r="E153" s="582">
        <v>33012991</v>
      </c>
      <c r="F153" t="s" s="627">
        <v>570</v>
      </c>
      <c r="G153" s="576">
        <v>155</v>
      </c>
      <c r="H153" s="583">
        <v>1000</v>
      </c>
      <c r="I153" t="s" s="275">
        <v>566</v>
      </c>
      <c r="J153" s="577">
        <v>6</v>
      </c>
      <c r="K153" t="s" s="581">
        <v>563</v>
      </c>
      <c r="L153" s="252"/>
    </row>
    <row r="154" ht="15.6" customHeight="1">
      <c r="A154" s="566"/>
      <c r="B154" t="s" s="150">
        <v>203</v>
      </c>
      <c r="C154" t="s" s="575">
        <v>564</v>
      </c>
      <c r="D154" s="577">
        <v>83746222</v>
      </c>
      <c r="E154" s="582">
        <v>33012991</v>
      </c>
      <c r="F154" t="s" s="627">
        <v>571</v>
      </c>
      <c r="G154" s="576">
        <v>40</v>
      </c>
      <c r="H154" s="583">
        <v>300</v>
      </c>
      <c r="I154" t="s" s="275">
        <v>566</v>
      </c>
      <c r="J154" s="577">
        <v>6</v>
      </c>
      <c r="K154" t="s" s="581">
        <v>563</v>
      </c>
      <c r="L154" s="252"/>
    </row>
    <row r="155" ht="15.6" customHeight="1">
      <c r="A155" s="566"/>
      <c r="B155" t="s" s="150">
        <v>204</v>
      </c>
      <c r="C155" t="s" s="575">
        <v>564</v>
      </c>
      <c r="D155" t="s" s="275">
        <v>572</v>
      </c>
      <c r="E155" s="582">
        <v>33012991</v>
      </c>
      <c r="F155" t="s" s="627">
        <v>573</v>
      </c>
      <c r="G155" s="576">
        <v>80</v>
      </c>
      <c r="H155" s="583">
        <v>550</v>
      </c>
      <c r="I155" t="s" s="275">
        <v>566</v>
      </c>
      <c r="J155" s="577">
        <v>6</v>
      </c>
      <c r="K155" t="s" s="581">
        <v>563</v>
      </c>
      <c r="L155" s="252"/>
    </row>
    <row r="156" ht="15.6" customHeight="1">
      <c r="A156" s="566"/>
      <c r="B156" t="s" s="150">
        <v>205</v>
      </c>
      <c r="C156" t="s" s="575">
        <v>564</v>
      </c>
      <c r="D156" s="577">
        <v>84562371</v>
      </c>
      <c r="E156" s="582">
        <v>33012991</v>
      </c>
      <c r="F156" t="s" s="627">
        <v>574</v>
      </c>
      <c r="G156" s="576">
        <v>115</v>
      </c>
      <c r="H156" s="583">
        <v>750</v>
      </c>
      <c r="I156" t="s" s="275">
        <v>566</v>
      </c>
      <c r="J156" s="577">
        <v>6</v>
      </c>
      <c r="K156" t="s" s="581">
        <v>563</v>
      </c>
      <c r="L156" s="252"/>
    </row>
    <row r="157" ht="15.6" customHeight="1">
      <c r="A157" s="566"/>
      <c r="B157" t="s" s="150">
        <v>206</v>
      </c>
      <c r="C157" t="s" s="575">
        <v>564</v>
      </c>
      <c r="D157" s="577">
        <v>34986363</v>
      </c>
      <c r="E157" s="582">
        <v>33012991</v>
      </c>
      <c r="F157" t="s" s="627">
        <v>575</v>
      </c>
      <c r="G157" s="576">
        <v>40</v>
      </c>
      <c r="H157" s="583">
        <v>300</v>
      </c>
      <c r="I157" t="s" s="275">
        <v>566</v>
      </c>
      <c r="J157" s="577">
        <v>6</v>
      </c>
      <c r="K157" t="s" s="581">
        <v>576</v>
      </c>
      <c r="L157" s="252"/>
    </row>
    <row r="158" ht="15.6" customHeight="1">
      <c r="A158" s="566"/>
      <c r="B158" t="s" s="150">
        <v>207</v>
      </c>
      <c r="C158" t="s" s="575">
        <v>564</v>
      </c>
      <c r="D158" s="577">
        <v>30126848</v>
      </c>
      <c r="E158" s="582">
        <v>33012991</v>
      </c>
      <c r="F158" t="s" s="627">
        <v>577</v>
      </c>
      <c r="G158" s="576">
        <v>80</v>
      </c>
      <c r="H158" s="583">
        <v>550</v>
      </c>
      <c r="I158" t="s" s="275">
        <v>566</v>
      </c>
      <c r="J158" s="577">
        <v>6</v>
      </c>
      <c r="K158" t="s" s="581">
        <v>576</v>
      </c>
      <c r="L158" s="252"/>
    </row>
    <row r="159" ht="15.6" customHeight="1">
      <c r="A159" s="566"/>
      <c r="B159" t="s" s="150">
        <v>208</v>
      </c>
      <c r="C159" t="s" s="575">
        <v>564</v>
      </c>
      <c r="D159" s="577">
        <v>93746328</v>
      </c>
      <c r="E159" s="582">
        <v>33012991</v>
      </c>
      <c r="F159" t="s" s="627">
        <v>578</v>
      </c>
      <c r="G159" s="576">
        <v>40</v>
      </c>
      <c r="H159" s="583">
        <v>300</v>
      </c>
      <c r="I159" t="s" s="275">
        <v>566</v>
      </c>
      <c r="J159" s="577">
        <v>6</v>
      </c>
      <c r="K159" t="s" s="581">
        <v>576</v>
      </c>
      <c r="L159" s="252"/>
    </row>
    <row r="160" ht="15.6" customHeight="1">
      <c r="A160" s="566"/>
      <c r="B160" t="s" s="650">
        <v>579</v>
      </c>
      <c r="C160" s="605"/>
      <c r="D160" s="605"/>
      <c r="E160" s="605"/>
      <c r="F160" s="605"/>
      <c r="G160" s="605"/>
      <c r="H160" s="605"/>
      <c r="I160" s="605"/>
      <c r="J160" s="605"/>
      <c r="K160" s="606"/>
      <c r="L160" s="252"/>
    </row>
    <row r="161" ht="15.6" customHeight="1">
      <c r="A161" s="566"/>
      <c r="B161" t="s" s="478">
        <v>580</v>
      </c>
      <c r="C161" t="s" s="578">
        <v>581</v>
      </c>
      <c r="D161" s="277"/>
      <c r="E161" s="582"/>
      <c r="F161" t="s" s="578">
        <v>582</v>
      </c>
      <c r="G161" s="651">
        <v>35</v>
      </c>
      <c r="H161" s="583">
        <v>55</v>
      </c>
      <c r="I161" t="s" s="503">
        <v>583</v>
      </c>
      <c r="J161" s="615"/>
      <c r="K161" t="s" s="581">
        <v>576</v>
      </c>
      <c r="L161" s="252"/>
    </row>
    <row r="162" ht="8" customHeight="1">
      <c r="A162" s="570"/>
      <c r="B162" s="652"/>
      <c r="C162" s="653"/>
      <c r="D162" s="616"/>
      <c r="E162" s="616"/>
      <c r="F162" s="653"/>
      <c r="G162" s="616"/>
      <c r="H162" s="616"/>
      <c r="I162" s="616"/>
      <c r="J162" s="616"/>
      <c r="K162" s="654"/>
      <c r="L162" s="252"/>
    </row>
    <row r="163" ht="16.15" customHeight="1">
      <c r="A163" s="561"/>
      <c r="B163" t="s" s="111">
        <v>211</v>
      </c>
      <c r="C163" s="381"/>
      <c r="D163" s="381"/>
      <c r="E163" s="381"/>
      <c r="F163" s="381"/>
      <c r="G163" s="381"/>
      <c r="H163" s="381"/>
      <c r="I163" s="381"/>
      <c r="J163" s="381"/>
      <c r="K163" s="382"/>
      <c r="L163" s="252"/>
    </row>
    <row r="164" ht="15.6" customHeight="1">
      <c r="A164" s="566"/>
      <c r="B164" t="s" s="146">
        <v>212</v>
      </c>
      <c r="C164" t="s" s="591">
        <v>584</v>
      </c>
      <c r="D164" s="636">
        <v>4260348620360</v>
      </c>
      <c r="E164" s="636">
        <v>33049930</v>
      </c>
      <c r="F164" t="s" s="623">
        <v>585</v>
      </c>
      <c r="G164" s="592">
        <v>40</v>
      </c>
      <c r="H164" s="580">
        <v>480</v>
      </c>
      <c r="I164" t="s" s="624">
        <v>586</v>
      </c>
      <c r="J164" s="580">
        <v>12</v>
      </c>
      <c r="K164" t="s" s="595">
        <v>587</v>
      </c>
      <c r="L164" s="252"/>
    </row>
    <row r="165" ht="16.15" customHeight="1">
      <c r="A165" s="566"/>
      <c r="B165" t="s" s="599">
        <v>214</v>
      </c>
      <c r="C165" t="s" s="584">
        <v>584</v>
      </c>
      <c r="D165" s="585">
        <v>4260348620018</v>
      </c>
      <c r="E165" s="585">
        <v>33049930</v>
      </c>
      <c r="F165" t="s" s="607">
        <v>588</v>
      </c>
      <c r="G165" s="600">
        <v>90</v>
      </c>
      <c r="H165" s="589">
        <v>1105</v>
      </c>
      <c r="I165" t="s" s="508">
        <v>589</v>
      </c>
      <c r="J165" s="589">
        <v>12</v>
      </c>
      <c r="K165" t="s" s="590">
        <v>590</v>
      </c>
      <c r="L165" s="252"/>
    </row>
    <row r="166" ht="16.15" customHeight="1">
      <c r="A166" s="566"/>
      <c r="B166" t="s" s="111">
        <v>215</v>
      </c>
      <c r="C166" s="381"/>
      <c r="D166" s="381"/>
      <c r="E166" s="381"/>
      <c r="F166" s="381"/>
      <c r="G166" s="381"/>
      <c r="H166" s="381"/>
      <c r="I166" s="381"/>
      <c r="J166" s="381"/>
      <c r="K166" s="382"/>
      <c r="L166" s="252"/>
    </row>
    <row r="167" ht="15.6" customHeight="1">
      <c r="A167" s="566"/>
      <c r="B167" t="s" s="146">
        <v>216</v>
      </c>
      <c r="C167" t="s" s="591">
        <v>591</v>
      </c>
      <c r="D167" s="636">
        <v>4260348621084</v>
      </c>
      <c r="E167" s="636">
        <v>33049930</v>
      </c>
      <c r="F167" t="s" s="591">
        <v>592</v>
      </c>
      <c r="G167" s="592">
        <v>90</v>
      </c>
      <c r="H167" s="580">
        <v>1080</v>
      </c>
      <c r="I167" t="s" s="624">
        <v>593</v>
      </c>
      <c r="J167" s="580">
        <v>12</v>
      </c>
      <c r="K167" t="s" s="655">
        <v>590</v>
      </c>
      <c r="L167" s="252"/>
    </row>
    <row r="168" ht="16.15" customHeight="1">
      <c r="A168" s="566"/>
      <c r="B168" t="s" s="599">
        <v>594</v>
      </c>
      <c r="C168" t="s" s="584">
        <v>591</v>
      </c>
      <c r="D168" s="585">
        <v>4260348621831</v>
      </c>
      <c r="E168" s="589">
        <v>33049900</v>
      </c>
      <c r="F168" t="s" s="584">
        <v>595</v>
      </c>
      <c r="G168" s="600">
        <v>30</v>
      </c>
      <c r="H168" s="589">
        <v>360</v>
      </c>
      <c r="I168" t="s" s="508">
        <v>593</v>
      </c>
      <c r="J168" s="589">
        <v>10</v>
      </c>
      <c r="K168" t="s" s="590">
        <v>590</v>
      </c>
      <c r="L168" s="252"/>
    </row>
    <row r="169" ht="16.15" customHeight="1">
      <c r="A169" s="566"/>
      <c r="B169" t="s" s="111">
        <v>218</v>
      </c>
      <c r="C169" s="381"/>
      <c r="D169" s="381"/>
      <c r="E169" s="381"/>
      <c r="F169" s="381"/>
      <c r="G169" s="381"/>
      <c r="H169" s="381"/>
      <c r="I169" s="381"/>
      <c r="J169" s="381"/>
      <c r="K169" s="382"/>
      <c r="L169" s="252"/>
    </row>
    <row r="170" ht="16.15" customHeight="1">
      <c r="A170" s="566"/>
      <c r="B170" t="s" s="617">
        <v>596</v>
      </c>
      <c r="C170" t="s" s="656">
        <v>597</v>
      </c>
      <c r="D170" s="657">
        <v>4260348620940</v>
      </c>
      <c r="E170" s="657">
        <v>28369920</v>
      </c>
      <c r="F170" t="s" s="656">
        <v>598</v>
      </c>
      <c r="G170" s="658">
        <v>180</v>
      </c>
      <c r="H170" s="620">
        <v>2160</v>
      </c>
      <c r="I170" t="s" s="322">
        <v>599</v>
      </c>
      <c r="J170" s="620">
        <v>12</v>
      </c>
      <c r="K170" t="s" s="659">
        <v>590</v>
      </c>
      <c r="L170" s="252"/>
    </row>
    <row r="171" ht="16.15" customHeight="1">
      <c r="A171" s="566"/>
      <c r="B171" t="s" s="111">
        <v>220</v>
      </c>
      <c r="C171" s="381"/>
      <c r="D171" s="381"/>
      <c r="E171" s="381"/>
      <c r="F171" s="381"/>
      <c r="G171" s="381"/>
      <c r="H171" s="381"/>
      <c r="I171" s="381"/>
      <c r="J171" s="381"/>
      <c r="K171" s="382"/>
      <c r="L171" s="252"/>
    </row>
    <row r="172" ht="16.15" customHeight="1">
      <c r="A172" s="570"/>
      <c r="B172" t="s" s="617">
        <v>221</v>
      </c>
      <c r="C172" t="s" s="656">
        <v>600</v>
      </c>
      <c r="D172" t="s" s="322">
        <v>601</v>
      </c>
      <c r="E172" s="658">
        <v>40169990</v>
      </c>
      <c r="F172" t="s" s="618">
        <v>602</v>
      </c>
      <c r="G172" s="658">
        <v>75</v>
      </c>
      <c r="H172" s="620">
        <v>300</v>
      </c>
      <c r="I172" t="s" s="322">
        <v>603</v>
      </c>
      <c r="J172" s="620">
        <v>4</v>
      </c>
      <c r="K172" t="s" s="622">
        <v>590</v>
      </c>
      <c r="L172" s="252"/>
    </row>
    <row r="173" ht="16.15" customHeight="1">
      <c r="A173" s="561"/>
      <c r="B173" t="s" s="111">
        <v>604</v>
      </c>
      <c r="C173" s="381"/>
      <c r="D173" s="381"/>
      <c r="E173" s="381"/>
      <c r="F173" s="381"/>
      <c r="G173" s="381"/>
      <c r="H173" s="381"/>
      <c r="I173" s="381"/>
      <c r="J173" s="381"/>
      <c r="K173" s="382"/>
      <c r="L173" s="252"/>
    </row>
    <row r="174" ht="15.6" customHeight="1">
      <c r="A174" s="566"/>
      <c r="B174" t="s" s="146">
        <v>605</v>
      </c>
      <c r="C174" t="s" s="591">
        <v>606</v>
      </c>
      <c r="D174" s="636">
        <v>3760305270528</v>
      </c>
      <c r="E174" s="660">
        <v>580632</v>
      </c>
      <c r="F174" t="s" s="593">
        <v>607</v>
      </c>
      <c r="G174" s="594">
        <v>17.5</v>
      </c>
      <c r="H174" s="594">
        <f>G174*10</f>
        <v>175</v>
      </c>
      <c r="I174" t="s" s="266">
        <v>608</v>
      </c>
      <c r="J174" s="661"/>
      <c r="K174" t="s" s="595">
        <v>590</v>
      </c>
      <c r="L174" s="252"/>
    </row>
    <row r="175" ht="15.6" customHeight="1">
      <c r="A175" s="566"/>
      <c r="B175" t="s" s="150">
        <v>609</v>
      </c>
      <c r="C175" t="s" s="575">
        <v>610</v>
      </c>
      <c r="D175" s="582">
        <v>3760305270498</v>
      </c>
      <c r="E175" s="662">
        <v>621220</v>
      </c>
      <c r="F175" t="s" s="578">
        <v>611</v>
      </c>
      <c r="G175" s="577">
        <v>95</v>
      </c>
      <c r="H175" s="577">
        <f>G175*3</f>
        <v>285</v>
      </c>
      <c r="I175" t="s" s="275">
        <v>612</v>
      </c>
      <c r="J175" s="637"/>
      <c r="K175" t="s" s="581">
        <v>590</v>
      </c>
      <c r="L175" s="252"/>
    </row>
    <row r="176" ht="15.6" customHeight="1">
      <c r="A176" s="566"/>
      <c r="B176" t="s" s="150">
        <v>613</v>
      </c>
      <c r="C176" t="s" s="575">
        <v>614</v>
      </c>
      <c r="D176" s="582">
        <v>3760305270481</v>
      </c>
      <c r="E176" s="662">
        <v>420232</v>
      </c>
      <c r="F176" t="s" s="578">
        <v>615</v>
      </c>
      <c r="G176" s="577">
        <v>75</v>
      </c>
      <c r="H176" s="577">
        <f>G176*3</f>
        <v>225</v>
      </c>
      <c r="I176" t="s" s="275">
        <v>616</v>
      </c>
      <c r="J176" s="637"/>
      <c r="K176" t="s" s="581">
        <v>590</v>
      </c>
      <c r="L176" s="252"/>
    </row>
    <row r="177" ht="16.15" customHeight="1">
      <c r="A177" s="570"/>
      <c r="B177" t="s" s="150">
        <v>617</v>
      </c>
      <c r="C177" t="s" s="575">
        <v>618</v>
      </c>
      <c r="D177" s="582">
        <v>3760305270511</v>
      </c>
      <c r="E177" s="662">
        <v>420292</v>
      </c>
      <c r="F177" t="s" s="578">
        <v>619</v>
      </c>
      <c r="G177" s="577">
        <v>250</v>
      </c>
      <c r="H177" s="577">
        <f>G177*5</f>
        <v>1250</v>
      </c>
      <c r="I177" t="s" s="275">
        <v>620</v>
      </c>
      <c r="J177" s="608"/>
      <c r="K177" t="s" s="581">
        <v>590</v>
      </c>
      <c r="L177" s="252"/>
    </row>
    <row r="178" ht="8" customHeight="1">
      <c r="A178" s="663"/>
      <c r="B178" s="652"/>
      <c r="C178" s="653"/>
      <c r="D178" s="616"/>
      <c r="E178" s="616"/>
      <c r="F178" s="653"/>
      <c r="G178" s="616"/>
      <c r="H178" s="616"/>
      <c r="I178" s="616"/>
      <c r="J178" s="664"/>
      <c r="K178" s="665"/>
      <c r="L178" s="252"/>
    </row>
    <row r="179" ht="16.15" customHeight="1">
      <c r="A179" s="561"/>
      <c r="B179" t="s" s="111">
        <v>230</v>
      </c>
      <c r="C179" s="381"/>
      <c r="D179" s="381"/>
      <c r="E179" s="381"/>
      <c r="F179" s="381"/>
      <c r="G179" s="381"/>
      <c r="H179" s="381"/>
      <c r="I179" s="381"/>
      <c r="J179" s="381"/>
      <c r="K179" s="382"/>
      <c r="L179" s="252"/>
    </row>
    <row r="180" ht="16.15" customHeight="1">
      <c r="A180" s="570"/>
      <c r="B180" t="s" s="617">
        <v>621</v>
      </c>
      <c r="C180" t="s" s="618">
        <v>622</v>
      </c>
      <c r="D180" s="657">
        <v>3760305270467</v>
      </c>
      <c r="E180" s="620">
        <v>95069190</v>
      </c>
      <c r="F180" t="s" s="666">
        <v>623</v>
      </c>
      <c r="G180" s="619">
        <v>3270</v>
      </c>
      <c r="H180" s="619">
        <v>3350</v>
      </c>
      <c r="I180" t="s" s="320">
        <v>624</v>
      </c>
      <c r="J180" s="667"/>
      <c r="K180" t="s" s="622">
        <v>337</v>
      </c>
      <c r="L180" s="252"/>
    </row>
    <row r="181" ht="8" customHeight="1">
      <c r="A181" s="668"/>
      <c r="B181" s="669"/>
      <c r="C181" s="670"/>
      <c r="D181" s="671"/>
      <c r="E181" s="672"/>
      <c r="F181" s="670"/>
      <c r="G181" s="672"/>
      <c r="H181" s="673"/>
      <c r="I181" s="673"/>
      <c r="J181" s="673"/>
      <c r="K181" s="674"/>
      <c r="L181" s="252"/>
    </row>
    <row r="182" ht="14.05" customHeight="1">
      <c r="A182" s="675"/>
      <c r="B182" t="s" s="676">
        <v>625</v>
      </c>
      <c r="C182" s="677"/>
      <c r="D182" s="678"/>
      <c r="E182" s="679"/>
      <c r="F182" s="680"/>
      <c r="G182" s="679"/>
      <c r="H182" s="681"/>
      <c r="I182" t="s" s="682">
        <v>626</v>
      </c>
      <c r="J182" s="683"/>
      <c r="K182" s="684"/>
      <c r="L182" s="685"/>
    </row>
    <row r="183" ht="14.45" customHeight="1">
      <c r="A183" s="686"/>
      <c r="B183" s="687"/>
      <c r="C183" s="688"/>
      <c r="D183" s="689"/>
      <c r="E183" s="690"/>
      <c r="F183" s="691"/>
      <c r="G183" s="690"/>
      <c r="H183" s="692"/>
      <c r="I183" s="693"/>
      <c r="J183" s="694"/>
      <c r="K183" s="695"/>
      <c r="L183" s="685"/>
    </row>
    <row r="184" ht="14.45" customHeight="1">
      <c r="A184" s="696"/>
      <c r="B184" s="697"/>
      <c r="C184" s="698"/>
      <c r="D184" s="699"/>
      <c r="E184" s="700"/>
      <c r="F184" s="701"/>
      <c r="G184" s="700"/>
      <c r="H184" s="702"/>
      <c r="I184" s="703"/>
      <c r="J184" s="704"/>
      <c r="K184" s="705"/>
      <c r="L184" s="706"/>
    </row>
  </sheetData>
  <mergeCells count="61">
    <mergeCell ref="A134:A148"/>
    <mergeCell ref="C134:K134"/>
    <mergeCell ref="C149:K149"/>
    <mergeCell ref="C160:K160"/>
    <mergeCell ref="C48:K48"/>
    <mergeCell ref="C49:K49"/>
    <mergeCell ref="C53:K53"/>
    <mergeCell ref="C57:K57"/>
    <mergeCell ref="A133:K133"/>
    <mergeCell ref="A149:A162"/>
    <mergeCell ref="A100:K100"/>
    <mergeCell ref="A101:A110"/>
    <mergeCell ref="C101:K101"/>
    <mergeCell ref="C104:K104"/>
    <mergeCell ref="C106:K106"/>
    <mergeCell ref="A111:K111"/>
    <mergeCell ref="A1:A3"/>
    <mergeCell ref="A5:A19"/>
    <mergeCell ref="B1:K2"/>
    <mergeCell ref="A4:K4"/>
    <mergeCell ref="C5:K5"/>
    <mergeCell ref="C11:K11"/>
    <mergeCell ref="A20:K20"/>
    <mergeCell ref="A21:A46"/>
    <mergeCell ref="C21:K21"/>
    <mergeCell ref="C37:K37"/>
    <mergeCell ref="C38:K38"/>
    <mergeCell ref="C43:K43"/>
    <mergeCell ref="C45:K45"/>
    <mergeCell ref="A47:K47"/>
    <mergeCell ref="A48:A99"/>
    <mergeCell ref="C58:K58"/>
    <mergeCell ref="C62:K62"/>
    <mergeCell ref="C64:K64"/>
    <mergeCell ref="C69:K69"/>
    <mergeCell ref="C71:K71"/>
    <mergeCell ref="C76:K76"/>
    <mergeCell ref="C78:K78"/>
    <mergeCell ref="C79:K79"/>
    <mergeCell ref="C90:K90"/>
    <mergeCell ref="C92:K92"/>
    <mergeCell ref="C95:K95"/>
    <mergeCell ref="A112:A132"/>
    <mergeCell ref="C112:K112"/>
    <mergeCell ref="C116:K116"/>
    <mergeCell ref="C120:K120"/>
    <mergeCell ref="C125:K125"/>
    <mergeCell ref="C130:K130"/>
    <mergeCell ref="A163:A172"/>
    <mergeCell ref="C163:K163"/>
    <mergeCell ref="C166:K166"/>
    <mergeCell ref="C169:K169"/>
    <mergeCell ref="C171:K171"/>
    <mergeCell ref="A173:A177"/>
    <mergeCell ref="C173:K173"/>
    <mergeCell ref="A179:A180"/>
    <mergeCell ref="C179:K179"/>
    <mergeCell ref="A182:A184"/>
    <mergeCell ref="B182:C184"/>
    <mergeCell ref="D182:H184"/>
    <mergeCell ref="I182:K18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9.xml><?xml version="1.0" encoding="utf-8"?>
<worksheet xmlns:r="http://schemas.openxmlformats.org/officeDocument/2006/relationships" xmlns="http://schemas.openxmlformats.org/spreadsheetml/2006/main">
  <dimension ref="A1:AB42"/>
  <sheetViews>
    <sheetView workbookViewId="0" showGridLines="0" defaultGridColor="1"/>
  </sheetViews>
  <sheetFormatPr defaultColWidth="11.5" defaultRowHeight="14.45" customHeight="1" outlineLevelRow="0" outlineLevelCol="0"/>
  <cols>
    <col min="1" max="1" width="2.67188" style="707" customWidth="1"/>
    <col min="2" max="2" width="2.17188" style="707" customWidth="1"/>
    <col min="3" max="3" width="8.67188" style="707" customWidth="1"/>
    <col min="4" max="8" width="10.5" style="707" customWidth="1"/>
    <col min="9" max="11" width="8.67188" style="707" customWidth="1"/>
    <col min="12" max="12" width="14.1719" style="707" customWidth="1"/>
    <col min="13" max="13" width="16.1719" style="707" customWidth="1"/>
    <col min="14" max="14" width="15.6719" style="707" customWidth="1"/>
    <col min="15" max="15" width="2" style="707" customWidth="1"/>
    <col min="16" max="28" width="11.5" style="707" customWidth="1"/>
    <col min="29" max="16384" width="11.5" style="707" customWidth="1"/>
  </cols>
  <sheetData>
    <row r="1" ht="15" customHeight="1">
      <c r="A1" s="708"/>
      <c r="B1" s="709"/>
      <c r="C1" s="709"/>
      <c r="D1" s="710"/>
      <c r="E1" s="710"/>
      <c r="F1" s="710"/>
      <c r="G1" s="710"/>
      <c r="H1" s="710"/>
      <c r="I1" s="710"/>
      <c r="J1" s="710"/>
      <c r="K1" s="709"/>
      <c r="L1" s="709"/>
      <c r="M1" s="709"/>
      <c r="N1" s="709"/>
      <c r="O1" s="709"/>
      <c r="P1" s="709"/>
      <c r="Q1" s="710"/>
      <c r="R1" s="710"/>
      <c r="S1" s="710"/>
      <c r="T1" s="710"/>
      <c r="U1" s="710"/>
      <c r="V1" s="710"/>
      <c r="W1" s="710"/>
      <c r="X1" s="710"/>
      <c r="Y1" s="710"/>
      <c r="Z1" s="710"/>
      <c r="AA1" s="710"/>
      <c r="AB1" s="711"/>
    </row>
    <row r="2" ht="19.9" customHeight="1">
      <c r="A2" s="341"/>
      <c r="B2" s="339"/>
      <c r="C2" s="342"/>
      <c r="D2" t="s" s="712">
        <v>627</v>
      </c>
      <c r="E2" s="713"/>
      <c r="F2" s="713"/>
      <c r="G2" s="713"/>
      <c r="H2" s="713"/>
      <c r="I2" s="713"/>
      <c r="J2" s="714"/>
      <c r="K2" s="715"/>
      <c r="L2" s="716"/>
      <c r="M2" s="716"/>
      <c r="N2" s="716"/>
      <c r="O2" s="717"/>
      <c r="P2" s="718"/>
      <c r="Q2" t="s" s="719">
        <v>628</v>
      </c>
      <c r="R2" s="720"/>
      <c r="S2" s="720"/>
      <c r="T2" s="720"/>
      <c r="U2" s="720"/>
      <c r="V2" s="720"/>
      <c r="W2" s="720"/>
      <c r="X2" s="720"/>
      <c r="Y2" s="720"/>
      <c r="Z2" s="720"/>
      <c r="AA2" s="720"/>
      <c r="AB2" s="721"/>
    </row>
    <row r="3" ht="19.9" customHeight="1">
      <c r="A3" s="341"/>
      <c r="B3" s="339"/>
      <c r="C3" s="342"/>
      <c r="D3" t="s" s="722">
        <v>629</v>
      </c>
      <c r="E3" s="723"/>
      <c r="F3" s="723"/>
      <c r="G3" s="723"/>
      <c r="H3" s="723"/>
      <c r="I3" s="723"/>
      <c r="J3" s="724"/>
      <c r="K3" s="715"/>
      <c r="L3" s="716"/>
      <c r="M3" s="716"/>
      <c r="N3" s="716"/>
      <c r="O3" s="717"/>
      <c r="P3" s="718"/>
      <c r="Q3" t="s" s="725">
        <v>630</v>
      </c>
      <c r="R3" s="726"/>
      <c r="S3" s="726"/>
      <c r="T3" s="726"/>
      <c r="U3" s="726"/>
      <c r="V3" s="726"/>
      <c r="W3" s="726"/>
      <c r="X3" s="726"/>
      <c r="Y3" s="726"/>
      <c r="Z3" s="726"/>
      <c r="AA3" s="726"/>
      <c r="AB3" s="727"/>
    </row>
    <row r="4" ht="19.9" customHeight="1">
      <c r="A4" s="341"/>
      <c r="B4" s="339"/>
      <c r="C4" s="342"/>
      <c r="D4" t="s" s="728">
        <v>631</v>
      </c>
      <c r="E4" s="729"/>
      <c r="F4" s="729"/>
      <c r="G4" s="729"/>
      <c r="H4" s="729"/>
      <c r="I4" s="730">
        <v>-0.01</v>
      </c>
      <c r="J4" s="731"/>
      <c r="K4" s="732"/>
      <c r="L4" s="164"/>
      <c r="M4" s="164"/>
      <c r="N4" s="164"/>
      <c r="O4" s="717"/>
      <c r="P4" s="718"/>
      <c r="Q4" s="733"/>
      <c r="R4" s="734"/>
      <c r="S4" s="734"/>
      <c r="T4" s="734"/>
      <c r="U4" s="734"/>
      <c r="V4" s="734"/>
      <c r="W4" s="734"/>
      <c r="X4" s="734"/>
      <c r="Y4" s="734"/>
      <c r="Z4" s="734"/>
      <c r="AA4" s="734"/>
      <c r="AB4" s="735"/>
    </row>
    <row r="5" ht="19.9" customHeight="1">
      <c r="A5" s="341"/>
      <c r="B5" s="339"/>
      <c r="C5" s="342"/>
      <c r="D5" t="s" s="728">
        <v>632</v>
      </c>
      <c r="E5" s="729"/>
      <c r="F5" s="729"/>
      <c r="G5" s="729"/>
      <c r="H5" s="729"/>
      <c r="I5" s="730">
        <v>-0.015</v>
      </c>
      <c r="J5" s="731"/>
      <c r="K5" s="732"/>
      <c r="L5" s="164"/>
      <c r="M5" s="164"/>
      <c r="N5" s="164"/>
      <c r="O5" s="736"/>
      <c r="P5" s="718"/>
      <c r="Q5" s="737"/>
      <c r="R5" s="738"/>
      <c r="S5" s="738"/>
      <c r="T5" s="738"/>
      <c r="U5" s="738"/>
      <c r="V5" s="738"/>
      <c r="W5" s="738"/>
      <c r="X5" s="738"/>
      <c r="Y5" s="738"/>
      <c r="Z5" s="738"/>
      <c r="AA5" s="738"/>
      <c r="AB5" s="739"/>
    </row>
    <row r="6" ht="19.9" customHeight="1">
      <c r="A6" s="341"/>
      <c r="B6" s="339"/>
      <c r="C6" s="342"/>
      <c r="D6" t="s" s="728">
        <v>633</v>
      </c>
      <c r="E6" s="729"/>
      <c r="F6" s="729"/>
      <c r="G6" s="729"/>
      <c r="H6" s="729"/>
      <c r="I6" s="730">
        <v>-0.02</v>
      </c>
      <c r="J6" s="731"/>
      <c r="K6" s="732"/>
      <c r="L6" s="164"/>
      <c r="M6" s="164"/>
      <c r="N6" s="164"/>
      <c r="O6" s="717"/>
      <c r="P6" s="718"/>
      <c r="Q6" t="s" s="740">
        <v>634</v>
      </c>
      <c r="R6" s="741"/>
      <c r="S6" s="741"/>
      <c r="T6" s="741"/>
      <c r="U6" s="741"/>
      <c r="V6" s="741"/>
      <c r="W6" s="741"/>
      <c r="X6" s="741"/>
      <c r="Y6" s="741"/>
      <c r="Z6" s="741"/>
      <c r="AA6" s="741"/>
      <c r="AB6" s="742"/>
    </row>
    <row r="7" ht="19.9" customHeight="1">
      <c r="A7" s="341"/>
      <c r="B7" s="339"/>
      <c r="C7" s="342"/>
      <c r="D7" t="s" s="728">
        <v>635</v>
      </c>
      <c r="E7" s="729"/>
      <c r="F7" s="729"/>
      <c r="G7" s="729"/>
      <c r="H7" s="729"/>
      <c r="I7" s="730">
        <v>-0.025</v>
      </c>
      <c r="J7" s="731"/>
      <c r="K7" s="732"/>
      <c r="L7" s="164"/>
      <c r="M7" s="164"/>
      <c r="N7" s="164"/>
      <c r="O7" s="717"/>
      <c r="P7" s="718"/>
      <c r="Q7" t="s" s="725">
        <v>636</v>
      </c>
      <c r="R7" s="743"/>
      <c r="S7" s="743"/>
      <c r="T7" s="743"/>
      <c r="U7" s="743"/>
      <c r="V7" s="743"/>
      <c r="W7" s="743"/>
      <c r="X7" s="743"/>
      <c r="Y7" s="743"/>
      <c r="Z7" s="743"/>
      <c r="AA7" s="743"/>
      <c r="AB7" s="744"/>
    </row>
    <row r="8" ht="19.9" customHeight="1">
      <c r="A8" s="341"/>
      <c r="B8" s="339"/>
      <c r="C8" s="342"/>
      <c r="D8" t="s" s="745">
        <v>637</v>
      </c>
      <c r="E8" s="746"/>
      <c r="F8" s="746"/>
      <c r="G8" s="746"/>
      <c r="H8" s="746"/>
      <c r="I8" s="747">
        <v>-0.03</v>
      </c>
      <c r="J8" s="748"/>
      <c r="K8" s="732"/>
      <c r="L8" s="339"/>
      <c r="M8" s="164"/>
      <c r="N8" s="164"/>
      <c r="O8" s="717"/>
      <c r="P8" s="718"/>
      <c r="Q8" s="749"/>
      <c r="R8" s="750"/>
      <c r="S8" s="750"/>
      <c r="T8" s="750"/>
      <c r="U8" s="750"/>
      <c r="V8" s="750"/>
      <c r="W8" s="750"/>
      <c r="X8" s="750"/>
      <c r="Y8" s="750"/>
      <c r="Z8" s="750"/>
      <c r="AA8" s="750"/>
      <c r="AB8" s="751"/>
    </row>
    <row r="9" ht="19.9" customHeight="1">
      <c r="A9" s="341"/>
      <c r="B9" s="339"/>
      <c r="C9" s="339"/>
      <c r="D9" s="752"/>
      <c r="E9" s="753"/>
      <c r="F9" s="515"/>
      <c r="G9" s="515"/>
      <c r="H9" s="754"/>
      <c r="I9" s="515"/>
      <c r="J9" s="334"/>
      <c r="K9" s="164"/>
      <c r="L9" s="339"/>
      <c r="M9" s="164"/>
      <c r="N9" s="164"/>
      <c r="O9" s="717"/>
      <c r="P9" s="718"/>
      <c r="Q9" t="s" s="755">
        <v>638</v>
      </c>
      <c r="R9" s="756"/>
      <c r="S9" s="756"/>
      <c r="T9" s="756"/>
      <c r="U9" s="756"/>
      <c r="V9" s="756"/>
      <c r="W9" s="756"/>
      <c r="X9" s="756"/>
      <c r="Y9" s="756"/>
      <c r="Z9" s="756"/>
      <c r="AA9" s="756"/>
      <c r="AB9" s="757"/>
    </row>
    <row r="10" ht="19.9" customHeight="1">
      <c r="A10" s="341"/>
      <c r="B10" s="339"/>
      <c r="C10" s="342"/>
      <c r="D10" t="s" s="758">
        <v>639</v>
      </c>
      <c r="E10" s="759"/>
      <c r="F10" s="759"/>
      <c r="G10" s="759"/>
      <c r="H10" s="759"/>
      <c r="I10" s="760">
        <v>-0.02</v>
      </c>
      <c r="J10" s="761"/>
      <c r="K10" s="732"/>
      <c r="L10" s="164"/>
      <c r="M10" s="164"/>
      <c r="N10" s="164"/>
      <c r="O10" s="717"/>
      <c r="P10" s="718"/>
      <c r="Q10" t="s" s="725">
        <v>640</v>
      </c>
      <c r="R10" s="726"/>
      <c r="S10" s="726"/>
      <c r="T10" s="726"/>
      <c r="U10" s="726"/>
      <c r="V10" s="726"/>
      <c r="W10" s="726"/>
      <c r="X10" s="726"/>
      <c r="Y10" s="726"/>
      <c r="Z10" s="726"/>
      <c r="AA10" s="726"/>
      <c r="AB10" s="727"/>
    </row>
    <row r="11" ht="19.9" customHeight="1">
      <c r="A11" s="341"/>
      <c r="B11" s="339"/>
      <c r="C11" s="762"/>
      <c r="D11" s="752"/>
      <c r="E11" s="753"/>
      <c r="F11" s="515"/>
      <c r="G11" s="515"/>
      <c r="H11" s="754"/>
      <c r="I11" s="515"/>
      <c r="J11" s="334"/>
      <c r="K11" s="763"/>
      <c r="L11" s="763"/>
      <c r="M11" s="164"/>
      <c r="N11" s="164"/>
      <c r="O11" s="717"/>
      <c r="P11" s="718"/>
      <c r="Q11" s="733"/>
      <c r="R11" s="734"/>
      <c r="S11" s="734"/>
      <c r="T11" s="734"/>
      <c r="U11" s="734"/>
      <c r="V11" s="734"/>
      <c r="W11" s="734"/>
      <c r="X11" s="734"/>
      <c r="Y11" s="734"/>
      <c r="Z11" s="734"/>
      <c r="AA11" s="734"/>
      <c r="AB11" s="735"/>
    </row>
    <row r="12" ht="19.9" customHeight="1">
      <c r="A12" s="341"/>
      <c r="B12" s="342"/>
      <c r="C12" t="s" s="725">
        <v>641</v>
      </c>
      <c r="D12" s="726"/>
      <c r="E12" s="726"/>
      <c r="F12" s="726"/>
      <c r="G12" s="726"/>
      <c r="H12" s="726"/>
      <c r="I12" s="726"/>
      <c r="J12" s="726"/>
      <c r="K12" s="726"/>
      <c r="L12" s="727"/>
      <c r="M12" s="732"/>
      <c r="N12" s="164"/>
      <c r="O12" s="717"/>
      <c r="P12" s="718"/>
      <c r="Q12" s="733"/>
      <c r="R12" s="734"/>
      <c r="S12" s="734"/>
      <c r="T12" s="734"/>
      <c r="U12" s="734"/>
      <c r="V12" s="734"/>
      <c r="W12" s="734"/>
      <c r="X12" s="734"/>
      <c r="Y12" s="734"/>
      <c r="Z12" s="734"/>
      <c r="AA12" s="734"/>
      <c r="AB12" s="735"/>
    </row>
    <row r="13" ht="19.9" customHeight="1">
      <c r="A13" s="341"/>
      <c r="B13" s="342"/>
      <c r="C13" s="733"/>
      <c r="D13" s="734"/>
      <c r="E13" s="734"/>
      <c r="F13" s="734"/>
      <c r="G13" s="734"/>
      <c r="H13" s="734"/>
      <c r="I13" s="734"/>
      <c r="J13" s="734"/>
      <c r="K13" s="734"/>
      <c r="L13" s="735"/>
      <c r="M13" s="732"/>
      <c r="N13" s="164"/>
      <c r="O13" s="717"/>
      <c r="P13" s="718"/>
      <c r="Q13" s="733"/>
      <c r="R13" s="734"/>
      <c r="S13" s="734"/>
      <c r="T13" s="734"/>
      <c r="U13" s="734"/>
      <c r="V13" s="734"/>
      <c r="W13" s="734"/>
      <c r="X13" s="734"/>
      <c r="Y13" s="734"/>
      <c r="Z13" s="734"/>
      <c r="AA13" s="734"/>
      <c r="AB13" s="735"/>
    </row>
    <row r="14" ht="19.9" customHeight="1">
      <c r="A14" s="341"/>
      <c r="B14" s="342"/>
      <c r="C14" s="737"/>
      <c r="D14" s="738"/>
      <c r="E14" s="738"/>
      <c r="F14" s="738"/>
      <c r="G14" s="738"/>
      <c r="H14" s="738"/>
      <c r="I14" s="738"/>
      <c r="J14" s="738"/>
      <c r="K14" s="738"/>
      <c r="L14" s="739"/>
      <c r="M14" s="764"/>
      <c r="N14" s="339"/>
      <c r="O14" s="717"/>
      <c r="P14" s="718"/>
      <c r="Q14" s="737"/>
      <c r="R14" s="738"/>
      <c r="S14" s="738"/>
      <c r="T14" s="738"/>
      <c r="U14" s="738"/>
      <c r="V14" s="738"/>
      <c r="W14" s="738"/>
      <c r="X14" s="738"/>
      <c r="Y14" s="738"/>
      <c r="Z14" s="738"/>
      <c r="AA14" s="738"/>
      <c r="AB14" s="739"/>
    </row>
    <row r="15" ht="21.6" customHeight="1">
      <c r="A15" s="341"/>
      <c r="B15" s="765"/>
      <c r="C15" s="766"/>
      <c r="D15" s="766"/>
      <c r="E15" s="766"/>
      <c r="F15" s="766"/>
      <c r="G15" s="766"/>
      <c r="H15" s="766"/>
      <c r="I15" s="766"/>
      <c r="J15" s="766"/>
      <c r="K15" s="766"/>
      <c r="L15" s="766"/>
      <c r="M15" s="765"/>
      <c r="N15" s="765"/>
      <c r="O15" s="767"/>
      <c r="P15" s="718"/>
      <c r="Q15" t="s" s="719">
        <v>642</v>
      </c>
      <c r="R15" s="720"/>
      <c r="S15" s="720"/>
      <c r="T15" s="720"/>
      <c r="U15" s="720"/>
      <c r="V15" s="720"/>
      <c r="W15" s="720"/>
      <c r="X15" s="720"/>
      <c r="Y15" s="720"/>
      <c r="Z15" s="720"/>
      <c r="AA15" s="720"/>
      <c r="AB15" s="721"/>
    </row>
    <row r="16" ht="12" customHeight="1">
      <c r="A16" s="768"/>
      <c r="B16" s="769"/>
      <c r="C16" s="770"/>
      <c r="D16" s="770"/>
      <c r="E16" s="770"/>
      <c r="F16" s="770"/>
      <c r="G16" s="770"/>
      <c r="H16" s="770"/>
      <c r="I16" s="770"/>
      <c r="J16" s="770"/>
      <c r="K16" s="770"/>
      <c r="L16" s="770"/>
      <c r="M16" s="770"/>
      <c r="N16" s="770"/>
      <c r="O16" s="771"/>
      <c r="P16" s="772"/>
      <c r="Q16" t="s" s="725">
        <v>643</v>
      </c>
      <c r="R16" s="726"/>
      <c r="S16" s="726"/>
      <c r="T16" s="726"/>
      <c r="U16" s="726"/>
      <c r="V16" s="726"/>
      <c r="W16" s="726"/>
      <c r="X16" s="726"/>
      <c r="Y16" s="726"/>
      <c r="Z16" s="726"/>
      <c r="AA16" s="726"/>
      <c r="AB16" s="727"/>
    </row>
    <row r="17" ht="19.9" customHeight="1">
      <c r="A17" s="768"/>
      <c r="B17" s="773"/>
      <c r="C17" t="s" s="774">
        <v>644</v>
      </c>
      <c r="D17" s="775"/>
      <c r="E17" s="775"/>
      <c r="F17" s="775"/>
      <c r="G17" s="775"/>
      <c r="H17" s="775"/>
      <c r="I17" s="775"/>
      <c r="J17" s="775"/>
      <c r="K17" s="775"/>
      <c r="L17" s="775"/>
      <c r="M17" s="775"/>
      <c r="N17" s="776"/>
      <c r="O17" s="777"/>
      <c r="P17" s="772"/>
      <c r="Q17" s="733"/>
      <c r="R17" s="734"/>
      <c r="S17" s="734"/>
      <c r="T17" s="734"/>
      <c r="U17" s="734"/>
      <c r="V17" s="734"/>
      <c r="W17" s="734"/>
      <c r="X17" s="734"/>
      <c r="Y17" s="734"/>
      <c r="Z17" s="734"/>
      <c r="AA17" s="734"/>
      <c r="AB17" s="735"/>
    </row>
    <row r="18" ht="19.9" customHeight="1">
      <c r="A18" s="768"/>
      <c r="B18" s="773"/>
      <c r="C18" t="s" s="778">
        <v>645</v>
      </c>
      <c r="D18" s="779"/>
      <c r="E18" s="779"/>
      <c r="F18" s="779"/>
      <c r="G18" s="779"/>
      <c r="H18" s="779"/>
      <c r="I18" s="779"/>
      <c r="J18" s="779"/>
      <c r="K18" s="780"/>
      <c r="L18" t="s" s="781">
        <v>646</v>
      </c>
      <c r="M18" s="782"/>
      <c r="N18" s="783"/>
      <c r="O18" s="777"/>
      <c r="P18" s="772"/>
      <c r="Q18" s="733"/>
      <c r="R18" s="734"/>
      <c r="S18" s="734"/>
      <c r="T18" s="734"/>
      <c r="U18" s="734"/>
      <c r="V18" s="734"/>
      <c r="W18" s="734"/>
      <c r="X18" s="734"/>
      <c r="Y18" s="734"/>
      <c r="Z18" s="734"/>
      <c r="AA18" s="734"/>
      <c r="AB18" s="735"/>
    </row>
    <row r="19" ht="19.9" customHeight="1">
      <c r="A19" s="768"/>
      <c r="B19" s="773"/>
      <c r="C19" t="s" s="784">
        <v>647</v>
      </c>
      <c r="D19" s="785"/>
      <c r="E19" s="785"/>
      <c r="F19" s="785"/>
      <c r="G19" s="785"/>
      <c r="H19" s="785"/>
      <c r="I19" s="785"/>
      <c r="J19" s="785"/>
      <c r="K19" s="786"/>
      <c r="L19" t="s" s="787">
        <v>648</v>
      </c>
      <c r="M19" s="788"/>
      <c r="N19" s="789"/>
      <c r="O19" s="777"/>
      <c r="P19" s="772"/>
      <c r="Q19" s="733"/>
      <c r="R19" s="734"/>
      <c r="S19" s="734"/>
      <c r="T19" s="734"/>
      <c r="U19" s="734"/>
      <c r="V19" s="734"/>
      <c r="W19" s="734"/>
      <c r="X19" s="734"/>
      <c r="Y19" s="734"/>
      <c r="Z19" s="734"/>
      <c r="AA19" s="734"/>
      <c r="AB19" s="735"/>
    </row>
    <row r="20" ht="19.9" customHeight="1">
      <c r="A20" s="768"/>
      <c r="B20" s="773"/>
      <c r="C20" t="s" s="784">
        <v>649</v>
      </c>
      <c r="D20" s="785"/>
      <c r="E20" s="785"/>
      <c r="F20" s="785"/>
      <c r="G20" s="785"/>
      <c r="H20" s="785"/>
      <c r="I20" s="785"/>
      <c r="J20" s="785"/>
      <c r="K20" s="786"/>
      <c r="L20" t="s" s="787">
        <v>650</v>
      </c>
      <c r="M20" s="788"/>
      <c r="N20" s="789"/>
      <c r="O20" s="777"/>
      <c r="P20" s="772"/>
      <c r="Q20" s="733"/>
      <c r="R20" s="734"/>
      <c r="S20" s="734"/>
      <c r="T20" s="734"/>
      <c r="U20" s="734"/>
      <c r="V20" s="734"/>
      <c r="W20" s="734"/>
      <c r="X20" s="734"/>
      <c r="Y20" s="734"/>
      <c r="Z20" s="734"/>
      <c r="AA20" s="734"/>
      <c r="AB20" s="735"/>
    </row>
    <row r="21" ht="19.9" customHeight="1">
      <c r="A21" s="768"/>
      <c r="B21" s="773"/>
      <c r="C21" t="s" s="784">
        <v>651</v>
      </c>
      <c r="D21" s="785"/>
      <c r="E21" s="785"/>
      <c r="F21" s="785"/>
      <c r="G21" s="785"/>
      <c r="H21" s="785"/>
      <c r="I21" s="785"/>
      <c r="J21" s="785"/>
      <c r="K21" s="786"/>
      <c r="L21" t="s" s="787">
        <v>652</v>
      </c>
      <c r="M21" s="788"/>
      <c r="N21" s="789"/>
      <c r="O21" s="777"/>
      <c r="P21" s="790"/>
      <c r="Q21" s="737"/>
      <c r="R21" s="738"/>
      <c r="S21" s="738"/>
      <c r="T21" s="738"/>
      <c r="U21" s="738"/>
      <c r="V21" s="738"/>
      <c r="W21" s="738"/>
      <c r="X21" s="738"/>
      <c r="Y21" s="738"/>
      <c r="Z21" s="738"/>
      <c r="AA21" s="738"/>
      <c r="AB21" s="739"/>
    </row>
    <row r="22" ht="21.6" customHeight="1">
      <c r="A22" s="768"/>
      <c r="B22" s="773"/>
      <c r="C22" t="s" s="784">
        <v>653</v>
      </c>
      <c r="D22" s="785"/>
      <c r="E22" s="785"/>
      <c r="F22" s="785"/>
      <c r="G22" s="785"/>
      <c r="H22" s="785"/>
      <c r="I22" s="785"/>
      <c r="J22" s="785"/>
      <c r="K22" s="786"/>
      <c r="L22" t="s" s="787">
        <v>654</v>
      </c>
      <c r="M22" s="788"/>
      <c r="N22" s="789"/>
      <c r="O22" s="777"/>
      <c r="P22" s="790"/>
      <c r="Q22" t="s" s="740">
        <v>655</v>
      </c>
      <c r="R22" s="741"/>
      <c r="S22" s="741"/>
      <c r="T22" s="741"/>
      <c r="U22" s="741"/>
      <c r="V22" s="741"/>
      <c r="W22" s="741"/>
      <c r="X22" s="741"/>
      <c r="Y22" s="741"/>
      <c r="Z22" s="741"/>
      <c r="AA22" s="741"/>
      <c r="AB22" s="742"/>
    </row>
    <row r="23" ht="21.6" customHeight="1">
      <c r="A23" s="768"/>
      <c r="B23" s="773"/>
      <c r="C23" t="s" s="791">
        <v>656</v>
      </c>
      <c r="D23" s="792"/>
      <c r="E23" s="792"/>
      <c r="F23" s="792"/>
      <c r="G23" s="792"/>
      <c r="H23" s="792"/>
      <c r="I23" s="792"/>
      <c r="J23" s="792"/>
      <c r="K23" s="793"/>
      <c r="L23" t="s" s="794">
        <v>657</v>
      </c>
      <c r="M23" s="795"/>
      <c r="N23" s="796"/>
      <c r="O23" s="777"/>
      <c r="P23" s="790"/>
      <c r="Q23" t="s" s="725">
        <v>658</v>
      </c>
      <c r="R23" s="726"/>
      <c r="S23" s="726"/>
      <c r="T23" s="726"/>
      <c r="U23" s="726"/>
      <c r="V23" s="726"/>
      <c r="W23" s="726"/>
      <c r="X23" s="726"/>
      <c r="Y23" s="726"/>
      <c r="Z23" s="726"/>
      <c r="AA23" s="726"/>
      <c r="AB23" s="727"/>
    </row>
    <row r="24" ht="12" customHeight="1">
      <c r="A24" s="768"/>
      <c r="B24" s="797"/>
      <c r="C24" s="798"/>
      <c r="D24" s="798"/>
      <c r="E24" s="798"/>
      <c r="F24" s="798"/>
      <c r="G24" s="798"/>
      <c r="H24" s="798"/>
      <c r="I24" s="798"/>
      <c r="J24" s="798"/>
      <c r="K24" s="798"/>
      <c r="L24" s="798"/>
      <c r="M24" s="798"/>
      <c r="N24" s="798"/>
      <c r="O24" s="799"/>
      <c r="P24" s="790"/>
      <c r="Q24" s="733"/>
      <c r="R24" s="734"/>
      <c r="S24" s="734"/>
      <c r="T24" s="734"/>
      <c r="U24" s="734"/>
      <c r="V24" s="734"/>
      <c r="W24" s="734"/>
      <c r="X24" s="734"/>
      <c r="Y24" s="734"/>
      <c r="Z24" s="734"/>
      <c r="AA24" s="734"/>
      <c r="AB24" s="735"/>
    </row>
    <row r="25" ht="19.9" customHeight="1">
      <c r="A25" s="341"/>
      <c r="B25" s="800"/>
      <c r="C25" s="800"/>
      <c r="D25" s="800"/>
      <c r="E25" s="800"/>
      <c r="F25" s="800"/>
      <c r="G25" s="800"/>
      <c r="H25" s="800"/>
      <c r="I25" s="800"/>
      <c r="J25" s="800"/>
      <c r="K25" s="800"/>
      <c r="L25" s="800"/>
      <c r="M25" s="800"/>
      <c r="N25" s="800"/>
      <c r="O25" s="801"/>
      <c r="P25" s="718"/>
      <c r="Q25" s="737"/>
      <c r="R25" s="738"/>
      <c r="S25" s="738"/>
      <c r="T25" s="738"/>
      <c r="U25" s="738"/>
      <c r="V25" s="738"/>
      <c r="W25" s="738"/>
      <c r="X25" s="738"/>
      <c r="Y25" s="738"/>
      <c r="Z25" s="738"/>
      <c r="AA25" s="738"/>
      <c r="AB25" s="739"/>
    </row>
    <row r="26" ht="19.9" customHeight="1">
      <c r="A26" s="341"/>
      <c r="B26" s="339"/>
      <c r="C26" s="339"/>
      <c r="D26" s="802"/>
      <c r="E26" s="803"/>
      <c r="F26" s="717"/>
      <c r="G26" s="717"/>
      <c r="H26" s="804"/>
      <c r="I26" s="717"/>
      <c r="J26" s="805"/>
      <c r="K26" s="164"/>
      <c r="L26" s="164"/>
      <c r="M26" s="164"/>
      <c r="N26" s="164"/>
      <c r="O26" s="717"/>
      <c r="P26" s="718"/>
      <c r="Q26" t="s" s="755">
        <v>659</v>
      </c>
      <c r="R26" s="806"/>
      <c r="S26" s="806"/>
      <c r="T26" s="806"/>
      <c r="U26" s="806"/>
      <c r="V26" s="806"/>
      <c r="W26" s="806"/>
      <c r="X26" s="806"/>
      <c r="Y26" s="806"/>
      <c r="Z26" s="806"/>
      <c r="AA26" s="806"/>
      <c r="AB26" s="807"/>
    </row>
    <row r="27" ht="19.9" customHeight="1">
      <c r="A27" s="341"/>
      <c r="B27" s="339"/>
      <c r="C27" s="339"/>
      <c r="D27" s="802"/>
      <c r="E27" s="803"/>
      <c r="F27" s="717"/>
      <c r="G27" s="717"/>
      <c r="H27" s="804"/>
      <c r="I27" s="717"/>
      <c r="J27" s="805"/>
      <c r="K27" s="164"/>
      <c r="L27" s="164"/>
      <c r="M27" s="164"/>
      <c r="N27" s="164"/>
      <c r="O27" s="717"/>
      <c r="P27" s="718"/>
      <c r="Q27" t="s" s="725">
        <v>660</v>
      </c>
      <c r="R27" s="808"/>
      <c r="S27" s="808"/>
      <c r="T27" s="808"/>
      <c r="U27" s="808"/>
      <c r="V27" s="808"/>
      <c r="W27" s="808"/>
      <c r="X27" s="808"/>
      <c r="Y27" s="808"/>
      <c r="Z27" s="808"/>
      <c r="AA27" s="808"/>
      <c r="AB27" s="809"/>
    </row>
    <row r="28" ht="19.9" customHeight="1">
      <c r="A28" s="341"/>
      <c r="B28" s="339"/>
      <c r="C28" s="339"/>
      <c r="D28" s="802"/>
      <c r="E28" s="803"/>
      <c r="F28" s="717"/>
      <c r="G28" s="717"/>
      <c r="H28" s="804"/>
      <c r="I28" s="717"/>
      <c r="J28" s="805"/>
      <c r="K28" s="164"/>
      <c r="L28" s="164"/>
      <c r="M28" s="164"/>
      <c r="N28" s="164"/>
      <c r="O28" s="339"/>
      <c r="P28" s="342"/>
      <c r="Q28" s="810"/>
      <c r="R28" s="811"/>
      <c r="S28" s="811"/>
      <c r="T28" s="811"/>
      <c r="U28" s="811"/>
      <c r="V28" s="811"/>
      <c r="W28" s="811"/>
      <c r="X28" s="811"/>
      <c r="Y28" s="811"/>
      <c r="Z28" s="811"/>
      <c r="AA28" s="811"/>
      <c r="AB28" s="812"/>
    </row>
    <row r="29" ht="19.9" customHeight="1">
      <c r="A29" s="341"/>
      <c r="B29" s="339"/>
      <c r="C29" s="339"/>
      <c r="D29" s="802"/>
      <c r="E29" s="803"/>
      <c r="F29" s="717"/>
      <c r="G29" s="717"/>
      <c r="H29" s="804"/>
      <c r="I29" s="717"/>
      <c r="J29" s="805"/>
      <c r="K29" s="164"/>
      <c r="L29" s="164"/>
      <c r="M29" s="164"/>
      <c r="N29" s="164"/>
      <c r="O29" s="339"/>
      <c r="P29" s="342"/>
      <c r="Q29" t="s" s="719">
        <v>661</v>
      </c>
      <c r="R29" s="813"/>
      <c r="S29" s="813"/>
      <c r="T29" s="813"/>
      <c r="U29" s="813"/>
      <c r="V29" s="813"/>
      <c r="W29" s="813"/>
      <c r="X29" s="813"/>
      <c r="Y29" s="813"/>
      <c r="Z29" s="813"/>
      <c r="AA29" s="813"/>
      <c r="AB29" s="814"/>
    </row>
    <row r="30" ht="19.9" customHeight="1">
      <c r="A30" s="341"/>
      <c r="B30" s="339"/>
      <c r="C30" s="339"/>
      <c r="D30" s="339"/>
      <c r="E30" s="339"/>
      <c r="F30" s="339"/>
      <c r="G30" s="339"/>
      <c r="H30" s="339"/>
      <c r="I30" s="339"/>
      <c r="J30" s="339"/>
      <c r="K30" s="339"/>
      <c r="L30" s="339"/>
      <c r="M30" s="339"/>
      <c r="N30" s="339"/>
      <c r="O30" s="339"/>
      <c r="P30" s="342"/>
      <c r="Q30" t="s" s="725">
        <v>662</v>
      </c>
      <c r="R30" s="808"/>
      <c r="S30" s="808"/>
      <c r="T30" s="808"/>
      <c r="U30" s="808"/>
      <c r="V30" s="808"/>
      <c r="W30" s="808"/>
      <c r="X30" s="808"/>
      <c r="Y30" s="808"/>
      <c r="Z30" s="808"/>
      <c r="AA30" s="808"/>
      <c r="AB30" s="809"/>
    </row>
    <row r="31" ht="19.9" customHeight="1">
      <c r="A31" s="341"/>
      <c r="B31" s="339"/>
      <c r="C31" s="339"/>
      <c r="D31" s="339"/>
      <c r="E31" s="339"/>
      <c r="F31" s="339"/>
      <c r="G31" s="339"/>
      <c r="H31" s="339"/>
      <c r="I31" s="339"/>
      <c r="J31" s="339"/>
      <c r="K31" s="339"/>
      <c r="L31" s="339"/>
      <c r="M31" s="339"/>
      <c r="N31" s="339"/>
      <c r="O31" s="339"/>
      <c r="P31" s="342"/>
      <c r="Q31" s="810"/>
      <c r="R31" s="811"/>
      <c r="S31" s="811"/>
      <c r="T31" s="811"/>
      <c r="U31" s="811"/>
      <c r="V31" s="811"/>
      <c r="W31" s="811"/>
      <c r="X31" s="811"/>
      <c r="Y31" s="811"/>
      <c r="Z31" s="811"/>
      <c r="AA31" s="811"/>
      <c r="AB31" s="812"/>
    </row>
    <row r="32" ht="19.9" customHeight="1">
      <c r="A32" s="341"/>
      <c r="B32" s="339"/>
      <c r="C32" s="339"/>
      <c r="D32" s="339"/>
      <c r="E32" s="339"/>
      <c r="F32" s="339"/>
      <c r="G32" s="339"/>
      <c r="H32" s="339"/>
      <c r="I32" s="339"/>
      <c r="J32" s="339"/>
      <c r="K32" s="339"/>
      <c r="L32" s="339"/>
      <c r="M32" s="339"/>
      <c r="N32" s="339"/>
      <c r="O32" s="339"/>
      <c r="P32" s="342"/>
      <c r="Q32" t="s" s="740">
        <v>663</v>
      </c>
      <c r="R32" s="741"/>
      <c r="S32" s="741"/>
      <c r="T32" s="741"/>
      <c r="U32" s="741"/>
      <c r="V32" s="741"/>
      <c r="W32" s="741"/>
      <c r="X32" s="741"/>
      <c r="Y32" s="741"/>
      <c r="Z32" s="741"/>
      <c r="AA32" s="741"/>
      <c r="AB32" s="742"/>
    </row>
    <row r="33" ht="19.9" customHeight="1">
      <c r="A33" s="341"/>
      <c r="B33" s="339"/>
      <c r="C33" s="339"/>
      <c r="D33" s="339"/>
      <c r="E33" s="339"/>
      <c r="F33" s="339"/>
      <c r="G33" s="339"/>
      <c r="H33" s="339"/>
      <c r="I33" s="339"/>
      <c r="J33" s="339"/>
      <c r="K33" s="339"/>
      <c r="L33" s="339"/>
      <c r="M33" s="339"/>
      <c r="N33" s="339"/>
      <c r="O33" s="717"/>
      <c r="P33" s="718"/>
      <c r="Q33" t="s" s="725">
        <v>664</v>
      </c>
      <c r="R33" s="726"/>
      <c r="S33" s="726"/>
      <c r="T33" s="726"/>
      <c r="U33" s="726"/>
      <c r="V33" s="726"/>
      <c r="W33" s="726"/>
      <c r="X33" s="726"/>
      <c r="Y33" s="726"/>
      <c r="Z33" s="726"/>
      <c r="AA33" s="726"/>
      <c r="AB33" s="727"/>
    </row>
    <row r="34" ht="19.9" customHeight="1">
      <c r="A34" s="341"/>
      <c r="B34" s="339"/>
      <c r="C34" s="339"/>
      <c r="D34" s="339"/>
      <c r="E34" s="339"/>
      <c r="F34" s="339"/>
      <c r="G34" s="339"/>
      <c r="H34" s="339"/>
      <c r="I34" s="339"/>
      <c r="J34" s="339"/>
      <c r="K34" s="339"/>
      <c r="L34" s="339"/>
      <c r="M34" s="339"/>
      <c r="N34" s="339"/>
      <c r="O34" s="717"/>
      <c r="P34" s="718"/>
      <c r="Q34" s="737"/>
      <c r="R34" s="738"/>
      <c r="S34" s="738"/>
      <c r="T34" s="738"/>
      <c r="U34" s="738"/>
      <c r="V34" s="738"/>
      <c r="W34" s="738"/>
      <c r="X34" s="738"/>
      <c r="Y34" s="738"/>
      <c r="Z34" s="738"/>
      <c r="AA34" s="738"/>
      <c r="AB34" s="739"/>
    </row>
    <row r="35" ht="19.9" customHeight="1">
      <c r="A35" s="341"/>
      <c r="B35" s="339"/>
      <c r="C35" s="339"/>
      <c r="D35" s="339"/>
      <c r="E35" s="339"/>
      <c r="F35" s="339"/>
      <c r="G35" s="339"/>
      <c r="H35" s="339"/>
      <c r="I35" s="339"/>
      <c r="J35" s="339"/>
      <c r="K35" s="339"/>
      <c r="L35" s="339"/>
      <c r="M35" s="339"/>
      <c r="N35" s="339"/>
      <c r="O35" s="717"/>
      <c r="P35" s="718"/>
      <c r="Q35" t="s" s="755">
        <v>665</v>
      </c>
      <c r="R35" s="756"/>
      <c r="S35" s="756"/>
      <c r="T35" s="756"/>
      <c r="U35" s="756"/>
      <c r="V35" s="756"/>
      <c r="W35" s="756"/>
      <c r="X35" s="756"/>
      <c r="Y35" s="756"/>
      <c r="Z35" s="756"/>
      <c r="AA35" s="756"/>
      <c r="AB35" s="757"/>
    </row>
    <row r="36" ht="19.9" customHeight="1">
      <c r="A36" s="341"/>
      <c r="B36" s="339"/>
      <c r="C36" s="339"/>
      <c r="D36" s="339"/>
      <c r="E36" s="339"/>
      <c r="F36" s="339"/>
      <c r="G36" s="339"/>
      <c r="H36" s="339"/>
      <c r="I36" s="339"/>
      <c r="J36" s="339"/>
      <c r="K36" s="339"/>
      <c r="L36" s="339"/>
      <c r="M36" s="339"/>
      <c r="N36" s="339"/>
      <c r="O36" s="717"/>
      <c r="P36" s="718"/>
      <c r="Q36" t="s" s="725">
        <v>666</v>
      </c>
      <c r="R36" s="726"/>
      <c r="S36" s="726"/>
      <c r="T36" s="726"/>
      <c r="U36" s="726"/>
      <c r="V36" s="726"/>
      <c r="W36" s="726"/>
      <c r="X36" s="726"/>
      <c r="Y36" s="726"/>
      <c r="Z36" s="726"/>
      <c r="AA36" s="726"/>
      <c r="AB36" s="727"/>
    </row>
    <row r="37" ht="18.6" customHeight="1">
      <c r="A37" s="341"/>
      <c r="B37" s="339"/>
      <c r="C37" s="339"/>
      <c r="D37" s="802"/>
      <c r="E37" s="803"/>
      <c r="F37" s="717"/>
      <c r="G37" s="717"/>
      <c r="H37" s="804"/>
      <c r="I37" s="717"/>
      <c r="J37" s="805"/>
      <c r="K37" s="164"/>
      <c r="L37" s="164"/>
      <c r="M37" s="164"/>
      <c r="N37" s="164"/>
      <c r="O37" s="717"/>
      <c r="P37" s="718"/>
      <c r="Q37" t="s" s="815">
        <v>667</v>
      </c>
      <c r="R37" s="738"/>
      <c r="S37" s="738"/>
      <c r="T37" s="738"/>
      <c r="U37" s="738"/>
      <c r="V37" s="738"/>
      <c r="W37" s="738"/>
      <c r="X37" s="738"/>
      <c r="Y37" s="738"/>
      <c r="Z37" s="738"/>
      <c r="AA37" s="738"/>
      <c r="AB37" s="739"/>
    </row>
    <row r="38" ht="21.6" customHeight="1">
      <c r="A38" s="341"/>
      <c r="B38" s="339"/>
      <c r="C38" s="339"/>
      <c r="D38" s="802"/>
      <c r="E38" s="803"/>
      <c r="F38" s="717"/>
      <c r="G38" s="717"/>
      <c r="H38" s="804"/>
      <c r="I38" s="717"/>
      <c r="J38" s="805"/>
      <c r="K38" s="164"/>
      <c r="L38" s="164"/>
      <c r="M38" s="164"/>
      <c r="N38" s="164"/>
      <c r="O38" s="717"/>
      <c r="P38" s="718"/>
      <c r="Q38" t="s" s="719">
        <v>668</v>
      </c>
      <c r="R38" s="720"/>
      <c r="S38" s="720"/>
      <c r="T38" s="720"/>
      <c r="U38" s="720"/>
      <c r="V38" s="720"/>
      <c r="W38" s="720"/>
      <c r="X38" s="720"/>
      <c r="Y38" s="720"/>
      <c r="Z38" s="720"/>
      <c r="AA38" s="720"/>
      <c r="AB38" s="721"/>
    </row>
    <row r="39" ht="14.65" customHeight="1">
      <c r="A39" s="341"/>
      <c r="B39" s="339"/>
      <c r="C39" s="339"/>
      <c r="D39" s="802"/>
      <c r="E39" s="803"/>
      <c r="F39" s="717"/>
      <c r="G39" s="717"/>
      <c r="H39" s="804"/>
      <c r="I39" s="717"/>
      <c r="J39" s="805"/>
      <c r="K39" s="164"/>
      <c r="L39" s="164"/>
      <c r="M39" s="164"/>
      <c r="N39" s="164"/>
      <c r="O39" s="339"/>
      <c r="P39" s="342"/>
      <c r="Q39" t="s" s="725">
        <v>669</v>
      </c>
      <c r="R39" s="726"/>
      <c r="S39" s="726"/>
      <c r="T39" s="726"/>
      <c r="U39" s="726"/>
      <c r="V39" s="726"/>
      <c r="W39" s="726"/>
      <c r="X39" s="726"/>
      <c r="Y39" s="726"/>
      <c r="Z39" s="726"/>
      <c r="AA39" s="726"/>
      <c r="AB39" s="727"/>
    </row>
    <row r="40" ht="14.65" customHeight="1">
      <c r="A40" s="341"/>
      <c r="B40" s="339"/>
      <c r="C40" s="339"/>
      <c r="D40" s="802"/>
      <c r="E40" s="803"/>
      <c r="F40" s="717"/>
      <c r="G40" s="717"/>
      <c r="H40" s="804"/>
      <c r="I40" s="717"/>
      <c r="J40" s="805"/>
      <c r="K40" s="164"/>
      <c r="L40" s="164"/>
      <c r="M40" s="164"/>
      <c r="N40" s="164"/>
      <c r="O40" s="339"/>
      <c r="P40" s="342"/>
      <c r="Q40" s="733"/>
      <c r="R40" s="734"/>
      <c r="S40" s="734"/>
      <c r="T40" s="734"/>
      <c r="U40" s="734"/>
      <c r="V40" s="734"/>
      <c r="W40" s="734"/>
      <c r="X40" s="734"/>
      <c r="Y40" s="734"/>
      <c r="Z40" s="734"/>
      <c r="AA40" s="734"/>
      <c r="AB40" s="735"/>
    </row>
    <row r="41" ht="15" customHeight="1">
      <c r="A41" s="341"/>
      <c r="B41" s="339"/>
      <c r="C41" s="339"/>
      <c r="D41" s="339"/>
      <c r="E41" s="339"/>
      <c r="F41" s="339"/>
      <c r="G41" s="339"/>
      <c r="H41" s="339"/>
      <c r="I41" s="339"/>
      <c r="J41" s="339"/>
      <c r="K41" s="339"/>
      <c r="L41" s="339"/>
      <c r="M41" s="339"/>
      <c r="N41" s="339"/>
      <c r="O41" s="339"/>
      <c r="P41" s="342"/>
      <c r="Q41" s="733"/>
      <c r="R41" s="734"/>
      <c r="S41" s="734"/>
      <c r="T41" s="734"/>
      <c r="U41" s="734"/>
      <c r="V41" s="734"/>
      <c r="W41" s="734"/>
      <c r="X41" s="734"/>
      <c r="Y41" s="734"/>
      <c r="Z41" s="734"/>
      <c r="AA41" s="734"/>
      <c r="AB41" s="735"/>
    </row>
    <row r="42" ht="15" customHeight="1">
      <c r="A42" s="816"/>
      <c r="B42" s="817"/>
      <c r="C42" s="817"/>
      <c r="D42" s="817"/>
      <c r="E42" s="817"/>
      <c r="F42" s="817"/>
      <c r="G42" s="817"/>
      <c r="H42" s="817"/>
      <c r="I42" s="817"/>
      <c r="J42" s="817"/>
      <c r="K42" s="817"/>
      <c r="L42" s="817"/>
      <c r="M42" s="817"/>
      <c r="N42" s="817"/>
      <c r="O42" s="817"/>
      <c r="P42" s="818"/>
      <c r="Q42" s="737"/>
      <c r="R42" s="738"/>
      <c r="S42" s="738"/>
      <c r="T42" s="738"/>
      <c r="U42" s="738"/>
      <c r="V42" s="738"/>
      <c r="W42" s="738"/>
      <c r="X42" s="738"/>
      <c r="Y42" s="738"/>
      <c r="Z42" s="738"/>
      <c r="AA42" s="738"/>
      <c r="AB42" s="739"/>
    </row>
  </sheetData>
  <mergeCells count="53">
    <mergeCell ref="Q39:AB42"/>
    <mergeCell ref="C12:L14"/>
    <mergeCell ref="Q37:AB37"/>
    <mergeCell ref="Q9:AB9"/>
    <mergeCell ref="Q33:AB34"/>
    <mergeCell ref="Q32:AB32"/>
    <mergeCell ref="Q36:AB36"/>
    <mergeCell ref="Q10:AB14"/>
    <mergeCell ref="Q23:AB25"/>
    <mergeCell ref="Q16:AB21"/>
    <mergeCell ref="L18:N18"/>
    <mergeCell ref="C16:O16"/>
    <mergeCell ref="C19:K19"/>
    <mergeCell ref="L19:N19"/>
    <mergeCell ref="Q35:AB35"/>
    <mergeCell ref="Q30:AB31"/>
    <mergeCell ref="B16:B24"/>
    <mergeCell ref="Q2:AB2"/>
    <mergeCell ref="Q6:AB6"/>
    <mergeCell ref="Q7:AB8"/>
    <mergeCell ref="D2:J2"/>
    <mergeCell ref="D3:J3"/>
    <mergeCell ref="D4:H4"/>
    <mergeCell ref="I4:J4"/>
    <mergeCell ref="D5:H5"/>
    <mergeCell ref="I5:J5"/>
    <mergeCell ref="Q3:AB5"/>
    <mergeCell ref="I6:J6"/>
    <mergeCell ref="D7:H7"/>
    <mergeCell ref="I7:J7"/>
    <mergeCell ref="D6:H6"/>
    <mergeCell ref="D8:H8"/>
    <mergeCell ref="Q29:AB29"/>
    <mergeCell ref="C20:K20"/>
    <mergeCell ref="L20:N20"/>
    <mergeCell ref="C23:K23"/>
    <mergeCell ref="L23:N23"/>
    <mergeCell ref="I8:J8"/>
    <mergeCell ref="D10:H10"/>
    <mergeCell ref="I10:J10"/>
    <mergeCell ref="Q38:AB38"/>
    <mergeCell ref="Q26:AB26"/>
    <mergeCell ref="Q27:AB28"/>
    <mergeCell ref="Q15:AB15"/>
    <mergeCell ref="C17:N17"/>
    <mergeCell ref="C18:K18"/>
    <mergeCell ref="C21:K21"/>
    <mergeCell ref="L21:N21"/>
    <mergeCell ref="Q22:AB22"/>
    <mergeCell ref="O17:O23"/>
    <mergeCell ref="C24:O24"/>
    <mergeCell ref="C22:K22"/>
    <mergeCell ref="L22:N22"/>
  </mergeCells>
  <hyperlinks>
    <hyperlink ref="L18" r:id="rId1" location="" tooltip="" display="Link Account opening form"/>
    <hyperlink ref="L19" r:id="rId2" location="" tooltip="" display="Catalogue link"/>
    <hyperlink ref="L20" r:id="rId3" location="" tooltip="" display="Price list link"/>
    <hyperlink ref="L21" r:id="rId4" location="" tooltip="" display="Link Vertical YY Info&#9;"/>
    <hyperlink ref="L22" r:id="rId5" location="" tooltip="" display="Link BtoC"/>
    <hyperlink ref="L23" r:id="rId6" location="" tooltip="" display="Link BtoB"/>
    <hyperlink ref="Q37" r:id="rId7" location="" tooltip="" display="https://drive.google.com/drive/folders/10AbbeuWVr14Zz0zv_SOuWNf7rrrmOI9a?usp=sharing"/>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