
<file path=[Content_Types].xml><?xml version="1.0" encoding="utf-8"?>
<Types xmlns="http://schemas.openxmlformats.org/package/2006/content-types">
  <Default Extension="rels" ContentType="application/vnd.openxmlformats-package.relationships+xml"/>
  <Default Extension="tif" ContentType="image/ti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pierremellot/Cheeta holds Dropbox/CHEETA/Pricelists/CHEETA LISTS/Test/"/>
    </mc:Choice>
  </mc:AlternateContent>
  <xr:revisionPtr revIDLastSave="0" documentId="13_ncr:1_{72F368AE-BE51-F04E-8C39-94B329A0EAD0}" xr6:coauthVersionLast="47" xr6:coauthVersionMax="47" xr10:uidLastSave="{00000000-0000-0000-0000-000000000000}"/>
  <bookViews>
    <workbookView xWindow="0" yWindow="540" windowWidth="28800" windowHeight="15760" activeTab="1" xr2:uid="{00000000-000D-0000-FFFF-FFFF00000000}"/>
  </bookViews>
  <sheets>
    <sheet name="PU Holds " sheetId="6" r:id="rId1"/>
    <sheet name="Soft PU Holds" sheetId="7" r:id="rId2"/>
    <sheet name="Fiberglass volumes" sheetId="3" r:id="rId3"/>
    <sheet name="Wooden volumes &amp; Wooden holds" sheetId="4" r:id="rId4"/>
    <sheet name="Summary of ord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7" l="1"/>
  <c r="T8" i="7"/>
  <c r="T9" i="7"/>
  <c r="Y9" i="7" s="1"/>
  <c r="T10" i="7"/>
  <c r="T11" i="7"/>
  <c r="T12" i="7"/>
  <c r="T13" i="7"/>
  <c r="V13" i="7" s="1"/>
  <c r="T14" i="7"/>
  <c r="T15" i="7"/>
  <c r="T16" i="7"/>
  <c r="T17" i="7"/>
  <c r="T18" i="7"/>
  <c r="T19" i="7"/>
  <c r="T20" i="7"/>
  <c r="T21" i="7"/>
  <c r="Y21" i="7" s="1"/>
  <c r="T22" i="7"/>
  <c r="T23" i="7"/>
  <c r="T6" i="7"/>
  <c r="N24" i="7"/>
  <c r="N423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6" i="6"/>
  <c r="Q147" i="3"/>
  <c r="Q146" i="3"/>
  <c r="Q149" i="3"/>
  <c r="Q150" i="3"/>
  <c r="Q151" i="3"/>
  <c r="Q152" i="3"/>
  <c r="Q153" i="3"/>
  <c r="Q154" i="3"/>
  <c r="Q155" i="3"/>
  <c r="Q156" i="3"/>
  <c r="Q157" i="3"/>
  <c r="Q158" i="3"/>
  <c r="Q159" i="3"/>
  <c r="Q148" i="3"/>
  <c r="Q137" i="3"/>
  <c r="Q138" i="3"/>
  <c r="Q139" i="3"/>
  <c r="Q140" i="3"/>
  <c r="Q141" i="3"/>
  <c r="Q142" i="3"/>
  <c r="Q143" i="3"/>
  <c r="Q144" i="3"/>
  <c r="Q145" i="3"/>
  <c r="Q136" i="3"/>
  <c r="Q127" i="3"/>
  <c r="Q93" i="3"/>
  <c r="Q92" i="3"/>
  <c r="Q89" i="3"/>
  <c r="Q81" i="3"/>
  <c r="Q82" i="3"/>
  <c r="Q83" i="3"/>
  <c r="Q84" i="3"/>
  <c r="Q80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" i="3"/>
  <c r="U12" i="7"/>
  <c r="V12" i="7"/>
  <c r="U13" i="7"/>
  <c r="S24" i="7"/>
  <c r="R24" i="7"/>
  <c r="Q24" i="7"/>
  <c r="P24" i="7"/>
  <c r="O24" i="7"/>
  <c r="M24" i="7"/>
  <c r="L24" i="7"/>
  <c r="K24" i="7"/>
  <c r="J24" i="7"/>
  <c r="I24" i="7"/>
  <c r="H24" i="7"/>
  <c r="G24" i="7"/>
  <c r="F24" i="7"/>
  <c r="Y23" i="7"/>
  <c r="Y22" i="7"/>
  <c r="V20" i="7"/>
  <c r="Y19" i="7"/>
  <c r="U18" i="7"/>
  <c r="Y17" i="7"/>
  <c r="U16" i="7"/>
  <c r="Y15" i="7"/>
  <c r="V14" i="7"/>
  <c r="Y11" i="7"/>
  <c r="U10" i="7"/>
  <c r="U8" i="7"/>
  <c r="Y7" i="7"/>
  <c r="U20" i="7" l="1"/>
  <c r="U14" i="7"/>
  <c r="Y20" i="7"/>
  <c r="Y18" i="7"/>
  <c r="Y14" i="7"/>
  <c r="U22" i="7"/>
  <c r="V10" i="7"/>
  <c r="V11" i="7"/>
  <c r="V19" i="7"/>
  <c r="Y10" i="7"/>
  <c r="V9" i="7"/>
  <c r="V17" i="7"/>
  <c r="V18" i="7"/>
  <c r="T24" i="7"/>
  <c r="F17" i="5" s="1"/>
  <c r="V8" i="7"/>
  <c r="V16" i="7"/>
  <c r="U6" i="7"/>
  <c r="Y8" i="7"/>
  <c r="Y16" i="7"/>
  <c r="V6" i="7"/>
  <c r="V22" i="7"/>
  <c r="Y6" i="7"/>
  <c r="V21" i="7"/>
  <c r="V7" i="7"/>
  <c r="V15" i="7"/>
  <c r="V23" i="7"/>
  <c r="U7" i="7"/>
  <c r="U9" i="7"/>
  <c r="U11" i="7"/>
  <c r="U15" i="7"/>
  <c r="U17" i="7"/>
  <c r="U19" i="7"/>
  <c r="U21" i="7"/>
  <c r="U23" i="7"/>
  <c r="V4" i="7" l="1"/>
  <c r="V24" i="7"/>
  <c r="V25" i="7" s="1"/>
  <c r="V2" i="7" s="1"/>
  <c r="U24" i="7"/>
  <c r="E17" i="5" s="1"/>
  <c r="Y29" i="6"/>
  <c r="Y30" i="6"/>
  <c r="Y37" i="6"/>
  <c r="Y38" i="6"/>
  <c r="Y45" i="6"/>
  <c r="Y46" i="6"/>
  <c r="Y53" i="6"/>
  <c r="Y54" i="6"/>
  <c r="O57" i="4"/>
  <c r="O58" i="4"/>
  <c r="O59" i="4"/>
  <c r="O60" i="4"/>
  <c r="O61" i="4"/>
  <c r="O62" i="4"/>
  <c r="N57" i="4"/>
  <c r="N58" i="4"/>
  <c r="N59" i="4"/>
  <c r="N60" i="4"/>
  <c r="N61" i="4"/>
  <c r="N62" i="4"/>
  <c r="M57" i="4"/>
  <c r="M58" i="4"/>
  <c r="M59" i="4"/>
  <c r="M60" i="4"/>
  <c r="M61" i="4"/>
  <c r="M62" i="4"/>
  <c r="Y108" i="6"/>
  <c r="Y107" i="6"/>
  <c r="Y106" i="6"/>
  <c r="Y91" i="6"/>
  <c r="Y90" i="6"/>
  <c r="Y84" i="6"/>
  <c r="Y83" i="6"/>
  <c r="Y68" i="6"/>
  <c r="Y67" i="6"/>
  <c r="Y66" i="6"/>
  <c r="Y60" i="6"/>
  <c r="O165" i="3"/>
  <c r="M165" i="3"/>
  <c r="L165" i="3"/>
  <c r="K165" i="3"/>
  <c r="J165" i="3"/>
  <c r="N165" i="3"/>
  <c r="Q60" i="3"/>
  <c r="S60" i="3" s="1"/>
  <c r="V53" i="6"/>
  <c r="U54" i="6"/>
  <c r="U55" i="6"/>
  <c r="U56" i="6"/>
  <c r="V57" i="6"/>
  <c r="V58" i="6"/>
  <c r="V59" i="6"/>
  <c r="V61" i="6"/>
  <c r="U62" i="6"/>
  <c r="V63" i="6"/>
  <c r="U64" i="6"/>
  <c r="V65" i="6"/>
  <c r="V67" i="6"/>
  <c r="U68" i="6"/>
  <c r="V69" i="6"/>
  <c r="U70" i="6"/>
  <c r="U71" i="6"/>
  <c r="V72" i="6"/>
  <c r="U73" i="6"/>
  <c r="U74" i="6"/>
  <c r="Y75" i="6"/>
  <c r="Y76" i="6"/>
  <c r="Y77" i="6"/>
  <c r="Y78" i="6"/>
  <c r="Y79" i="6"/>
  <c r="U80" i="6"/>
  <c r="Y81" i="6"/>
  <c r="U82" i="6"/>
  <c r="U84" i="6"/>
  <c r="Y85" i="6"/>
  <c r="U86" i="6"/>
  <c r="Y87" i="6"/>
  <c r="U88" i="6"/>
  <c r="Y89" i="6"/>
  <c r="U90" i="6"/>
  <c r="V92" i="6"/>
  <c r="Y93" i="6"/>
  <c r="Y94" i="6"/>
  <c r="Y95" i="6"/>
  <c r="U96" i="6"/>
  <c r="V97" i="6"/>
  <c r="U98" i="6"/>
  <c r="Y99" i="6"/>
  <c r="U100" i="6"/>
  <c r="Y101" i="6"/>
  <c r="U102" i="6"/>
  <c r="U103" i="6"/>
  <c r="U104" i="6"/>
  <c r="U105" i="6"/>
  <c r="U106" i="6"/>
  <c r="U107" i="6"/>
  <c r="U108" i="6"/>
  <c r="U109" i="6"/>
  <c r="U110" i="6"/>
  <c r="U111" i="6"/>
  <c r="U112" i="6"/>
  <c r="V113" i="6"/>
  <c r="U114" i="6"/>
  <c r="Y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V129" i="6"/>
  <c r="U130" i="6"/>
  <c r="Y131" i="6"/>
  <c r="U132" i="6"/>
  <c r="Y133" i="6"/>
  <c r="U134" i="6"/>
  <c r="U135" i="6"/>
  <c r="U136" i="6"/>
  <c r="U137" i="6"/>
  <c r="U138" i="6"/>
  <c r="V139" i="6"/>
  <c r="U140" i="6"/>
  <c r="U141" i="6"/>
  <c r="U142" i="6"/>
  <c r="U143" i="6"/>
  <c r="U144" i="6"/>
  <c r="V145" i="6"/>
  <c r="U146" i="6"/>
  <c r="Y147" i="6"/>
  <c r="U148" i="6"/>
  <c r="Y149" i="6"/>
  <c r="U150" i="6"/>
  <c r="U151" i="6"/>
  <c r="U152" i="6"/>
  <c r="U153" i="6"/>
  <c r="U154" i="6"/>
  <c r="U155" i="6"/>
  <c r="U156" i="6"/>
  <c r="U157" i="6"/>
  <c r="U158" i="6"/>
  <c r="U159" i="6"/>
  <c r="U160" i="6"/>
  <c r="V161" i="6"/>
  <c r="U162" i="6"/>
  <c r="Y163" i="6"/>
  <c r="U164" i="6"/>
  <c r="Y165" i="6"/>
  <c r="U166" i="6"/>
  <c r="U167" i="6"/>
  <c r="U168" i="6"/>
  <c r="U169" i="6"/>
  <c r="U170" i="6"/>
  <c r="U171" i="6"/>
  <c r="U172" i="6"/>
  <c r="U173" i="6"/>
  <c r="U174" i="6"/>
  <c r="U175" i="6"/>
  <c r="U176" i="6"/>
  <c r="V177" i="6"/>
  <c r="U178" i="6"/>
  <c r="Y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V193" i="6"/>
  <c r="U194" i="6"/>
  <c r="Y195" i="6"/>
  <c r="U196" i="6"/>
  <c r="Y197" i="6"/>
  <c r="U198" i="6"/>
  <c r="U199" i="6"/>
  <c r="U200" i="6"/>
  <c r="U201" i="6"/>
  <c r="U202" i="6"/>
  <c r="Y203" i="6"/>
  <c r="U204" i="6"/>
  <c r="Y205" i="6"/>
  <c r="U206" i="6"/>
  <c r="U207" i="6"/>
  <c r="U208" i="6"/>
  <c r="V209" i="6"/>
  <c r="U210" i="6"/>
  <c r="Y211" i="6"/>
  <c r="U212" i="6"/>
  <c r="U213" i="6"/>
  <c r="U214" i="6"/>
  <c r="U215" i="6"/>
  <c r="U216" i="6"/>
  <c r="U217" i="6"/>
  <c r="U218" i="6"/>
  <c r="Y219" i="6"/>
  <c r="U220" i="6"/>
  <c r="U221" i="6"/>
  <c r="U222" i="6"/>
  <c r="U223" i="6"/>
  <c r="U224" i="6"/>
  <c r="V225" i="6"/>
  <c r="U226" i="6"/>
  <c r="Y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V241" i="6"/>
  <c r="U242" i="6"/>
  <c r="Y243" i="6"/>
  <c r="U244" i="6"/>
  <c r="U245" i="6"/>
  <c r="U246" i="6"/>
  <c r="U247" i="6"/>
  <c r="U248" i="6"/>
  <c r="V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27" i="6"/>
  <c r="U28" i="6"/>
  <c r="U29" i="6"/>
  <c r="V30" i="6"/>
  <c r="U31" i="6"/>
  <c r="U32" i="6"/>
  <c r="U33" i="6"/>
  <c r="U34" i="6"/>
  <c r="U35" i="6"/>
  <c r="U36" i="6"/>
  <c r="U37" i="6"/>
  <c r="V38" i="6"/>
  <c r="U39" i="6"/>
  <c r="U40" i="6"/>
  <c r="U41" i="6"/>
  <c r="U42" i="6"/>
  <c r="U43" i="6"/>
  <c r="U44" i="6"/>
  <c r="U45" i="6"/>
  <c r="V46" i="6"/>
  <c r="U47" i="6"/>
  <c r="U48" i="6"/>
  <c r="U49" i="6"/>
  <c r="U50" i="6"/>
  <c r="U51" i="6"/>
  <c r="U52" i="6"/>
  <c r="U16" i="6"/>
  <c r="U17" i="6"/>
  <c r="U18" i="6"/>
  <c r="U19" i="6"/>
  <c r="U20" i="6"/>
  <c r="U21" i="6"/>
  <c r="U22" i="6"/>
  <c r="U23" i="6"/>
  <c r="U24" i="6"/>
  <c r="U25" i="6"/>
  <c r="U26" i="6"/>
  <c r="U6" i="6"/>
  <c r="U7" i="6"/>
  <c r="U8" i="6"/>
  <c r="U9" i="6"/>
  <c r="U10" i="6"/>
  <c r="U11" i="6"/>
  <c r="U12" i="6"/>
  <c r="U13" i="6"/>
  <c r="U14" i="6"/>
  <c r="U1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F423" i="6"/>
  <c r="G423" i="6"/>
  <c r="H423" i="6"/>
  <c r="I423" i="6"/>
  <c r="J423" i="6"/>
  <c r="K423" i="6"/>
  <c r="L423" i="6"/>
  <c r="M423" i="6"/>
  <c r="O423" i="6"/>
  <c r="P423" i="6"/>
  <c r="Q423" i="6"/>
  <c r="R423" i="6"/>
  <c r="S423" i="6"/>
  <c r="G17" i="5" l="1"/>
  <c r="Y52" i="6"/>
  <c r="Y44" i="6"/>
  <c r="Y36" i="6"/>
  <c r="Y28" i="6"/>
  <c r="Y51" i="6"/>
  <c r="Y43" i="6"/>
  <c r="Y35" i="6"/>
  <c r="Y11" i="6"/>
  <c r="Y74" i="6"/>
  <c r="Y92" i="6"/>
  <c r="Y123" i="6"/>
  <c r="Y50" i="6"/>
  <c r="Y42" i="6"/>
  <c r="Y34" i="6"/>
  <c r="Y19" i="6"/>
  <c r="Y98" i="6"/>
  <c r="Y49" i="6"/>
  <c r="Y41" i="6"/>
  <c r="Y33" i="6"/>
  <c r="Y58" i="6"/>
  <c r="Y48" i="6"/>
  <c r="Y40" i="6"/>
  <c r="Y32" i="6"/>
  <c r="Y59" i="6"/>
  <c r="Y82" i="6"/>
  <c r="Y100" i="6"/>
  <c r="Y55" i="6"/>
  <c r="Y47" i="6"/>
  <c r="Y39" i="6"/>
  <c r="Y31" i="6"/>
  <c r="Y27" i="6"/>
  <c r="Y57" i="6"/>
  <c r="Y65" i="6"/>
  <c r="Y73" i="6"/>
  <c r="Y97" i="6"/>
  <c r="Y105" i="6"/>
  <c r="Y113" i="6"/>
  <c r="Y121" i="6"/>
  <c r="Y129" i="6"/>
  <c r="Y137" i="6"/>
  <c r="Y145" i="6"/>
  <c r="Y153" i="6"/>
  <c r="Y161" i="6"/>
  <c r="Y169" i="6"/>
  <c r="Y177" i="6"/>
  <c r="Y185" i="6"/>
  <c r="Y193" i="6"/>
  <c r="Y201" i="6"/>
  <c r="Y209" i="6"/>
  <c r="Y217" i="6"/>
  <c r="Y225" i="6"/>
  <c r="Y233" i="6"/>
  <c r="Y241" i="6"/>
  <c r="Y249" i="6"/>
  <c r="Y257" i="6"/>
  <c r="Y265" i="6"/>
  <c r="Y273" i="6"/>
  <c r="Y281" i="6"/>
  <c r="Y289" i="6"/>
  <c r="Y297" i="6"/>
  <c r="Y305" i="6"/>
  <c r="Y313" i="6"/>
  <c r="Y321" i="6"/>
  <c r="Y329" i="6"/>
  <c r="Y337" i="6"/>
  <c r="Y345" i="6"/>
  <c r="Y353" i="6"/>
  <c r="Y361" i="6"/>
  <c r="Y369" i="6"/>
  <c r="Y377" i="6"/>
  <c r="Y385" i="6"/>
  <c r="Y393" i="6"/>
  <c r="Y401" i="6"/>
  <c r="Y409" i="6"/>
  <c r="Y417" i="6"/>
  <c r="Y12" i="6"/>
  <c r="Y20" i="6"/>
  <c r="Y114" i="6"/>
  <c r="Y122" i="6"/>
  <c r="Y130" i="6"/>
  <c r="Y138" i="6"/>
  <c r="Y146" i="6"/>
  <c r="Y154" i="6"/>
  <c r="Y162" i="6"/>
  <c r="Y170" i="6"/>
  <c r="Y178" i="6"/>
  <c r="Y186" i="6"/>
  <c r="Y194" i="6"/>
  <c r="Y202" i="6"/>
  <c r="Y210" i="6"/>
  <c r="Y218" i="6"/>
  <c r="Y226" i="6"/>
  <c r="Y234" i="6"/>
  <c r="Y242" i="6"/>
  <c r="Y250" i="6"/>
  <c r="Y258" i="6"/>
  <c r="Y266" i="6"/>
  <c r="Y274" i="6"/>
  <c r="Y282" i="6"/>
  <c r="Y290" i="6"/>
  <c r="Y298" i="6"/>
  <c r="Y306" i="6"/>
  <c r="Y314" i="6"/>
  <c r="Y322" i="6"/>
  <c r="Y330" i="6"/>
  <c r="Y338" i="6"/>
  <c r="Y346" i="6"/>
  <c r="Y354" i="6"/>
  <c r="Y362" i="6"/>
  <c r="Y370" i="6"/>
  <c r="Y378" i="6"/>
  <c r="Y386" i="6"/>
  <c r="Y394" i="6"/>
  <c r="Y402" i="6"/>
  <c r="Y410" i="6"/>
  <c r="Y418" i="6"/>
  <c r="Y13" i="6"/>
  <c r="Y21" i="6"/>
  <c r="Y139" i="6"/>
  <c r="Y155" i="6"/>
  <c r="Y171" i="6"/>
  <c r="Y187" i="6"/>
  <c r="Y235" i="6"/>
  <c r="Y251" i="6"/>
  <c r="Y259" i="6"/>
  <c r="Y267" i="6"/>
  <c r="Y275" i="6"/>
  <c r="Y283" i="6"/>
  <c r="Y291" i="6"/>
  <c r="Y299" i="6"/>
  <c r="Y307" i="6"/>
  <c r="Y315" i="6"/>
  <c r="Y323" i="6"/>
  <c r="Y331" i="6"/>
  <c r="Y339" i="6"/>
  <c r="Y347" i="6"/>
  <c r="Y355" i="6"/>
  <c r="Y363" i="6"/>
  <c r="Y371" i="6"/>
  <c r="Y379" i="6"/>
  <c r="Y387" i="6"/>
  <c r="Y395" i="6"/>
  <c r="Y403" i="6"/>
  <c r="Y411" i="6"/>
  <c r="Y419" i="6"/>
  <c r="Y14" i="6"/>
  <c r="Y22" i="6"/>
  <c r="Y116" i="6"/>
  <c r="Y124" i="6"/>
  <c r="Y132" i="6"/>
  <c r="Y140" i="6"/>
  <c r="Y148" i="6"/>
  <c r="Y156" i="6"/>
  <c r="Y164" i="6"/>
  <c r="Y172" i="6"/>
  <c r="Y180" i="6"/>
  <c r="Y188" i="6"/>
  <c r="Y196" i="6"/>
  <c r="Y204" i="6"/>
  <c r="Y212" i="6"/>
  <c r="Y220" i="6"/>
  <c r="Y228" i="6"/>
  <c r="Y236" i="6"/>
  <c r="Y244" i="6"/>
  <c r="Y252" i="6"/>
  <c r="Y260" i="6"/>
  <c r="Y268" i="6"/>
  <c r="Y276" i="6"/>
  <c r="Y284" i="6"/>
  <c r="Y292" i="6"/>
  <c r="Y300" i="6"/>
  <c r="Y308" i="6"/>
  <c r="Y316" i="6"/>
  <c r="Y324" i="6"/>
  <c r="Y332" i="6"/>
  <c r="Y340" i="6"/>
  <c r="Y348" i="6"/>
  <c r="Y356" i="6"/>
  <c r="Y364" i="6"/>
  <c r="Y372" i="6"/>
  <c r="Y380" i="6"/>
  <c r="Y388" i="6"/>
  <c r="Y396" i="6"/>
  <c r="Y404" i="6"/>
  <c r="Y412" i="6"/>
  <c r="Y420" i="6"/>
  <c r="Y7" i="6"/>
  <c r="Y15" i="6"/>
  <c r="Y23" i="6"/>
  <c r="Y61" i="6"/>
  <c r="Y69" i="6"/>
  <c r="Y109" i="6"/>
  <c r="Y117" i="6"/>
  <c r="Y125" i="6"/>
  <c r="Y141" i="6"/>
  <c r="Y157" i="6"/>
  <c r="Y173" i="6"/>
  <c r="Y181" i="6"/>
  <c r="Y189" i="6"/>
  <c r="Y213" i="6"/>
  <c r="Y221" i="6"/>
  <c r="Y229" i="6"/>
  <c r="Y237" i="6"/>
  <c r="Y245" i="6"/>
  <c r="Y253" i="6"/>
  <c r="Y261" i="6"/>
  <c r="Y269" i="6"/>
  <c r="Y277" i="6"/>
  <c r="Y285" i="6"/>
  <c r="Y293" i="6"/>
  <c r="Y301" i="6"/>
  <c r="Y309" i="6"/>
  <c r="Y317" i="6"/>
  <c r="Y325" i="6"/>
  <c r="Y333" i="6"/>
  <c r="Y341" i="6"/>
  <c r="Y349" i="6"/>
  <c r="Y357" i="6"/>
  <c r="Y365" i="6"/>
  <c r="Y373" i="6"/>
  <c r="Y381" i="6"/>
  <c r="Y389" i="6"/>
  <c r="Y397" i="6"/>
  <c r="Y405" i="6"/>
  <c r="Y413" i="6"/>
  <c r="Y421" i="6"/>
  <c r="Y8" i="6"/>
  <c r="Y16" i="6"/>
  <c r="Y24" i="6"/>
  <c r="Y62" i="6"/>
  <c r="Y70" i="6"/>
  <c r="Y86" i="6"/>
  <c r="Y102" i="6"/>
  <c r="Y110" i="6"/>
  <c r="Y118" i="6"/>
  <c r="Y126" i="6"/>
  <c r="Y134" i="6"/>
  <c r="Y142" i="6"/>
  <c r="Y150" i="6"/>
  <c r="Y158" i="6"/>
  <c r="Y166" i="6"/>
  <c r="Y174" i="6"/>
  <c r="Y182" i="6"/>
  <c r="Y190" i="6"/>
  <c r="Y198" i="6"/>
  <c r="Y206" i="6"/>
  <c r="Y214" i="6"/>
  <c r="Y222" i="6"/>
  <c r="Y230" i="6"/>
  <c r="Y238" i="6"/>
  <c r="Y246" i="6"/>
  <c r="Y254" i="6"/>
  <c r="Y262" i="6"/>
  <c r="Y270" i="6"/>
  <c r="Y278" i="6"/>
  <c r="Y286" i="6"/>
  <c r="Y294" i="6"/>
  <c r="Y302" i="6"/>
  <c r="Y310" i="6"/>
  <c r="Y318" i="6"/>
  <c r="Y326" i="6"/>
  <c r="Y334" i="6"/>
  <c r="Y342" i="6"/>
  <c r="Y350" i="6"/>
  <c r="Y358" i="6"/>
  <c r="Y366" i="6"/>
  <c r="Y374" i="6"/>
  <c r="Y382" i="6"/>
  <c r="Y390" i="6"/>
  <c r="Y398" i="6"/>
  <c r="Y406" i="6"/>
  <c r="Y414" i="6"/>
  <c r="Y6" i="6"/>
  <c r="Y9" i="6"/>
  <c r="Y17" i="6"/>
  <c r="Y25" i="6"/>
  <c r="Y63" i="6"/>
  <c r="Y71" i="6"/>
  <c r="Y103" i="6"/>
  <c r="Y111" i="6"/>
  <c r="Y119" i="6"/>
  <c r="Y127" i="6"/>
  <c r="Y135" i="6"/>
  <c r="Y143" i="6"/>
  <c r="Y151" i="6"/>
  <c r="Y159" i="6"/>
  <c r="Y167" i="6"/>
  <c r="Y175" i="6"/>
  <c r="Y183" i="6"/>
  <c r="Y191" i="6"/>
  <c r="Y199" i="6"/>
  <c r="Y207" i="6"/>
  <c r="Y215" i="6"/>
  <c r="Y223" i="6"/>
  <c r="Y231" i="6"/>
  <c r="Y239" i="6"/>
  <c r="Y247" i="6"/>
  <c r="Y255" i="6"/>
  <c r="Y263" i="6"/>
  <c r="Y271" i="6"/>
  <c r="Y279" i="6"/>
  <c r="Y287" i="6"/>
  <c r="Y295" i="6"/>
  <c r="Y303" i="6"/>
  <c r="Y311" i="6"/>
  <c r="Y319" i="6"/>
  <c r="Y327" i="6"/>
  <c r="Y335" i="6"/>
  <c r="Y343" i="6"/>
  <c r="Y351" i="6"/>
  <c r="Y359" i="6"/>
  <c r="Y367" i="6"/>
  <c r="Y375" i="6"/>
  <c r="Y383" i="6"/>
  <c r="Y391" i="6"/>
  <c r="Y399" i="6"/>
  <c r="Y407" i="6"/>
  <c r="Y415" i="6"/>
  <c r="Y10" i="6"/>
  <c r="Y18" i="6"/>
  <c r="Y26" i="6"/>
  <c r="Y56" i="6"/>
  <c r="Y64" i="6"/>
  <c r="Y72" i="6"/>
  <c r="Y80" i="6"/>
  <c r="Y88" i="6"/>
  <c r="Y96" i="6"/>
  <c r="Y104" i="6"/>
  <c r="Y112" i="6"/>
  <c r="Y120" i="6"/>
  <c r="Y128" i="6"/>
  <c r="Y136" i="6"/>
  <c r="Y144" i="6"/>
  <c r="Y152" i="6"/>
  <c r="Y160" i="6"/>
  <c r="Y168" i="6"/>
  <c r="Y176" i="6"/>
  <c r="Y184" i="6"/>
  <c r="Y192" i="6"/>
  <c r="Y200" i="6"/>
  <c r="Y208" i="6"/>
  <c r="Y216" i="6"/>
  <c r="Y224" i="6"/>
  <c r="Y232" i="6"/>
  <c r="Y240" i="6"/>
  <c r="Y248" i="6"/>
  <c r="Y256" i="6"/>
  <c r="Y264" i="6"/>
  <c r="Y272" i="6"/>
  <c r="Y280" i="6"/>
  <c r="Y288" i="6"/>
  <c r="Y296" i="6"/>
  <c r="Y304" i="6"/>
  <c r="Y312" i="6"/>
  <c r="Y320" i="6"/>
  <c r="Y328" i="6"/>
  <c r="Y336" i="6"/>
  <c r="Y344" i="6"/>
  <c r="Y352" i="6"/>
  <c r="Y360" i="6"/>
  <c r="Y368" i="6"/>
  <c r="Y376" i="6"/>
  <c r="Y384" i="6"/>
  <c r="Y392" i="6"/>
  <c r="Y400" i="6"/>
  <c r="Y408" i="6"/>
  <c r="Y416" i="6"/>
  <c r="R60" i="3"/>
  <c r="V16" i="6"/>
  <c r="U63" i="6"/>
  <c r="U69" i="6"/>
  <c r="V255" i="6"/>
  <c r="U30" i="6"/>
  <c r="V233" i="6"/>
  <c r="V115" i="6"/>
  <c r="U38" i="6"/>
  <c r="V250" i="6"/>
  <c r="U115" i="6"/>
  <c r="V321" i="6"/>
  <c r="U145" i="6"/>
  <c r="V103" i="6"/>
  <c r="U67" i="6"/>
  <c r="V265" i="6"/>
  <c r="V227" i="6"/>
  <c r="U177" i="6"/>
  <c r="V148" i="6"/>
  <c r="V204" i="6"/>
  <c r="V197" i="6"/>
  <c r="V80" i="6"/>
  <c r="U139" i="6"/>
  <c r="V133" i="6"/>
  <c r="V106" i="6"/>
  <c r="V101" i="6"/>
  <c r="U46" i="6"/>
  <c r="V337" i="6"/>
  <c r="U249" i="6"/>
  <c r="V165" i="6"/>
  <c r="V138" i="6"/>
  <c r="V66" i="6"/>
  <c r="V157" i="6"/>
  <c r="U66" i="6"/>
  <c r="V60" i="6"/>
  <c r="U241" i="6"/>
  <c r="V218" i="6"/>
  <c r="V187" i="6"/>
  <c r="V345" i="6"/>
  <c r="V212" i="6"/>
  <c r="V94" i="6"/>
  <c r="V88" i="6"/>
  <c r="V329" i="6"/>
  <c r="V221" i="6"/>
  <c r="V211" i="6"/>
  <c r="U93" i="6"/>
  <c r="V87" i="6"/>
  <c r="V24" i="6"/>
  <c r="V313" i="6"/>
  <c r="V183" i="6"/>
  <c r="V149" i="6"/>
  <c r="U72" i="6"/>
  <c r="V68" i="6"/>
  <c r="V64" i="6"/>
  <c r="V247" i="6"/>
  <c r="V242" i="6"/>
  <c r="V219" i="6"/>
  <c r="V155" i="6"/>
  <c r="V124" i="6"/>
  <c r="V96" i="6"/>
  <c r="U53" i="6"/>
  <c r="V325" i="6"/>
  <c r="V301" i="6"/>
  <c r="V285" i="6"/>
  <c r="V269" i="6"/>
  <c r="U225" i="6"/>
  <c r="U197" i="6"/>
  <c r="U165" i="6"/>
  <c r="V91" i="6"/>
  <c r="U87" i="6"/>
  <c r="U83" i="6"/>
  <c r="V349" i="6"/>
  <c r="V317" i="6"/>
  <c r="V305" i="6"/>
  <c r="V289" i="6"/>
  <c r="V273" i="6"/>
  <c r="V263" i="6"/>
  <c r="V259" i="6"/>
  <c r="V243" i="6"/>
  <c r="V240" i="6"/>
  <c r="V229" i="6"/>
  <c r="V205" i="6"/>
  <c r="V172" i="6"/>
  <c r="V132" i="6"/>
  <c r="V123" i="6"/>
  <c r="V98" i="6"/>
  <c r="V62" i="6"/>
  <c r="U219" i="6"/>
  <c r="V195" i="6"/>
  <c r="V190" i="6"/>
  <c r="V181" i="6"/>
  <c r="V126" i="6"/>
  <c r="V102" i="6"/>
  <c r="V89" i="6"/>
  <c r="V85" i="6"/>
  <c r="V82" i="6"/>
  <c r="V78" i="6"/>
  <c r="V74" i="6"/>
  <c r="U59" i="6"/>
  <c r="V341" i="6"/>
  <c r="V309" i="6"/>
  <c r="V293" i="6"/>
  <c r="V277" i="6"/>
  <c r="V266" i="6"/>
  <c r="V262" i="6"/>
  <c r="V258" i="6"/>
  <c r="V235" i="6"/>
  <c r="U209" i="6"/>
  <c r="V198" i="6"/>
  <c r="U195" i="6"/>
  <c r="U163" i="6"/>
  <c r="V135" i="6"/>
  <c r="V109" i="6"/>
  <c r="V93" i="6"/>
  <c r="U85" i="6"/>
  <c r="V54" i="6"/>
  <c r="V245" i="6"/>
  <c r="V171" i="6"/>
  <c r="V117" i="6"/>
  <c r="V77" i="6"/>
  <c r="U58" i="6"/>
  <c r="V333" i="6"/>
  <c r="V297" i="6"/>
  <c r="V281" i="6"/>
  <c r="V252" i="6"/>
  <c r="V238" i="6"/>
  <c r="V234" i="6"/>
  <c r="V231" i="6"/>
  <c r="V179" i="6"/>
  <c r="V174" i="6"/>
  <c r="V142" i="6"/>
  <c r="U129" i="6"/>
  <c r="U77" i="6"/>
  <c r="U61" i="6"/>
  <c r="V20" i="6"/>
  <c r="V42" i="6"/>
  <c r="V256" i="6"/>
  <c r="V253" i="6"/>
  <c r="U243" i="6"/>
  <c r="V236" i="6"/>
  <c r="U227" i="6"/>
  <c r="V222" i="6"/>
  <c r="U205" i="6"/>
  <c r="V202" i="6"/>
  <c r="V188" i="6"/>
  <c r="U179" i="6"/>
  <c r="V158" i="6"/>
  <c r="U149" i="6"/>
  <c r="U133" i="6"/>
  <c r="V121" i="6"/>
  <c r="V112" i="6"/>
  <c r="V104" i="6"/>
  <c r="U94" i="6"/>
  <c r="U91" i="6"/>
  <c r="U78" i="6"/>
  <c r="U60" i="6"/>
  <c r="V11" i="6"/>
  <c r="V385" i="6"/>
  <c r="V381" i="6"/>
  <c r="V377" i="6"/>
  <c r="V373" i="6"/>
  <c r="V369" i="6"/>
  <c r="V365" i="6"/>
  <c r="V361" i="6"/>
  <c r="V357" i="6"/>
  <c r="V353" i="6"/>
  <c r="V214" i="6"/>
  <c r="V167" i="6"/>
  <c r="U161" i="6"/>
  <c r="V151" i="6"/>
  <c r="V141" i="6"/>
  <c r="V108" i="6"/>
  <c r="U101" i="6"/>
  <c r="U57" i="6"/>
  <c r="V50" i="6"/>
  <c r="V34" i="6"/>
  <c r="V264" i="6"/>
  <c r="V261" i="6"/>
  <c r="V244" i="6"/>
  <c r="V237" i="6"/>
  <c r="U211" i="6"/>
  <c r="V206" i="6"/>
  <c r="U193" i="6"/>
  <c r="V189" i="6"/>
  <c r="V173" i="6"/>
  <c r="V164" i="6"/>
  <c r="V154" i="6"/>
  <c r="V125" i="6"/>
  <c r="V119" i="6"/>
  <c r="V110" i="6"/>
  <c r="V105" i="6"/>
  <c r="V95" i="6"/>
  <c r="U89" i="6"/>
  <c r="V84" i="6"/>
  <c r="V79" i="6"/>
  <c r="V70" i="6"/>
  <c r="V383" i="6"/>
  <c r="V379" i="6"/>
  <c r="V375" i="6"/>
  <c r="V371" i="6"/>
  <c r="V367" i="6"/>
  <c r="V363" i="6"/>
  <c r="V359" i="6"/>
  <c r="V355" i="6"/>
  <c r="V351" i="6"/>
  <c r="V347" i="6"/>
  <c r="V343" i="6"/>
  <c r="V339" i="6"/>
  <c r="V335" i="6"/>
  <c r="V331" i="6"/>
  <c r="V327" i="6"/>
  <c r="V323" i="6"/>
  <c r="V319" i="6"/>
  <c r="V315" i="6"/>
  <c r="V311" i="6"/>
  <c r="V307" i="6"/>
  <c r="V303" i="6"/>
  <c r="V299" i="6"/>
  <c r="V295" i="6"/>
  <c r="V291" i="6"/>
  <c r="V287" i="6"/>
  <c r="V283" i="6"/>
  <c r="V279" i="6"/>
  <c r="V275" i="6"/>
  <c r="V271" i="6"/>
  <c r="V267" i="6"/>
  <c r="V254" i="6"/>
  <c r="V251" i="6"/>
  <c r="V246" i="6"/>
  <c r="V239" i="6"/>
  <c r="V230" i="6"/>
  <c r="V228" i="6"/>
  <c r="V213" i="6"/>
  <c r="V203" i="6"/>
  <c r="V180" i="6"/>
  <c r="V170" i="6"/>
  <c r="V166" i="6"/>
  <c r="V147" i="6"/>
  <c r="V140" i="6"/>
  <c r="V131" i="6"/>
  <c r="V128" i="6"/>
  <c r="V122" i="6"/>
  <c r="U113" i="6"/>
  <c r="V107" i="6"/>
  <c r="V100" i="6"/>
  <c r="U95" i="6"/>
  <c r="U92" i="6"/>
  <c r="V86" i="6"/>
  <c r="V81" i="6"/>
  <c r="U79" i="6"/>
  <c r="V56" i="6"/>
  <c r="V13" i="6"/>
  <c r="V260" i="6"/>
  <c r="V257" i="6"/>
  <c r="V248" i="6"/>
  <c r="V232" i="6"/>
  <c r="V220" i="6"/>
  <c r="U203" i="6"/>
  <c r="V196" i="6"/>
  <c r="V186" i="6"/>
  <c r="V182" i="6"/>
  <c r="V163" i="6"/>
  <c r="V156" i="6"/>
  <c r="U147" i="6"/>
  <c r="U131" i="6"/>
  <c r="V116" i="6"/>
  <c r="U97" i="6"/>
  <c r="V83" i="6"/>
  <c r="U81" i="6"/>
  <c r="U65" i="6"/>
  <c r="U99" i="6"/>
  <c r="T423" i="6"/>
  <c r="V215" i="6"/>
  <c r="V199" i="6"/>
  <c r="V224" i="6"/>
  <c r="V217" i="6"/>
  <c r="V208" i="6"/>
  <c r="V201" i="6"/>
  <c r="V192" i="6"/>
  <c r="V185" i="6"/>
  <c r="V176" i="6"/>
  <c r="V169" i="6"/>
  <c r="V160" i="6"/>
  <c r="V153" i="6"/>
  <c r="V144" i="6"/>
  <c r="V137" i="6"/>
  <c r="V226" i="6"/>
  <c r="V210" i="6"/>
  <c r="V194" i="6"/>
  <c r="V178" i="6"/>
  <c r="V162" i="6"/>
  <c r="V146" i="6"/>
  <c r="V130" i="6"/>
  <c r="V114" i="6"/>
  <c r="V25" i="6"/>
  <c r="V21" i="6"/>
  <c r="V17" i="6"/>
  <c r="V47" i="6"/>
  <c r="V43" i="6"/>
  <c r="V39" i="6"/>
  <c r="V35" i="6"/>
  <c r="V31" i="6"/>
  <c r="V27" i="6"/>
  <c r="V384" i="6"/>
  <c r="V382" i="6"/>
  <c r="V380" i="6"/>
  <c r="V378" i="6"/>
  <c r="V376" i="6"/>
  <c r="V374" i="6"/>
  <c r="V372" i="6"/>
  <c r="V370" i="6"/>
  <c r="V368" i="6"/>
  <c r="V366" i="6"/>
  <c r="V364" i="6"/>
  <c r="V362" i="6"/>
  <c r="V360" i="6"/>
  <c r="V358" i="6"/>
  <c r="V356" i="6"/>
  <c r="V354" i="6"/>
  <c r="V352" i="6"/>
  <c r="V350" i="6"/>
  <c r="V348" i="6"/>
  <c r="V346" i="6"/>
  <c r="V344" i="6"/>
  <c r="V342" i="6"/>
  <c r="V340" i="6"/>
  <c r="V338" i="6"/>
  <c r="V336" i="6"/>
  <c r="V334" i="6"/>
  <c r="V332" i="6"/>
  <c r="V330" i="6"/>
  <c r="V328" i="6"/>
  <c r="V326" i="6"/>
  <c r="V324" i="6"/>
  <c r="V322" i="6"/>
  <c r="V320" i="6"/>
  <c r="V318" i="6"/>
  <c r="V316" i="6"/>
  <c r="V314" i="6"/>
  <c r="V312" i="6"/>
  <c r="V310" i="6"/>
  <c r="V308" i="6"/>
  <c r="V306" i="6"/>
  <c r="V304" i="6"/>
  <c r="V302" i="6"/>
  <c r="V300" i="6"/>
  <c r="V298" i="6"/>
  <c r="V296" i="6"/>
  <c r="V294" i="6"/>
  <c r="V292" i="6"/>
  <c r="V290" i="6"/>
  <c r="V288" i="6"/>
  <c r="V286" i="6"/>
  <c r="V284" i="6"/>
  <c r="V282" i="6"/>
  <c r="V280" i="6"/>
  <c r="V278" i="6"/>
  <c r="V276" i="6"/>
  <c r="V274" i="6"/>
  <c r="V272" i="6"/>
  <c r="V270" i="6"/>
  <c r="V268" i="6"/>
  <c r="V15" i="6"/>
  <c r="V223" i="6"/>
  <c r="V207" i="6"/>
  <c r="V191" i="6"/>
  <c r="V175" i="6"/>
  <c r="V159" i="6"/>
  <c r="V150" i="6"/>
  <c r="V143" i="6"/>
  <c r="V134" i="6"/>
  <c r="V127" i="6"/>
  <c r="V118" i="6"/>
  <c r="V111" i="6"/>
  <c r="V90" i="6"/>
  <c r="U76" i="6"/>
  <c r="V76" i="6"/>
  <c r="V9" i="6"/>
  <c r="V216" i="6"/>
  <c r="V200" i="6"/>
  <c r="V184" i="6"/>
  <c r="V168" i="6"/>
  <c r="V152" i="6"/>
  <c r="V136" i="6"/>
  <c r="V120" i="6"/>
  <c r="V99" i="6"/>
  <c r="U75" i="6"/>
  <c r="V75" i="6"/>
  <c r="V73" i="6"/>
  <c r="V71" i="6"/>
  <c r="V55" i="6"/>
  <c r="V7" i="6"/>
  <c r="V26" i="6"/>
  <c r="V18" i="6"/>
  <c r="V48" i="6"/>
  <c r="V40" i="6"/>
  <c r="V32" i="6"/>
  <c r="V421" i="6"/>
  <c r="V419" i="6"/>
  <c r="V417" i="6"/>
  <c r="V415" i="6"/>
  <c r="V413" i="6"/>
  <c r="V411" i="6"/>
  <c r="V409" i="6"/>
  <c r="V407" i="6"/>
  <c r="V405" i="6"/>
  <c r="V403" i="6"/>
  <c r="V401" i="6"/>
  <c r="V399" i="6"/>
  <c r="V397" i="6"/>
  <c r="V395" i="6"/>
  <c r="V393" i="6"/>
  <c r="V391" i="6"/>
  <c r="V389" i="6"/>
  <c r="V387" i="6"/>
  <c r="V23" i="6"/>
  <c r="V52" i="6"/>
  <c r="V45" i="6"/>
  <c r="V37" i="6"/>
  <c r="V29" i="6"/>
  <c r="V14" i="6"/>
  <c r="V12" i="6"/>
  <c r="V10" i="6"/>
  <c r="V8" i="6"/>
  <c r="V6" i="6"/>
  <c r="V22" i="6"/>
  <c r="V51" i="6"/>
  <c r="V44" i="6"/>
  <c r="V36" i="6"/>
  <c r="V28" i="6"/>
  <c r="V422" i="6"/>
  <c r="V420" i="6"/>
  <c r="V418" i="6"/>
  <c r="V416" i="6"/>
  <c r="V414" i="6"/>
  <c r="V412" i="6"/>
  <c r="V410" i="6"/>
  <c r="V408" i="6"/>
  <c r="V406" i="6"/>
  <c r="V404" i="6"/>
  <c r="V402" i="6"/>
  <c r="V400" i="6"/>
  <c r="V398" i="6"/>
  <c r="V396" i="6"/>
  <c r="V394" i="6"/>
  <c r="V392" i="6"/>
  <c r="V390" i="6"/>
  <c r="V388" i="6"/>
  <c r="V386" i="6"/>
  <c r="V19" i="6"/>
  <c r="V49" i="6"/>
  <c r="V41" i="6"/>
  <c r="V33" i="6"/>
  <c r="R40" i="3"/>
  <c r="R41" i="3"/>
  <c r="S42" i="3"/>
  <c r="R43" i="3"/>
  <c r="R44" i="3"/>
  <c r="R45" i="3"/>
  <c r="R46" i="3"/>
  <c r="R47" i="3"/>
  <c r="R48" i="3"/>
  <c r="R49" i="3"/>
  <c r="S50" i="3"/>
  <c r="S51" i="3"/>
  <c r="S52" i="3"/>
  <c r="R53" i="3"/>
  <c r="R54" i="3"/>
  <c r="R55" i="3"/>
  <c r="R56" i="3"/>
  <c r="S57" i="3"/>
  <c r="S58" i="3"/>
  <c r="R59" i="3"/>
  <c r="R6" i="3"/>
  <c r="R7" i="3"/>
  <c r="R8" i="3"/>
  <c r="R9" i="3"/>
  <c r="R10" i="3"/>
  <c r="S11" i="3"/>
  <c r="S12" i="3"/>
  <c r="R13" i="3"/>
  <c r="S14" i="3"/>
  <c r="R15" i="3"/>
  <c r="R16" i="3"/>
  <c r="R17" i="3"/>
  <c r="R18" i="3"/>
  <c r="R19" i="3"/>
  <c r="S20" i="3"/>
  <c r="S21" i="3"/>
  <c r="S22" i="3"/>
  <c r="R23" i="3"/>
  <c r="R24" i="3"/>
  <c r="R25" i="3"/>
  <c r="R26" i="3"/>
  <c r="S27" i="3"/>
  <c r="S28" i="3"/>
  <c r="R29" i="3"/>
  <c r="R30" i="3"/>
  <c r="R31" i="3"/>
  <c r="R32" i="3"/>
  <c r="R33" i="3"/>
  <c r="R34" i="3"/>
  <c r="R35" i="3"/>
  <c r="S36" i="3"/>
  <c r="S37" i="3"/>
  <c r="R38" i="3"/>
  <c r="R39" i="3"/>
  <c r="Q164" i="3"/>
  <c r="S164" i="3" s="1"/>
  <c r="K78" i="4"/>
  <c r="J78" i="4"/>
  <c r="I78" i="4"/>
  <c r="H78" i="4"/>
  <c r="G78" i="4"/>
  <c r="S49" i="3" l="1"/>
  <c r="S32" i="3"/>
  <c r="S59" i="3"/>
  <c r="R27" i="3"/>
  <c r="R12" i="3"/>
  <c r="R22" i="3"/>
  <c r="S13" i="3"/>
  <c r="S54" i="3"/>
  <c r="S24" i="3"/>
  <c r="R52" i="3"/>
  <c r="S47" i="3"/>
  <c r="R42" i="3"/>
  <c r="S17" i="3"/>
  <c r="R37" i="3"/>
  <c r="R14" i="3"/>
  <c r="S9" i="3"/>
  <c r="R57" i="3"/>
  <c r="S46" i="3"/>
  <c r="S30" i="3"/>
  <c r="R20" i="3"/>
  <c r="R51" i="3"/>
  <c r="S41" i="3"/>
  <c r="S16" i="3"/>
  <c r="S6" i="3"/>
  <c r="R36" i="3"/>
  <c r="R11" i="3"/>
  <c r="S43" i="3"/>
  <c r="S25" i="3"/>
  <c r="S29" i="3"/>
  <c r="R21" i="3"/>
  <c r="R58" i="3"/>
  <c r="S33" i="3"/>
  <c r="S19" i="3"/>
  <c r="R50" i="3"/>
  <c r="S35" i="3"/>
  <c r="S8" i="3"/>
  <c r="S55" i="3"/>
  <c r="S44" i="3"/>
  <c r="S38" i="3"/>
  <c r="R28" i="3"/>
  <c r="U423" i="6"/>
  <c r="V423" i="6"/>
  <c r="V424" i="6" s="1"/>
  <c r="V2" i="6" s="1"/>
  <c r="V4" i="6"/>
  <c r="S34" i="3"/>
  <c r="S26" i="3"/>
  <c r="S18" i="3"/>
  <c r="S10" i="3"/>
  <c r="S56" i="3"/>
  <c r="S48" i="3"/>
  <c r="S40" i="3"/>
  <c r="S39" i="3"/>
  <c r="S31" i="3"/>
  <c r="S23" i="3"/>
  <c r="S15" i="3"/>
  <c r="S7" i="3"/>
  <c r="S53" i="3"/>
  <c r="S45" i="3"/>
  <c r="R164" i="3"/>
  <c r="P165" i="3"/>
  <c r="S93" i="3" l="1"/>
  <c r="Q163" i="3"/>
  <c r="R163" i="3" s="1"/>
  <c r="Q162" i="3"/>
  <c r="Q161" i="3"/>
  <c r="S161" i="3" s="1"/>
  <c r="Q160" i="3"/>
  <c r="S160" i="3" s="1"/>
  <c r="R159" i="3"/>
  <c r="S158" i="3"/>
  <c r="S157" i="3"/>
  <c r="S156" i="3"/>
  <c r="R155" i="3"/>
  <c r="S154" i="3"/>
  <c r="S153" i="3"/>
  <c r="S152" i="3"/>
  <c r="R151" i="3"/>
  <c r="S150" i="3"/>
  <c r="S149" i="3"/>
  <c r="S148" i="3"/>
  <c r="R147" i="3"/>
  <c r="R146" i="3"/>
  <c r="S145" i="3"/>
  <c r="D145" i="3"/>
  <c r="S144" i="3"/>
  <c r="D144" i="3"/>
  <c r="S143" i="3"/>
  <c r="R142" i="3"/>
  <c r="S141" i="3"/>
  <c r="S140" i="3"/>
  <c r="S139" i="3"/>
  <c r="R138" i="3"/>
  <c r="S137" i="3"/>
  <c r="S136" i="3"/>
  <c r="Q135" i="3"/>
  <c r="S135" i="3" s="1"/>
  <c r="Q134" i="3"/>
  <c r="R134" i="3" s="1"/>
  <c r="Q133" i="3"/>
  <c r="R133" i="3" s="1"/>
  <c r="Q132" i="3"/>
  <c r="S132" i="3" s="1"/>
  <c r="Q131" i="3"/>
  <c r="S131" i="3" s="1"/>
  <c r="Q130" i="3"/>
  <c r="R130" i="3" s="1"/>
  <c r="Q129" i="3"/>
  <c r="S129" i="3" s="1"/>
  <c r="Q128" i="3"/>
  <c r="S128" i="3" s="1"/>
  <c r="S127" i="3"/>
  <c r="Q126" i="3"/>
  <c r="R126" i="3" s="1"/>
  <c r="Q125" i="3"/>
  <c r="S125" i="3" s="1"/>
  <c r="Q124" i="3"/>
  <c r="S124" i="3" s="1"/>
  <c r="S133" i="3" l="1"/>
  <c r="S159" i="3"/>
  <c r="S146" i="3"/>
  <c r="F165" i="3"/>
  <c r="I165" i="3"/>
  <c r="H165" i="3"/>
  <c r="G165" i="3"/>
  <c r="S162" i="3"/>
  <c r="R162" i="3"/>
  <c r="R93" i="3"/>
  <c r="S142" i="3"/>
  <c r="S126" i="3"/>
  <c r="R129" i="3"/>
  <c r="S130" i="3"/>
  <c r="S155" i="3"/>
  <c r="R158" i="3"/>
  <c r="R125" i="3"/>
  <c r="S138" i="3"/>
  <c r="R141" i="3"/>
  <c r="S151" i="3"/>
  <c r="R154" i="3"/>
  <c r="S134" i="3"/>
  <c r="R137" i="3"/>
  <c r="S147" i="3"/>
  <c r="R150" i="3"/>
  <c r="S163" i="3"/>
  <c r="R149" i="3"/>
  <c r="R153" i="3"/>
  <c r="R157" i="3"/>
  <c r="R161" i="3"/>
  <c r="R148" i="3"/>
  <c r="R152" i="3"/>
  <c r="R156" i="3"/>
  <c r="R160" i="3"/>
  <c r="R124" i="3"/>
  <c r="R128" i="3"/>
  <c r="R132" i="3"/>
  <c r="R136" i="3"/>
  <c r="R140" i="3"/>
  <c r="R127" i="3"/>
  <c r="R131" i="3"/>
  <c r="R135" i="3"/>
  <c r="R139" i="3"/>
  <c r="R143" i="3"/>
  <c r="R144" i="3"/>
  <c r="R145" i="3"/>
  <c r="M70" i="4" l="1"/>
  <c r="N70" i="4" s="1"/>
  <c r="M66" i="4"/>
  <c r="O66" i="4" s="1"/>
  <c r="O70" i="4" l="1"/>
  <c r="N66" i="4"/>
  <c r="M56" i="4" l="1"/>
  <c r="N56" i="4" s="1"/>
  <c r="M54" i="4"/>
  <c r="N54" i="4" s="1"/>
  <c r="M71" i="4"/>
  <c r="O71" i="4" s="1"/>
  <c r="M72" i="4"/>
  <c r="O72" i="4" s="1"/>
  <c r="M73" i="4"/>
  <c r="O73" i="4" s="1"/>
  <c r="M74" i="4"/>
  <c r="O74" i="4" s="1"/>
  <c r="M75" i="4"/>
  <c r="O75" i="4" s="1"/>
  <c r="M76" i="4"/>
  <c r="O76" i="4" s="1"/>
  <c r="M77" i="4"/>
  <c r="O77" i="4" s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5" i="4"/>
  <c r="M63" i="4"/>
  <c r="M64" i="4"/>
  <c r="M65" i="4"/>
  <c r="M67" i="4"/>
  <c r="M68" i="4"/>
  <c r="M69" i="4"/>
  <c r="O54" i="4" l="1"/>
  <c r="O56" i="4"/>
  <c r="N76" i="4"/>
  <c r="N75" i="4"/>
  <c r="N73" i="4"/>
  <c r="N72" i="4"/>
  <c r="N74" i="4"/>
  <c r="N71" i="4"/>
  <c r="N77" i="4"/>
  <c r="O53" i="4"/>
  <c r="N55" i="4"/>
  <c r="N63" i="4"/>
  <c r="N64" i="4"/>
  <c r="O65" i="4"/>
  <c r="N67" i="4"/>
  <c r="N68" i="4"/>
  <c r="O69" i="4"/>
  <c r="O14" i="4"/>
  <c r="O13" i="4"/>
  <c r="O55" i="4" l="1"/>
  <c r="N53" i="4"/>
  <c r="O63" i="4"/>
  <c r="O64" i="4"/>
  <c r="N65" i="4"/>
  <c r="N69" i="4"/>
  <c r="O68" i="4"/>
  <c r="O67" i="4"/>
  <c r="N14" i="4"/>
  <c r="N13" i="4"/>
  <c r="Q123" i="3" l="1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O52" i="4" l="1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2" i="4"/>
  <c r="O11" i="4"/>
  <c r="O10" i="4"/>
  <c r="O9" i="4"/>
  <c r="O8" i="4"/>
  <c r="M6" i="4"/>
  <c r="S123" i="3"/>
  <c r="S122" i="3"/>
  <c r="R122" i="3"/>
  <c r="S121" i="3"/>
  <c r="R121" i="3"/>
  <c r="S120" i="3"/>
  <c r="R120" i="3"/>
  <c r="S119" i="3"/>
  <c r="S118" i="3"/>
  <c r="R118" i="3"/>
  <c r="S117" i="3"/>
  <c r="R117" i="3"/>
  <c r="S116" i="3"/>
  <c r="R116" i="3"/>
  <c r="S115" i="3"/>
  <c r="S114" i="3"/>
  <c r="R114" i="3"/>
  <c r="S113" i="3"/>
  <c r="R113" i="3"/>
  <c r="S112" i="3"/>
  <c r="R112" i="3"/>
  <c r="S111" i="3"/>
  <c r="S110" i="3"/>
  <c r="R110" i="3"/>
  <c r="S109" i="3"/>
  <c r="R109" i="3"/>
  <c r="S108" i="3"/>
  <c r="R108" i="3"/>
  <c r="S107" i="3"/>
  <c r="Q106" i="3"/>
  <c r="R106" i="3" s="1"/>
  <c r="Q105" i="3"/>
  <c r="R105" i="3" s="1"/>
  <c r="Q104" i="3"/>
  <c r="R104" i="3" s="1"/>
  <c r="Q103" i="3"/>
  <c r="S103" i="3" s="1"/>
  <c r="Q102" i="3"/>
  <c r="R102" i="3" s="1"/>
  <c r="Q101" i="3"/>
  <c r="R101" i="3" s="1"/>
  <c r="Q100" i="3"/>
  <c r="R100" i="3" s="1"/>
  <c r="Q99" i="3"/>
  <c r="S99" i="3" s="1"/>
  <c r="Q98" i="3"/>
  <c r="R98" i="3" s="1"/>
  <c r="Q97" i="3"/>
  <c r="R97" i="3" s="1"/>
  <c r="Q96" i="3"/>
  <c r="R96" i="3" s="1"/>
  <c r="Q95" i="3"/>
  <c r="S95" i="3" s="1"/>
  <c r="Q94" i="3"/>
  <c r="R94" i="3" s="1"/>
  <c r="R92" i="3"/>
  <c r="Q91" i="3"/>
  <c r="R91" i="3" s="1"/>
  <c r="Q90" i="3"/>
  <c r="S90" i="3" s="1"/>
  <c r="R89" i="3"/>
  <c r="Q88" i="3"/>
  <c r="R88" i="3" s="1"/>
  <c r="Q87" i="3"/>
  <c r="R87" i="3" s="1"/>
  <c r="Q86" i="3"/>
  <c r="S86" i="3" s="1"/>
  <c r="Q85" i="3"/>
  <c r="R85" i="3" s="1"/>
  <c r="R84" i="3"/>
  <c r="R83" i="3"/>
  <c r="S82" i="3"/>
  <c r="R81" i="3"/>
  <c r="R80" i="3"/>
  <c r="Q79" i="3"/>
  <c r="R79" i="3" s="1"/>
  <c r="Q78" i="3"/>
  <c r="S78" i="3" s="1"/>
  <c r="Q77" i="3"/>
  <c r="R77" i="3" s="1"/>
  <c r="Q76" i="3"/>
  <c r="R76" i="3" s="1"/>
  <c r="Q75" i="3"/>
  <c r="R75" i="3" s="1"/>
  <c r="Q74" i="3"/>
  <c r="Q73" i="3"/>
  <c r="R73" i="3" s="1"/>
  <c r="Q72" i="3"/>
  <c r="R72" i="3" s="1"/>
  <c r="Q71" i="3"/>
  <c r="R71" i="3" s="1"/>
  <c r="Q70" i="3"/>
  <c r="Q69" i="3"/>
  <c r="R69" i="3" s="1"/>
  <c r="Q68" i="3"/>
  <c r="R68" i="3" s="1"/>
  <c r="Q67" i="3"/>
  <c r="R67" i="3" s="1"/>
  <c r="Q66" i="3"/>
  <c r="Q65" i="3"/>
  <c r="R65" i="3" s="1"/>
  <c r="Q64" i="3"/>
  <c r="R64" i="3" s="1"/>
  <c r="Q63" i="3"/>
  <c r="R63" i="3" s="1"/>
  <c r="Q62" i="3"/>
  <c r="Q61" i="3"/>
  <c r="R61" i="3" s="1"/>
  <c r="Q165" i="3" l="1"/>
  <c r="S165" i="3" s="1"/>
  <c r="M78" i="4"/>
  <c r="F19" i="5" s="1"/>
  <c r="O6" i="4"/>
  <c r="S67" i="3"/>
  <c r="N35" i="4"/>
  <c r="N27" i="4"/>
  <c r="N19" i="4"/>
  <c r="N31" i="4"/>
  <c r="N43" i="4"/>
  <c r="N51" i="4"/>
  <c r="N23" i="4"/>
  <c r="N15" i="4"/>
  <c r="N47" i="4"/>
  <c r="N39" i="4"/>
  <c r="N9" i="4"/>
  <c r="S69" i="3"/>
  <c r="S76" i="3"/>
  <c r="S83" i="3"/>
  <c r="S85" i="3"/>
  <c r="S92" i="3"/>
  <c r="S96" i="3"/>
  <c r="S63" i="3"/>
  <c r="S65" i="3"/>
  <c r="S72" i="3"/>
  <c r="S79" i="3"/>
  <c r="S81" i="3"/>
  <c r="S88" i="3"/>
  <c r="S104" i="3"/>
  <c r="S61" i="3"/>
  <c r="S68" i="3"/>
  <c r="S75" i="3"/>
  <c r="S77" i="3"/>
  <c r="S84" i="3"/>
  <c r="S91" i="3"/>
  <c r="S64" i="3"/>
  <c r="S71" i="3"/>
  <c r="S73" i="3"/>
  <c r="S80" i="3"/>
  <c r="S87" i="3"/>
  <c r="S89" i="3"/>
  <c r="S105" i="3"/>
  <c r="S100" i="3"/>
  <c r="S102" i="3"/>
  <c r="S98" i="3"/>
  <c r="S101" i="3"/>
  <c r="S94" i="3"/>
  <c r="S97" i="3"/>
  <c r="S106" i="3"/>
  <c r="S66" i="3"/>
  <c r="R66" i="3"/>
  <c r="S74" i="3"/>
  <c r="R74" i="3"/>
  <c r="S62" i="3"/>
  <c r="R62" i="3"/>
  <c r="S70" i="3"/>
  <c r="R70" i="3"/>
  <c r="N7" i="4"/>
  <c r="N11" i="4"/>
  <c r="N17" i="4"/>
  <c r="N21" i="4"/>
  <c r="N25" i="4"/>
  <c r="N29" i="4"/>
  <c r="N33" i="4"/>
  <c r="N37" i="4"/>
  <c r="N41" i="4"/>
  <c r="N45" i="4"/>
  <c r="N49" i="4"/>
  <c r="O7" i="4"/>
  <c r="N8" i="4"/>
  <c r="N12" i="4"/>
  <c r="N18" i="4"/>
  <c r="N22" i="4"/>
  <c r="N26" i="4"/>
  <c r="N30" i="4"/>
  <c r="N34" i="4"/>
  <c r="N38" i="4"/>
  <c r="N42" i="4"/>
  <c r="N46" i="4"/>
  <c r="N50" i="4"/>
  <c r="R78" i="3"/>
  <c r="R82" i="3"/>
  <c r="R86" i="3"/>
  <c r="R90" i="3"/>
  <c r="R95" i="3"/>
  <c r="R99" i="3"/>
  <c r="R103" i="3"/>
  <c r="R107" i="3"/>
  <c r="R111" i="3"/>
  <c r="R115" i="3"/>
  <c r="R119" i="3"/>
  <c r="R123" i="3"/>
  <c r="N6" i="4"/>
  <c r="N10" i="4"/>
  <c r="N16" i="4"/>
  <c r="N20" i="4"/>
  <c r="N24" i="4"/>
  <c r="N28" i="4"/>
  <c r="N32" i="4"/>
  <c r="N36" i="4"/>
  <c r="N40" i="4"/>
  <c r="N44" i="4"/>
  <c r="N48" i="4"/>
  <c r="N52" i="4"/>
  <c r="R165" i="3" l="1"/>
  <c r="E18" i="5" s="1"/>
  <c r="N78" i="4"/>
  <c r="E19" i="5" s="1"/>
  <c r="O79" i="4"/>
  <c r="O2" i="4" s="1"/>
  <c r="F18" i="5"/>
  <c r="S166" i="3"/>
  <c r="S3" i="3" s="1"/>
  <c r="G19" i="5" l="1"/>
  <c r="G18" i="5"/>
  <c r="F16" i="5" l="1"/>
  <c r="E16" i="5"/>
  <c r="G16" i="5" l="1"/>
  <c r="G20" i="5" l="1"/>
  <c r="G22" i="5" s="1"/>
  <c r="G23" i="5" s="1"/>
  <c r="G24" i="5" s="1"/>
</calcChain>
</file>

<file path=xl/sharedStrings.xml><?xml version="1.0" encoding="utf-8"?>
<sst xmlns="http://schemas.openxmlformats.org/spreadsheetml/2006/main" count="3314" uniqueCount="1723">
  <si>
    <t>Climbing Holds</t>
  </si>
  <si>
    <t xml:space="preserve"> </t>
  </si>
  <si>
    <t>Taxable amount</t>
  </si>
  <si>
    <t>Total weight</t>
  </si>
  <si>
    <t>RAL CODE PU HOLDS</t>
  </si>
  <si>
    <t>Range</t>
  </si>
  <si>
    <t>Set</t>
  </si>
  <si>
    <t xml:space="preserve">Subset                       </t>
  </si>
  <si>
    <t>Nb holds / set</t>
  </si>
  <si>
    <t>PU EUR HT</t>
  </si>
  <si>
    <t>Jet Black</t>
  </si>
  <si>
    <t>Sky Blue</t>
  </si>
  <si>
    <t>Bright Yellow</t>
  </si>
  <si>
    <t>Traffic Red</t>
  </si>
  <si>
    <t>Signal Violet</t>
  </si>
  <si>
    <t>Fluoro Orange</t>
  </si>
  <si>
    <t>Fluoro Pink</t>
  </si>
  <si>
    <t>Fluoro Green</t>
  </si>
  <si>
    <t>Pure White</t>
  </si>
  <si>
    <t>US Green 16-16</t>
  </si>
  <si>
    <t>US Green 16-09</t>
  </si>
  <si>
    <t>US Purple 17-13</t>
  </si>
  <si>
    <t>US Orange 14-01</t>
  </si>
  <si>
    <t>Nb sets</t>
  </si>
  <si>
    <t>Nb holds</t>
  </si>
  <si>
    <t>Total EUR</t>
  </si>
  <si>
    <t>Bolts sizes</t>
  </si>
  <si>
    <t>Weight/set</t>
  </si>
  <si>
    <t>Kalymnos Tufas</t>
  </si>
  <si>
    <t>Kaly tufa M1</t>
  </si>
  <si>
    <t>001.01.M-M</t>
  </si>
  <si>
    <t>Kaly tufa L1</t>
  </si>
  <si>
    <t>001.01.L-M</t>
  </si>
  <si>
    <t>3x(C)100
1x(C)80
1x(C)70</t>
  </si>
  <si>
    <t>Kaly tufa L2</t>
  </si>
  <si>
    <t>001.02.L-M</t>
  </si>
  <si>
    <t>Kaly tufa L3</t>
  </si>
  <si>
    <t>001.03.L-M</t>
  </si>
  <si>
    <t xml:space="preserve">Kaly tufa XL1  </t>
  </si>
  <si>
    <t>001.01.XL-M</t>
  </si>
  <si>
    <t>2x(B)70
1x(B)60</t>
  </si>
  <si>
    <t>Kaly tufa mega</t>
  </si>
  <si>
    <t>001.01.MEG-M</t>
  </si>
  <si>
    <t>Kalymnos Calcites</t>
  </si>
  <si>
    <t>Kaly calcite S1</t>
  </si>
  <si>
    <t>002.01.S-M</t>
  </si>
  <si>
    <t>3x(C)50
2x(C)60</t>
  </si>
  <si>
    <t xml:space="preserve">Kaly calcite  M1 </t>
  </si>
  <si>
    <t>002.01.M-M</t>
  </si>
  <si>
    <t>Kaly calcite M2</t>
  </si>
  <si>
    <t>002.02.M-M</t>
  </si>
  <si>
    <t>2x(C)60
2x(C)50
1x(C)70</t>
  </si>
  <si>
    <t>Kaly calcite L1</t>
  </si>
  <si>
    <t>002.01.L-M</t>
  </si>
  <si>
    <t>3x(C)80
2x(C)70</t>
  </si>
  <si>
    <t>Kaly calcite L2</t>
  </si>
  <si>
    <t>002.02.L-M</t>
  </si>
  <si>
    <t>1x(C)80
1x(C)70
3x(C)100</t>
  </si>
  <si>
    <t>Kaly calcite XL1</t>
  </si>
  <si>
    <t>002.01.XL-M</t>
  </si>
  <si>
    <t>1x(C)80
2x(C)70</t>
  </si>
  <si>
    <t>Kaly calcite XL2</t>
  </si>
  <si>
    <t>002.02.XL-M</t>
  </si>
  <si>
    <t>3x(C)100
2x(C)80</t>
  </si>
  <si>
    <t>Kaly calcite mega 1</t>
  </si>
  <si>
    <t>002.01.MEG-M</t>
  </si>
  <si>
    <t>1x(C)120
1x(C)100</t>
  </si>
  <si>
    <t>Kalymnos Flowers</t>
  </si>
  <si>
    <t>Kaly flower XS1</t>
  </si>
  <si>
    <t>003.01.XS-H</t>
  </si>
  <si>
    <t>5x(C)40</t>
  </si>
  <si>
    <t>Kaly flower XS2</t>
  </si>
  <si>
    <t>003.02.XS-H</t>
  </si>
  <si>
    <t>5x(C)41</t>
  </si>
  <si>
    <t>Kaly flower XS3</t>
  </si>
  <si>
    <t>003.03.XS-H</t>
  </si>
  <si>
    <t>3x(C)40
2x(C)50</t>
  </si>
  <si>
    <t>Kaly flower S1</t>
  </si>
  <si>
    <t>003.01.S-H</t>
  </si>
  <si>
    <t>3x(B)50
2x(B)60</t>
  </si>
  <si>
    <t>Kaly flower M1</t>
  </si>
  <si>
    <t>003.01.M-E</t>
  </si>
  <si>
    <t>Kaly flower M2</t>
  </si>
  <si>
    <t>003.02.M-H</t>
  </si>
  <si>
    <t>4x(C)50
1x(C)40</t>
  </si>
  <si>
    <t>Kaly flower M3</t>
  </si>
  <si>
    <t>003.03.M-M</t>
  </si>
  <si>
    <t>1x(C)60
4x(C)50</t>
  </si>
  <si>
    <t>Kaly flower L1</t>
  </si>
  <si>
    <t>003.01.L-E</t>
  </si>
  <si>
    <t>5x(C)60</t>
  </si>
  <si>
    <t>Kaly flower L2</t>
  </si>
  <si>
    <t>003.02.L-E</t>
  </si>
  <si>
    <t>Kaly flower XL1</t>
  </si>
  <si>
    <t>003.01.XL-M</t>
  </si>
  <si>
    <t>Base</t>
  </si>
  <si>
    <t>Base XS1</t>
  </si>
  <si>
    <t>004.01.XS-E</t>
  </si>
  <si>
    <t>Base XS2</t>
  </si>
  <si>
    <t>004.02.XS-E</t>
  </si>
  <si>
    <t>Base XS3</t>
  </si>
  <si>
    <t xml:space="preserve">004.03.XS-M </t>
  </si>
  <si>
    <t>Base XS4</t>
  </si>
  <si>
    <t>004.04.XS-H</t>
  </si>
  <si>
    <t>Base XS5</t>
  </si>
  <si>
    <t>004.05.XS-H</t>
  </si>
  <si>
    <t>Wave</t>
  </si>
  <si>
    <t>Ships</t>
  </si>
  <si>
    <t>010.01.L-H</t>
  </si>
  <si>
    <t>4x(C)70
1x(C)80</t>
  </si>
  <si>
    <t>Bank</t>
  </si>
  <si>
    <t>010.02.L-E</t>
  </si>
  <si>
    <t>4x(C)100
1x(C)80</t>
  </si>
  <si>
    <t>Cortès</t>
  </si>
  <si>
    <t>010.01.XL-E</t>
  </si>
  <si>
    <t>5x(C)100</t>
  </si>
  <si>
    <t>Walls</t>
  </si>
  <si>
    <t>010.02.XL-E</t>
  </si>
  <si>
    <t>3x(C)100</t>
  </si>
  <si>
    <t>Plume</t>
  </si>
  <si>
    <t>010.01.XXL-H</t>
  </si>
  <si>
    <t>1x(C)80</t>
  </si>
  <si>
    <t>Nazaré</t>
  </si>
  <si>
    <t>010.01.MEG-H</t>
  </si>
  <si>
    <t>1x(C)100</t>
  </si>
  <si>
    <t>Belharra</t>
  </si>
  <si>
    <t>010.02.MEG-E</t>
  </si>
  <si>
    <t>Jaws</t>
  </si>
  <si>
    <t>010.03.MEG-M</t>
  </si>
  <si>
    <t>1x(C)60</t>
  </si>
  <si>
    <t>Pipeline</t>
  </si>
  <si>
    <t>010.04.MEG-H</t>
  </si>
  <si>
    <t>1x(B)160</t>
  </si>
  <si>
    <t>Mavericks</t>
  </si>
  <si>
    <t>010.05.MEG-M</t>
  </si>
  <si>
    <t>1x(C)120</t>
  </si>
  <si>
    <t>Avalanche</t>
  </si>
  <si>
    <t>010.06.MEG-H</t>
  </si>
  <si>
    <t>1x(C)175</t>
  </si>
  <si>
    <t>Kanagawa</t>
  </si>
  <si>
    <t>010.07.MEG-M</t>
  </si>
  <si>
    <t xml:space="preserve">Teahupoo </t>
  </si>
  <si>
    <t>010.08.MEG-H</t>
  </si>
  <si>
    <t>Hawaï</t>
  </si>
  <si>
    <t>010.09.MEG-H</t>
  </si>
  <si>
    <t>Shirahama</t>
  </si>
  <si>
    <t>010.10.MEG-H</t>
  </si>
  <si>
    <t>Oahu</t>
  </si>
  <si>
    <t>010.11.MEG-H</t>
  </si>
  <si>
    <t>1x(B)140</t>
  </si>
  <si>
    <t>Dungeons</t>
  </si>
  <si>
    <t>010.12.MEG-H</t>
  </si>
  <si>
    <t>Volumholds</t>
  </si>
  <si>
    <t>Blackfoot</t>
  </si>
  <si>
    <t>012.01.XXS-H</t>
  </si>
  <si>
    <t>Screw on</t>
  </si>
  <si>
    <t>Volcano</t>
  </si>
  <si>
    <t>012.01.XS-H</t>
  </si>
  <si>
    <t>Hubby</t>
  </si>
  <si>
    <t>012.01.S-M</t>
  </si>
  <si>
    <t>Soap</t>
  </si>
  <si>
    <t>012.02.S-H</t>
  </si>
  <si>
    <t>Crack</t>
  </si>
  <si>
    <t>012.03.S-H</t>
  </si>
  <si>
    <t>Moon</t>
  </si>
  <si>
    <t>012.04.S-H</t>
  </si>
  <si>
    <t>TV S</t>
  </si>
  <si>
    <t>012.05.S-M</t>
  </si>
  <si>
    <t>TV M</t>
  </si>
  <si>
    <t>012.01.M-M</t>
  </si>
  <si>
    <t>Planets</t>
  </si>
  <si>
    <t>Ceres</t>
  </si>
  <si>
    <t>014.01.M-H</t>
  </si>
  <si>
    <t>3x(C)60
1x(C)70
1x(C)50</t>
  </si>
  <si>
    <t>Argos</t>
  </si>
  <si>
    <t>014.01.L-H</t>
  </si>
  <si>
    <t>2x(C)100
1x(C)80</t>
  </si>
  <si>
    <t>Utopia</t>
  </si>
  <si>
    <t>014.02.L-M</t>
  </si>
  <si>
    <t>2x(C)100
1x(C)120</t>
  </si>
  <si>
    <t>Styx</t>
  </si>
  <si>
    <t>014.03.L-M</t>
  </si>
  <si>
    <t>Orcus</t>
  </si>
  <si>
    <t>014.04.L-M</t>
  </si>
  <si>
    <t>Eris</t>
  </si>
  <si>
    <t>014.01.XL-M</t>
  </si>
  <si>
    <t>2x(C)100</t>
  </si>
  <si>
    <t>Pluto</t>
  </si>
  <si>
    <t>014.02.XL-M</t>
  </si>
  <si>
    <t>1x(C)100
1x(C)120</t>
  </si>
  <si>
    <t>Haumea</t>
  </si>
  <si>
    <t>014.03.XL-H</t>
  </si>
  <si>
    <t>Quaorar</t>
  </si>
  <si>
    <t>014.04.XL-H</t>
  </si>
  <si>
    <t>2x(C)50</t>
  </si>
  <si>
    <t>Venus</t>
  </si>
  <si>
    <t>014.05.XL-H</t>
  </si>
  <si>
    <t>4x(C)100</t>
  </si>
  <si>
    <t>Neptune</t>
  </si>
  <si>
    <t>014.06.XL-E</t>
  </si>
  <si>
    <t>2x(C)60
3x(C)70</t>
  </si>
  <si>
    <t>Titan</t>
  </si>
  <si>
    <t>014.07-XL-M</t>
  </si>
  <si>
    <t>3x(C)120</t>
  </si>
  <si>
    <t>Dac</t>
  </si>
  <si>
    <t>014.08-XL-M</t>
  </si>
  <si>
    <t>Pulsar</t>
  </si>
  <si>
    <t>014.09-XL-M</t>
  </si>
  <si>
    <t>1x(C)120
2x(C)100</t>
  </si>
  <si>
    <t>Lo</t>
  </si>
  <si>
    <t>014.01.XXL-M</t>
  </si>
  <si>
    <t>1x(C)120
1x(C)121</t>
  </si>
  <si>
    <t>Saturn</t>
  </si>
  <si>
    <t>014.02.XXL-M</t>
  </si>
  <si>
    <t>1x(C)129
1x(C)130</t>
  </si>
  <si>
    <t>Mercury</t>
  </si>
  <si>
    <t>014.03.XXL-E</t>
  </si>
  <si>
    <t>3x(C)70</t>
  </si>
  <si>
    <t>Jupiter</t>
  </si>
  <si>
    <t>014.01.MEG-M</t>
  </si>
  <si>
    <t>1x(C)155</t>
  </si>
  <si>
    <t>B 612</t>
  </si>
  <si>
    <t>014.02.MEG-M</t>
  </si>
  <si>
    <t>1x(C)126</t>
  </si>
  <si>
    <t>Earth</t>
  </si>
  <si>
    <t>014.03.MEG-M</t>
  </si>
  <si>
    <t>Mars</t>
  </si>
  <si>
    <t>014.04.MEG-M</t>
  </si>
  <si>
    <t>Uranus</t>
  </si>
  <si>
    <t>014.05.MEG-H</t>
  </si>
  <si>
    <t>Arrakis</t>
  </si>
  <si>
    <t>014.06.MEG-M</t>
  </si>
  <si>
    <t>Hesperus</t>
  </si>
  <si>
    <t>014.07.MEG-M</t>
  </si>
  <si>
    <t>Satellites</t>
  </si>
  <si>
    <t>Thalassa</t>
  </si>
  <si>
    <t>015.01.XS-E</t>
  </si>
  <si>
    <t>8x(C)40
2x(C)50</t>
  </si>
  <si>
    <t>Triton</t>
  </si>
  <si>
    <t>015.01.S-E</t>
  </si>
  <si>
    <t>Galatea</t>
  </si>
  <si>
    <t>015.01.M-E</t>
  </si>
  <si>
    <t>10x(C)50
1x(C)60</t>
  </si>
  <si>
    <t>Helios</t>
  </si>
  <si>
    <t>015.02.M-M</t>
  </si>
  <si>
    <t>9x(C)50
2x(C)40</t>
  </si>
  <si>
    <t>Miranda</t>
  </si>
  <si>
    <t>015.01.L-E</t>
  </si>
  <si>
    <t>Demos</t>
  </si>
  <si>
    <t>015.02.L-E</t>
  </si>
  <si>
    <t>3x(C)60
2x(C)50</t>
  </si>
  <si>
    <t>Star Games</t>
  </si>
  <si>
    <t>Spoutnik</t>
  </si>
  <si>
    <t>016.01.XS-H</t>
  </si>
  <si>
    <t>Pioneer S1</t>
  </si>
  <si>
    <t>016.01.S-H</t>
  </si>
  <si>
    <t>Pioneer S2</t>
  </si>
  <si>
    <t>016.02.S-M</t>
  </si>
  <si>
    <t>Explorer S1</t>
  </si>
  <si>
    <t>016.03.S-M</t>
  </si>
  <si>
    <t>Explorer S2</t>
  </si>
  <si>
    <t>016.04.S-E</t>
  </si>
  <si>
    <t>Jason</t>
  </si>
  <si>
    <t>016.01.M-M</t>
  </si>
  <si>
    <t>Deep Impact</t>
  </si>
  <si>
    <t>016.02.M-M</t>
  </si>
  <si>
    <t>1x(C)60
2x(C)50</t>
  </si>
  <si>
    <t>Spot</t>
  </si>
  <si>
    <t>016.01.XL-M</t>
  </si>
  <si>
    <t>1x(C)100
1x(C)70</t>
  </si>
  <si>
    <t>Messenger</t>
  </si>
  <si>
    <t>016.02.XL-M</t>
  </si>
  <si>
    <t>1x(C)60
1x(C)80</t>
  </si>
  <si>
    <t>Oscar</t>
  </si>
  <si>
    <t>016.01.XXL-M</t>
  </si>
  <si>
    <t>Genesis</t>
  </si>
  <si>
    <t>016.02.XXL-H</t>
  </si>
  <si>
    <t>1x(C)50</t>
  </si>
  <si>
    <t>Viking</t>
  </si>
  <si>
    <t>016.01.MEG-H</t>
  </si>
  <si>
    <t>1x(B)90</t>
  </si>
  <si>
    <t>Sentinel</t>
  </si>
  <si>
    <t>016.02.MEG-H</t>
  </si>
  <si>
    <t>Millenium</t>
  </si>
  <si>
    <t>016.03.MEG-H</t>
  </si>
  <si>
    <t>1x(B)120
1x(B)90</t>
  </si>
  <si>
    <t>Wings</t>
  </si>
  <si>
    <t>Harpies</t>
  </si>
  <si>
    <t>017.01.XS-H</t>
  </si>
  <si>
    <t>Ange</t>
  </si>
  <si>
    <t>017.02.XS-H</t>
  </si>
  <si>
    <t>Méduse</t>
  </si>
  <si>
    <t>017.01.S-H</t>
  </si>
  <si>
    <t>Lucifer</t>
  </si>
  <si>
    <t>017.02.S-H</t>
  </si>
  <si>
    <t>Rokh</t>
  </si>
  <si>
    <t>017.03.S-H</t>
  </si>
  <si>
    <t>6x(C)50
4x(C)40</t>
  </si>
  <si>
    <t>Valkyrie</t>
  </si>
  <si>
    <t>017.04.S-M</t>
  </si>
  <si>
    <t>3x(C)40
8x(C)50</t>
  </si>
  <si>
    <t>Raptor</t>
  </si>
  <si>
    <t>017.05.S-M</t>
  </si>
  <si>
    <t>5x(B)40</t>
  </si>
  <si>
    <t>Dédale</t>
  </si>
  <si>
    <t>017.01.M-M</t>
  </si>
  <si>
    <t>Phénix</t>
  </si>
  <si>
    <t>017.02.M-H</t>
  </si>
  <si>
    <t>Sphinx</t>
  </si>
  <si>
    <t>017.03.M-M</t>
  </si>
  <si>
    <t>5x(C)50</t>
  </si>
  <si>
    <t>Sparrow</t>
  </si>
  <si>
    <t>017.04.M-M</t>
  </si>
  <si>
    <t>1x(B)40</t>
  </si>
  <si>
    <t>Hawk</t>
  </si>
  <si>
    <t>017.05.M-M</t>
  </si>
  <si>
    <t>4x(B)50</t>
  </si>
  <si>
    <t>Astraeos</t>
  </si>
  <si>
    <t>017.01.L-H</t>
  </si>
  <si>
    <t>2x(C)40
1x(C)50</t>
  </si>
  <si>
    <t>Hermès</t>
  </si>
  <si>
    <t>017.02.L-H</t>
  </si>
  <si>
    <t>3x(C)50</t>
  </si>
  <si>
    <t>Blade</t>
  </si>
  <si>
    <t>017.03.L-E</t>
  </si>
  <si>
    <t>Eos</t>
  </si>
  <si>
    <t>017.01.XL-H</t>
  </si>
  <si>
    <t>1x(B)40
1x(B)50</t>
  </si>
  <si>
    <t>Icare</t>
  </si>
  <si>
    <t>017.01.XXL-M</t>
  </si>
  <si>
    <t>1x(C)50
1x(C)60</t>
  </si>
  <si>
    <t>Shadows</t>
  </si>
  <si>
    <t>017.02.XXL-M</t>
  </si>
  <si>
    <t>2x(B)70</t>
  </si>
  <si>
    <t>Pegase</t>
  </si>
  <si>
    <t>017.01.MEG-M</t>
  </si>
  <si>
    <t>Fender</t>
  </si>
  <si>
    <t>017.02.MEG-E</t>
  </si>
  <si>
    <t>Flag</t>
  </si>
  <si>
    <t>017.03.MEG-E</t>
  </si>
  <si>
    <t>Urban</t>
  </si>
  <si>
    <t>Urban XS1</t>
  </si>
  <si>
    <t>018.01.XS-E</t>
  </si>
  <si>
    <t>6x(C)40
5x(C)50</t>
  </si>
  <si>
    <t>Urban XS2</t>
  </si>
  <si>
    <t>018.02.XS-H</t>
  </si>
  <si>
    <t>2x(C)50
3x(C)40</t>
  </si>
  <si>
    <t>Urban S1</t>
  </si>
  <si>
    <t>018.01.S-M</t>
  </si>
  <si>
    <t>9x(C)50
1x(C)40</t>
  </si>
  <si>
    <t>Urban S2</t>
  </si>
  <si>
    <t>018.02.S-E</t>
  </si>
  <si>
    <t>Urban S3</t>
  </si>
  <si>
    <t>018.03.S-H</t>
  </si>
  <si>
    <t>Urban M1</t>
  </si>
  <si>
    <t>018.01.M-E</t>
  </si>
  <si>
    <t>4x(C)60
6x(C)50</t>
  </si>
  <si>
    <t>Urban M2</t>
  </si>
  <si>
    <t>018.02.M-E</t>
  </si>
  <si>
    <t>4x(C)70
5x(C)60
1x(C)50</t>
  </si>
  <si>
    <t>Urban M3</t>
  </si>
  <si>
    <t>018.03.M-E</t>
  </si>
  <si>
    <t>Urban L1</t>
  </si>
  <si>
    <t>018.01.L-E</t>
  </si>
  <si>
    <t>3x(C)60
2x(C)70</t>
  </si>
  <si>
    <t>Urban L2</t>
  </si>
  <si>
    <t>018.02.L-E</t>
  </si>
  <si>
    <t>2x(C)80
3x(C)70</t>
  </si>
  <si>
    <t>Urban L3</t>
  </si>
  <si>
    <t>018.03.L-E</t>
  </si>
  <si>
    <t>Urban L4</t>
  </si>
  <si>
    <t>018.04.L-E</t>
  </si>
  <si>
    <t>1x(C)70
3x(C)60
1x(C)80</t>
  </si>
  <si>
    <t>Urban XL1</t>
  </si>
  <si>
    <t>018.01.XL-E</t>
  </si>
  <si>
    <t xml:space="preserve">Craters </t>
  </si>
  <si>
    <t>Marum</t>
  </si>
  <si>
    <t>019.01.XS-H</t>
  </si>
  <si>
    <t>screw on</t>
  </si>
  <si>
    <t>Picos XS1</t>
  </si>
  <si>
    <t>019.02.XS-H</t>
  </si>
  <si>
    <t>Picos XS2</t>
  </si>
  <si>
    <t>019.03.XS-H</t>
  </si>
  <si>
    <t>Picos S1</t>
  </si>
  <si>
    <t>019.01.S-H</t>
  </si>
  <si>
    <t>Picos S2</t>
  </si>
  <si>
    <t>019.02.S-H</t>
  </si>
  <si>
    <t>1x(B)50
3x(B)40</t>
  </si>
  <si>
    <t>Picos S3</t>
  </si>
  <si>
    <t>019.03.S-H</t>
  </si>
  <si>
    <t>4x(B)50
1x(B)60</t>
  </si>
  <si>
    <t>Roncador</t>
  </si>
  <si>
    <t>019.04.S-H</t>
  </si>
  <si>
    <t>Bikini</t>
  </si>
  <si>
    <t>019.05.S-H</t>
  </si>
  <si>
    <t>Cook M1</t>
  </si>
  <si>
    <t>019.01.M-M</t>
  </si>
  <si>
    <t>2x(B)50
1x(B)60</t>
  </si>
  <si>
    <t>Cook M2</t>
  </si>
  <si>
    <t>019.02.M-H</t>
  </si>
  <si>
    <t>2x(B)60
1x(B)50</t>
  </si>
  <si>
    <t>Cook M3</t>
  </si>
  <si>
    <t>019.03.M-H</t>
  </si>
  <si>
    <t>Picos M1</t>
  </si>
  <si>
    <t>019.04.M-H</t>
  </si>
  <si>
    <t>Nukumanu</t>
  </si>
  <si>
    <t>019.05.M-H</t>
  </si>
  <si>
    <t>1x(B)60</t>
  </si>
  <si>
    <t>Stromboli</t>
  </si>
  <si>
    <t>019.01.L-M</t>
  </si>
  <si>
    <t>2x(C)60</t>
  </si>
  <si>
    <t>Amak</t>
  </si>
  <si>
    <t>019.02.L-E</t>
  </si>
  <si>
    <t>2x(C)80</t>
  </si>
  <si>
    <t>Spider L1</t>
  </si>
  <si>
    <t>019.03.L-M</t>
  </si>
  <si>
    <t>2x(B)70
1x(B)80</t>
  </si>
  <si>
    <t>Spider L2</t>
  </si>
  <si>
    <t>019.04.L-E</t>
  </si>
  <si>
    <t>1x(B)70
1x(B)80
1x(B)60</t>
  </si>
  <si>
    <t>Spider L3</t>
  </si>
  <si>
    <t>019.05.L-E</t>
  </si>
  <si>
    <t>1x(B)50
1x(B)60
1x(B)70</t>
  </si>
  <si>
    <t>Erebus L1</t>
  </si>
  <si>
    <t>019.06.L-M</t>
  </si>
  <si>
    <t>1x(B)60
1x(B)70</t>
  </si>
  <si>
    <t>Erebus L2</t>
  </si>
  <si>
    <t>019.07.L-H</t>
  </si>
  <si>
    <t>1x(B)40
1x(B)60</t>
  </si>
  <si>
    <t>Onotoa</t>
  </si>
  <si>
    <t>019.08.L-H</t>
  </si>
  <si>
    <t>1x(B)70
2x(B)60
2x(B)50</t>
  </si>
  <si>
    <t>The Saucer L1</t>
  </si>
  <si>
    <t>019.09.L-E</t>
  </si>
  <si>
    <t>Monchu</t>
  </si>
  <si>
    <t>019.10.L-H</t>
  </si>
  <si>
    <t>1x(B)140
1x(B)120
1x(B)160</t>
  </si>
  <si>
    <t>Cocoa</t>
  </si>
  <si>
    <t>019.11.L-E</t>
  </si>
  <si>
    <t>2x(B)50</t>
  </si>
  <si>
    <t>Hokkaido</t>
  </si>
  <si>
    <t>019.12.L-M</t>
  </si>
  <si>
    <t>1x(B)60
2x(B)50</t>
  </si>
  <si>
    <t>Albertine</t>
  </si>
  <si>
    <t>019.01.XL-H</t>
  </si>
  <si>
    <t>Jarvis</t>
  </si>
  <si>
    <t>019.02.XL-E</t>
  </si>
  <si>
    <t>1x(C)130</t>
  </si>
  <si>
    <t>Diamond</t>
  </si>
  <si>
    <t>019.03.XL-H</t>
  </si>
  <si>
    <t>Vesuve</t>
  </si>
  <si>
    <t>019.04.XL-M</t>
  </si>
  <si>
    <t>1x(B)100</t>
  </si>
  <si>
    <t>Pavlov</t>
  </si>
  <si>
    <t>019.05.XL-H</t>
  </si>
  <si>
    <t>1x(B)50</t>
  </si>
  <si>
    <t>Pavlov Sister</t>
  </si>
  <si>
    <t>019.06.XL-H</t>
  </si>
  <si>
    <t>Taal</t>
  </si>
  <si>
    <t>019.07.XL-M</t>
  </si>
  <si>
    <t>1x(5)50</t>
  </si>
  <si>
    <t>The Saucer XL1</t>
  </si>
  <si>
    <t>019.08.XL-E</t>
  </si>
  <si>
    <t>1x(B)60
1x(B)120</t>
  </si>
  <si>
    <t>Tartempion</t>
  </si>
  <si>
    <t>019.09.XL-H</t>
  </si>
  <si>
    <t>1x(B)200</t>
  </si>
  <si>
    <t>Agun</t>
  </si>
  <si>
    <t>019.10.XL-H</t>
  </si>
  <si>
    <t>Tycho</t>
  </si>
  <si>
    <t>019.11.XL-M</t>
  </si>
  <si>
    <t>Okama</t>
  </si>
  <si>
    <t>019.12.XL-E</t>
  </si>
  <si>
    <t>Vulcain</t>
  </si>
  <si>
    <t>019.01.XXL-M</t>
  </si>
  <si>
    <t>Krakatoa</t>
  </si>
  <si>
    <t>019.02.XXL-M</t>
  </si>
  <si>
    <t>Fuego</t>
  </si>
  <si>
    <t>019.03.XXL-M</t>
  </si>
  <si>
    <t>1x(B)80</t>
  </si>
  <si>
    <t>Truc</t>
  </si>
  <si>
    <t>019.04.XXL-M</t>
  </si>
  <si>
    <t>1x(B)120</t>
  </si>
  <si>
    <t>Bagana</t>
  </si>
  <si>
    <t>019.05.XXL-H</t>
  </si>
  <si>
    <t>Muche</t>
  </si>
  <si>
    <t>019.06.XXL-H</t>
  </si>
  <si>
    <t>Bobet</t>
  </si>
  <si>
    <t>019.07.XXL-H</t>
  </si>
  <si>
    <t>Fangio</t>
  </si>
  <si>
    <t>019.08.XXL-M</t>
  </si>
  <si>
    <t>1x(B)204</t>
  </si>
  <si>
    <t>Fuji</t>
  </si>
  <si>
    <t>019.01.MEG-E</t>
  </si>
  <si>
    <t>1x(C)170</t>
  </si>
  <si>
    <t>Etna</t>
  </si>
  <si>
    <t>019.02.MEG-M</t>
  </si>
  <si>
    <t>1x(C)136</t>
  </si>
  <si>
    <t>Fournaise</t>
  </si>
  <si>
    <t>019.03.MEG-M</t>
  </si>
  <si>
    <t>Galeras</t>
  </si>
  <si>
    <t>019.04.MEG-H</t>
  </si>
  <si>
    <t>Bidule</t>
  </si>
  <si>
    <t>019.05.MEG-H</t>
  </si>
  <si>
    <t>Machin</t>
  </si>
  <si>
    <t>019.06.MEG-H</t>
  </si>
  <si>
    <t>11x(B)213</t>
  </si>
  <si>
    <t>Tête à claques</t>
  </si>
  <si>
    <t>019.07.MEG-H</t>
  </si>
  <si>
    <t>Gus</t>
  </si>
  <si>
    <t>019.08.MEG-H</t>
  </si>
  <si>
    <t>1x(B)180</t>
  </si>
  <si>
    <t>Chose</t>
  </si>
  <si>
    <t>019.09.MEG-H</t>
  </si>
  <si>
    <t>Jo</t>
  </si>
  <si>
    <t>019.10.MEG-H</t>
  </si>
  <si>
    <t>Lepot</t>
  </si>
  <si>
    <t>019.11.MEG-E</t>
  </si>
  <si>
    <t>Magma</t>
  </si>
  <si>
    <t>019.12.MEG-H</t>
  </si>
  <si>
    <t>Atole</t>
  </si>
  <si>
    <t>019.13.MEG-E</t>
  </si>
  <si>
    <t>Pulsar XS1</t>
  </si>
  <si>
    <t>020.01.XS-H</t>
  </si>
  <si>
    <t>Pulsar XS2</t>
  </si>
  <si>
    <t>020.02.XS-H</t>
  </si>
  <si>
    <t>Pulsar S1</t>
  </si>
  <si>
    <t>020.01.S-H</t>
  </si>
  <si>
    <t>5x(B)50</t>
  </si>
  <si>
    <t>Pulsar M1</t>
  </si>
  <si>
    <t>020.01.M-M</t>
  </si>
  <si>
    <t>5x(B)70</t>
  </si>
  <si>
    <t>Pulsar L1</t>
  </si>
  <si>
    <t>020.01.L-M</t>
  </si>
  <si>
    <t>3x(B)90</t>
  </si>
  <si>
    <t>Pulsar L2</t>
  </si>
  <si>
    <t>020.02.L-M</t>
  </si>
  <si>
    <t>1x(B)120
2x(B)100</t>
  </si>
  <si>
    <t>Pulsar XL1</t>
  </si>
  <si>
    <t>020.01.XL-M</t>
  </si>
  <si>
    <t>1x(B)90
1x(B)80
1x(B)100</t>
  </si>
  <si>
    <t>Pulsar XL2</t>
  </si>
  <si>
    <t>020.02.XL-H</t>
  </si>
  <si>
    <t>Pulsar XL3</t>
  </si>
  <si>
    <t>020.03.XL-M</t>
  </si>
  <si>
    <t>Pulsar XXL1</t>
  </si>
  <si>
    <t>020.01.XXL-M</t>
  </si>
  <si>
    <t>1x(B)120
1x(B)140</t>
  </si>
  <si>
    <t>Pulsar XXL2</t>
  </si>
  <si>
    <t>020.02.XXL-M</t>
  </si>
  <si>
    <t>Pulsar mega 1</t>
  </si>
  <si>
    <t>020.01.MEG-M</t>
  </si>
  <si>
    <t>Pulsar mega 2</t>
  </si>
  <si>
    <t>020.02.MEG-H</t>
  </si>
  <si>
    <t>Pulsar mega 3</t>
  </si>
  <si>
    <t>020.03.MEG-M</t>
  </si>
  <si>
    <t>Boomerang</t>
  </si>
  <si>
    <t>Sydney XS1</t>
  </si>
  <si>
    <t>021.01.XS-H</t>
  </si>
  <si>
    <t>Sydney XS2</t>
  </si>
  <si>
    <t>021.02.XS-H</t>
  </si>
  <si>
    <t>Inertia</t>
  </si>
  <si>
    <t>021.01.S-H</t>
  </si>
  <si>
    <t>10x(B)40</t>
  </si>
  <si>
    <t>Weapon S1</t>
  </si>
  <si>
    <t>021.02.S-H</t>
  </si>
  <si>
    <t>Weapon S2</t>
  </si>
  <si>
    <t>021.03.S-H</t>
  </si>
  <si>
    <t>Station</t>
  </si>
  <si>
    <t>021.04.S-M</t>
  </si>
  <si>
    <t>Element</t>
  </si>
  <si>
    <t>021.05.S-M</t>
  </si>
  <si>
    <t>Spirit</t>
  </si>
  <si>
    <t>021.06.S-M</t>
  </si>
  <si>
    <t>Killer M1</t>
  </si>
  <si>
    <t>021.01.M-H</t>
  </si>
  <si>
    <t>Killer M2</t>
  </si>
  <si>
    <t>021.02.M-M</t>
  </si>
  <si>
    <t>Killer M3</t>
  </si>
  <si>
    <t>021.03.M-M</t>
  </si>
  <si>
    <t>Weapon M1</t>
  </si>
  <si>
    <t>021.04.M-H</t>
  </si>
  <si>
    <t>3x(B)50</t>
  </si>
  <si>
    <t>Song L1</t>
  </si>
  <si>
    <t>021.01.L-H</t>
  </si>
  <si>
    <t>1x(B)50
2x(B)40</t>
  </si>
  <si>
    <t>Song L2</t>
  </si>
  <si>
    <t>021.02.L-M</t>
  </si>
  <si>
    <t>2x(B)40
1x(B)50</t>
  </si>
  <si>
    <t>Song L3</t>
  </si>
  <si>
    <t>021.03.L-M</t>
  </si>
  <si>
    <t>Song L4</t>
  </si>
  <si>
    <t>021.04.L-E</t>
  </si>
  <si>
    <t>1x(B)40
2x(B)50</t>
  </si>
  <si>
    <t>Song L5</t>
  </si>
  <si>
    <t>021.05.L-E</t>
  </si>
  <si>
    <t>2x(B)50
1x(B)40</t>
  </si>
  <si>
    <t>Line</t>
  </si>
  <si>
    <t>021.06.L-M</t>
  </si>
  <si>
    <t>1x(B)60
1x(B)80
1x(B)50</t>
  </si>
  <si>
    <t>Weapon L1</t>
  </si>
  <si>
    <t>021.07.L-H</t>
  </si>
  <si>
    <t>Weapon L2</t>
  </si>
  <si>
    <t>021.08.L-H</t>
  </si>
  <si>
    <t>3x(B)60</t>
  </si>
  <si>
    <t>Rarrk</t>
  </si>
  <si>
    <t>021.09.L-E</t>
  </si>
  <si>
    <t>1x(B)90
1x(B)60
1x(B)50</t>
  </si>
  <si>
    <t>Inuit L1</t>
  </si>
  <si>
    <t>021.10.L-E</t>
  </si>
  <si>
    <t>Tribal XL1</t>
  </si>
  <si>
    <t>021.01.XL-H</t>
  </si>
  <si>
    <t>2x(B)40</t>
  </si>
  <si>
    <t>Tribal XL2</t>
  </si>
  <si>
    <t>021.02.XL-M</t>
  </si>
  <si>
    <t>Tribal XL3</t>
  </si>
  <si>
    <t>021.10.XL-E</t>
  </si>
  <si>
    <t>1x(B)60
1x(B)40</t>
  </si>
  <si>
    <t>Arbor XL1</t>
  </si>
  <si>
    <t>021.03.XL-H</t>
  </si>
  <si>
    <t>1x(B)80
1x(B)90</t>
  </si>
  <si>
    <t>Arbor XL2</t>
  </si>
  <si>
    <t>021.04.XL-M</t>
  </si>
  <si>
    <t>Nomade XL1</t>
  </si>
  <si>
    <t>021.05.XL-E</t>
  </si>
  <si>
    <t>Nomade XL2</t>
  </si>
  <si>
    <t>021.06.XL-E</t>
  </si>
  <si>
    <t>Weapon XL1</t>
  </si>
  <si>
    <t>021.07.XL-H</t>
  </si>
  <si>
    <t>Inuit XL1</t>
  </si>
  <si>
    <t xml:space="preserve"> 021.08.XL-E</t>
  </si>
  <si>
    <t>2x(B)160</t>
  </si>
  <si>
    <t>Inuit XL2</t>
  </si>
  <si>
    <t>021.09.XL-E</t>
  </si>
  <si>
    <t>2x(B)140</t>
  </si>
  <si>
    <t>Ultimate</t>
  </si>
  <si>
    <t>021.01.XXL-H</t>
  </si>
  <si>
    <t>1x(B)50
1x(B)70</t>
  </si>
  <si>
    <t>Elder</t>
  </si>
  <si>
    <t>021.02.XXL-M</t>
  </si>
  <si>
    <t>1x(B)90
1x(B)50</t>
  </si>
  <si>
    <t>Outback</t>
  </si>
  <si>
    <t>021.03.XXL-M</t>
  </si>
  <si>
    <t>Sacral</t>
  </si>
  <si>
    <t>021.04.XXL-M</t>
  </si>
  <si>
    <t>Infinite</t>
  </si>
  <si>
    <t>021.01.MEG-H</t>
  </si>
  <si>
    <t>1x(B)70</t>
  </si>
  <si>
    <t>Native</t>
  </si>
  <si>
    <t>021.02.MEG-M</t>
  </si>
  <si>
    <t>Intuition mega 1</t>
  </si>
  <si>
    <t>021.03.MEG-E</t>
  </si>
  <si>
    <t>Intuition mega 2</t>
  </si>
  <si>
    <t>021.04.MEG-E</t>
  </si>
  <si>
    <t>Intuition mega 3</t>
  </si>
  <si>
    <t>021.05.MEG-M</t>
  </si>
  <si>
    <t>XS 1</t>
  </si>
  <si>
    <t>100.01.XS-H</t>
  </si>
  <si>
    <t>S 1</t>
  </si>
  <si>
    <t>100.01.S-H</t>
  </si>
  <si>
    <t>1x(B)70
6x(B)50
2x(B)40
1x(B)60</t>
  </si>
  <si>
    <t>S 2</t>
  </si>
  <si>
    <t>100.02.S-M</t>
  </si>
  <si>
    <t>S 3</t>
  </si>
  <si>
    <t>100.03.S-H</t>
  </si>
  <si>
    <t>M 1</t>
  </si>
  <si>
    <t>100.01.M-M</t>
  </si>
  <si>
    <t>3x(B)60
2x(B)70</t>
  </si>
  <si>
    <t>M 2</t>
  </si>
  <si>
    <t>100.02.M-M</t>
  </si>
  <si>
    <t>L 1</t>
  </si>
  <si>
    <t>100.01.L-M</t>
  </si>
  <si>
    <t>2x(B)90
1x(B)80</t>
  </si>
  <si>
    <t>L 2</t>
  </si>
  <si>
    <t>100.02.L-H</t>
  </si>
  <si>
    <t>1x(B)70
2x(B)80</t>
  </si>
  <si>
    <t>L 3</t>
  </si>
  <si>
    <t>100.03.L-M</t>
  </si>
  <si>
    <t>2x(B)50
2x(B)60
1x(B)40</t>
  </si>
  <si>
    <t>L 4</t>
  </si>
  <si>
    <t>100.04.L-M</t>
  </si>
  <si>
    <t>3x(B)60
1x(B)50
1x(B)70</t>
  </si>
  <si>
    <t>XL 1</t>
  </si>
  <si>
    <t>100.01.XL-M</t>
  </si>
  <si>
    <t>1x(B)70
1x(B)80</t>
  </si>
  <si>
    <t>XL 2</t>
  </si>
  <si>
    <t>100.02.XL-M</t>
  </si>
  <si>
    <t>2x(B)120</t>
  </si>
  <si>
    <t>XL 3</t>
  </si>
  <si>
    <t>100.03.XL-H</t>
  </si>
  <si>
    <t>XL 4</t>
  </si>
  <si>
    <t>100.04.XL-M</t>
  </si>
  <si>
    <t>1x(B)120
1x(B)80
1x(B)100</t>
  </si>
  <si>
    <t>XL 5</t>
  </si>
  <si>
    <t>100.05.XL-M</t>
  </si>
  <si>
    <t>XL 6</t>
  </si>
  <si>
    <t>100.06.XL-M</t>
  </si>
  <si>
    <t>1x(B)80
1x(B)70
1x(B)60</t>
  </si>
  <si>
    <t>XL 7</t>
  </si>
  <si>
    <t>100.07.XL-M</t>
  </si>
  <si>
    <t>XL 8</t>
  </si>
  <si>
    <t>100.08.XL-H</t>
  </si>
  <si>
    <t>1x(B)120
1x(B)100</t>
  </si>
  <si>
    <t>XXL 1</t>
  </si>
  <si>
    <t>100.01.XXL-M</t>
  </si>
  <si>
    <t>XXL 2</t>
  </si>
  <si>
    <t>100.02.XXL-E</t>
  </si>
  <si>
    <t>XXL 3</t>
  </si>
  <si>
    <t>100.03.XXL-M</t>
  </si>
  <si>
    <t>XXL 4</t>
  </si>
  <si>
    <t>100.04.XXL-M</t>
  </si>
  <si>
    <t>XXL 5</t>
  </si>
  <si>
    <t>100.05.XXL-M</t>
  </si>
  <si>
    <t>XXL 6</t>
  </si>
  <si>
    <t>100.06.XXL-M</t>
  </si>
  <si>
    <t>x(B)160</t>
  </si>
  <si>
    <t>XXL 7</t>
  </si>
  <si>
    <t>100.07.XXL-H</t>
  </si>
  <si>
    <t>XXL 8</t>
  </si>
  <si>
    <t>MEG 1</t>
  </si>
  <si>
    <t>100.01.MEG-H</t>
  </si>
  <si>
    <t>MEG 2</t>
  </si>
  <si>
    <t>100.02.MEG-H</t>
  </si>
  <si>
    <t>MEG 3</t>
  </si>
  <si>
    <t>100.03.MEG-M</t>
  </si>
  <si>
    <t>MEG 4</t>
  </si>
  <si>
    <t>100.04.MEG-M</t>
  </si>
  <si>
    <t>MEG 5</t>
  </si>
  <si>
    <t>100.05.MEG.H</t>
  </si>
  <si>
    <t>MEG 6</t>
  </si>
  <si>
    <t>100.06.MEG-E</t>
  </si>
  <si>
    <t>MEG 7</t>
  </si>
  <si>
    <t>100.07.MEG-H</t>
  </si>
  <si>
    <t>MEG 8</t>
  </si>
  <si>
    <t>100.08.MEG-M</t>
  </si>
  <si>
    <t>MEG 9</t>
  </si>
  <si>
    <t>100.09.MEG-M</t>
  </si>
  <si>
    <t>MEG 10</t>
  </si>
  <si>
    <t>100.10.MEG-M</t>
  </si>
  <si>
    <t>Plugs</t>
  </si>
  <si>
    <t>000.00.000-0</t>
  </si>
  <si>
    <t>Total holds</t>
  </si>
  <si>
    <t>Fiberglass volumes</t>
  </si>
  <si>
    <t>Stored</t>
  </si>
  <si>
    <t>No stock</t>
  </si>
  <si>
    <t>Ral Code</t>
  </si>
  <si>
    <t>Nb vol/ set</t>
  </si>
  <si>
    <t>Black</t>
  </si>
  <si>
    <t>Blue</t>
  </si>
  <si>
    <t>Yellow</t>
  </si>
  <si>
    <t>Red</t>
  </si>
  <si>
    <t>White</t>
  </si>
  <si>
    <t>Green</t>
  </si>
  <si>
    <t>Purple</t>
  </si>
  <si>
    <t>Nb Pieces</t>
  </si>
  <si>
    <t>Scoop</t>
  </si>
  <si>
    <t>Scoop 1</t>
  </si>
  <si>
    <t>VOL.F.001-M</t>
  </si>
  <si>
    <t>Scoop 2</t>
  </si>
  <si>
    <t>VOL.F.002-M</t>
  </si>
  <si>
    <t>Pinch</t>
  </si>
  <si>
    <t>Pinch 1</t>
  </si>
  <si>
    <t>VOL.F.003-H</t>
  </si>
  <si>
    <t>Pinch 2</t>
  </si>
  <si>
    <t>VOL.F.004-H</t>
  </si>
  <si>
    <t>Rocket</t>
  </si>
  <si>
    <t>Rocket 1</t>
  </si>
  <si>
    <t>VOL.F.005-H</t>
  </si>
  <si>
    <t>Rocket 2</t>
  </si>
  <si>
    <t>VOL.F.006-H</t>
  </si>
  <si>
    <t>Triangle</t>
  </si>
  <si>
    <t>Triangle 1</t>
  </si>
  <si>
    <t>VOL.F.007-H</t>
  </si>
  <si>
    <t>Triangle 2</t>
  </si>
  <si>
    <t>VOL.F.008-E</t>
  </si>
  <si>
    <t>Tube</t>
  </si>
  <si>
    <t>Tube 1</t>
  </si>
  <si>
    <t>VOL.F.009-E</t>
  </si>
  <si>
    <t>Tube 2</t>
  </si>
  <si>
    <t>VOL.F.010-E</t>
  </si>
  <si>
    <t>Tube 3</t>
  </si>
  <si>
    <t>VOL.F.011-E</t>
  </si>
  <si>
    <t>Tube 4</t>
  </si>
  <si>
    <t>VOL.F.012-H</t>
  </si>
  <si>
    <t>Tube 5</t>
  </si>
  <si>
    <t>VOL.F.013-M</t>
  </si>
  <si>
    <t>Cube</t>
  </si>
  <si>
    <t>Cube 1</t>
  </si>
  <si>
    <t>VOL.F.014-M</t>
  </si>
  <si>
    <t>Cube 2</t>
  </si>
  <si>
    <t>VOL.F.015-H</t>
  </si>
  <si>
    <t>Cube 3</t>
  </si>
  <si>
    <t>VOL.F.016-M</t>
  </si>
  <si>
    <t>Cube 4</t>
  </si>
  <si>
    <t>VOL.F.017-H</t>
  </si>
  <si>
    <t>Cube 5</t>
  </si>
  <si>
    <t>VOL.F.018-M</t>
  </si>
  <si>
    <t>Lame</t>
  </si>
  <si>
    <t>Lame 1</t>
  </si>
  <si>
    <t>VOL.F.019-E</t>
  </si>
  <si>
    <t>Sculpt</t>
  </si>
  <si>
    <t>Sculpt 1</t>
  </si>
  <si>
    <t>VOL.F.020-M</t>
  </si>
  <si>
    <t>BoomRamp</t>
  </si>
  <si>
    <t>BoomRamp 1</t>
  </si>
  <si>
    <t>VOL.F.021-E</t>
  </si>
  <si>
    <t>Not available</t>
  </si>
  <si>
    <t>BoomRamp 2</t>
  </si>
  <si>
    <t>VOL.F.022-E</t>
  </si>
  <si>
    <t>BoomRamp 3</t>
  </si>
  <si>
    <t>VOL.F.023-M</t>
  </si>
  <si>
    <t>BoomRamp 4</t>
  </si>
  <si>
    <t>VOL.F.024-M</t>
  </si>
  <si>
    <t>BoomRamp 5</t>
  </si>
  <si>
    <t>VOL.F.025-M</t>
  </si>
  <si>
    <t>BoomRamp 6</t>
  </si>
  <si>
    <t>VOL.F.026-H</t>
  </si>
  <si>
    <t>BoomJump</t>
  </si>
  <si>
    <t>BoomJump 1</t>
  </si>
  <si>
    <t>VOL.F.027-E</t>
  </si>
  <si>
    <t>BoomJump 2</t>
  </si>
  <si>
    <t>VOL.F.028-E</t>
  </si>
  <si>
    <t>BoomJump 3</t>
  </si>
  <si>
    <t>VOL.F.029-E</t>
  </si>
  <si>
    <t>BoomJump 4</t>
  </si>
  <si>
    <t>VOL.F.030-M</t>
  </si>
  <si>
    <t>BoomJump 5</t>
  </si>
  <si>
    <t>VOL.F.031-H</t>
  </si>
  <si>
    <t>BoomJump 6</t>
  </si>
  <si>
    <t>VOL.F.032-M</t>
  </si>
  <si>
    <t xml:space="preserve"> Taji</t>
  </si>
  <si>
    <t xml:space="preserve"> Taji 1</t>
  </si>
  <si>
    <t>VOL.F.035-M</t>
  </si>
  <si>
    <t>Taji 2</t>
  </si>
  <si>
    <t>VOL.F.033-M</t>
  </si>
  <si>
    <t>Taji 3</t>
  </si>
  <si>
    <t>VOL.F.034-H</t>
  </si>
  <si>
    <t>Taji 4</t>
  </si>
  <si>
    <t>VOL.F.041-M</t>
  </si>
  <si>
    <t>Taji bubble</t>
  </si>
  <si>
    <t>Taji bubble 1</t>
  </si>
  <si>
    <t>VOL.F.036-M</t>
  </si>
  <si>
    <t>Taji Bubble 2</t>
  </si>
  <si>
    <t>VOL.F.037-E</t>
  </si>
  <si>
    <t>Taji Bubble 3</t>
  </si>
  <si>
    <t>VOL.F.038-M</t>
  </si>
  <si>
    <t>Taji Bubble 4</t>
  </si>
  <si>
    <t>VOL.F.039-E</t>
  </si>
  <si>
    <t>Taji Bubble 5</t>
  </si>
  <si>
    <t>VOL.F.040-M</t>
  </si>
  <si>
    <t>Taji Slab</t>
  </si>
  <si>
    <t>Taji Slab 1</t>
  </si>
  <si>
    <t>VOL.F.042-H</t>
  </si>
  <si>
    <t>Taji Slab 2</t>
  </si>
  <si>
    <t>VOL.F.043-M</t>
  </si>
  <si>
    <t>Taji Slab 3</t>
  </si>
  <si>
    <t>VOL.F.044-H</t>
  </si>
  <si>
    <t>Taji Slab 4</t>
  </si>
  <si>
    <t>VOL.F.045-M</t>
  </si>
  <si>
    <t>Taji Slab 5</t>
  </si>
  <si>
    <t>VOL.F.046-M</t>
  </si>
  <si>
    <t>Taji Pinch</t>
  </si>
  <si>
    <t>Taji Pinch 1</t>
  </si>
  <si>
    <t>VOL.F.047-M</t>
  </si>
  <si>
    <t>Taji Pinch 2</t>
  </si>
  <si>
    <t>VOL.F.048-M</t>
  </si>
  <si>
    <t>Taji Pinch 3</t>
  </si>
  <si>
    <t>VOL.F.049-M</t>
  </si>
  <si>
    <t>Taji Pinch 4</t>
  </si>
  <si>
    <t>VOL.F.050-E</t>
  </si>
  <si>
    <t>Taji Pinch 5</t>
  </si>
  <si>
    <t>VOL.F.051-H</t>
  </si>
  <si>
    <t>Taji Pinch 6</t>
  </si>
  <si>
    <t>VOL.F.052-M</t>
  </si>
  <si>
    <t>Taji Pinch 7</t>
  </si>
  <si>
    <t>VOL.F.053-H</t>
  </si>
  <si>
    <t>Taji Pinch 8</t>
  </si>
  <si>
    <t>VOL.F.054-E</t>
  </si>
  <si>
    <t>Taji Pinch 9</t>
  </si>
  <si>
    <t>VOL.F.055-H</t>
  </si>
  <si>
    <t>Taji Pinch 10</t>
  </si>
  <si>
    <t>VOL.F.056-E</t>
  </si>
  <si>
    <t>Taji Pinch 1 DT</t>
  </si>
  <si>
    <t>VOL.F.076-M</t>
  </si>
  <si>
    <t>Taji Pinch 2 DT</t>
  </si>
  <si>
    <t>VOL.F.077-M</t>
  </si>
  <si>
    <t>Taji Pinch 3 DT</t>
  </si>
  <si>
    <t>VOL.F.078-M</t>
  </si>
  <si>
    <t>Taji Pinch 4 DT</t>
  </si>
  <si>
    <t>VOL.F.079-E</t>
  </si>
  <si>
    <t>Taji Pinch 5 DT</t>
  </si>
  <si>
    <t>VOL.F.080-H</t>
  </si>
  <si>
    <t>Taji Pinch 6 DT</t>
  </si>
  <si>
    <t>VOL.F.081-M</t>
  </si>
  <si>
    <t>Taji Pinch 7 DT</t>
  </si>
  <si>
    <t>VOL.F.082-H</t>
  </si>
  <si>
    <t>Taji Pinch 8 DT</t>
  </si>
  <si>
    <t>VOL.F.083-E</t>
  </si>
  <si>
    <t>Taji Pinch 9 DT</t>
  </si>
  <si>
    <t>VOL.F.084-H</t>
  </si>
  <si>
    <t>Taji Pinch 10 DT</t>
  </si>
  <si>
    <t>VOL.F.085-E</t>
  </si>
  <si>
    <t>VOL.F.057-E</t>
  </si>
  <si>
    <t>VOL.F.058-E</t>
  </si>
  <si>
    <t>VOL.F.059-E</t>
  </si>
  <si>
    <t>Wave 4</t>
  </si>
  <si>
    <t>VOL.F.060-E</t>
  </si>
  <si>
    <t>Wave 5</t>
  </si>
  <si>
    <t>VOL.F.061-E</t>
  </si>
  <si>
    <t>Wave 6</t>
  </si>
  <si>
    <t>VOL.F.062-M</t>
  </si>
  <si>
    <t>Wave 7</t>
  </si>
  <si>
    <t>VOL.F.063-E</t>
  </si>
  <si>
    <t>Wave 8</t>
  </si>
  <si>
    <t>VOL.F.064-M</t>
  </si>
  <si>
    <t>Crater Meteor 1</t>
  </si>
  <si>
    <t>VOL.F.065-M</t>
  </si>
  <si>
    <t>Sky-ball</t>
  </si>
  <si>
    <t>Sky-ball S1</t>
  </si>
  <si>
    <t>VOL.F.066-H</t>
  </si>
  <si>
    <t>Sky-ball S2</t>
  </si>
  <si>
    <t>VOL.F.067-H</t>
  </si>
  <si>
    <t>Sky-ball M1</t>
  </si>
  <si>
    <t>VOL.F.068-H</t>
  </si>
  <si>
    <t>Sky-ball M2</t>
  </si>
  <si>
    <t>VOL.F.069-H</t>
  </si>
  <si>
    <t>Sky-ball L1</t>
  </si>
  <si>
    <t>VOL.F.070-H</t>
  </si>
  <si>
    <t>Sky-ball L2</t>
  </si>
  <si>
    <t>VOL.F.071-H</t>
  </si>
  <si>
    <t>Sky-ball XL1</t>
  </si>
  <si>
    <t>VOL.F.072-H</t>
  </si>
  <si>
    <t>Sky-ball XL2</t>
  </si>
  <si>
    <t>VOL.F.073-H</t>
  </si>
  <si>
    <t>Total Sky-ball 1</t>
  </si>
  <si>
    <t>VOL.F.074-H</t>
  </si>
  <si>
    <t>Total Sky-ball 2</t>
  </si>
  <si>
    <t>VOL.F.075-H</t>
  </si>
  <si>
    <t>Total volumes</t>
  </si>
  <si>
    <t>Nb holds or vol/ set</t>
  </si>
  <si>
    <t>Sizes (cm)</t>
  </si>
  <si>
    <t>black</t>
  </si>
  <si>
    <t>Grey</t>
  </si>
  <si>
    <t>Nb pieces</t>
  </si>
  <si>
    <t>Wooden boomerangs 1</t>
  </si>
  <si>
    <t>W.01.01.L</t>
  </si>
  <si>
    <t>70*20*7</t>
  </si>
  <si>
    <t>Wooden boomerangs 2</t>
  </si>
  <si>
    <t>W.01.02.L</t>
  </si>
  <si>
    <t>65*23*8</t>
  </si>
  <si>
    <t>Wooden boomerangs 3</t>
  </si>
  <si>
    <t>W.01.03.L</t>
  </si>
  <si>
    <t>67*23*7</t>
  </si>
  <si>
    <t>Wooden boomerangs 4</t>
  </si>
  <si>
    <t>W.01.04.L</t>
  </si>
  <si>
    <t>82*27*6</t>
  </si>
  <si>
    <t>Wooden boomerangs 5</t>
  </si>
  <si>
    <t>W.01.05.L</t>
  </si>
  <si>
    <t>80*28*6</t>
  </si>
  <si>
    <t>Wooden boomerangs 6</t>
  </si>
  <si>
    <t>W.01.06.L</t>
  </si>
  <si>
    <t>81*28*9</t>
  </si>
  <si>
    <t>Wooden boomerangs 7</t>
  </si>
  <si>
    <t>W.01.07.L</t>
  </si>
  <si>
    <t xml:space="preserve">65*15*6 </t>
  </si>
  <si>
    <t>Pentagon</t>
  </si>
  <si>
    <t>Pentagon M</t>
  </si>
  <si>
    <t>W.02.01.M</t>
  </si>
  <si>
    <t xml:space="preserve">55*34*13 &amp; 55*28*13 </t>
  </si>
  <si>
    <t>Pentagon L</t>
  </si>
  <si>
    <t>W.02.02.L</t>
  </si>
  <si>
    <t xml:space="preserve">80*50*21 &amp; 80*42*21 </t>
  </si>
  <si>
    <t>Ramps</t>
  </si>
  <si>
    <t>Ramps 1</t>
  </si>
  <si>
    <t>W.03.01.M</t>
  </si>
  <si>
    <t>59*29*12 ; 59*29*12 &amp; 59*29*12</t>
  </si>
  <si>
    <t>Starwoods</t>
  </si>
  <si>
    <t>Starwoods 1</t>
  </si>
  <si>
    <t>W.04.01.L</t>
  </si>
  <si>
    <t xml:space="preserve">75*45*17 &amp; 56*38*17 </t>
  </si>
  <si>
    <t>Starwoods 2</t>
  </si>
  <si>
    <t>W.04.02.L</t>
  </si>
  <si>
    <t xml:space="preserve">104*32*17 &amp;   72*26*17 </t>
  </si>
  <si>
    <t>Starwoods 3</t>
  </si>
  <si>
    <t>W.04.03.L</t>
  </si>
  <si>
    <t>133*26*17 &amp;  90*22*17</t>
  </si>
  <si>
    <t>Starwoods 4</t>
  </si>
  <si>
    <t>W.04.04.L</t>
  </si>
  <si>
    <t>94*37*17 &amp;49*37*17</t>
  </si>
  <si>
    <t>Starwoods 5</t>
  </si>
  <si>
    <t>W.04.05.L</t>
  </si>
  <si>
    <t xml:space="preserve">60*42*17   </t>
  </si>
  <si>
    <t>Starwoods 6</t>
  </si>
  <si>
    <t>W.04.06.L</t>
  </si>
  <si>
    <t>60*42*17</t>
  </si>
  <si>
    <t>Starwoods 7</t>
  </si>
  <si>
    <t>W.04.07.L</t>
  </si>
  <si>
    <t>100*48*17 ; 60*48*17 &amp; 30*48*17</t>
  </si>
  <si>
    <t>Asymmetric pyramids</t>
  </si>
  <si>
    <t>Asymmetric pyramids 1</t>
  </si>
  <si>
    <t>W.05.01.SML</t>
  </si>
  <si>
    <t>35*30*05 ; 48*40*06 &amp; 98*81*12</t>
  </si>
  <si>
    <t>Asymmetric pyramids 2</t>
  </si>
  <si>
    <t>W.05.02.SML</t>
  </si>
  <si>
    <t>35*30*07 ; 48*40*10 &amp; 98*81*17</t>
  </si>
  <si>
    <t>Asymmetric pyramids 3</t>
  </si>
  <si>
    <t>W.05.03.SML</t>
  </si>
  <si>
    <t>35*30*10 ; 48*40*14 &amp; 98*81*27</t>
  </si>
  <si>
    <t>Asymmetric pyramids 4</t>
  </si>
  <si>
    <t>W.05.04.SML</t>
  </si>
  <si>
    <t xml:space="preserve">35*30*14 ; 48*40*19 &amp; 98*81*34 </t>
  </si>
  <si>
    <t>Asymmetric pyramids 5</t>
  </si>
  <si>
    <t>W.05.05.L</t>
  </si>
  <si>
    <t>120*84*10</t>
  </si>
  <si>
    <t>Asymmetric pyramids 6</t>
  </si>
  <si>
    <t>W.05.06.L</t>
  </si>
  <si>
    <t>109*77*12</t>
  </si>
  <si>
    <t>Asymmetric pyramids 7</t>
  </si>
  <si>
    <t>W.05.07.L</t>
  </si>
  <si>
    <t>113*74*17</t>
  </si>
  <si>
    <t>Asymmetric pyramids 8</t>
  </si>
  <si>
    <t>W.05.08.L</t>
  </si>
  <si>
    <t>200*170*50</t>
  </si>
  <si>
    <t>Ball S1</t>
  </si>
  <si>
    <t>W.06.01.S</t>
  </si>
  <si>
    <t xml:space="preserve">100*50*11 </t>
  </si>
  <si>
    <t>Ball S2</t>
  </si>
  <si>
    <t>W.06.02.S</t>
  </si>
  <si>
    <t>100*42*17</t>
  </si>
  <si>
    <t>Ball S3</t>
  </si>
  <si>
    <t>W.06.03.S</t>
  </si>
  <si>
    <t>100*33*10</t>
  </si>
  <si>
    <t>Ball S4</t>
  </si>
  <si>
    <t>W.06.04.S</t>
  </si>
  <si>
    <t>100*29*10</t>
  </si>
  <si>
    <t>Ball S5</t>
  </si>
  <si>
    <t>W.06.05.S</t>
  </si>
  <si>
    <t>Ball S6</t>
  </si>
  <si>
    <t>W.06.06.S</t>
  </si>
  <si>
    <t>100*100*18</t>
  </si>
  <si>
    <t>Ball M1</t>
  </si>
  <si>
    <t>W.06.07.M</t>
  </si>
  <si>
    <t>130*65*14</t>
  </si>
  <si>
    <t>Ball M2</t>
  </si>
  <si>
    <t>W.06.08.M</t>
  </si>
  <si>
    <t>130*55*22</t>
  </si>
  <si>
    <t>Ball M3</t>
  </si>
  <si>
    <t>W.06.09.M</t>
  </si>
  <si>
    <t>130*43*14</t>
  </si>
  <si>
    <t>Ball M4</t>
  </si>
  <si>
    <t>W.06.10.M</t>
  </si>
  <si>
    <t>130*38*14</t>
  </si>
  <si>
    <t>Ball M5</t>
  </si>
  <si>
    <t>W.06.11.M</t>
  </si>
  <si>
    <t>130*130*48</t>
  </si>
  <si>
    <t>Ball M6</t>
  </si>
  <si>
    <t>W.06.12.M</t>
  </si>
  <si>
    <t>130125*23</t>
  </si>
  <si>
    <t>Ball L1</t>
  </si>
  <si>
    <t>W.06.13.L</t>
  </si>
  <si>
    <t>160*80*17</t>
  </si>
  <si>
    <t>Ball L2</t>
  </si>
  <si>
    <t>W.06.14.L</t>
  </si>
  <si>
    <t>160*67*27</t>
  </si>
  <si>
    <t>Ball L3</t>
  </si>
  <si>
    <t>W.06.15.L</t>
  </si>
  <si>
    <t>160*54*17</t>
  </si>
  <si>
    <t>Ball L4</t>
  </si>
  <si>
    <t>W.06.16.L</t>
  </si>
  <si>
    <t>160*48*18</t>
  </si>
  <si>
    <t>Ball XL1</t>
  </si>
  <si>
    <t>W.06.17.XL</t>
  </si>
  <si>
    <t>190*95*21</t>
  </si>
  <si>
    <t>Ball XL2</t>
  </si>
  <si>
    <t>W.06.18.XL</t>
  </si>
  <si>
    <t>188*81*33</t>
  </si>
  <si>
    <t>Ball XL3</t>
  </si>
  <si>
    <t>W.06.19.XL</t>
  </si>
  <si>
    <t>187*65*20</t>
  </si>
  <si>
    <t>Ball XL4</t>
  </si>
  <si>
    <t>W.06.20.XL</t>
  </si>
  <si>
    <t>184*58*21</t>
  </si>
  <si>
    <t>Finger crack</t>
  </si>
  <si>
    <t>Finger crack 15°</t>
  </si>
  <si>
    <t>W.10.01.M</t>
  </si>
  <si>
    <t>180*40 &amp; 180*40</t>
  </si>
  <si>
    <t>Finger crack 30°</t>
  </si>
  <si>
    <t>W.10.02.M</t>
  </si>
  <si>
    <t>110*40 &amp; 110*40</t>
  </si>
  <si>
    <t>Finger crack 90°</t>
  </si>
  <si>
    <t>W.10.03.M</t>
  </si>
  <si>
    <t>Open crack</t>
  </si>
  <si>
    <t>Open crack 15° </t>
  </si>
  <si>
    <t>W.07.01.L</t>
  </si>
  <si>
    <t>180*120 *20</t>
  </si>
  <si>
    <t>Wooden volumes</t>
  </si>
  <si>
    <t>W.08.01.L</t>
  </si>
  <si>
    <t>W.08.02.L</t>
  </si>
  <si>
    <t>W.08.03.L</t>
  </si>
  <si>
    <t>ignore:true;</t>
  </si>
  <si>
    <t>Invoice address</t>
  </si>
  <si>
    <t>Delivery address</t>
  </si>
  <si>
    <t>Sum pieces</t>
  </si>
  <si>
    <t>Sum sets</t>
  </si>
  <si>
    <t>Price without VAT</t>
  </si>
  <si>
    <t>Sum without VAT</t>
  </si>
  <si>
    <t>Transport cost</t>
  </si>
  <si>
    <t>VAT 0%</t>
  </si>
  <si>
    <t>Sum including VAT</t>
  </si>
  <si>
    <t>100.08.XXL-M</t>
  </si>
  <si>
    <t>Craters</t>
  </si>
  <si>
    <t>Wave 2 DT</t>
  </si>
  <si>
    <t>Wave 3 DT</t>
  </si>
  <si>
    <t>Wave 1 DT</t>
  </si>
  <si>
    <t>Big Friend</t>
  </si>
  <si>
    <t>Big Fine F*</t>
  </si>
  <si>
    <t>Big Fat F*</t>
  </si>
  <si>
    <t>Big Flat F*</t>
  </si>
  <si>
    <t>130*20*20 &amp;180*30*30</t>
  </si>
  <si>
    <t>115*30*20 &amp;145*45*25</t>
  </si>
  <si>
    <t>100*30*15 &amp;130*50*20</t>
  </si>
  <si>
    <t>Shape Rider</t>
  </si>
  <si>
    <t>022.18.MEG</t>
  </si>
  <si>
    <t>022.19.MEG</t>
  </si>
  <si>
    <t xml:space="preserve">Riverside 16 XXL </t>
  </si>
  <si>
    <t>022.37.XXL</t>
  </si>
  <si>
    <t xml:space="preserve">Riverside 17 XXL </t>
  </si>
  <si>
    <t>022.38.XXL</t>
  </si>
  <si>
    <t xml:space="preserve">Riverside 18 XXL </t>
  </si>
  <si>
    <t>022.39.XXL</t>
  </si>
  <si>
    <t>Riverside 19 MEG</t>
  </si>
  <si>
    <t>022.40.MEG</t>
  </si>
  <si>
    <t>Riverside 20 MEG</t>
  </si>
  <si>
    <t>022.41.MEG</t>
  </si>
  <si>
    <t>Riverside 21 MEG</t>
  </si>
  <si>
    <t>022.42.MEG</t>
  </si>
  <si>
    <t>Sunside 17 MEG</t>
  </si>
  <si>
    <t>022.59.MEG</t>
  </si>
  <si>
    <t>Sunside 18 MEG</t>
  </si>
  <si>
    <t>022.60.MEG</t>
  </si>
  <si>
    <t>Lift</t>
  </si>
  <si>
    <t>Lift L 2</t>
  </si>
  <si>
    <t>023.04.L</t>
  </si>
  <si>
    <t>Lift L3</t>
  </si>
  <si>
    <t>023.05.L</t>
  </si>
  <si>
    <t>Lift XL1</t>
  </si>
  <si>
    <t>023.15.XL</t>
  </si>
  <si>
    <t>Lift XL2</t>
  </si>
  <si>
    <t>023.16.XL</t>
  </si>
  <si>
    <t>Lift XL3</t>
  </si>
  <si>
    <t>023.17.XL</t>
  </si>
  <si>
    <t>Lift XXL1</t>
  </si>
  <si>
    <t>023.20.XXL</t>
  </si>
  <si>
    <t>Taji</t>
  </si>
  <si>
    <t>Taji XXL1</t>
  </si>
  <si>
    <t>024.15.XXL</t>
  </si>
  <si>
    <t>Taji XXL2</t>
  </si>
  <si>
    <t>024.16.XXL</t>
  </si>
  <si>
    <t>Taji XXL3</t>
  </si>
  <si>
    <t>024.17.XXL</t>
  </si>
  <si>
    <t>Taji  MEG 1</t>
  </si>
  <si>
    <t>024.18.MEG</t>
  </si>
  <si>
    <t>Sky ball</t>
  </si>
  <si>
    <t>1x(B)100
1x(B)120</t>
  </si>
  <si>
    <t>1x(B)220</t>
  </si>
  <si>
    <t>1x(B)50/3x(B)6/1x(B)70</t>
  </si>
  <si>
    <t>2x(B)60/3x(B)50</t>
  </si>
  <si>
    <t>5x(B)60</t>
  </si>
  <si>
    <t>1x(B)80/2x(B)70</t>
  </si>
  <si>
    <t>Pebble 1 XXS</t>
  </si>
  <si>
    <t>022.01.XXS</t>
  </si>
  <si>
    <t>Pebble 2 XXS</t>
  </si>
  <si>
    <t>022.02.XXS</t>
  </si>
  <si>
    <t>Pebble 3 XS</t>
  </si>
  <si>
    <t>022.03.XS</t>
  </si>
  <si>
    <t>Pebble 4 S</t>
  </si>
  <si>
    <t>022.04.S</t>
  </si>
  <si>
    <t>Pebble 5 S</t>
  </si>
  <si>
    <t>022.05.S</t>
  </si>
  <si>
    <t>Breakside 1 L/XS</t>
  </si>
  <si>
    <t>022.06.L</t>
  </si>
  <si>
    <t>Breakside 2 L/M</t>
  </si>
  <si>
    <t>022.07.L</t>
  </si>
  <si>
    <t xml:space="preserve">Breakside 3 XL/M </t>
  </si>
  <si>
    <t>022.08.XL</t>
  </si>
  <si>
    <t>Breakside 4 XL/M</t>
  </si>
  <si>
    <t>022.09.XL</t>
  </si>
  <si>
    <t xml:space="preserve">Breakiside 5 XL/M </t>
  </si>
  <si>
    <t>022.10.XL</t>
  </si>
  <si>
    <t xml:space="preserve">Breakside 6 XXL/M </t>
  </si>
  <si>
    <t>022.11.XXL</t>
  </si>
  <si>
    <t xml:space="preserve">Breakside 7 XXL/L </t>
  </si>
  <si>
    <t>022.12.XXL</t>
  </si>
  <si>
    <t xml:space="preserve">Breakside 8 XXL/L </t>
  </si>
  <si>
    <t>022.13.XXL</t>
  </si>
  <si>
    <t>Breakside 9 XXL/L</t>
  </si>
  <si>
    <t>022.14.XXL</t>
  </si>
  <si>
    <t>Breakside 10 XXL/XL</t>
  </si>
  <si>
    <t>022.15.XXL</t>
  </si>
  <si>
    <t>Breakside 11 MEG/XL</t>
  </si>
  <si>
    <t>022.16.MEG</t>
  </si>
  <si>
    <t>Breakside 12 MEG/XL</t>
  </si>
  <si>
    <t>022.17.MEG</t>
  </si>
  <si>
    <t>Breakside 13 MEG/XL</t>
  </si>
  <si>
    <t>Breakside 14 MEG/XL</t>
  </si>
  <si>
    <t xml:space="preserve">Riverside 1 M </t>
  </si>
  <si>
    <t>022.22.M</t>
  </si>
  <si>
    <t xml:space="preserve">Riverside 2 M </t>
  </si>
  <si>
    <t>022.23.M</t>
  </si>
  <si>
    <t xml:space="preserve">Riverside 3 M </t>
  </si>
  <si>
    <t>022.24.M</t>
  </si>
  <si>
    <t xml:space="preserve">Riverside 6 M </t>
  </si>
  <si>
    <t>022.27.M</t>
  </si>
  <si>
    <t xml:space="preserve">Riverside 7 L </t>
  </si>
  <si>
    <t>022.28.L</t>
  </si>
  <si>
    <t xml:space="preserve">Riverside 8 L </t>
  </si>
  <si>
    <t>022.29.L</t>
  </si>
  <si>
    <t xml:space="preserve">Riverside 9 L </t>
  </si>
  <si>
    <t>022.30.L</t>
  </si>
  <si>
    <t xml:space="preserve">Riverside 10 XL </t>
  </si>
  <si>
    <t>022.31.XL</t>
  </si>
  <si>
    <t xml:space="preserve">Riverside 11 XL </t>
  </si>
  <si>
    <t>022.32.XL</t>
  </si>
  <si>
    <t>Riverside 12 XL</t>
  </si>
  <si>
    <t>022.33.XL</t>
  </si>
  <si>
    <t xml:space="preserve">Riverside 13 XXL </t>
  </si>
  <si>
    <t>022.34.XXL</t>
  </si>
  <si>
    <t xml:space="preserve">Riverside 14 XXL </t>
  </si>
  <si>
    <t>022.35.XXL</t>
  </si>
  <si>
    <t>Sunside 1 M</t>
  </si>
  <si>
    <t>022.43.M</t>
  </si>
  <si>
    <t>Sunside 3 L</t>
  </si>
  <si>
    <t>022.45.L</t>
  </si>
  <si>
    <t>Sunside 4 L</t>
  </si>
  <si>
    <t>022.46.L</t>
  </si>
  <si>
    <t>Sunside 5 L</t>
  </si>
  <si>
    <t>022.47.L</t>
  </si>
  <si>
    <t>Sunside 6 XL</t>
  </si>
  <si>
    <t>022.48.XL</t>
  </si>
  <si>
    <t>Sunside 7 XL</t>
  </si>
  <si>
    <t>022.49.XL</t>
  </si>
  <si>
    <t>Sunside 8 XL</t>
  </si>
  <si>
    <t>022.50.XL</t>
  </si>
  <si>
    <t>Sunside 9 XL</t>
  </si>
  <si>
    <t>022.51.XL</t>
  </si>
  <si>
    <t>Sunside 11 XXL</t>
  </si>
  <si>
    <t>022.53.XXL</t>
  </si>
  <si>
    <t>Sunside 12 XXL</t>
  </si>
  <si>
    <t>022.54.XXL</t>
  </si>
  <si>
    <t>Sunside 13 XXL</t>
  </si>
  <si>
    <t>022.55.XXL</t>
  </si>
  <si>
    <t>Sunside 14 XXL</t>
  </si>
  <si>
    <t>022.56.XXL</t>
  </si>
  <si>
    <t>Sunside 15 XXL</t>
  </si>
  <si>
    <t>022.57.XXL</t>
  </si>
  <si>
    <t>Sunside 16 XXL</t>
  </si>
  <si>
    <t>022.58.XXL</t>
  </si>
  <si>
    <t>Taji Pinch S</t>
  </si>
  <si>
    <t>024.01.S</t>
  </si>
  <si>
    <t>Taji Pinch M1</t>
  </si>
  <si>
    <t>024.02.M</t>
  </si>
  <si>
    <t>Taji Pinch M2</t>
  </si>
  <si>
    <t>024.03.M</t>
  </si>
  <si>
    <t>Taji Pinch L1</t>
  </si>
  <si>
    <t>024.04.L</t>
  </si>
  <si>
    <t>Taji Pinch XL1</t>
  </si>
  <si>
    <t>024.05.XL</t>
  </si>
  <si>
    <t>Taji Pinch XL2</t>
  </si>
  <si>
    <t>024.06.XL</t>
  </si>
  <si>
    <t>Taji Pinch XXL1</t>
  </si>
  <si>
    <t>024.07.XXL</t>
  </si>
  <si>
    <t>Taji Pinch XXL2</t>
  </si>
  <si>
    <t>024.08.XXL</t>
  </si>
  <si>
    <t>Taji Pinch MEG 1</t>
  </si>
  <si>
    <t>Breakside 15 MEG/XXL</t>
  </si>
  <si>
    <t>022.20.MEG</t>
  </si>
  <si>
    <t>Breakside 16 MEG/XXL</t>
  </si>
  <si>
    <t>022.21.MEG</t>
  </si>
  <si>
    <t>2x(C)70
1x(C)50
1x(C)80
1x(C)60</t>
  </si>
  <si>
    <t>1x(C)60
1x(C)70
1x(C)40</t>
  </si>
  <si>
    <t>2x(C)50
2x(C)70
1x(C)120</t>
  </si>
  <si>
    <t>1x(C)80
1x(C)120</t>
  </si>
  <si>
    <t>2x(C)50
2x(C)60
1x(C)70</t>
  </si>
  <si>
    <t>1x(C)80
2x(C)70
2x(C)100</t>
  </si>
  <si>
    <t>2x(C)80
2x(C)70</t>
  </si>
  <si>
    <t>1x(B )50
2x(B)60</t>
  </si>
  <si>
    <t>4x(C)50
6x(C)40</t>
  </si>
  <si>
    <t>1x(B)70
2x(B)60</t>
  </si>
  <si>
    <t>1x(B)60
4x(B)70</t>
  </si>
  <si>
    <t>1x(B)70
1x(B)90</t>
  </si>
  <si>
    <t>5x(B)50
3x(B)40
2x(B)60</t>
  </si>
  <si>
    <t>3x(B)50
7x(B)40</t>
  </si>
  <si>
    <t>1x(B)80
2x(B)70</t>
  </si>
  <si>
    <t>1x(B)120
1x(B)100
1x(B)90</t>
  </si>
  <si>
    <t>1x(B)90
1x(B)100</t>
  </si>
  <si>
    <t>2x(B)90</t>
  </si>
  <si>
    <t>2x(B)70
1x(B)50</t>
  </si>
  <si>
    <t>2x(B)50
2x(B)70</t>
  </si>
  <si>
    <t>1x(B)80
3x(B)60</t>
  </si>
  <si>
    <t>1x(B)90
1x(B)120
1x(B)100</t>
  </si>
  <si>
    <t>11x(B)40
4x(B)50</t>
  </si>
  <si>
    <t>2x(B)80
1x(B)90</t>
  </si>
  <si>
    <t>1x(B)60
1x(B)90 1x(B)100</t>
  </si>
  <si>
    <t>8x(B)40
2x(B)50</t>
  </si>
  <si>
    <t>Wooden Volumes &amp; Holds</t>
  </si>
  <si>
    <t>1x(B)120
1x(B)70</t>
  </si>
  <si>
    <t xml:space="preserve">1x(B)70
2x(B)60
</t>
  </si>
  <si>
    <t>2x(B)100
1x(B)80</t>
  </si>
  <si>
    <t>022.25.M</t>
  </si>
  <si>
    <t xml:space="preserve">Riverside 4 M </t>
  </si>
  <si>
    <t>Sky-ball XS</t>
  </si>
  <si>
    <t>025.03.S</t>
  </si>
  <si>
    <t>025.02.XS</t>
  </si>
  <si>
    <t>025.04.S</t>
  </si>
  <si>
    <t>Taji Pinch MEG 2</t>
  </si>
  <si>
    <t>Taji Pinch MEG 3</t>
  </si>
  <si>
    <t>Taji Pinch MEG 9</t>
  </si>
  <si>
    <t>024.20.MEG</t>
  </si>
  <si>
    <t>024.27.MEG</t>
  </si>
  <si>
    <t>Taji Pinch MEG 4</t>
  </si>
  <si>
    <t>Taji Pinch MEG 5</t>
  </si>
  <si>
    <t>Taji Pinch MEG 6</t>
  </si>
  <si>
    <t>Taji Pinch MEG 7</t>
  </si>
  <si>
    <t>Taji Pinch MEG 8</t>
  </si>
  <si>
    <t>Taji Pinch MEG 10</t>
  </si>
  <si>
    <t>024.22.MEG</t>
  </si>
  <si>
    <t>024.23.MEG</t>
  </si>
  <si>
    <t>024.24.MEG</t>
  </si>
  <si>
    <t>024.25.MEG</t>
  </si>
  <si>
    <t>024.26.MEG</t>
  </si>
  <si>
    <t>024.28.MEG</t>
  </si>
  <si>
    <t>024.29.MEG</t>
  </si>
  <si>
    <t>Taji Pinch MEG 11</t>
  </si>
  <si>
    <t>W.01.08</t>
  </si>
  <si>
    <t>W.01.09</t>
  </si>
  <si>
    <t>45*14*7</t>
  </si>
  <si>
    <t>95*95*21</t>
  </si>
  <si>
    <t>95*81*33</t>
  </si>
  <si>
    <t>95*65*20</t>
  </si>
  <si>
    <t>80*80*17</t>
  </si>
  <si>
    <t>80*67*27</t>
  </si>
  <si>
    <t>80*54*17</t>
  </si>
  <si>
    <t>Wooden Holds</t>
  </si>
  <si>
    <t>Pack mini boomerangs 1</t>
  </si>
  <si>
    <t>Pack mini boomerangs 2</t>
  </si>
  <si>
    <t>W.06.25.L</t>
  </si>
  <si>
    <t>W.06.21.XS</t>
  </si>
  <si>
    <t>024.21.MEG</t>
  </si>
  <si>
    <t>W.06.22.XS</t>
  </si>
  <si>
    <t>W.06.23.XXS</t>
  </si>
  <si>
    <t>W.06.24.XXS</t>
  </si>
  <si>
    <t>W.06.26.L</t>
  </si>
  <si>
    <t>W.06.27.L</t>
  </si>
  <si>
    <t>W.06.28.L</t>
  </si>
  <si>
    <t>W.06.29.XL</t>
  </si>
  <si>
    <t>W.06.30.XL</t>
  </si>
  <si>
    <t>W.06.31.XL</t>
  </si>
  <si>
    <t>W.06.32.XL</t>
  </si>
  <si>
    <t>95*58*20</t>
  </si>
  <si>
    <t>80*48*17</t>
  </si>
  <si>
    <t>70*50*23</t>
  </si>
  <si>
    <t>70*40*15</t>
  </si>
  <si>
    <t>50*35*9</t>
  </si>
  <si>
    <t>50*28*20</t>
  </si>
  <si>
    <t>4x(B)40</t>
  </si>
  <si>
    <t>15x(B)40</t>
  </si>
  <si>
    <t>2x(B)40
3x(B)50</t>
  </si>
  <si>
    <t>3x(B)50
2x(B)40</t>
  </si>
  <si>
    <t>1x(B)80
1x(B)70
1x(B)120</t>
  </si>
  <si>
    <t>1x(B)70
1x(B)60</t>
  </si>
  <si>
    <t>1x(B)40
4x(B)50</t>
  </si>
  <si>
    <t>2x(B)60
1x(B)70</t>
  </si>
  <si>
    <t>4x(B)60
1x(B)50</t>
  </si>
  <si>
    <t>2x(B)60
2x(B)50</t>
  </si>
  <si>
    <t>1x(B)70
3x(B)60
1x(B)50</t>
  </si>
  <si>
    <t>1x(B)80
3x(B)70</t>
  </si>
  <si>
    <t>Balls</t>
  </si>
  <si>
    <t>024.09.MEG</t>
  </si>
  <si>
    <t>BoomRamp 1-2-3</t>
  </si>
  <si>
    <t>VOL.F.100-E</t>
  </si>
  <si>
    <t>BoomRamp 4-5-6</t>
  </si>
  <si>
    <t>VOL.F.101-M</t>
  </si>
  <si>
    <t>BoomJump 1 SML</t>
  </si>
  <si>
    <t>VOL.F.102-E</t>
  </si>
  <si>
    <t>BoomJump 1 SML DT</t>
  </si>
  <si>
    <t>VOL.F.103-E</t>
  </si>
  <si>
    <t>BoomJump 2 SML</t>
  </si>
  <si>
    <t>VOL.F.104-E</t>
  </si>
  <si>
    <t>BoomJump 2 SML DT</t>
  </si>
  <si>
    <t>VOL.F.105-E</t>
  </si>
  <si>
    <t>BoomJump 3 SML</t>
  </si>
  <si>
    <t>VOL.F.106-E</t>
  </si>
  <si>
    <t>BoomJump 3 SML DT</t>
  </si>
  <si>
    <t>VOL.F.107-E</t>
  </si>
  <si>
    <t>BoomJump 4 SML</t>
  </si>
  <si>
    <t>VOL.F.108-M</t>
  </si>
  <si>
    <t>BoomJump 4 SML DT</t>
  </si>
  <si>
    <t>VOL.F.109-M</t>
  </si>
  <si>
    <t>Boomerang 1 DT</t>
  </si>
  <si>
    <t>VOL.F.110-H</t>
  </si>
  <si>
    <t>Boomerang 2 DT</t>
  </si>
  <si>
    <t>VOL.F.111-M</t>
  </si>
  <si>
    <t>Boomerang 3 DT</t>
  </si>
  <si>
    <t>VOL.F.112-H</t>
  </si>
  <si>
    <t>Taji 1 SM DT</t>
  </si>
  <si>
    <t>VOL.F.116-H</t>
  </si>
  <si>
    <t>Taji Pinch 1-8 DT</t>
  </si>
  <si>
    <t>VOL.F.117-M</t>
  </si>
  <si>
    <t>Taji Pinch 2-7 DT</t>
  </si>
  <si>
    <t>VOL.F.118-M</t>
  </si>
  <si>
    <t>Taji Pinch 4-10 DT</t>
  </si>
  <si>
    <t>VOL.F.119-M</t>
  </si>
  <si>
    <t>Taji Pinch 3-5 DT</t>
  </si>
  <si>
    <t>VOL.F.120-M</t>
  </si>
  <si>
    <t>Taji Pinch 6-9 DT</t>
  </si>
  <si>
    <t>VOL.F.121-M</t>
  </si>
  <si>
    <t>Pack Ball XS1</t>
  </si>
  <si>
    <t>Pack Ball XS2</t>
  </si>
  <si>
    <t>Pack Ball XXS1</t>
  </si>
  <si>
    <t>Pack Ball XXS2</t>
  </si>
  <si>
    <t>Halfball M1</t>
  </si>
  <si>
    <t>W.06.33.L</t>
  </si>
  <si>
    <t>Halfball M2</t>
  </si>
  <si>
    <t>W.06.34.M</t>
  </si>
  <si>
    <t>Halfball M3</t>
  </si>
  <si>
    <t>W.06.35.M</t>
  </si>
  <si>
    <t>Halfball M4</t>
  </si>
  <si>
    <t>W.06.36.M</t>
  </si>
  <si>
    <t>Halfball L1</t>
  </si>
  <si>
    <t>Halfball L2</t>
  </si>
  <si>
    <t>Halfball L3</t>
  </si>
  <si>
    <t>Halfball L4</t>
  </si>
  <si>
    <t xml:space="preserve"> Halfball XL1</t>
  </si>
  <si>
    <t>Halfball XL2</t>
  </si>
  <si>
    <t>Halfball XL3</t>
  </si>
  <si>
    <t>Halfball XL4</t>
  </si>
  <si>
    <t>70*65*14</t>
  </si>
  <si>
    <t>70*55*22</t>
  </si>
  <si>
    <t>70*43*14</t>
  </si>
  <si>
    <t>70*38*14</t>
  </si>
  <si>
    <t xml:space="preserve"> Taji 1 DT</t>
  </si>
  <si>
    <t>VOL.F.115-H</t>
  </si>
  <si>
    <t>Set BoomRamp</t>
  </si>
  <si>
    <t>Set BoomJump</t>
  </si>
  <si>
    <t>Set Boomerang</t>
  </si>
  <si>
    <t>Set Taji</t>
  </si>
  <si>
    <t>Set Taji Pinch</t>
  </si>
  <si>
    <t>100*103*29,2</t>
  </si>
  <si>
    <t xml:space="preserve"> Stadium S0</t>
  </si>
  <si>
    <t>026.01.S</t>
  </si>
  <si>
    <t xml:space="preserve"> Stadium S1</t>
  </si>
  <si>
    <t>026.02.S</t>
  </si>
  <si>
    <t xml:space="preserve"> Stadium S2</t>
  </si>
  <si>
    <t>026.03.S</t>
  </si>
  <si>
    <t xml:space="preserve"> Stadium M1</t>
  </si>
  <si>
    <t>026.04.M</t>
  </si>
  <si>
    <t xml:space="preserve"> Stadium M2</t>
  </si>
  <si>
    <t>026.05.M</t>
  </si>
  <si>
    <t xml:space="preserve"> Stadium L1</t>
  </si>
  <si>
    <t>026.06.L</t>
  </si>
  <si>
    <t xml:space="preserve"> Stadium L2</t>
  </si>
  <si>
    <t>026.07.L</t>
  </si>
  <si>
    <t xml:space="preserve"> Stadium L3</t>
  </si>
  <si>
    <t>026.08.L</t>
  </si>
  <si>
    <t xml:space="preserve"> Stadium L4</t>
  </si>
  <si>
    <t>026.09.L</t>
  </si>
  <si>
    <t xml:space="preserve"> Stadium XL1</t>
  </si>
  <si>
    <t>026.10.XL</t>
  </si>
  <si>
    <t xml:space="preserve"> Stadium XL2</t>
  </si>
  <si>
    <t>026.11.XL</t>
  </si>
  <si>
    <t xml:space="preserve"> Stadium XL3</t>
  </si>
  <si>
    <t>026.12.XL</t>
  </si>
  <si>
    <t>4x(B)40
1x(B)50</t>
  </si>
  <si>
    <t xml:space="preserve"> Stadium XL4</t>
  </si>
  <si>
    <t>026.13.XL</t>
  </si>
  <si>
    <t xml:space="preserve"> Stadium XXL1</t>
  </si>
  <si>
    <t>026.14.XXL</t>
  </si>
  <si>
    <t xml:space="preserve"> Stadium XXL2</t>
  </si>
  <si>
    <t>026.15.XXL</t>
  </si>
  <si>
    <t xml:space="preserve"> Stadium XXL3</t>
  </si>
  <si>
    <t>026.16.XXL</t>
  </si>
  <si>
    <t xml:space="preserve"> Stadium XXL4</t>
  </si>
  <si>
    <t>026.17.XXL</t>
  </si>
  <si>
    <t xml:space="preserve"> Stadium XXXL1</t>
  </si>
  <si>
    <t>3x(B)70</t>
  </si>
  <si>
    <t xml:space="preserve"> Stadium XXXL2</t>
  </si>
  <si>
    <t>2x(B)80</t>
  </si>
  <si>
    <t xml:space="preserve"> Stadium MEG 1</t>
  </si>
  <si>
    <t>026.20.MEG</t>
  </si>
  <si>
    <t xml:space="preserve"> Stadium MEG 2</t>
  </si>
  <si>
    <t>026.21.MEG</t>
  </si>
  <si>
    <t xml:space="preserve"> Stadium MEG 3 DT</t>
  </si>
  <si>
    <t>026.22.MEG</t>
  </si>
  <si>
    <t xml:space="preserve"> Stadium MEG 4 DT</t>
  </si>
  <si>
    <t>026.23.MEG</t>
  </si>
  <si>
    <t xml:space="preserve"> Stadium MEG 5 DT</t>
  </si>
  <si>
    <t>026.24.MEG</t>
  </si>
  <si>
    <t xml:space="preserve"> Stadium MEG 7 DT</t>
  </si>
  <si>
    <t>026.26.MEG</t>
  </si>
  <si>
    <t xml:space="preserve"> Stadium MEG 8</t>
  </si>
  <si>
    <t>026.27.MEG</t>
  </si>
  <si>
    <t>Odyssey XS1</t>
  </si>
  <si>
    <t>027.01.XS</t>
  </si>
  <si>
    <t>Odyssey S1</t>
  </si>
  <si>
    <t>027.02.S</t>
  </si>
  <si>
    <t xml:space="preserve">Odyssey XXL1 </t>
  </si>
  <si>
    <t>027.20.XXL</t>
  </si>
  <si>
    <t xml:space="preserve">Odyssey XXL2 </t>
  </si>
  <si>
    <t>027.21.XXL</t>
  </si>
  <si>
    <t xml:space="preserve">Odyssey XXXL 1 </t>
  </si>
  <si>
    <t>027.22.XXXL</t>
  </si>
  <si>
    <t>Odyssey MEG 1 DT</t>
  </si>
  <si>
    <t>027.43.MEG</t>
  </si>
  <si>
    <t>Odyssey MEG 2 DT</t>
  </si>
  <si>
    <t>027.44.MEG</t>
  </si>
  <si>
    <t>Odyssey MEG 3 DT</t>
  </si>
  <si>
    <t>027.45.MEG</t>
  </si>
  <si>
    <t>Odyssey MEG 4 DT</t>
  </si>
  <si>
    <t>027.46.MEG</t>
  </si>
  <si>
    <t>Odyssey MEG 5 DT</t>
  </si>
  <si>
    <t>027.47.MEG</t>
  </si>
  <si>
    <t>Odyssey MEG 6 DT</t>
  </si>
  <si>
    <t>027.48.MEG</t>
  </si>
  <si>
    <t>Link S1</t>
  </si>
  <si>
    <t>028.01.S</t>
  </si>
  <si>
    <t>Link S2</t>
  </si>
  <si>
    <t>028.02.S</t>
  </si>
  <si>
    <t>Link M1</t>
  </si>
  <si>
    <t>028.03.M</t>
  </si>
  <si>
    <t>Link M2</t>
  </si>
  <si>
    <t>028.04.M</t>
  </si>
  <si>
    <t>Link M3</t>
  </si>
  <si>
    <t>028.05.M</t>
  </si>
  <si>
    <t>Link L1</t>
  </si>
  <si>
    <t>028.07.L</t>
  </si>
  <si>
    <t>Link L2</t>
  </si>
  <si>
    <t>028.08.L</t>
  </si>
  <si>
    <t>Link XL1</t>
  </si>
  <si>
    <t>028.12.XL</t>
  </si>
  <si>
    <t>Link XXL1</t>
  </si>
  <si>
    <t>028.16.XXL</t>
  </si>
  <si>
    <t>Link XXL2</t>
  </si>
  <si>
    <t>028.17.XXL</t>
  </si>
  <si>
    <t>Stadium 1</t>
  </si>
  <si>
    <t>VOL.F.125</t>
  </si>
  <si>
    <t>Stadium 2</t>
  </si>
  <si>
    <t>VOL.F.126</t>
  </si>
  <si>
    <t>Stadium 3</t>
  </si>
  <si>
    <t>VOL.F.127</t>
  </si>
  <si>
    <t>Stadium 4</t>
  </si>
  <si>
    <t>VOL.F.128</t>
  </si>
  <si>
    <t>Stadium 5</t>
  </si>
  <si>
    <t>VOL.F.129</t>
  </si>
  <si>
    <t>Stadium 6</t>
  </si>
  <si>
    <t>VOL.F.130</t>
  </si>
  <si>
    <t>Stadium 7</t>
  </si>
  <si>
    <t>VOL.F.131</t>
  </si>
  <si>
    <t>Stadium 8</t>
  </si>
  <si>
    <t>VOL.F.132</t>
  </si>
  <si>
    <t>Stadium 9</t>
  </si>
  <si>
    <t>VOL.F.133</t>
  </si>
  <si>
    <t>Stadium 10</t>
  </si>
  <si>
    <t>VOL.F.134</t>
  </si>
  <si>
    <t>Stadium 1 DT</t>
  </si>
  <si>
    <t>VOL.F.140</t>
  </si>
  <si>
    <t>Stadium 2 DT</t>
  </si>
  <si>
    <t>VOL.F.141</t>
  </si>
  <si>
    <t>Stadium 3 DT</t>
  </si>
  <si>
    <t>VOL.F.142</t>
  </si>
  <si>
    <t>Stadium 4 DT</t>
  </si>
  <si>
    <t>VOL.F.143</t>
  </si>
  <si>
    <t>Stadium 5 DT</t>
  </si>
  <si>
    <t>VOL.F.144</t>
  </si>
  <si>
    <t>Stadium 6 DT</t>
  </si>
  <si>
    <t>VOL.F.145</t>
  </si>
  <si>
    <t>Stadium 7 DT</t>
  </si>
  <si>
    <t>VOL.F.146</t>
  </si>
  <si>
    <t>Stadium 8 DT</t>
  </si>
  <si>
    <t>VOL.F.147</t>
  </si>
  <si>
    <t>Stadium 9 DT</t>
  </si>
  <si>
    <t>VOL.F.148</t>
  </si>
  <si>
    <t>Stadium 10 DT</t>
  </si>
  <si>
    <t>VOL.F.149</t>
  </si>
  <si>
    <t>Odyssey 1</t>
  </si>
  <si>
    <t>VOL.F.160</t>
  </si>
  <si>
    <t>Odyssey 2</t>
  </si>
  <si>
    <t>VOL.F.161</t>
  </si>
  <si>
    <t>Odyssey 3</t>
  </si>
  <si>
    <t>VOL.F.162</t>
  </si>
  <si>
    <t>Odyssey 4</t>
  </si>
  <si>
    <t>VOL.F.163</t>
  </si>
  <si>
    <t>Odyssey 5</t>
  </si>
  <si>
    <t>VOL.F.164</t>
  </si>
  <si>
    <t>Odyssey 6</t>
  </si>
  <si>
    <t>VOL.F.165</t>
  </si>
  <si>
    <t>Odyssey 7</t>
  </si>
  <si>
    <t>VOL.F.166</t>
  </si>
  <si>
    <t>Odyssey 8</t>
  </si>
  <si>
    <t>VOL.F.167</t>
  </si>
  <si>
    <t>Odyssey 9</t>
  </si>
  <si>
    <t>VOL.F.168</t>
  </si>
  <si>
    <t>Odyssey 10</t>
  </si>
  <si>
    <t>VOL.F.169</t>
  </si>
  <si>
    <t>Odyssey 11</t>
  </si>
  <si>
    <t>VOL.F.170</t>
  </si>
  <si>
    <t>Odyssey 12</t>
  </si>
  <si>
    <t>VOL.F.171</t>
  </si>
  <si>
    <t>Odyssey 13</t>
  </si>
  <si>
    <t>VOL.F.172</t>
  </si>
  <si>
    <t>Odyssey 14</t>
  </si>
  <si>
    <t>VOL.F.173</t>
  </si>
  <si>
    <t>Odyssey 15</t>
  </si>
  <si>
    <t>VOL.F.174</t>
  </si>
  <si>
    <t>Odyssey 16</t>
  </si>
  <si>
    <t>VOL.F.175</t>
  </si>
  <si>
    <t>Odyssey 17</t>
  </si>
  <si>
    <t>VOL.F.176</t>
  </si>
  <si>
    <t>Odyssey 1 DT</t>
  </si>
  <si>
    <t>VOL.F.180</t>
  </si>
  <si>
    <t>Odyssey 2 DT</t>
  </si>
  <si>
    <t>VOL.F.181</t>
  </si>
  <si>
    <t>Odyssey 3 DT¨</t>
  </si>
  <si>
    <t>VOL.F.182</t>
  </si>
  <si>
    <t>Odyssey 4 DT</t>
  </si>
  <si>
    <t>VOL.F.183</t>
  </si>
  <si>
    <t>Odyssey 5 DT</t>
  </si>
  <si>
    <t>VOL.F.184</t>
  </si>
  <si>
    <t>Odyssey 6 DT</t>
  </si>
  <si>
    <t>VOL.F.185</t>
  </si>
  <si>
    <t>Odyssey 7 DT</t>
  </si>
  <si>
    <t>VOL.F.186</t>
  </si>
  <si>
    <t>Odyssey 8 DT</t>
  </si>
  <si>
    <t>VOL.F.187</t>
  </si>
  <si>
    <t>Odyssey 9 DT</t>
  </si>
  <si>
    <t>VOL.F.188</t>
  </si>
  <si>
    <t>Odyssey 10 DT</t>
  </si>
  <si>
    <t>VOL.F.189</t>
  </si>
  <si>
    <t>Odyssey 11 DT</t>
  </si>
  <si>
    <t>VOL.F.190</t>
  </si>
  <si>
    <t>Odyssey 12 DT</t>
  </si>
  <si>
    <t>VOL.F.191</t>
  </si>
  <si>
    <t>Odyssey 13 DT</t>
  </si>
  <si>
    <t>VOL.F.192</t>
  </si>
  <si>
    <t>Odyssey 14 DT</t>
  </si>
  <si>
    <t>VOL.F.193</t>
  </si>
  <si>
    <t>Odyssey 15 DT</t>
  </si>
  <si>
    <t>VOL.F.194</t>
  </si>
  <si>
    <t>Odyssey 16 DT</t>
  </si>
  <si>
    <t>VOL.F.195</t>
  </si>
  <si>
    <t>Odyssey 17 DT</t>
  </si>
  <si>
    <t>VOL.F.196</t>
  </si>
  <si>
    <t>026.18.XXL</t>
  </si>
  <si>
    <t>026.19.XXL</t>
  </si>
  <si>
    <t>Halfball M5</t>
  </si>
  <si>
    <t>Halfball M6</t>
  </si>
  <si>
    <t>W.06.37.M</t>
  </si>
  <si>
    <t>W.06.38.M</t>
  </si>
  <si>
    <t>1x(B)50
4x(B)60</t>
  </si>
  <si>
    <t>4x(B)60
1x(B)70</t>
  </si>
  <si>
    <t>3x(B)40</t>
  </si>
  <si>
    <t>brand:Cheeta;start:5;End:77;Range:B;Reference:C;Colors:G-&gt;L;productName:Wooden volumes</t>
  </si>
  <si>
    <r>
      <rPr>
        <i/>
        <sz val="16"/>
        <color rgb="FFFF0000"/>
        <rFont val="Helvetica Neue"/>
        <family val="2"/>
      </rPr>
      <t xml:space="preserve">NEW ! </t>
    </r>
    <r>
      <rPr>
        <sz val="16"/>
        <color indexed="8"/>
        <rFont val="Helvetica Neue"/>
        <family val="2"/>
      </rPr>
      <t xml:space="preserve"> Link</t>
    </r>
  </si>
  <si>
    <r>
      <rPr>
        <i/>
        <sz val="16"/>
        <color rgb="FFFF0000"/>
        <rFont val="Helvetica Neue"/>
        <family val="2"/>
      </rPr>
      <t>NEW !</t>
    </r>
    <r>
      <rPr>
        <sz val="16"/>
        <color rgb="FFFF0000"/>
        <rFont val="Helvetica Neue"/>
        <family val="2"/>
      </rPr>
      <t xml:space="preserve"> </t>
    </r>
    <r>
      <rPr>
        <sz val="16"/>
        <color indexed="8"/>
        <rFont val="Helvetica Neue"/>
        <family val="2"/>
      </rPr>
      <t>Odyssey</t>
    </r>
  </si>
  <si>
    <r>
      <rPr>
        <i/>
        <sz val="16"/>
        <color rgb="FFFF0000"/>
        <rFont val="Helvetica Neue"/>
        <family val="2"/>
      </rPr>
      <t>NEW !</t>
    </r>
    <r>
      <rPr>
        <sz val="16"/>
        <color indexed="8"/>
        <rFont val="Helvetica Neue"/>
        <family val="2"/>
      </rPr>
      <t xml:space="preserve"> Stadium</t>
    </r>
  </si>
  <si>
    <r>
      <rPr>
        <i/>
        <sz val="16"/>
        <color rgb="FFFF0000"/>
        <rFont val="Helvetica Neue"/>
        <family val="2"/>
      </rPr>
      <t>NEW !</t>
    </r>
    <r>
      <rPr>
        <sz val="16"/>
        <color rgb="FF000000"/>
        <rFont val="Helvetica Neue"/>
        <family val="2"/>
      </rPr>
      <t xml:space="preserve"> Odyssey</t>
    </r>
  </si>
  <si>
    <r>
      <rPr>
        <i/>
        <sz val="16"/>
        <color rgb="FFFF0000"/>
        <rFont val="Helvetica Neue"/>
        <family val="2"/>
      </rPr>
      <t>NEW !</t>
    </r>
    <r>
      <rPr>
        <sz val="16"/>
        <color rgb="FF000000"/>
        <rFont val="Helvetica Neue"/>
        <family val="2"/>
      </rPr>
      <t xml:space="preserve"> Stadium </t>
    </r>
  </si>
  <si>
    <r>
      <rPr>
        <i/>
        <sz val="16"/>
        <color rgb="FFFF0000"/>
        <rFont val="Helvetica Neue"/>
        <family val="2"/>
      </rPr>
      <t>NEW !</t>
    </r>
    <r>
      <rPr>
        <sz val="16"/>
        <color indexed="8"/>
        <rFont val="Helvetica Neue"/>
        <family val="2"/>
      </rPr>
      <t xml:space="preserve"> Balls</t>
    </r>
  </si>
  <si>
    <t>brand:Cheeta;start:5;End:422;Range:A;Reference:C;Colors:F-&gt;R;productName:Holds</t>
  </si>
  <si>
    <t>3x(B)60
1x(B)70
1x(B)50</t>
  </si>
  <si>
    <t>Soft Stadium</t>
  </si>
  <si>
    <t>Soft Stadium L1</t>
  </si>
  <si>
    <t>226.06.L</t>
  </si>
  <si>
    <t>Soft Stadium L2</t>
  </si>
  <si>
    <t>226.07.L</t>
  </si>
  <si>
    <t>Soft Stadium L3</t>
  </si>
  <si>
    <t>226.08.L</t>
  </si>
  <si>
    <t>Soft Stadium L4</t>
  </si>
  <si>
    <t>5x(B)50
1x(B)60</t>
  </si>
  <si>
    <t>Soft Stadium L5</t>
  </si>
  <si>
    <t>226.10.L</t>
  </si>
  <si>
    <t>6x(B)50</t>
  </si>
  <si>
    <t>Soft Stadium L6</t>
  </si>
  <si>
    <t>226.11.L</t>
  </si>
  <si>
    <t>Soft Stadium M0</t>
  </si>
  <si>
    <t>226.01.M</t>
  </si>
  <si>
    <t>Soft Stadium M2</t>
  </si>
  <si>
    <t>226.02.M</t>
  </si>
  <si>
    <t>Soft Stadium XL1</t>
  </si>
  <si>
    <t>226.15.XL</t>
  </si>
  <si>
    <t>2x(B)70
1x(B)50
2x(B)60</t>
  </si>
  <si>
    <t>Soft Odyssey</t>
  </si>
  <si>
    <t>Soft Odyssey XL1</t>
  </si>
  <si>
    <t>227.30.XL</t>
  </si>
  <si>
    <t>2x(B)60
3x(B)70</t>
  </si>
  <si>
    <t>Soft Odyssey XL2</t>
  </si>
  <si>
    <t>227.31.XL</t>
  </si>
  <si>
    <t>Soft Odyssey XL3</t>
  </si>
  <si>
    <t>227.32.XL</t>
  </si>
  <si>
    <t>1x(B)100
2x(B)120</t>
  </si>
  <si>
    <t>Soft Lift</t>
  </si>
  <si>
    <t>Soft Lift L2</t>
  </si>
  <si>
    <t>223.11.L</t>
  </si>
  <si>
    <t>Soft Lift L3</t>
  </si>
  <si>
    <t>223.12.L</t>
  </si>
  <si>
    <t>Soft Lift XL1</t>
  </si>
  <si>
    <t>223.15.XL</t>
  </si>
  <si>
    <t>Soft Lift XL2</t>
  </si>
  <si>
    <t>Soft Lift XL3</t>
  </si>
  <si>
    <t>223.17.XL</t>
  </si>
  <si>
    <t>Soft Lift XXL1</t>
  </si>
  <si>
    <t>223.20.XL</t>
  </si>
  <si>
    <t>brand:Cheeta;start:5;End:159;Range:B;Reference:C;Colors:F-&gt;P;productName:Fiberglass volumes</t>
  </si>
  <si>
    <t>PU Holds</t>
  </si>
  <si>
    <t>Soft PU Holds</t>
  </si>
  <si>
    <t>226.09.L</t>
  </si>
  <si>
    <t>223.16.XL</t>
  </si>
  <si>
    <t>2x(B)50
5x(B)60</t>
  </si>
  <si>
    <t>brand:Cheeta;start:5;End:23;Range:A;Reference:C;Colors:F-&gt;R;productName:Soft PU-Holds</t>
  </si>
  <si>
    <t>Cheeta EU public prices EUR 01.01.2024 - PU holds</t>
  </si>
  <si>
    <t>Cheeta EU Public prices EUR  01.01.2024 - Soft PU Holds</t>
  </si>
  <si>
    <t xml:space="preserve">Cheeta EU public prices EUR  01.01.2024 - Fiberglass volumes </t>
  </si>
  <si>
    <t>Cheeta EU public prices EUR  01.01.2024 - Wooden Volumes &amp; Holds</t>
  </si>
  <si>
    <t>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</si>
</sst>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EUR &quot;#.00"/>
    <numFmt numFmtId="165" formatCode="&quot;0000&quot;"/>
    <numFmt numFmtId="166" formatCode="0.00&quot; kg&quot;"/>
    <numFmt numFmtId="167" formatCode="#,###;#,###;&quot;-&quot;"/>
    <numFmt numFmtId="168" formatCode="[$€-2]&quot; &quot;0"/>
    <numFmt numFmtId="169" formatCode="[$€-2]&quot; &quot;0.00"/>
    <numFmt numFmtId="170" formatCode="#,###&quot; kg&quot;"/>
    <numFmt numFmtId="171" formatCode="#,##0.00&quot; &quot;[$CHF]"/>
    <numFmt numFmtId="172" formatCode="0.0%"/>
    <numFmt numFmtId="173" formatCode=";;;"/>
  </numFmts>
  <fonts count="30" x14ac:knownFonts="1">
    <font>
      <sz val="10"/>
      <color indexed="8"/>
      <name val="Helvetica"/>
    </font>
    <font>
      <sz val="16"/>
      <color indexed="8"/>
      <name val="Helvetica"/>
      <family val="2"/>
    </font>
    <font>
      <sz val="24"/>
      <color indexed="8"/>
      <name val="Helvetica"/>
      <family val="2"/>
    </font>
    <font>
      <sz val="16"/>
      <color indexed="8"/>
      <name val="Helvetica Neue"/>
      <family val="2"/>
    </font>
    <font>
      <sz val="10"/>
      <color indexed="8"/>
      <name val="Helvetica Neue"/>
      <family val="2"/>
    </font>
    <font>
      <sz val="10"/>
      <color indexed="13"/>
      <name val="Helvetica"/>
      <family val="2"/>
    </font>
    <font>
      <sz val="16"/>
      <color indexed="17"/>
      <name val="Helvetica Neue"/>
      <family val="2"/>
    </font>
    <font>
      <sz val="10"/>
      <color indexed="8"/>
      <name val="Verdana"/>
      <family val="2"/>
    </font>
    <font>
      <sz val="24"/>
      <color indexed="8"/>
      <name val="Helvetica Neue"/>
      <family val="2"/>
    </font>
    <font>
      <sz val="11"/>
      <color indexed="8"/>
      <name val="Helvetica Neue"/>
      <family val="2"/>
    </font>
    <font>
      <sz val="16"/>
      <color indexed="50"/>
      <name val="Helvetica"/>
      <family val="2"/>
    </font>
    <font>
      <sz val="12"/>
      <color indexed="8"/>
      <name val="Helvetica Neue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</font>
    <font>
      <sz val="24"/>
      <color rgb="FF000000"/>
      <name val="Helvetica"/>
      <family val="2"/>
    </font>
    <font>
      <sz val="16"/>
      <color rgb="FF000000"/>
      <name val="Helvetica Neue"/>
      <family val="2"/>
    </font>
    <font>
      <sz val="10"/>
      <color rgb="FF000000"/>
      <name val="Verdana"/>
      <family val="2"/>
    </font>
    <font>
      <sz val="16"/>
      <color indexed="39"/>
      <name val="PT Sans"/>
      <family val="2"/>
      <charset val="204"/>
    </font>
    <font>
      <sz val="8"/>
      <name val="Helvetica"/>
      <family val="2"/>
    </font>
    <font>
      <sz val="16"/>
      <color rgb="FFFF0000"/>
      <name val="Helvetica"/>
      <family val="2"/>
    </font>
    <font>
      <sz val="10"/>
      <color rgb="FFFF0000"/>
      <name val="Helvetica"/>
      <family val="2"/>
    </font>
    <font>
      <sz val="10"/>
      <color theme="0"/>
      <name val="Helvetica"/>
      <family val="2"/>
    </font>
    <font>
      <sz val="16"/>
      <color theme="0"/>
      <name val="Helvetica Neue"/>
      <family val="2"/>
    </font>
    <font>
      <sz val="10"/>
      <color theme="8"/>
      <name val="Helvetica"/>
      <family val="2"/>
    </font>
    <font>
      <sz val="16"/>
      <color rgb="FF000000"/>
      <name val="Helvetica"/>
      <family val="2"/>
    </font>
    <font>
      <sz val="16"/>
      <color theme="1"/>
      <name val="Helvetica Neue"/>
      <family val="2"/>
    </font>
    <font>
      <i/>
      <sz val="16"/>
      <color rgb="FFFF0000"/>
      <name val="Helvetica Neue"/>
      <family val="2"/>
    </font>
    <font>
      <sz val="16"/>
      <color rgb="FFFF0000"/>
      <name val="Helvetica Neue"/>
      <family val="2"/>
    </font>
    <font>
      <sz val="16"/>
      <color theme="8"/>
      <name val="Helvetica"/>
      <family val="2"/>
    </font>
    <font>
      <sz val="16"/>
      <color theme="0"/>
      <name val="Helvetica"/>
      <family val="2"/>
    </font>
  </fonts>
  <fills count="4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41"/>
        <bgColor auto="1"/>
      </patternFill>
    </fill>
    <fill>
      <patternFill patternType="solid">
        <fgColor indexed="42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  <fill>
      <patternFill patternType="solid">
        <fgColor indexed="48"/>
        <bgColor auto="1"/>
      </patternFill>
    </fill>
    <fill>
      <patternFill patternType="solid">
        <fgColor indexed="49"/>
        <bgColor auto="1"/>
      </patternFill>
    </fill>
    <fill>
      <patternFill patternType="solid">
        <fgColor indexed="51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53"/>
        <bgColor auto="1"/>
      </patternFill>
    </fill>
    <fill>
      <patternFill patternType="solid">
        <fgColor indexed="54"/>
        <bgColor auto="1"/>
      </patternFill>
    </fill>
    <fill>
      <patternFill patternType="solid">
        <fgColor indexed="5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DE25"/>
        <bgColor indexed="64"/>
      </patternFill>
    </fill>
    <fill>
      <patternFill patternType="solid">
        <fgColor rgb="FF84C3BE"/>
        <bgColor indexed="64"/>
      </patternFill>
    </fill>
  </fills>
  <borders count="84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15"/>
      </bottom>
      <diagonal/>
    </border>
    <border>
      <left/>
      <right/>
      <top style="thin">
        <color indexed="14"/>
      </top>
      <bottom style="thin">
        <color indexed="16"/>
      </bottom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14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5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8"/>
      </bottom>
      <diagonal/>
    </border>
    <border>
      <left/>
      <right/>
      <top style="thin">
        <color indexed="16"/>
      </top>
      <bottom style="thin">
        <color indexed="28"/>
      </bottom>
      <diagonal/>
    </border>
    <border>
      <left/>
      <right/>
      <top style="thin">
        <color indexed="18"/>
      </top>
      <bottom style="thin">
        <color indexed="16"/>
      </bottom>
      <diagonal/>
    </border>
    <border>
      <left style="thin">
        <color indexed="14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28"/>
      </top>
      <bottom style="thin">
        <color indexed="18"/>
      </bottom>
      <diagonal/>
    </border>
    <border>
      <left/>
      <right/>
      <top style="thin">
        <color indexed="16"/>
      </top>
      <bottom style="thin">
        <color indexed="1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14"/>
      </bottom>
      <diagonal/>
    </border>
    <border>
      <left/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4"/>
      </left>
      <right/>
      <top style="thin">
        <color indexed="16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4"/>
      </left>
      <right/>
      <top style="thin">
        <color indexed="18"/>
      </top>
      <bottom style="thin">
        <color indexed="16"/>
      </bottom>
      <diagonal/>
    </border>
    <border>
      <left/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4"/>
      </bottom>
      <diagonal/>
    </border>
    <border>
      <left style="thin">
        <color indexed="14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4"/>
      </right>
      <top/>
      <bottom/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8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8"/>
      </top>
      <bottom style="thin">
        <color indexed="28"/>
      </bottom>
      <diagonal/>
    </border>
    <border>
      <left/>
      <right style="thin">
        <color indexed="16"/>
      </right>
      <top style="thin">
        <color indexed="1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16"/>
      </bottom>
      <diagonal/>
    </border>
    <border>
      <left/>
      <right style="thin">
        <color indexed="16"/>
      </right>
      <top style="thin">
        <color indexed="28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4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8"/>
      </right>
      <top style="medium">
        <color indexed="8"/>
      </top>
      <bottom/>
      <diagonal/>
    </border>
    <border>
      <left/>
      <right/>
      <top/>
      <bottom style="thin">
        <color indexed="56"/>
      </bottom>
      <diagonal/>
    </border>
    <border>
      <left/>
      <right style="thin">
        <color indexed="18"/>
      </right>
      <top/>
      <bottom style="thin">
        <color indexed="56"/>
      </bottom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8"/>
      </bottom>
      <diagonal/>
    </border>
    <border>
      <left/>
      <right/>
      <top style="thin">
        <color indexed="56"/>
      </top>
      <bottom style="medium">
        <color indexed="8"/>
      </bottom>
      <diagonal/>
    </border>
    <border>
      <left/>
      <right style="thin">
        <color indexed="56"/>
      </right>
      <top style="thin">
        <color indexed="56"/>
      </top>
      <bottom style="medium">
        <color indexed="8"/>
      </bottom>
      <diagonal/>
    </border>
    <border>
      <left style="thin">
        <color indexed="18"/>
      </left>
      <right/>
      <top/>
      <bottom style="thin">
        <color indexed="14"/>
      </bottom>
      <diagonal/>
    </border>
    <border>
      <left/>
      <right style="thin">
        <color indexed="18"/>
      </right>
      <top/>
      <bottom style="thin">
        <color indexed="14"/>
      </bottom>
      <diagonal/>
    </border>
    <border>
      <left/>
      <right/>
      <top style="thin">
        <color indexed="13"/>
      </top>
      <bottom style="thin">
        <color indexed="17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3A3A3"/>
      </top>
      <bottom style="thin">
        <color rgb="FFA3A3A3"/>
      </bottom>
      <diagonal/>
    </border>
    <border>
      <left style="thin">
        <color rgb="FFAAAAAA"/>
      </left>
      <right/>
      <top style="thin">
        <color rgb="FFA3A3A3"/>
      </top>
      <bottom style="thin">
        <color rgb="FFA3A3A3"/>
      </bottom>
      <diagonal/>
    </border>
    <border>
      <left style="thin">
        <color rgb="FFAAAAAA"/>
      </left>
      <right/>
      <top/>
      <bottom style="thin">
        <color rgb="FFA3A3A3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6" applyNumberFormat="0" applyFill="0" applyBorder="0" applyProtection="0">
      <alignment vertical="top" wrapText="1"/>
    </xf>
  </cellStyleXfs>
  <cellXfs count="496">
    <xf numFmtId="0" fontId="0" fillId="0" borderId="0" xfId="0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7" fontId="3" fillId="3" borderId="8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top" wrapText="1"/>
    </xf>
    <xf numFmtId="0" fontId="1" fillId="2" borderId="2" xfId="0" applyFont="1" applyFill="1" applyBorder="1">
      <alignment vertical="top" wrapText="1"/>
    </xf>
    <xf numFmtId="0" fontId="0" fillId="2" borderId="2" xfId="0" applyFill="1" applyBorder="1">
      <alignment vertical="top" wrapText="1"/>
    </xf>
    <xf numFmtId="0" fontId="0" fillId="2" borderId="34" xfId="0" applyFill="1" applyBorder="1">
      <alignment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2" borderId="6" xfId="0" applyFill="1" applyBorder="1">
      <alignment vertical="top" wrapText="1"/>
    </xf>
    <xf numFmtId="0" fontId="0" fillId="2" borderId="36" xfId="0" applyFill="1" applyBorder="1">
      <alignment vertical="top" wrapText="1"/>
    </xf>
    <xf numFmtId="0" fontId="0" fillId="2" borderId="8" xfId="0" applyFill="1" applyBorder="1">
      <alignment vertical="top" wrapText="1"/>
    </xf>
    <xf numFmtId="2" fontId="3" fillId="2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>
      <alignment vertical="top" wrapText="1"/>
    </xf>
    <xf numFmtId="0" fontId="3" fillId="6" borderId="8" xfId="0" applyNumberFormat="1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26" borderId="8" xfId="0" applyFont="1" applyFill="1" applyBorder="1" applyAlignment="1">
      <alignment horizontal="center" vertical="center" wrapText="1"/>
    </xf>
    <xf numFmtId="0" fontId="3" fillId="27" borderId="8" xfId="0" applyNumberFormat="1" applyFont="1" applyFill="1" applyBorder="1" applyAlignment="1">
      <alignment horizontal="center" vertical="center" wrapText="1"/>
    </xf>
    <xf numFmtId="0" fontId="3" fillId="28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4" borderId="8" xfId="0" applyNumberFormat="1" applyFont="1" applyFill="1" applyBorder="1" applyAlignment="1">
      <alignment horizontal="center" vertical="center" wrapText="1"/>
    </xf>
    <xf numFmtId="49" fontId="3" fillId="25" borderId="8" xfId="0" applyNumberFormat="1" applyFont="1" applyFill="1" applyBorder="1" applyAlignment="1">
      <alignment horizontal="center" vertical="center" wrapText="1"/>
    </xf>
    <xf numFmtId="49" fontId="3" fillId="26" borderId="8" xfId="0" applyNumberFormat="1" applyFont="1" applyFill="1" applyBorder="1" applyAlignment="1">
      <alignment horizontal="center" vertical="center" wrapText="1"/>
    </xf>
    <xf numFmtId="49" fontId="3" fillId="27" borderId="8" xfId="0" applyNumberFormat="1" applyFont="1" applyFill="1" applyBorder="1" applyAlignment="1">
      <alignment horizontal="center" vertical="center" wrapText="1"/>
    </xf>
    <xf numFmtId="49" fontId="3" fillId="28" borderId="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49" fontId="9" fillId="24" borderId="8" xfId="0" applyNumberFormat="1" applyFont="1" applyFill="1" applyBorder="1" applyAlignment="1">
      <alignment horizontal="center" vertical="center" wrapText="1"/>
    </xf>
    <xf numFmtId="49" fontId="9" fillId="29" borderId="8" xfId="0" applyNumberFormat="1" applyFont="1" applyFill="1" applyBorder="1" applyAlignment="1">
      <alignment horizontal="center" vertical="center" wrapText="1"/>
    </xf>
    <xf numFmtId="49" fontId="9" fillId="30" borderId="8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31" borderId="8" xfId="0" applyNumberFormat="1" applyFont="1" applyFill="1" applyBorder="1" applyAlignment="1">
      <alignment horizontal="center" vertical="center" wrapText="1"/>
    </xf>
    <xf numFmtId="49" fontId="9" fillId="32" borderId="8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left" vertical="center"/>
    </xf>
    <xf numFmtId="0" fontId="3" fillId="16" borderId="8" xfId="0" applyNumberFormat="1" applyFont="1" applyFill="1" applyBorder="1" applyAlignment="1">
      <alignment horizontal="center" vertical="center" wrapText="1"/>
    </xf>
    <xf numFmtId="0" fontId="3" fillId="17" borderId="8" xfId="0" applyNumberFormat="1" applyFont="1" applyFill="1" applyBorder="1" applyAlignment="1">
      <alignment horizontal="center" vertical="center" wrapText="1"/>
    </xf>
    <xf numFmtId="0" fontId="3" fillId="18" borderId="8" xfId="0" applyNumberFormat="1" applyFont="1" applyFill="1" applyBorder="1" applyAlignment="1">
      <alignment horizontal="center" vertical="center" wrapText="1"/>
    </xf>
    <xf numFmtId="0" fontId="3" fillId="19" borderId="8" xfId="0" applyNumberFormat="1" applyFont="1" applyFill="1" applyBorder="1" applyAlignment="1">
      <alignment horizontal="center" vertical="center" wrapText="1"/>
    </xf>
    <xf numFmtId="0" fontId="3" fillId="24" borderId="8" xfId="0" applyNumberFormat="1" applyFont="1" applyFill="1" applyBorder="1" applyAlignment="1">
      <alignment horizontal="center" vertical="center" wrapText="1"/>
    </xf>
    <xf numFmtId="0" fontId="3" fillId="29" borderId="8" xfId="0" applyNumberFormat="1" applyFont="1" applyFill="1" applyBorder="1" applyAlignment="1">
      <alignment horizontal="center" vertical="center" wrapText="1"/>
    </xf>
    <xf numFmtId="0" fontId="3" fillId="30" borderId="8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70" fontId="10" fillId="3" borderId="13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2" borderId="33" xfId="0" applyFill="1" applyBorder="1">
      <alignment vertical="top" wrapText="1"/>
    </xf>
    <xf numFmtId="0" fontId="0" fillId="2" borderId="37" xfId="0" applyFill="1" applyBorder="1">
      <alignment vertical="top" wrapText="1"/>
    </xf>
    <xf numFmtId="0" fontId="0" fillId="2" borderId="4" xfId="0" applyFill="1" applyBorder="1">
      <alignment vertical="top" wrapText="1"/>
    </xf>
    <xf numFmtId="0" fontId="0" fillId="2" borderId="28" xfId="0" applyFill="1" applyBorder="1">
      <alignment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0" fillId="2" borderId="40" xfId="0" applyFill="1" applyBorder="1">
      <alignment vertical="top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3" borderId="8" xfId="0" applyNumberFormat="1" applyFont="1" applyFill="1" applyBorder="1" applyAlignment="1">
      <alignment horizontal="center" vertical="center" wrapText="1"/>
    </xf>
    <xf numFmtId="0" fontId="6" fillId="5" borderId="43" xfId="0" applyNumberFormat="1" applyFont="1" applyFill="1" applyBorder="1" applyAlignment="1">
      <alignment horizontal="center" vertical="center" wrapText="1"/>
    </xf>
    <xf numFmtId="0" fontId="6" fillId="34" borderId="43" xfId="0" applyNumberFormat="1" applyFont="1" applyFill="1" applyBorder="1" applyAlignment="1">
      <alignment horizontal="center" vertical="center" wrapText="1"/>
    </xf>
    <xf numFmtId="0" fontId="3" fillId="35" borderId="43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49" fontId="3" fillId="33" borderId="8" xfId="0" applyNumberFormat="1" applyFont="1" applyFill="1" applyBorder="1" applyAlignment="1">
      <alignment horizontal="center" vertical="center" wrapText="1"/>
    </xf>
    <xf numFmtId="49" fontId="6" fillId="5" borderId="45" xfId="0" applyNumberFormat="1" applyFont="1" applyFill="1" applyBorder="1" applyAlignment="1">
      <alignment horizontal="center" vertical="center" wrapText="1"/>
    </xf>
    <xf numFmtId="49" fontId="6" fillId="34" borderId="45" xfId="0" applyNumberFormat="1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167" fontId="3" fillId="3" borderId="4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170" fontId="10" fillId="2" borderId="18" xfId="0" applyNumberFormat="1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0" fontId="0" fillId="2" borderId="48" xfId="0" applyFill="1" applyBorder="1">
      <alignment vertical="top" wrapText="1"/>
    </xf>
    <xf numFmtId="0" fontId="0" fillId="2" borderId="32" xfId="0" applyFill="1" applyBorder="1">
      <alignment vertical="top" wrapText="1"/>
    </xf>
    <xf numFmtId="0" fontId="0" fillId="2" borderId="49" xfId="0" applyFill="1" applyBorder="1">
      <alignment vertical="top" wrapText="1"/>
    </xf>
    <xf numFmtId="0" fontId="0" fillId="2" borderId="51" xfId="0" applyFill="1" applyBorder="1">
      <alignment vertical="top" wrapText="1"/>
    </xf>
    <xf numFmtId="0" fontId="0" fillId="2" borderId="50" xfId="0" applyFill="1" applyBorder="1">
      <alignment vertical="top" wrapText="1"/>
    </xf>
    <xf numFmtId="49" fontId="0" fillId="2" borderId="52" xfId="0" applyNumberFormat="1" applyFill="1" applyBorder="1">
      <alignment vertical="top" wrapText="1"/>
    </xf>
    <xf numFmtId="0" fontId="0" fillId="2" borderId="52" xfId="0" applyFill="1" applyBorder="1">
      <alignment vertical="top" wrapText="1"/>
    </xf>
    <xf numFmtId="0" fontId="0" fillId="2" borderId="53" xfId="0" applyFill="1" applyBorder="1">
      <alignment vertical="top" wrapText="1"/>
    </xf>
    <xf numFmtId="0" fontId="0" fillId="2" borderId="54" xfId="0" applyFill="1" applyBorder="1">
      <alignment vertical="top" wrapText="1"/>
    </xf>
    <xf numFmtId="0" fontId="0" fillId="36" borderId="55" xfId="0" applyFill="1" applyBorder="1" applyAlignment="1"/>
    <xf numFmtId="0" fontId="0" fillId="36" borderId="56" xfId="0" applyFill="1" applyBorder="1">
      <alignment vertical="top" wrapText="1"/>
    </xf>
    <xf numFmtId="0" fontId="0" fillId="36" borderId="57" xfId="0" applyFill="1" applyBorder="1">
      <alignment vertical="top" wrapText="1"/>
    </xf>
    <xf numFmtId="49" fontId="0" fillId="2" borderId="56" xfId="0" applyNumberFormat="1" applyFill="1" applyBorder="1">
      <alignment vertical="top" wrapText="1"/>
    </xf>
    <xf numFmtId="0" fontId="0" fillId="2" borderId="56" xfId="0" applyFill="1" applyBorder="1">
      <alignment vertical="top" wrapText="1"/>
    </xf>
    <xf numFmtId="0" fontId="0" fillId="2" borderId="58" xfId="0" applyFill="1" applyBorder="1">
      <alignment vertical="top" wrapText="1"/>
    </xf>
    <xf numFmtId="0" fontId="0" fillId="36" borderId="60" xfId="0" applyFill="1" applyBorder="1">
      <alignment vertical="top" wrapText="1"/>
    </xf>
    <xf numFmtId="0" fontId="0" fillId="36" borderId="61" xfId="0" applyFill="1" applyBorder="1">
      <alignment vertical="top" wrapText="1"/>
    </xf>
    <xf numFmtId="0" fontId="0" fillId="36" borderId="6" xfId="0" applyFill="1" applyBorder="1">
      <alignment vertical="top" wrapText="1"/>
    </xf>
    <xf numFmtId="0" fontId="0" fillId="36" borderId="54" xfId="0" applyFill="1" applyBorder="1">
      <alignment vertical="top" wrapText="1"/>
    </xf>
    <xf numFmtId="0" fontId="0" fillId="36" borderId="52" xfId="0" applyFill="1" applyBorder="1">
      <alignment vertical="top" wrapText="1"/>
    </xf>
    <xf numFmtId="0" fontId="0" fillId="36" borderId="64" xfId="0" applyFill="1" applyBorder="1">
      <alignment vertical="top" wrapText="1"/>
    </xf>
    <xf numFmtId="0" fontId="0" fillId="2" borderId="60" xfId="0" applyFill="1" applyBorder="1">
      <alignment vertical="top" wrapText="1"/>
    </xf>
    <xf numFmtId="0" fontId="0" fillId="2" borderId="65" xfId="0" applyFill="1" applyBorder="1">
      <alignment vertical="top" wrapText="1"/>
    </xf>
    <xf numFmtId="0" fontId="0" fillId="2" borderId="66" xfId="0" applyFill="1" applyBorder="1">
      <alignment vertical="top" wrapText="1"/>
    </xf>
    <xf numFmtId="49" fontId="0" fillId="2" borderId="66" xfId="0" applyNumberFormat="1" applyFill="1" applyBorder="1">
      <alignment vertical="top" wrapText="1"/>
    </xf>
    <xf numFmtId="49" fontId="0" fillId="2" borderId="67" xfId="0" applyNumberFormat="1" applyFill="1" applyBorder="1">
      <alignment vertical="top" wrapText="1"/>
    </xf>
    <xf numFmtId="0" fontId="0" fillId="2" borderId="68" xfId="0" applyFill="1" applyBorder="1">
      <alignment vertical="top" wrapText="1"/>
    </xf>
    <xf numFmtId="49" fontId="0" fillId="2" borderId="69" xfId="0" applyNumberFormat="1" applyFill="1" applyBorder="1" applyAlignment="1">
      <alignment vertical="center" wrapText="1"/>
    </xf>
    <xf numFmtId="0" fontId="0" fillId="2" borderId="70" xfId="0" applyFill="1" applyBorder="1" applyAlignment="1">
      <alignment vertical="center" wrapText="1"/>
    </xf>
    <xf numFmtId="167" fontId="0" fillId="2" borderId="70" xfId="0" applyNumberFormat="1" applyFill="1" applyBorder="1" applyAlignment="1">
      <alignment horizontal="center" vertical="center" wrapText="1"/>
    </xf>
    <xf numFmtId="164" fontId="0" fillId="2" borderId="71" xfId="0" applyNumberFormat="1" applyFill="1" applyBorder="1" applyAlignment="1">
      <alignment vertical="center" wrapText="1"/>
    </xf>
    <xf numFmtId="49" fontId="5" fillId="2" borderId="72" xfId="0" applyNumberFormat="1" applyFont="1" applyFill="1" applyBorder="1">
      <alignment vertical="top" wrapText="1"/>
    </xf>
    <xf numFmtId="0" fontId="5" fillId="2" borderId="73" xfId="0" applyFont="1" applyFill="1" applyBorder="1">
      <alignment vertical="top" wrapText="1"/>
    </xf>
    <xf numFmtId="171" fontId="5" fillId="2" borderId="74" xfId="0" applyNumberFormat="1" applyFont="1" applyFill="1" applyBorder="1">
      <alignment vertical="top" wrapText="1"/>
    </xf>
    <xf numFmtId="49" fontId="0" fillId="36" borderId="55" xfId="0" applyNumberFormat="1" applyFill="1" applyBorder="1">
      <alignment vertical="top" wrapText="1"/>
    </xf>
    <xf numFmtId="164" fontId="0" fillId="36" borderId="57" xfId="0" applyNumberFormat="1" applyFill="1" applyBorder="1">
      <alignment vertical="top" wrapText="1"/>
    </xf>
    <xf numFmtId="172" fontId="0" fillId="36" borderId="56" xfId="0" applyNumberFormat="1" applyFill="1" applyBorder="1">
      <alignment vertical="top" wrapText="1"/>
    </xf>
    <xf numFmtId="49" fontId="0" fillId="2" borderId="50" xfId="0" applyNumberFormat="1" applyFill="1" applyBorder="1">
      <alignment vertical="top" wrapText="1"/>
    </xf>
    <xf numFmtId="49" fontId="0" fillId="2" borderId="6" xfId="0" applyNumberFormat="1" applyFill="1" applyBorder="1">
      <alignment vertical="top" wrapText="1"/>
    </xf>
    <xf numFmtId="0" fontId="0" fillId="2" borderId="75" xfId="0" applyFill="1" applyBorder="1">
      <alignment vertical="top" wrapText="1"/>
    </xf>
    <xf numFmtId="0" fontId="0" fillId="2" borderId="76" xfId="0" applyFill="1" applyBorder="1">
      <alignment vertical="top" wrapText="1"/>
    </xf>
    <xf numFmtId="173" fontId="3" fillId="2" borderId="9" xfId="0" applyNumberFormat="1" applyFont="1" applyFill="1" applyBorder="1" applyAlignment="1">
      <alignment horizontal="left" vertical="center" wrapText="1"/>
    </xf>
    <xf numFmtId="173" fontId="3" fillId="2" borderId="16" xfId="0" applyNumberFormat="1" applyFont="1" applyFill="1" applyBorder="1" applyAlignment="1">
      <alignment horizontal="left" vertical="center" wrapText="1"/>
    </xf>
    <xf numFmtId="173" fontId="0" fillId="2" borderId="50" xfId="0" applyNumberFormat="1" applyFill="1" applyBorder="1">
      <alignment vertical="top" wrapText="1"/>
    </xf>
    <xf numFmtId="0" fontId="3" fillId="38" borderId="10" xfId="0" applyNumberFormat="1" applyFont="1" applyFill="1" applyBorder="1" applyAlignment="1">
      <alignment horizontal="center" vertical="center" wrapText="1"/>
    </xf>
    <xf numFmtId="49" fontId="3" fillId="38" borderId="8" xfId="0" applyNumberFormat="1" applyFont="1" applyFill="1" applyBorder="1" applyAlignment="1">
      <alignment horizontal="center" vertical="center" wrapText="1"/>
    </xf>
    <xf numFmtId="49" fontId="9" fillId="38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>
      <alignment vertical="top" wrapText="1"/>
    </xf>
    <xf numFmtId="0" fontId="14" fillId="39" borderId="6" xfId="0" applyFont="1" applyFill="1" applyBorder="1" applyAlignment="1">
      <alignment horizontal="center" vertical="center" wrapText="1"/>
    </xf>
    <xf numFmtId="0" fontId="3" fillId="39" borderId="77" xfId="0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" fillId="2" borderId="8" xfId="0" applyFont="1" applyFill="1" applyBorder="1">
      <alignment vertical="top" wrapText="1"/>
    </xf>
    <xf numFmtId="0" fontId="1" fillId="2" borderId="16" xfId="0" applyFont="1" applyFill="1" applyBorder="1">
      <alignment vertical="top" wrapText="1"/>
    </xf>
    <xf numFmtId="0" fontId="21" fillId="2" borderId="2" xfId="0" applyFont="1" applyFill="1" applyBorder="1">
      <alignment vertical="top" wrapText="1"/>
    </xf>
    <xf numFmtId="0" fontId="22" fillId="3" borderId="6" xfId="0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2" fontId="22" fillId="2" borderId="33" xfId="0" applyNumberFormat="1" applyFont="1" applyFill="1" applyBorder="1" applyAlignment="1">
      <alignment horizontal="center" vertical="center" wrapText="1"/>
    </xf>
    <xf numFmtId="0" fontId="21" fillId="0" borderId="0" xfId="0" applyNumberFormat="1" applyFont="1">
      <alignment vertical="top" wrapText="1"/>
    </xf>
    <xf numFmtId="0" fontId="23" fillId="2" borderId="2" xfId="0" applyFont="1" applyFill="1" applyBorder="1">
      <alignment vertical="top" wrapText="1"/>
    </xf>
    <xf numFmtId="0" fontId="23" fillId="2" borderId="6" xfId="0" applyFont="1" applyFill="1" applyBorder="1">
      <alignment vertical="top" wrapText="1"/>
    </xf>
    <xf numFmtId="0" fontId="23" fillId="2" borderId="33" xfId="0" applyFont="1" applyFill="1" applyBorder="1">
      <alignment vertical="top" wrapText="1"/>
    </xf>
    <xf numFmtId="0" fontId="23" fillId="0" borderId="0" xfId="0" applyNumberFormat="1" applyFont="1">
      <alignment vertical="top" wrapText="1"/>
    </xf>
    <xf numFmtId="49" fontId="24" fillId="40" borderId="81" xfId="0" applyNumberFormat="1" applyFont="1" applyFill="1" applyBorder="1" applyAlignment="1">
      <alignment horizontal="center" vertical="center" wrapText="1"/>
    </xf>
    <xf numFmtId="0" fontId="9" fillId="24" borderId="8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9" fillId="3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3" fillId="41" borderId="8" xfId="0" applyNumberFormat="1" applyFont="1" applyFill="1" applyBorder="1" applyAlignment="1">
      <alignment horizontal="center" vertical="center" wrapText="1"/>
    </xf>
    <xf numFmtId="0" fontId="15" fillId="42" borderId="81" xfId="0" applyFont="1" applyFill="1" applyBorder="1" applyAlignment="1">
      <alignment horizontal="center" vertical="center" wrapText="1"/>
    </xf>
    <xf numFmtId="49" fontId="3" fillId="43" borderId="8" xfId="0" applyNumberFormat="1" applyFont="1" applyFill="1" applyBorder="1" applyAlignment="1">
      <alignment horizontal="center" vertical="center" wrapText="1"/>
    </xf>
    <xf numFmtId="49" fontId="15" fillId="40" borderId="82" xfId="0" applyNumberFormat="1" applyFont="1" applyFill="1" applyBorder="1" applyAlignment="1">
      <alignment horizontal="center" vertical="center" wrapText="1"/>
    </xf>
    <xf numFmtId="0" fontId="15" fillId="43" borderId="0" xfId="0" applyFont="1" applyFill="1" applyAlignment="1">
      <alignment horizontal="center" vertical="center" wrapText="1"/>
    </xf>
    <xf numFmtId="0" fontId="15" fillId="44" borderId="0" xfId="0" applyFont="1" applyFill="1" applyAlignment="1">
      <alignment horizontal="center" vertical="center" wrapText="1"/>
    </xf>
    <xf numFmtId="0" fontId="25" fillId="45" borderId="1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40" borderId="83" xfId="0" applyNumberFormat="1" applyFont="1" applyFill="1" applyBorder="1" applyAlignment="1">
      <alignment horizontal="center" vertical="center" wrapText="1"/>
    </xf>
    <xf numFmtId="0" fontId="3" fillId="16" borderId="8" xfId="0" applyFont="1" applyFill="1" applyBorder="1" applyAlignment="1" applyProtection="1">
      <alignment horizontal="center" vertical="center" wrapText="1"/>
      <protection locked="0"/>
    </xf>
    <xf numFmtId="0" fontId="3" fillId="17" borderId="8" xfId="0" applyFont="1" applyFill="1" applyBorder="1" applyAlignment="1" applyProtection="1">
      <alignment horizontal="center" vertical="center" wrapText="1"/>
      <protection locked="0"/>
    </xf>
    <xf numFmtId="0" fontId="3" fillId="18" borderId="8" xfId="0" applyFont="1" applyFill="1" applyBorder="1" applyAlignment="1" applyProtection="1">
      <alignment horizontal="center" vertical="center" wrapText="1"/>
      <protection locked="0"/>
    </xf>
    <xf numFmtId="0" fontId="3" fillId="19" borderId="8" xfId="0" applyFont="1" applyFill="1" applyBorder="1" applyAlignment="1" applyProtection="1">
      <alignment horizontal="center" vertical="center" wrapText="1"/>
      <protection locked="0"/>
    </xf>
    <xf numFmtId="49" fontId="9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8" xfId="0" applyFont="1" applyFill="1" applyBorder="1" applyAlignment="1" applyProtection="1">
      <alignment horizontal="center" vertical="center" wrapText="1"/>
      <protection locked="0"/>
    </xf>
    <xf numFmtId="49" fontId="9" fillId="3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9" fillId="34" borderId="8" xfId="0" applyFont="1" applyFill="1" applyBorder="1" applyAlignment="1" applyProtection="1">
      <alignment horizontal="center" vertical="center" wrapText="1"/>
      <protection locked="0"/>
    </xf>
    <xf numFmtId="0" fontId="3" fillId="33" borderId="8" xfId="0" applyFont="1" applyFill="1" applyBorder="1" applyAlignment="1" applyProtection="1">
      <alignment horizontal="center" vertical="center" wrapText="1"/>
      <protection locked="0"/>
    </xf>
    <xf numFmtId="0" fontId="3" fillId="35" borderId="8" xfId="0" applyFont="1" applyFill="1" applyBorder="1" applyAlignment="1" applyProtection="1">
      <alignment horizontal="center" vertical="center" wrapText="1"/>
      <protection locked="0"/>
    </xf>
    <xf numFmtId="0" fontId="3" fillId="16" borderId="8" xfId="1" applyFont="1" applyFill="1" applyBorder="1" applyAlignment="1" applyProtection="1">
      <alignment horizontal="center" vertical="center" wrapText="1"/>
      <protection locked="0"/>
    </xf>
    <xf numFmtId="0" fontId="3" fillId="17" borderId="8" xfId="1" applyFont="1" applyFill="1" applyBorder="1" applyAlignment="1" applyProtection="1">
      <alignment horizontal="center" vertical="center" wrapText="1"/>
      <protection locked="0"/>
    </xf>
    <xf numFmtId="0" fontId="3" fillId="18" borderId="8" xfId="1" applyFont="1" applyFill="1" applyBorder="1" applyAlignment="1" applyProtection="1">
      <alignment horizontal="center" vertical="center" wrapText="1"/>
      <protection locked="0"/>
    </xf>
    <xf numFmtId="0" fontId="3" fillId="19" borderId="8" xfId="1" applyFont="1" applyFill="1" applyBorder="1" applyAlignment="1" applyProtection="1">
      <alignment horizontal="center" vertical="center" wrapText="1"/>
      <protection locked="0"/>
    </xf>
    <xf numFmtId="0" fontId="3" fillId="20" borderId="8" xfId="1" applyFont="1" applyFill="1" applyBorder="1" applyAlignment="1" applyProtection="1">
      <alignment horizontal="center" vertical="center" wrapText="1"/>
      <protection locked="0"/>
    </xf>
    <xf numFmtId="0" fontId="3" fillId="21" borderId="8" xfId="1" applyFont="1" applyFill="1" applyBorder="1" applyAlignment="1" applyProtection="1">
      <alignment horizontal="center" vertical="center" wrapText="1"/>
      <protection locked="0"/>
    </xf>
    <xf numFmtId="0" fontId="3" fillId="22" borderId="8" xfId="1" applyFont="1" applyFill="1" applyBorder="1" applyAlignment="1" applyProtection="1">
      <alignment horizontal="center" vertical="center" wrapText="1"/>
      <protection locked="0"/>
    </xf>
    <xf numFmtId="0" fontId="3" fillId="23" borderId="8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12" borderId="8" xfId="1" applyFont="1" applyFill="1" applyBorder="1" applyAlignment="1" applyProtection="1">
      <alignment horizontal="center" vertical="center" wrapText="1"/>
      <protection locked="0"/>
    </xf>
    <xf numFmtId="0" fontId="3" fillId="13" borderId="19" xfId="1" applyFont="1" applyFill="1" applyBorder="1" applyAlignment="1" applyProtection="1">
      <alignment horizontal="center" vertical="center" wrapText="1"/>
      <protection locked="0"/>
    </xf>
    <xf numFmtId="0" fontId="3" fillId="14" borderId="19" xfId="1" applyFont="1" applyFill="1" applyBorder="1" applyAlignment="1" applyProtection="1">
      <alignment horizontal="center" vertical="center" wrapText="1"/>
      <protection locked="0"/>
    </xf>
    <xf numFmtId="0" fontId="3" fillId="15" borderId="19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Protection="1">
      <alignment vertical="top" wrapText="1"/>
    </xf>
    <xf numFmtId="49" fontId="1" fillId="2" borderId="4" xfId="1" applyNumberFormat="1" applyFont="1" applyFill="1" applyBorder="1" applyProtection="1">
      <alignment vertical="top" wrapText="1"/>
    </xf>
    <xf numFmtId="0" fontId="13" fillId="2" borderId="6" xfId="1" applyNumberFormat="1" applyFill="1" applyBorder="1" applyProtection="1">
      <alignment vertical="top" wrapText="1"/>
    </xf>
    <xf numFmtId="0" fontId="19" fillId="2" borderId="2" xfId="1" applyFont="1" applyFill="1" applyBorder="1" applyProtection="1">
      <alignment vertical="top" wrapText="1"/>
    </xf>
    <xf numFmtId="173" fontId="3" fillId="2" borderId="5" xfId="1" applyNumberFormat="1" applyFont="1" applyFill="1" applyBorder="1" applyAlignment="1" applyProtection="1">
      <alignment horizontal="left" vertical="center" wrapText="1"/>
    </xf>
    <xf numFmtId="49" fontId="3" fillId="2" borderId="6" xfId="1" applyNumberFormat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" fontId="3" fillId="2" borderId="6" xfId="1" applyNumberFormat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49" fontId="19" fillId="3" borderId="6" xfId="1" applyNumberFormat="1" applyFont="1" applyFill="1" applyBorder="1" applyAlignment="1" applyProtection="1">
      <alignment horizontal="center" vertical="center" wrapText="1"/>
    </xf>
    <xf numFmtId="0" fontId="20" fillId="2" borderId="6" xfId="1" applyFont="1" applyFill="1" applyBorder="1" applyProtection="1">
      <alignment vertical="top" wrapText="1"/>
    </xf>
    <xf numFmtId="49" fontId="3" fillId="2" borderId="9" xfId="1" applyNumberFormat="1" applyFont="1" applyFill="1" applyBorder="1" applyAlignment="1" applyProtection="1">
      <alignment horizontal="left" vertical="center" wrapText="1"/>
    </xf>
    <xf numFmtId="0" fontId="1" fillId="2" borderId="10" xfId="1" applyFont="1" applyFill="1" applyBorder="1" applyProtection="1">
      <alignment vertical="top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1" fontId="3" fillId="2" borderId="10" xfId="1" applyNumberFormat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1" fontId="3" fillId="3" borderId="13" xfId="1" applyNumberFormat="1" applyFont="1" applyFill="1" applyBorder="1" applyAlignment="1" applyProtection="1">
      <alignment horizontal="center" vertical="center" wrapText="1"/>
    </xf>
    <xf numFmtId="0" fontId="19" fillId="3" borderId="6" xfId="1" applyFont="1" applyFill="1" applyBorder="1" applyAlignment="1" applyProtection="1">
      <alignment horizontal="center" vertical="center" wrapText="1"/>
    </xf>
    <xf numFmtId="0" fontId="1" fillId="0" borderId="6" xfId="1" applyNumberFormat="1" applyFont="1" applyBorder="1" applyProtection="1">
      <alignment vertical="top" wrapText="1"/>
    </xf>
    <xf numFmtId="0" fontId="3" fillId="2" borderId="8" xfId="1" applyFont="1" applyFill="1" applyBorder="1" applyAlignment="1" applyProtection="1">
      <alignment horizontal="left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6" fillId="4" borderId="8" xfId="1" applyNumberFormat="1" applyFont="1" applyFill="1" applyBorder="1" applyAlignment="1" applyProtection="1">
      <alignment horizontal="center" vertical="center" wrapText="1"/>
    </xf>
    <xf numFmtId="0" fontId="6" fillId="5" borderId="8" xfId="1" applyNumberFormat="1" applyFont="1" applyFill="1" applyBorder="1" applyAlignment="1" applyProtection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wrapText="1"/>
    </xf>
    <xf numFmtId="0" fontId="3" fillId="7" borderId="8" xfId="1" applyNumberFormat="1" applyFont="1" applyFill="1" applyBorder="1" applyAlignment="1" applyProtection="1">
      <alignment horizontal="center" vertical="center" wrapText="1"/>
    </xf>
    <xf numFmtId="0" fontId="3" fillId="8" borderId="8" xfId="1" applyNumberFormat="1" applyFont="1" applyFill="1" applyBorder="1" applyAlignment="1" applyProtection="1">
      <alignment horizontal="center" vertical="center" wrapText="1"/>
    </xf>
    <xf numFmtId="0" fontId="3" fillId="9" borderId="8" xfId="1" applyNumberFormat="1" applyFont="1" applyFill="1" applyBorder="1" applyAlignment="1" applyProtection="1">
      <alignment horizontal="center" vertical="center" wrapText="1"/>
    </xf>
    <xf numFmtId="0" fontId="3" fillId="10" borderId="8" xfId="1" applyNumberFormat="1" applyFont="1" applyFill="1" applyBorder="1" applyAlignment="1" applyProtection="1">
      <alignment horizontal="center" vertical="center" wrapText="1"/>
    </xf>
    <xf numFmtId="0" fontId="3" fillId="11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3" fillId="12" borderId="8" xfId="1" applyNumberFormat="1" applyFont="1" applyFill="1" applyBorder="1" applyAlignment="1" applyProtection="1">
      <alignment horizontal="center" vertical="center" wrapText="1"/>
    </xf>
    <xf numFmtId="0" fontId="3" fillId="13" borderId="14" xfId="1" applyNumberFormat="1" applyFont="1" applyFill="1" applyBorder="1" applyAlignment="1" applyProtection="1">
      <alignment horizontal="center" vertical="center" wrapText="1"/>
    </xf>
    <xf numFmtId="0" fontId="3" fillId="14" borderId="14" xfId="1" applyNumberFormat="1" applyFont="1" applyFill="1" applyBorder="1" applyAlignment="1" applyProtection="1">
      <alignment horizontal="center" vertical="center" wrapText="1"/>
    </xf>
    <xf numFmtId="0" fontId="3" fillId="15" borderId="14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Border="1" applyProtection="1">
      <alignment vertical="top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166" fontId="3" fillId="3" borderId="15" xfId="1" applyNumberFormat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49" fontId="3" fillId="2" borderId="16" xfId="1" applyNumberFormat="1" applyFont="1" applyFill="1" applyBorder="1" applyAlignment="1" applyProtection="1">
      <alignment horizontal="left" vertical="center" wrapText="1"/>
    </xf>
    <xf numFmtId="49" fontId="3" fillId="2" borderId="8" xfId="1" applyNumberFormat="1" applyFont="1" applyFill="1" applyBorder="1" applyAlignment="1" applyProtection="1">
      <alignment horizontal="left" vertical="center" wrapText="1"/>
    </xf>
    <xf numFmtId="49" fontId="6" fillId="4" borderId="8" xfId="1" applyNumberFormat="1" applyFont="1" applyFill="1" applyBorder="1" applyAlignment="1" applyProtection="1">
      <alignment horizontal="center" vertical="center" wrapText="1"/>
    </xf>
    <xf numFmtId="49" fontId="6" fillId="5" borderId="8" xfId="1" applyNumberFormat="1" applyFont="1" applyFill="1" applyBorder="1" applyAlignment="1" applyProtection="1">
      <alignment horizontal="center" vertical="center" wrapText="1"/>
    </xf>
    <xf numFmtId="49" fontId="3" fillId="6" borderId="8" xfId="1" applyNumberFormat="1" applyFont="1" applyFill="1" applyBorder="1" applyAlignment="1" applyProtection="1">
      <alignment horizontal="center" vertical="center" wrapText="1"/>
    </xf>
    <xf numFmtId="49" fontId="3" fillId="7" borderId="8" xfId="1" applyNumberFormat="1" applyFont="1" applyFill="1" applyBorder="1" applyAlignment="1" applyProtection="1">
      <alignment horizontal="center" vertical="center" wrapText="1"/>
    </xf>
    <xf numFmtId="49" fontId="3" fillId="8" borderId="8" xfId="1" applyNumberFormat="1" applyFont="1" applyFill="1" applyBorder="1" applyAlignment="1" applyProtection="1">
      <alignment horizontal="center" vertical="center" wrapText="1"/>
    </xf>
    <xf numFmtId="49" fontId="3" fillId="9" borderId="8" xfId="1" applyNumberFormat="1" applyFont="1" applyFill="1" applyBorder="1" applyAlignment="1" applyProtection="1">
      <alignment horizontal="center" vertical="center" wrapText="1"/>
    </xf>
    <xf numFmtId="49" fontId="3" fillId="10" borderId="8" xfId="1" applyNumberFormat="1" applyFont="1" applyFill="1" applyBorder="1" applyAlignment="1" applyProtection="1">
      <alignment horizontal="center" vertical="center" wrapText="1"/>
    </xf>
    <xf numFmtId="49" fontId="3" fillId="11" borderId="8" xfId="1" applyNumberFormat="1" applyFont="1" applyFill="1" applyBorder="1" applyAlignment="1" applyProtection="1">
      <alignment horizontal="center" vertical="center" wrapText="1"/>
    </xf>
    <xf numFmtId="49" fontId="3" fillId="12" borderId="8" xfId="1" applyNumberFormat="1" applyFont="1" applyFill="1" applyBorder="1" applyAlignment="1" applyProtection="1">
      <alignment horizontal="center" vertical="center" wrapText="1"/>
    </xf>
    <xf numFmtId="49" fontId="3" fillId="13" borderId="17" xfId="1" applyNumberFormat="1" applyFont="1" applyFill="1" applyBorder="1" applyAlignment="1" applyProtection="1">
      <alignment horizontal="center" vertical="center" wrapText="1"/>
    </xf>
    <xf numFmtId="49" fontId="3" fillId="14" borderId="17" xfId="1" applyNumberFormat="1" applyFont="1" applyFill="1" applyBorder="1" applyAlignment="1" applyProtection="1">
      <alignment horizontal="center" vertical="center" wrapText="1"/>
    </xf>
    <xf numFmtId="49" fontId="3" fillId="15" borderId="17" xfId="1" applyNumberFormat="1" applyFont="1" applyFill="1" applyBorder="1" applyAlignment="1" applyProtection="1">
      <alignment horizontal="center" vertical="center" wrapText="1"/>
    </xf>
    <xf numFmtId="49" fontId="3" fillId="2" borderId="18" xfId="1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left" vertical="center" wrapText="1" readingOrder="1"/>
    </xf>
    <xf numFmtId="2" fontId="3" fillId="2" borderId="8" xfId="1" applyNumberFormat="1" applyFont="1" applyFill="1" applyBorder="1" applyAlignment="1" applyProtection="1">
      <alignment horizontal="center" vertical="center"/>
    </xf>
    <xf numFmtId="167" fontId="3" fillId="3" borderId="8" xfId="1" applyNumberFormat="1" applyFont="1" applyFill="1" applyBorder="1" applyAlignment="1" applyProtection="1">
      <alignment horizontal="center" vertical="center" wrapText="1"/>
    </xf>
    <xf numFmtId="49" fontId="7" fillId="2" borderId="20" xfId="1" applyNumberFormat="1" applyFont="1" applyFill="1" applyBorder="1" applyAlignment="1" applyProtection="1">
      <alignment horizontal="center" vertical="center" wrapText="1" readingOrder="1"/>
    </xf>
    <xf numFmtId="2" fontId="28" fillId="3" borderId="6" xfId="1" applyNumberFormat="1" applyFont="1" applyFill="1" applyBorder="1" applyAlignment="1" applyProtection="1">
      <alignment horizontal="center" vertical="center" wrapText="1"/>
    </xf>
    <xf numFmtId="2" fontId="19" fillId="3" borderId="6" xfId="1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vertical="center" wrapText="1"/>
    </xf>
    <xf numFmtId="49" fontId="3" fillId="2" borderId="16" xfId="1" applyNumberFormat="1" applyFont="1" applyFill="1" applyBorder="1" applyAlignment="1" applyProtection="1">
      <alignment vertical="center" wrapText="1"/>
    </xf>
    <xf numFmtId="49" fontId="17" fillId="2" borderId="8" xfId="1" applyNumberFormat="1" applyFont="1" applyFill="1" applyBorder="1" applyAlignment="1" applyProtection="1">
      <alignment horizontal="left" vertical="center" wrapText="1"/>
    </xf>
    <xf numFmtId="49" fontId="4" fillId="2" borderId="20" xfId="1" applyNumberFormat="1" applyFont="1" applyFill="1" applyBorder="1" applyAlignment="1" applyProtection="1">
      <alignment horizontal="center" vertical="center" wrapText="1"/>
    </xf>
    <xf numFmtId="49" fontId="7" fillId="2" borderId="21" xfId="1" applyNumberFormat="1" applyFont="1" applyFill="1" applyBorder="1" applyAlignment="1" applyProtection="1">
      <alignment horizontal="center" vertical="center" wrapText="1" readingOrder="1"/>
    </xf>
    <xf numFmtId="49" fontId="7" fillId="2" borderId="22" xfId="1" applyNumberFormat="1" applyFont="1" applyFill="1" applyBorder="1" applyAlignment="1" applyProtection="1">
      <alignment horizontal="center" vertical="center" wrapText="1" readingOrder="1"/>
    </xf>
    <xf numFmtId="0" fontId="3" fillId="2" borderId="23" xfId="1" applyNumberFormat="1" applyFont="1" applyFill="1" applyBorder="1" applyAlignment="1" applyProtection="1">
      <alignment horizontal="center" vertical="center" wrapText="1"/>
    </xf>
    <xf numFmtId="2" fontId="3" fillId="2" borderId="24" xfId="1" applyNumberFormat="1" applyFont="1" applyFill="1" applyBorder="1" applyAlignment="1" applyProtection="1">
      <alignment horizontal="center" vertical="center"/>
    </xf>
    <xf numFmtId="49" fontId="3" fillId="2" borderId="25" xfId="1" applyNumberFormat="1" applyFont="1" applyFill="1" applyBorder="1" applyAlignment="1" applyProtection="1">
      <alignment horizontal="left" vertical="center" wrapText="1"/>
    </xf>
    <xf numFmtId="49" fontId="3" fillId="2" borderId="13" xfId="1" applyNumberFormat="1" applyFont="1" applyFill="1" applyBorder="1" applyAlignment="1" applyProtection="1">
      <alignment horizontal="left" vertical="center" wrapText="1"/>
    </xf>
    <xf numFmtId="0" fontId="3" fillId="2" borderId="13" xfId="1" applyNumberFormat="1" applyFont="1" applyFill="1" applyBorder="1" applyAlignment="1" applyProtection="1">
      <alignment horizontal="center" vertical="center" wrapText="1"/>
    </xf>
    <xf numFmtId="49" fontId="3" fillId="2" borderId="26" xfId="1" applyNumberFormat="1" applyFont="1" applyFill="1" applyBorder="1" applyAlignment="1" applyProtection="1">
      <alignment horizontal="left" vertical="center" wrapText="1"/>
    </xf>
    <xf numFmtId="49" fontId="3" fillId="2" borderId="19" xfId="1" applyNumberFormat="1" applyFont="1" applyFill="1" applyBorder="1" applyAlignment="1" applyProtection="1">
      <alignment horizontal="left" vertical="center" wrapText="1"/>
    </xf>
    <xf numFmtId="0" fontId="3" fillId="2" borderId="19" xfId="1" applyNumberFormat="1" applyFont="1" applyFill="1" applyBorder="1" applyAlignment="1" applyProtection="1">
      <alignment horizontal="center" vertical="center" wrapText="1"/>
    </xf>
    <xf numFmtId="49" fontId="3" fillId="2" borderId="27" xfId="1" applyNumberFormat="1" applyFont="1" applyFill="1" applyBorder="1" applyAlignment="1" applyProtection="1">
      <alignment horizontal="left" vertical="center" wrapText="1"/>
    </xf>
    <xf numFmtId="49" fontId="3" fillId="2" borderId="15" xfId="1" applyNumberFormat="1" applyFont="1" applyFill="1" applyBorder="1" applyAlignment="1" applyProtection="1">
      <alignment horizontal="left" vertical="center" wrapText="1"/>
    </xf>
    <xf numFmtId="0" fontId="3" fillId="2" borderId="15" xfId="1" applyNumberFormat="1" applyFont="1" applyFill="1" applyBorder="1" applyAlignment="1" applyProtection="1">
      <alignment horizontal="center" vertical="center" wrapText="1"/>
    </xf>
    <xf numFmtId="49" fontId="7" fillId="2" borderId="28" xfId="1" applyNumberFormat="1" applyFont="1" applyFill="1" applyBorder="1" applyAlignment="1" applyProtection="1">
      <alignment horizontal="center" vertical="center" wrapText="1" readingOrder="1"/>
    </xf>
    <xf numFmtId="49" fontId="7" fillId="2" borderId="19" xfId="1" applyNumberFormat="1" applyFont="1" applyFill="1" applyBorder="1" applyAlignment="1" applyProtection="1">
      <alignment horizontal="center" vertical="center" wrapText="1" readingOrder="1"/>
    </xf>
    <xf numFmtId="49" fontId="7" fillId="2" borderId="29" xfId="1" applyNumberFormat="1" applyFont="1" applyFill="1" applyBorder="1" applyAlignment="1" applyProtection="1">
      <alignment horizontal="center" vertical="center" wrapText="1" readingOrder="1"/>
    </xf>
    <xf numFmtId="0" fontId="7" fillId="2" borderId="20" xfId="1" applyNumberFormat="1" applyFont="1" applyFill="1" applyBorder="1" applyAlignment="1" applyProtection="1">
      <alignment horizontal="center" vertical="center" wrapText="1" readingOrder="1"/>
    </xf>
    <xf numFmtId="49" fontId="3" fillId="2" borderId="31" xfId="1" applyNumberFormat="1" applyFont="1" applyFill="1" applyBorder="1" applyAlignment="1" applyProtection="1">
      <alignment horizontal="left" vertical="center" wrapText="1" readingOrder="1"/>
    </xf>
    <xf numFmtId="49" fontId="3" fillId="2" borderId="31" xfId="1" applyNumberFormat="1" applyFont="1" applyFill="1" applyBorder="1" applyAlignment="1" applyProtection="1">
      <alignment horizontal="left" vertical="center" wrapText="1"/>
    </xf>
    <xf numFmtId="0" fontId="3" fillId="2" borderId="31" xfId="1" applyNumberFormat="1" applyFont="1" applyFill="1" applyBorder="1" applyAlignment="1" applyProtection="1">
      <alignment horizontal="center" vertical="center" wrapText="1"/>
    </xf>
    <xf numFmtId="49" fontId="16" fillId="40" borderId="80" xfId="1" applyNumberFormat="1" applyFont="1" applyFill="1" applyBorder="1" applyAlignment="1" applyProtection="1">
      <alignment horizontal="center" vertical="center" wrapText="1" readingOrder="1"/>
    </xf>
    <xf numFmtId="49" fontId="7" fillId="3" borderId="19" xfId="1" applyNumberFormat="1" applyFont="1" applyFill="1" applyBorder="1" applyAlignment="1" applyProtection="1">
      <alignment horizontal="center" vertical="center" wrapText="1" readingOrder="1"/>
    </xf>
    <xf numFmtId="0" fontId="3" fillId="2" borderId="16" xfId="1" applyNumberFormat="1" applyFont="1" applyFill="1" applyBorder="1" applyAlignment="1" applyProtection="1">
      <alignment horizontal="left" vertical="center" wrapText="1"/>
    </xf>
    <xf numFmtId="49" fontId="7" fillId="3" borderId="20" xfId="1" applyNumberFormat="1" applyFont="1" applyFill="1" applyBorder="1" applyAlignment="1" applyProtection="1">
      <alignment horizontal="center" vertical="center" wrapText="1" readingOrder="1"/>
    </xf>
    <xf numFmtId="49" fontId="7" fillId="3" borderId="4" xfId="1" applyNumberFormat="1" applyFont="1" applyFill="1" applyBorder="1" applyAlignment="1" applyProtection="1">
      <alignment horizontal="center" vertical="center" wrapText="1" readingOrder="1"/>
    </xf>
    <xf numFmtId="49" fontId="7" fillId="3" borderId="13" xfId="1" applyNumberFormat="1" applyFont="1" applyFill="1" applyBorder="1" applyAlignment="1" applyProtection="1">
      <alignment horizontal="center" vertical="center" wrapText="1" readingOrder="1"/>
    </xf>
    <xf numFmtId="2" fontId="3" fillId="39" borderId="8" xfId="1" applyNumberFormat="1" applyFont="1" applyFill="1" applyBorder="1" applyAlignment="1" applyProtection="1">
      <alignment horizontal="center" vertical="center"/>
    </xf>
    <xf numFmtId="49" fontId="1" fillId="2" borderId="30" xfId="1" applyNumberFormat="1" applyFont="1" applyFill="1" applyBorder="1" applyAlignment="1" applyProtection="1">
      <alignment horizontal="left" vertical="center"/>
    </xf>
    <xf numFmtId="0" fontId="3" fillId="2" borderId="31" xfId="1" applyNumberFormat="1" applyFont="1" applyFill="1" applyBorder="1" applyAlignment="1" applyProtection="1">
      <alignment horizontal="left" vertical="center" wrapText="1"/>
    </xf>
    <xf numFmtId="0" fontId="3" fillId="2" borderId="31" xfId="1" applyFont="1" applyFill="1" applyBorder="1" applyAlignment="1" applyProtection="1">
      <alignment horizontal="left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1" fontId="3" fillId="2" borderId="31" xfId="1" applyNumberFormat="1" applyFont="1" applyFill="1" applyBorder="1" applyAlignment="1" applyProtection="1">
      <alignment horizontal="center" vertical="center" wrapText="1"/>
    </xf>
    <xf numFmtId="0" fontId="3" fillId="16" borderId="31" xfId="1" applyNumberFormat="1" applyFont="1" applyFill="1" applyBorder="1" applyAlignment="1" applyProtection="1">
      <alignment horizontal="center" vertical="center" wrapText="1"/>
    </xf>
    <xf numFmtId="0" fontId="3" fillId="17" borderId="31" xfId="1" applyNumberFormat="1" applyFont="1" applyFill="1" applyBorder="1" applyAlignment="1" applyProtection="1">
      <alignment horizontal="center" vertical="center" wrapText="1"/>
    </xf>
    <xf numFmtId="0" fontId="3" fillId="18" borderId="31" xfId="1" applyNumberFormat="1" applyFont="1" applyFill="1" applyBorder="1" applyAlignment="1" applyProtection="1">
      <alignment horizontal="center" vertical="center" wrapText="1"/>
    </xf>
    <xf numFmtId="0" fontId="3" fillId="19" borderId="31" xfId="1" applyNumberFormat="1" applyFont="1" applyFill="1" applyBorder="1" applyAlignment="1" applyProtection="1">
      <alignment horizontal="center" vertical="center" wrapText="1"/>
    </xf>
    <xf numFmtId="0" fontId="3" fillId="20" borderId="31" xfId="1" applyNumberFormat="1" applyFont="1" applyFill="1" applyBorder="1" applyAlignment="1" applyProtection="1">
      <alignment horizontal="center" vertical="center" wrapText="1"/>
    </xf>
    <xf numFmtId="0" fontId="3" fillId="21" borderId="31" xfId="1" applyNumberFormat="1" applyFont="1" applyFill="1" applyBorder="1" applyAlignment="1" applyProtection="1">
      <alignment horizontal="center" vertical="center" wrapText="1"/>
    </xf>
    <xf numFmtId="0" fontId="3" fillId="22" borderId="31" xfId="1" applyNumberFormat="1" applyFont="1" applyFill="1" applyBorder="1" applyAlignment="1" applyProtection="1">
      <alignment horizontal="center" vertical="center" wrapText="1"/>
    </xf>
    <xf numFmtId="0" fontId="3" fillId="23" borderId="31" xfId="1" applyNumberFormat="1" applyFont="1" applyFill="1" applyBorder="1" applyAlignment="1" applyProtection="1">
      <alignment horizontal="center" vertical="center" wrapText="1"/>
    </xf>
    <xf numFmtId="0" fontId="3" fillId="12" borderId="31" xfId="1" applyNumberFormat="1" applyFont="1" applyFill="1" applyBorder="1" applyAlignment="1" applyProtection="1">
      <alignment horizontal="center" vertical="center" wrapText="1"/>
    </xf>
    <xf numFmtId="0" fontId="3" fillId="13" borderId="32" xfId="1" applyNumberFormat="1" applyFont="1" applyFill="1" applyBorder="1" applyAlignment="1" applyProtection="1">
      <alignment horizontal="center" vertical="center" wrapText="1"/>
    </xf>
    <xf numFmtId="0" fontId="3" fillId="14" borderId="32" xfId="1" applyNumberFormat="1" applyFont="1" applyFill="1" applyBorder="1" applyAlignment="1" applyProtection="1">
      <alignment horizontal="center" vertical="center" wrapText="1"/>
    </xf>
    <xf numFmtId="0" fontId="3" fillId="15" borderId="32" xfId="1" applyNumberFormat="1" applyFont="1" applyFill="1" applyBorder="1" applyAlignment="1" applyProtection="1">
      <alignment horizontal="center" vertical="center" wrapText="1"/>
    </xf>
    <xf numFmtId="167" fontId="3" fillId="3" borderId="31" xfId="1" applyNumberFormat="1" applyFont="1" applyFill="1" applyBorder="1" applyAlignment="1" applyProtection="1">
      <alignment horizontal="center" vertical="center" wrapText="1"/>
    </xf>
    <xf numFmtId="164" fontId="3" fillId="3" borderId="31" xfId="1" applyNumberFormat="1" applyFont="1" applyFill="1" applyBorder="1" applyAlignment="1" applyProtection="1">
      <alignment horizontal="center" vertical="center" wrapText="1"/>
    </xf>
    <xf numFmtId="168" fontId="4" fillId="2" borderId="32" xfId="1" applyNumberFormat="1" applyFont="1" applyFill="1" applyBorder="1" applyAlignment="1" applyProtection="1">
      <alignment horizontal="center" vertical="center" wrapText="1"/>
    </xf>
    <xf numFmtId="0" fontId="20" fillId="0" borderId="6" xfId="1" applyNumberFormat="1" applyFont="1" applyBorder="1" applyProtection="1">
      <alignment vertical="top" wrapText="1"/>
    </xf>
    <xf numFmtId="0" fontId="3" fillId="2" borderId="9" xfId="1" applyFont="1" applyFill="1" applyBorder="1" applyAlignment="1" applyProtection="1">
      <alignment horizontal="left" vertical="center" wrapText="1"/>
    </xf>
    <xf numFmtId="164" fontId="3" fillId="2" borderId="10" xfId="1" applyNumberFormat="1" applyFont="1" applyFill="1" applyBorder="1" applyAlignment="1" applyProtection="1">
      <alignment horizontal="center" vertical="center" wrapText="1"/>
    </xf>
    <xf numFmtId="169" fontId="4" fillId="2" borderId="10" xfId="1" applyNumberFormat="1" applyFont="1" applyFill="1" applyBorder="1" applyAlignment="1" applyProtection="1">
      <alignment horizontal="center" vertical="center" wrapText="1"/>
    </xf>
    <xf numFmtId="2" fontId="19" fillId="2" borderId="6" xfId="1" applyNumberFormat="1" applyFont="1" applyFill="1" applyBorder="1" applyAlignment="1" applyProtection="1">
      <alignment horizontal="center" vertical="center" wrapText="1"/>
    </xf>
    <xf numFmtId="2" fontId="19" fillId="3" borderId="33" xfId="1" applyNumberFormat="1" applyFont="1" applyFill="1" applyBorder="1" applyAlignment="1" applyProtection="1">
      <alignment horizontal="center" vertical="center" wrapText="1"/>
    </xf>
    <xf numFmtId="0" fontId="1" fillId="2" borderId="6" xfId="1" applyNumberFormat="1" applyFont="1" applyFill="1" applyBorder="1" applyProtection="1">
      <alignment vertical="top" wrapText="1"/>
    </xf>
    <xf numFmtId="0" fontId="19" fillId="2" borderId="6" xfId="1" applyNumberFormat="1" applyFont="1" applyFill="1" applyBorder="1" applyProtection="1">
      <alignment vertical="top" wrapText="1"/>
    </xf>
    <xf numFmtId="0" fontId="13" fillId="0" borderId="6" xfId="1" applyNumberFormat="1" applyProtection="1">
      <alignment vertical="top" wrapText="1"/>
    </xf>
    <xf numFmtId="0" fontId="1" fillId="2" borderId="3" xfId="1" applyFont="1" applyFill="1" applyBorder="1">
      <alignment vertical="top" wrapText="1"/>
    </xf>
    <xf numFmtId="49" fontId="1" fillId="2" borderId="4" xfId="1" applyNumberFormat="1" applyFont="1" applyFill="1" applyBorder="1">
      <alignment vertical="top" wrapText="1"/>
    </xf>
    <xf numFmtId="0" fontId="13" fillId="2" borderId="6" xfId="1" applyNumberFormat="1" applyFill="1" applyBorder="1">
      <alignment vertical="top" wrapText="1"/>
    </xf>
    <xf numFmtId="0" fontId="28" fillId="2" borderId="2" xfId="1" applyFont="1" applyFill="1" applyBorder="1">
      <alignment vertical="top" wrapText="1"/>
    </xf>
    <xf numFmtId="0" fontId="29" fillId="2" borderId="2" xfId="1" applyFont="1" applyFill="1" applyBorder="1">
      <alignment vertical="top" wrapText="1"/>
    </xf>
    <xf numFmtId="0" fontId="13" fillId="39" borderId="6" xfId="1" applyNumberFormat="1" applyFill="1" applyBorder="1">
      <alignment vertical="top" wrapText="1"/>
    </xf>
    <xf numFmtId="173" fontId="3" fillId="2" borderId="5" xfId="1" applyNumberFormat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28" fillId="3" borderId="6" xfId="1" applyNumberFormat="1" applyFont="1" applyFill="1" applyBorder="1" applyAlignment="1">
      <alignment horizontal="center" vertical="center" wrapText="1"/>
    </xf>
    <xf numFmtId="0" fontId="21" fillId="2" borderId="6" xfId="1" applyFont="1" applyFill="1" applyBorder="1">
      <alignment vertical="top" wrapText="1"/>
    </xf>
    <xf numFmtId="49" fontId="3" fillId="2" borderId="9" xfId="1" applyNumberFormat="1" applyFont="1" applyFill="1" applyBorder="1" applyAlignment="1">
      <alignment horizontal="left" vertical="center" wrapText="1"/>
    </xf>
    <xf numFmtId="0" fontId="1" fillId="2" borderId="10" xfId="1" applyFont="1" applyFill="1" applyBorder="1">
      <alignment vertical="top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0" fontId="28" fillId="3" borderId="6" xfId="1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0" fontId="1" fillId="0" borderId="6" xfId="1" applyNumberFormat="1" applyFont="1" applyBorder="1">
      <alignment vertical="top" wrapText="1"/>
    </xf>
    <xf numFmtId="0" fontId="3" fillId="2" borderId="8" xfId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6" fillId="4" borderId="8" xfId="1" applyNumberFormat="1" applyFont="1" applyFill="1" applyBorder="1" applyAlignment="1">
      <alignment horizontal="center" vertical="center" wrapText="1"/>
    </xf>
    <xf numFmtId="0" fontId="6" fillId="5" borderId="8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>
      <alignment horizontal="center" vertical="center" wrapText="1"/>
    </xf>
    <xf numFmtId="0" fontId="3" fillId="7" borderId="8" xfId="1" applyNumberFormat="1" applyFont="1" applyFill="1" applyBorder="1" applyAlignment="1">
      <alignment horizontal="center" vertical="center" wrapText="1"/>
    </xf>
    <xf numFmtId="0" fontId="3" fillId="8" borderId="8" xfId="1" applyNumberFormat="1" applyFont="1" applyFill="1" applyBorder="1" applyAlignment="1">
      <alignment horizontal="center" vertical="center" wrapText="1"/>
    </xf>
    <xf numFmtId="0" fontId="3" fillId="9" borderId="8" xfId="1" applyNumberFormat="1" applyFont="1" applyFill="1" applyBorder="1" applyAlignment="1">
      <alignment horizontal="center" vertical="center" wrapText="1"/>
    </xf>
    <xf numFmtId="0" fontId="3" fillId="10" borderId="8" xfId="1" applyNumberFormat="1" applyFont="1" applyFill="1" applyBorder="1" applyAlignment="1">
      <alignment horizontal="center" vertical="center" wrapText="1"/>
    </xf>
    <xf numFmtId="0" fontId="3" fillId="11" borderId="8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12" borderId="8" xfId="1" applyNumberFormat="1" applyFont="1" applyFill="1" applyBorder="1" applyAlignment="1">
      <alignment horizontal="center" vertical="center" wrapText="1"/>
    </xf>
    <xf numFmtId="0" fontId="3" fillId="13" borderId="14" xfId="1" applyNumberFormat="1" applyFont="1" applyFill="1" applyBorder="1" applyAlignment="1">
      <alignment horizontal="center" vertical="center" wrapText="1"/>
    </xf>
    <xf numFmtId="0" fontId="3" fillId="14" borderId="14" xfId="1" applyNumberFormat="1" applyFont="1" applyFill="1" applyBorder="1" applyAlignment="1">
      <alignment horizontal="center" vertical="center" wrapText="1"/>
    </xf>
    <xf numFmtId="0" fontId="3" fillId="15" borderId="14" xfId="1" applyNumberFormat="1" applyFont="1" applyFill="1" applyBorder="1" applyAlignment="1">
      <alignment horizontal="center" vertical="center" wrapText="1"/>
    </xf>
    <xf numFmtId="0" fontId="13" fillId="0" borderId="6" xfId="1" applyNumberFormat="1" applyBorder="1">
      <alignment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166" fontId="3" fillId="3" borderId="15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49" fontId="6" fillId="5" borderId="8" xfId="1" applyNumberFormat="1" applyFont="1" applyFill="1" applyBorder="1" applyAlignment="1">
      <alignment horizontal="center" vertical="center" wrapText="1"/>
    </xf>
    <xf numFmtId="49" fontId="3" fillId="6" borderId="8" xfId="1" applyNumberFormat="1" applyFont="1" applyFill="1" applyBorder="1" applyAlignment="1">
      <alignment horizontal="center" vertical="center" wrapText="1"/>
    </xf>
    <xf numFmtId="49" fontId="3" fillId="7" borderId="8" xfId="1" applyNumberFormat="1" applyFont="1" applyFill="1" applyBorder="1" applyAlignment="1">
      <alignment horizontal="center" vertical="center" wrapText="1"/>
    </xf>
    <xf numFmtId="49" fontId="3" fillId="8" borderId="8" xfId="1" applyNumberFormat="1" applyFont="1" applyFill="1" applyBorder="1" applyAlignment="1">
      <alignment horizontal="center" vertical="center" wrapText="1"/>
    </xf>
    <xf numFmtId="49" fontId="3" fillId="9" borderId="8" xfId="1" applyNumberFormat="1" applyFont="1" applyFill="1" applyBorder="1" applyAlignment="1">
      <alignment horizontal="center" vertical="center" wrapText="1"/>
    </xf>
    <xf numFmtId="49" fontId="3" fillId="10" borderId="8" xfId="1" applyNumberFormat="1" applyFont="1" applyFill="1" applyBorder="1" applyAlignment="1">
      <alignment horizontal="center" vertical="center" wrapText="1"/>
    </xf>
    <xf numFmtId="49" fontId="3" fillId="11" borderId="8" xfId="1" applyNumberFormat="1" applyFont="1" applyFill="1" applyBorder="1" applyAlignment="1">
      <alignment horizontal="center" vertical="center" wrapText="1"/>
    </xf>
    <xf numFmtId="49" fontId="3" fillId="12" borderId="8" xfId="1" applyNumberFormat="1" applyFont="1" applyFill="1" applyBorder="1" applyAlignment="1">
      <alignment horizontal="center" vertical="center" wrapText="1"/>
    </xf>
    <xf numFmtId="49" fontId="3" fillId="13" borderId="17" xfId="1" applyNumberFormat="1" applyFont="1" applyFill="1" applyBorder="1" applyAlignment="1">
      <alignment horizontal="center" vertical="center" wrapText="1"/>
    </xf>
    <xf numFmtId="49" fontId="3" fillId="14" borderId="17" xfId="1" applyNumberFormat="1" applyFont="1" applyFill="1" applyBorder="1" applyAlignment="1">
      <alignment horizontal="center" vertical="center" wrapText="1"/>
    </xf>
    <xf numFmtId="49" fontId="3" fillId="15" borderId="17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19" fillId="3" borderId="6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 readingOrder="1"/>
    </xf>
    <xf numFmtId="2" fontId="3" fillId="2" borderId="8" xfId="1" applyNumberFormat="1" applyFont="1" applyFill="1" applyBorder="1" applyAlignment="1">
      <alignment horizontal="center" vertical="center"/>
    </xf>
    <xf numFmtId="167" fontId="3" fillId="3" borderId="8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 readingOrder="1"/>
    </xf>
    <xf numFmtId="2" fontId="28" fillId="3" borderId="6" xfId="1" applyNumberFormat="1" applyFont="1" applyFill="1" applyBorder="1" applyAlignment="1">
      <alignment horizontal="center" vertical="center" wrapText="1"/>
    </xf>
    <xf numFmtId="2" fontId="19" fillId="3" borderId="6" xfId="1" applyNumberFormat="1" applyFont="1" applyFill="1" applyBorder="1" applyAlignment="1">
      <alignment horizontal="center" vertical="center" wrapText="1"/>
    </xf>
    <xf numFmtId="49" fontId="25" fillId="2" borderId="16" xfId="1" applyNumberFormat="1" applyFont="1" applyFill="1" applyBorder="1" applyAlignment="1">
      <alignment horizontal="left" vertical="center" wrapText="1"/>
    </xf>
    <xf numFmtId="49" fontId="1" fillId="2" borderId="30" xfId="1" applyNumberFormat="1" applyFont="1" applyFill="1" applyBorder="1" applyAlignment="1">
      <alignment horizontal="left" vertical="center"/>
    </xf>
    <xf numFmtId="0" fontId="3" fillId="2" borderId="31" xfId="1" applyNumberFormat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left" vertical="center" wrapText="1"/>
    </xf>
    <xf numFmtId="0" fontId="3" fillId="2" borderId="31" xfId="1" applyFont="1" applyFill="1" applyBorder="1" applyAlignment="1">
      <alignment horizontal="center" vertical="center" wrapText="1"/>
    </xf>
    <xf numFmtId="1" fontId="3" fillId="2" borderId="31" xfId="1" applyNumberFormat="1" applyFont="1" applyFill="1" applyBorder="1" applyAlignment="1">
      <alignment horizontal="center" vertical="center" wrapText="1"/>
    </xf>
    <xf numFmtId="0" fontId="3" fillId="16" borderId="31" xfId="1" applyNumberFormat="1" applyFont="1" applyFill="1" applyBorder="1" applyAlignment="1">
      <alignment horizontal="center" vertical="center" wrapText="1"/>
    </xf>
    <xf numFmtId="0" fontId="3" fillId="17" borderId="31" xfId="1" applyNumberFormat="1" applyFont="1" applyFill="1" applyBorder="1" applyAlignment="1">
      <alignment horizontal="center" vertical="center" wrapText="1"/>
    </xf>
    <xf numFmtId="0" fontId="3" fillId="18" borderId="31" xfId="1" applyNumberFormat="1" applyFont="1" applyFill="1" applyBorder="1" applyAlignment="1">
      <alignment horizontal="center" vertical="center" wrapText="1"/>
    </xf>
    <xf numFmtId="0" fontId="3" fillId="19" borderId="31" xfId="1" applyNumberFormat="1" applyFont="1" applyFill="1" applyBorder="1" applyAlignment="1">
      <alignment horizontal="center" vertical="center" wrapText="1"/>
    </xf>
    <xf numFmtId="0" fontId="3" fillId="20" borderId="31" xfId="1" applyNumberFormat="1" applyFont="1" applyFill="1" applyBorder="1" applyAlignment="1">
      <alignment horizontal="center" vertical="center" wrapText="1"/>
    </xf>
    <xf numFmtId="0" fontId="3" fillId="21" borderId="31" xfId="1" applyNumberFormat="1" applyFont="1" applyFill="1" applyBorder="1" applyAlignment="1">
      <alignment horizontal="center" vertical="center" wrapText="1"/>
    </xf>
    <xf numFmtId="0" fontId="3" fillId="22" borderId="31" xfId="1" applyNumberFormat="1" applyFont="1" applyFill="1" applyBorder="1" applyAlignment="1">
      <alignment horizontal="center" vertical="center" wrapText="1"/>
    </xf>
    <xf numFmtId="0" fontId="3" fillId="23" borderId="31" xfId="1" applyNumberFormat="1" applyFont="1" applyFill="1" applyBorder="1" applyAlignment="1">
      <alignment horizontal="center" vertical="center" wrapText="1"/>
    </xf>
    <xf numFmtId="0" fontId="3" fillId="2" borderId="31" xfId="1" applyNumberFormat="1" applyFont="1" applyFill="1" applyBorder="1" applyAlignment="1">
      <alignment horizontal="center" vertical="center" wrapText="1"/>
    </xf>
    <xf numFmtId="0" fontId="3" fillId="12" borderId="31" xfId="1" applyNumberFormat="1" applyFont="1" applyFill="1" applyBorder="1" applyAlignment="1">
      <alignment horizontal="center" vertical="center" wrapText="1"/>
    </xf>
    <xf numFmtId="0" fontId="3" fillId="13" borderId="32" xfId="1" applyNumberFormat="1" applyFont="1" applyFill="1" applyBorder="1" applyAlignment="1">
      <alignment horizontal="center" vertical="center" wrapText="1"/>
    </xf>
    <xf numFmtId="0" fontId="3" fillId="14" borderId="32" xfId="1" applyNumberFormat="1" applyFont="1" applyFill="1" applyBorder="1" applyAlignment="1">
      <alignment horizontal="center" vertical="center" wrapText="1"/>
    </xf>
    <xf numFmtId="0" fontId="3" fillId="15" borderId="32" xfId="1" applyNumberFormat="1" applyFont="1" applyFill="1" applyBorder="1" applyAlignment="1">
      <alignment horizontal="center" vertical="center" wrapText="1"/>
    </xf>
    <xf numFmtId="167" fontId="3" fillId="3" borderId="31" xfId="1" applyNumberFormat="1" applyFont="1" applyFill="1" applyBorder="1" applyAlignment="1">
      <alignment horizontal="center" vertical="center" wrapText="1"/>
    </xf>
    <xf numFmtId="164" fontId="3" fillId="3" borderId="31" xfId="1" applyNumberFormat="1" applyFont="1" applyFill="1" applyBorder="1" applyAlignment="1">
      <alignment horizontal="center" vertical="center" wrapText="1"/>
    </xf>
    <xf numFmtId="168" fontId="4" fillId="2" borderId="32" xfId="1" applyNumberFormat="1" applyFont="1" applyFill="1" applyBorder="1" applyAlignment="1">
      <alignment horizontal="center" vertical="center" wrapText="1"/>
    </xf>
    <xf numFmtId="0" fontId="21" fillId="0" borderId="6" xfId="1" applyNumberFormat="1" applyFont="1" applyBorder="1">
      <alignment vertical="top" wrapText="1"/>
    </xf>
    <xf numFmtId="0" fontId="3" fillId="2" borderId="5" xfId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9" fontId="4" fillId="2" borderId="6" xfId="1" applyNumberFormat="1" applyFont="1" applyFill="1" applyBorder="1" applyAlignment="1">
      <alignment horizontal="center" vertical="center" wrapText="1"/>
    </xf>
    <xf numFmtId="2" fontId="28" fillId="2" borderId="6" xfId="1" applyNumberFormat="1" applyFont="1" applyFill="1" applyBorder="1" applyAlignment="1">
      <alignment horizontal="center" vertical="center" wrapText="1"/>
    </xf>
    <xf numFmtId="2" fontId="29" fillId="2" borderId="6" xfId="1" applyNumberFormat="1" applyFont="1" applyFill="1" applyBorder="1" applyAlignment="1">
      <alignment horizontal="center" vertical="center" wrapText="1"/>
    </xf>
    <xf numFmtId="0" fontId="1" fillId="39" borderId="6" xfId="1" applyNumberFormat="1" applyFont="1" applyFill="1" applyBorder="1">
      <alignment vertical="top" wrapText="1"/>
    </xf>
    <xf numFmtId="2" fontId="28" fillId="39" borderId="6" xfId="1" applyNumberFormat="1" applyFont="1" applyFill="1" applyBorder="1" applyAlignment="1">
      <alignment horizontal="center" vertical="center" wrapText="1"/>
    </xf>
    <xf numFmtId="2" fontId="29" fillId="39" borderId="6" xfId="1" applyNumberFormat="1" applyFont="1" applyFill="1" applyBorder="1" applyAlignment="1">
      <alignment horizontal="center" vertical="center" wrapText="1"/>
    </xf>
    <xf numFmtId="0" fontId="28" fillId="39" borderId="6" xfId="1" applyNumberFormat="1" applyFont="1" applyFill="1" applyBorder="1">
      <alignment vertical="top" wrapText="1"/>
    </xf>
    <xf numFmtId="0" fontId="29" fillId="39" borderId="6" xfId="1" applyNumberFormat="1" applyFont="1" applyFill="1" applyBorder="1">
      <alignment vertical="top" wrapText="1"/>
    </xf>
    <xf numFmtId="0" fontId="1" fillId="2" borderId="6" xfId="1" applyNumberFormat="1" applyFont="1" applyFill="1" applyBorder="1">
      <alignment vertical="top" wrapText="1"/>
    </xf>
    <xf numFmtId="0" fontId="28" fillId="2" borderId="6" xfId="1" applyNumberFormat="1" applyFont="1" applyFill="1" applyBorder="1">
      <alignment vertical="top" wrapText="1"/>
    </xf>
    <xf numFmtId="0" fontId="29" fillId="2" borderId="6" xfId="1" applyNumberFormat="1" applyFont="1" applyFill="1" applyBorder="1">
      <alignment vertical="top" wrapText="1"/>
    </xf>
    <xf numFmtId="0" fontId="13" fillId="0" borderId="6" xfId="1" applyNumberFormat="1">
      <alignment vertical="top" wrapText="1"/>
    </xf>
    <xf numFmtId="49" fontId="13" fillId="2" borderId="69" xfId="0" applyNumberFormat="1" applyFont="1" applyFill="1" applyBorder="1" applyAlignment="1">
      <alignment vertical="center" wrapText="1"/>
    </xf>
    <xf numFmtId="0" fontId="3" fillId="24" borderId="8" xfId="0" applyFont="1" applyFill="1" applyBorder="1" applyAlignment="1" applyProtection="1">
      <alignment horizontal="center" vertical="center" wrapText="1"/>
      <protection locked="0"/>
    </xf>
    <xf numFmtId="0" fontId="3" fillId="29" borderId="8" xfId="0" applyFont="1" applyFill="1" applyBorder="1" applyAlignment="1" applyProtection="1">
      <alignment horizontal="center" vertical="center" wrapText="1"/>
      <protection locked="0"/>
    </xf>
    <xf numFmtId="0" fontId="3" fillId="30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1" borderId="8" xfId="0" applyFont="1" applyFill="1" applyBorder="1" applyAlignment="1" applyProtection="1">
      <alignment horizontal="center" vertical="center" wrapText="1"/>
      <protection locked="0"/>
    </xf>
    <xf numFmtId="0" fontId="3" fillId="32" borderId="8" xfId="0" applyFont="1" applyFill="1" applyBorder="1" applyAlignment="1" applyProtection="1">
      <alignment horizontal="center" vertical="center" wrapText="1"/>
      <protection locked="0"/>
    </xf>
    <xf numFmtId="49" fontId="3" fillId="31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8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8" xfId="0" applyNumberFormat="1" applyFont="1" applyFill="1" applyBorder="1" applyAlignment="1" applyProtection="1">
      <alignment horizontal="center" vertical="center" wrapText="1"/>
    </xf>
    <xf numFmtId="49" fontId="9" fillId="35" borderId="8" xfId="0" applyNumberFormat="1" applyFont="1" applyFill="1" applyBorder="1" applyAlignment="1" applyProtection="1">
      <alignment horizontal="center" vertical="center" wrapText="1"/>
    </xf>
    <xf numFmtId="49" fontId="9" fillId="2" borderId="39" xfId="0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49" fontId="3" fillId="3" borderId="7" xfId="1" applyNumberFormat="1" applyFont="1" applyFill="1" applyBorder="1" applyAlignment="1" applyProtection="1">
      <alignment horizontal="right" vertical="center" wrapText="1"/>
    </xf>
    <xf numFmtId="0" fontId="3" fillId="3" borderId="7" xfId="1" applyFont="1" applyFill="1" applyBorder="1" applyAlignment="1" applyProtection="1">
      <alignment horizontal="right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3" fillId="3" borderId="7" xfId="1" applyNumberFormat="1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horizontal="right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2" fillId="36" borderId="59" xfId="0" applyFont="1" applyFill="1" applyBorder="1" applyAlignment="1">
      <alignment horizontal="center"/>
    </xf>
    <xf numFmtId="0" fontId="12" fillId="37" borderId="62" xfId="0" applyFont="1" applyFill="1" applyBorder="1" applyAlignment="1">
      <alignment horizontal="center"/>
    </xf>
    <xf numFmtId="0" fontId="12" fillId="37" borderId="63" xfId="0" applyFont="1" applyFill="1" applyBorder="1" applyAlignment="1">
      <alignment horizontal="center"/>
    </xf>
    <xf numFmtId="0" fontId="3" fillId="46" borderId="8" xfId="1" applyNumberFormat="1" applyFont="1" applyFill="1" applyBorder="1" applyAlignment="1" applyProtection="1">
      <alignment horizontal="center" vertical="center" wrapText="1"/>
    </xf>
    <xf numFmtId="49" fontId="3" fillId="46" borderId="8" xfId="1" applyNumberFormat="1" applyFont="1" applyFill="1" applyBorder="1" applyAlignment="1" applyProtection="1">
      <alignment horizontal="center" vertical="center" wrapText="1"/>
    </xf>
    <xf numFmtId="0" fontId="3" fillId="46" borderId="8" xfId="1" applyFont="1" applyFill="1" applyBorder="1" applyAlignment="1" applyProtection="1">
      <alignment horizontal="center" vertical="center" wrapText="1"/>
      <protection locked="0"/>
    </xf>
    <xf numFmtId="0" fontId="3" fillId="46" borderId="31" xfId="1" applyNumberFormat="1" applyFont="1" applyFill="1" applyBorder="1" applyAlignment="1" applyProtection="1">
      <alignment horizontal="center" vertical="center" wrapText="1"/>
    </xf>
    <xf numFmtId="0" fontId="3" fillId="46" borderId="8" xfId="1" applyNumberFormat="1" applyFont="1" applyFill="1" applyBorder="1" applyAlignment="1">
      <alignment horizontal="center" vertical="center" wrapText="1"/>
    </xf>
    <xf numFmtId="49" fontId="3" fillId="46" borderId="8" xfId="1" applyNumberFormat="1" applyFont="1" applyFill="1" applyBorder="1" applyAlignment="1">
      <alignment horizontal="center" vertical="center" wrapText="1"/>
    </xf>
    <xf numFmtId="0" fontId="3" fillId="46" borderId="3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1A14045-E2AB-B141-9BCC-23471DD287DC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00000000"/>
      <rgbColor rgb="FFFFFFFF"/>
      <rgbColor rgb="FFAAAAAA"/>
      <rgbColor rgb="FFA5A5A5"/>
      <rgbColor rgb="FFA3A3A3"/>
      <rgbColor rgb="FFFEFEFE"/>
      <rgbColor rgb="FFA5A5A5"/>
      <rgbColor rgb="FF274FFE"/>
      <rgbColor rgb="FFFFEB0E"/>
      <rgbColor rgb="FFFF3558"/>
      <rgbColor rgb="FFAD48FE"/>
      <rgbColor rgb="FFFEB667"/>
      <rgbColor rgb="FFFE40FE"/>
      <rgbColor rgb="FF7EF900"/>
      <rgbColor rgb="FF58992C"/>
      <rgbColor rgb="FF8DCE54"/>
      <rgbColor rgb="FFBABABA"/>
      <rgbColor rgb="FF8B56C2"/>
      <rgbColor rgb="FFFFA93A"/>
      <rgbColor rgb="FFBFBFBF"/>
      <rgbColor rgb="FFE4F5F8"/>
      <rgbColor rgb="FFFFFAD5"/>
      <rgbColor rgb="FFFFB2B3"/>
      <rgbColor rgb="FFEACFFE"/>
      <rgbColor rgb="FFFFEECA"/>
      <rgbColor rgb="FFFDD5FE"/>
      <rgbColor rgb="FFDAFDE5"/>
      <rgbColor rgb="FF0F0F10"/>
      <rgbColor rgb="FF262626"/>
      <rgbColor rgb="FF8AFF36"/>
      <rgbColor rgb="FFFFB825"/>
      <rgbColor rgb="FFE950FF"/>
      <rgbColor rgb="FF90D256"/>
      <rgbColor rgb="FF9057A3"/>
      <rgbColor rgb="FFFFD763"/>
      <rgbColor rgb="FFFA91FF"/>
      <rgbColor rgb="FF92CF69"/>
      <rgbColor rgb="FFC28BFF"/>
      <rgbColor rgb="FF212121"/>
      <rgbColor rgb="FFDDDDDD"/>
      <rgbColor rgb="FFFF2D21"/>
      <rgbColor rgb="FFFFF25B"/>
      <rgbColor rgb="FF36A3E4"/>
      <rgbColor rgb="FFDAEEF3"/>
      <rgbColor rgb="FF515151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640080</xdr:colOff>
      <xdr:row>0</xdr:row>
      <xdr:rowOff>419100</xdr:rowOff>
    </xdr:from>
    <xdr:to>
      <xdr:col>22</xdr:col>
      <xdr:colOff>1320542</xdr:colOff>
      <xdr:row>0</xdr:row>
      <xdr:rowOff>1631802</xdr:rowOff>
    </xdr:to>
    <xdr:pic>
      <xdr:nvPicPr>
        <xdr:cNvPr id="2" name="Image 4" descr="Image 4">
          <a:extLst>
            <a:ext uri="{FF2B5EF4-FFF2-40B4-BE49-F238E27FC236}">
              <a16:creationId xmlns:a16="http://schemas.microsoft.com/office/drawing/2014/main" id="{DD65A2FC-A6FE-1745-90DA-A502F7BB9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82880" y="419100"/>
          <a:ext cx="3576062" cy="1212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640080</xdr:colOff>
      <xdr:row>0</xdr:row>
      <xdr:rowOff>419100</xdr:rowOff>
    </xdr:from>
    <xdr:to>
      <xdr:col>22</xdr:col>
      <xdr:colOff>1320542</xdr:colOff>
      <xdr:row>0</xdr:row>
      <xdr:rowOff>1631802</xdr:rowOff>
    </xdr:to>
    <xdr:pic>
      <xdr:nvPicPr>
        <xdr:cNvPr id="2" name="Image 4" descr="Image 4">
          <a:extLst>
            <a:ext uri="{FF2B5EF4-FFF2-40B4-BE49-F238E27FC236}">
              <a16:creationId xmlns:a16="http://schemas.microsoft.com/office/drawing/2014/main" id="{D27BD306-D0E1-234C-B4A1-3807BF165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13080" y="419100"/>
          <a:ext cx="3576062" cy="1212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621704</xdr:colOff>
      <xdr:row>0</xdr:row>
      <xdr:rowOff>514350</xdr:rowOff>
    </xdr:from>
    <xdr:to>
      <xdr:col>17</xdr:col>
      <xdr:colOff>2314144</xdr:colOff>
      <xdr:row>0</xdr:row>
      <xdr:rowOff>1727052</xdr:rowOff>
    </xdr:to>
    <xdr:pic>
      <xdr:nvPicPr>
        <xdr:cNvPr id="4" name="Image 4" descr="Imag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4404" y="514350"/>
          <a:ext cx="3419641" cy="12127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1320800</xdr:colOff>
      <xdr:row>0</xdr:row>
      <xdr:rowOff>342900</xdr:rowOff>
    </xdr:from>
    <xdr:to>
      <xdr:col>14</xdr:col>
      <xdr:colOff>1099985</xdr:colOff>
      <xdr:row>0</xdr:row>
      <xdr:rowOff>1555602</xdr:rowOff>
    </xdr:to>
    <xdr:pic>
      <xdr:nvPicPr>
        <xdr:cNvPr id="6" name="Image 4" descr="Imag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10700" y="342900"/>
          <a:ext cx="3690786" cy="12127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261697</xdr:colOff>
      <xdr:row>3</xdr:row>
      <xdr:rowOff>161638</xdr:rowOff>
    </xdr:from>
    <xdr:to>
      <xdr:col>2</xdr:col>
      <xdr:colOff>415635</xdr:colOff>
      <xdr:row>4</xdr:row>
      <xdr:rowOff>619873</xdr:rowOff>
    </xdr:to>
    <xdr:pic>
      <xdr:nvPicPr>
        <xdr:cNvPr id="8" name="Image 3" descr="Imag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6297" y="698213"/>
          <a:ext cx="1957339" cy="6487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0951-E369-EA4B-B4B7-9C93CDB778E6}">
  <sheetPr>
    <pageSetUpPr fitToPage="1"/>
  </sheetPr>
  <dimension ref="A1:IU430"/>
  <sheetViews>
    <sheetView defaultGridColor="0" colorId="12" zoomScale="55" zoomScaleNormal="60" workbookViewId="0">
      <selection activeCell="F6" sqref="F6"/>
    </sheetView>
  </sheetViews>
  <sheetFormatPr baseColWidth="10" defaultColWidth="23.33203125" defaultRowHeight="18" customHeight="1" x14ac:dyDescent="0.15"/>
  <cols>
    <col min="1" max="1" width="23.33203125" style="337" customWidth="1"/>
    <col min="2" max="2" width="29.83203125" style="337" customWidth="1"/>
    <col min="3" max="5" width="23.33203125" style="337" customWidth="1"/>
    <col min="6" max="21" width="14.6640625" style="337" customWidth="1"/>
    <col min="22" max="22" width="23.33203125" style="337" customWidth="1"/>
    <col min="23" max="23" width="23.33203125" style="217" customWidth="1"/>
    <col min="24" max="24" width="17.1640625" style="338" hidden="1" customWidth="1"/>
    <col min="25" max="25" width="9.83203125" style="338" hidden="1" customWidth="1"/>
    <col min="26" max="255" width="23.33203125" style="217" customWidth="1"/>
    <col min="256" max="256" width="23.33203125" style="339" customWidth="1"/>
    <col min="257" max="16384" width="23.33203125" style="339"/>
  </cols>
  <sheetData>
    <row r="1" spans="1:25" s="217" customFormat="1" ht="143.5" customHeight="1" x14ac:dyDescent="0.15">
      <c r="A1" s="461" t="s">
        <v>0</v>
      </c>
      <c r="B1" s="462"/>
      <c r="C1" s="462"/>
      <c r="D1" s="462"/>
      <c r="E1" s="462"/>
      <c r="F1" s="463" t="s">
        <v>1718</v>
      </c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215"/>
      <c r="U1" s="215"/>
      <c r="V1" s="216" t="s">
        <v>1</v>
      </c>
      <c r="X1" s="218"/>
      <c r="Y1" s="218"/>
    </row>
    <row r="2" spans="1:25" s="217" customFormat="1" ht="11" customHeight="1" x14ac:dyDescent="0.15">
      <c r="A2" s="219" t="s">
        <v>1667</v>
      </c>
      <c r="B2" s="220"/>
      <c r="C2" s="221"/>
      <c r="D2" s="222"/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465" t="s">
        <v>2</v>
      </c>
      <c r="U2" s="466"/>
      <c r="V2" s="225">
        <f>V424</f>
        <v>0</v>
      </c>
      <c r="W2" s="226"/>
      <c r="X2" s="227" t="s">
        <v>3</v>
      </c>
      <c r="Y2" s="228"/>
    </row>
    <row r="3" spans="1:25" s="217" customFormat="1" ht="39" customHeight="1" x14ac:dyDescent="0.15">
      <c r="A3" s="229"/>
      <c r="B3" s="230"/>
      <c r="C3" s="231"/>
      <c r="D3" s="232"/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5"/>
      <c r="U3" s="236"/>
      <c r="V3" s="237"/>
      <c r="W3" s="226"/>
      <c r="X3" s="238"/>
      <c r="Y3" s="238"/>
    </row>
    <row r="4" spans="1:25" s="255" customFormat="1" ht="42" customHeight="1" x14ac:dyDescent="0.15">
      <c r="A4" s="239"/>
      <c r="B4" s="240"/>
      <c r="C4" s="240"/>
      <c r="D4" s="467" t="s">
        <v>4</v>
      </c>
      <c r="E4" s="467"/>
      <c r="F4" s="242">
        <v>9005</v>
      </c>
      <c r="G4" s="243">
        <v>5015</v>
      </c>
      <c r="H4" s="244">
        <v>0</v>
      </c>
      <c r="I4" s="245">
        <v>3020</v>
      </c>
      <c r="J4" s="246">
        <v>4008</v>
      </c>
      <c r="K4" s="247">
        <v>2005</v>
      </c>
      <c r="L4" s="248">
        <v>0</v>
      </c>
      <c r="M4" s="249">
        <v>0</v>
      </c>
      <c r="N4" s="489">
        <v>6027</v>
      </c>
      <c r="O4" s="250">
        <v>9016</v>
      </c>
      <c r="P4" s="251">
        <v>0</v>
      </c>
      <c r="Q4" s="252">
        <v>0</v>
      </c>
      <c r="R4" s="253">
        <v>0</v>
      </c>
      <c r="S4" s="254">
        <v>0</v>
      </c>
      <c r="U4" s="256" t="s">
        <v>3</v>
      </c>
      <c r="V4" s="257">
        <f>SUM(Y6:Y421)</f>
        <v>0</v>
      </c>
      <c r="W4" s="258"/>
      <c r="X4" s="238"/>
      <c r="Y4" s="238"/>
    </row>
    <row r="5" spans="1:25" s="255" customFormat="1" ht="63" customHeight="1" x14ac:dyDescent="0.15">
      <c r="A5" s="259" t="s">
        <v>5</v>
      </c>
      <c r="B5" s="260" t="s">
        <v>6</v>
      </c>
      <c r="C5" s="260" t="s">
        <v>7</v>
      </c>
      <c r="D5" s="241" t="s">
        <v>8</v>
      </c>
      <c r="E5" s="241" t="s">
        <v>9</v>
      </c>
      <c r="F5" s="261" t="s">
        <v>10</v>
      </c>
      <c r="G5" s="262" t="s">
        <v>11</v>
      </c>
      <c r="H5" s="263" t="s">
        <v>12</v>
      </c>
      <c r="I5" s="264" t="s">
        <v>13</v>
      </c>
      <c r="J5" s="265" t="s">
        <v>14</v>
      </c>
      <c r="K5" s="266" t="s">
        <v>15</v>
      </c>
      <c r="L5" s="267" t="s">
        <v>16</v>
      </c>
      <c r="M5" s="268" t="s">
        <v>17</v>
      </c>
      <c r="N5" s="490" t="s">
        <v>1722</v>
      </c>
      <c r="O5" s="241" t="s">
        <v>18</v>
      </c>
      <c r="P5" s="269" t="s">
        <v>19</v>
      </c>
      <c r="Q5" s="270" t="s">
        <v>20</v>
      </c>
      <c r="R5" s="271" t="s">
        <v>21</v>
      </c>
      <c r="S5" s="272" t="s">
        <v>22</v>
      </c>
      <c r="T5" s="256" t="s">
        <v>23</v>
      </c>
      <c r="U5" s="256" t="s">
        <v>24</v>
      </c>
      <c r="V5" s="256" t="s">
        <v>25</v>
      </c>
      <c r="W5" s="273" t="s">
        <v>26</v>
      </c>
      <c r="X5" s="227" t="s">
        <v>27</v>
      </c>
      <c r="Y5" s="227" t="s">
        <v>3</v>
      </c>
    </row>
    <row r="6" spans="1:25" s="255" customFormat="1" ht="37.25" customHeight="1" x14ac:dyDescent="0.15">
      <c r="A6" s="259" t="s">
        <v>1661</v>
      </c>
      <c r="B6" s="274" t="s">
        <v>1523</v>
      </c>
      <c r="C6" s="260" t="s">
        <v>1524</v>
      </c>
      <c r="D6" s="250">
        <v>5</v>
      </c>
      <c r="E6" s="275">
        <v>42</v>
      </c>
      <c r="F6" s="202"/>
      <c r="G6" s="203"/>
      <c r="H6" s="204"/>
      <c r="I6" s="205"/>
      <c r="J6" s="206"/>
      <c r="K6" s="207"/>
      <c r="L6" s="208"/>
      <c r="M6" s="209"/>
      <c r="N6" s="491"/>
      <c r="O6" s="210"/>
      <c r="P6" s="211"/>
      <c r="Q6" s="212"/>
      <c r="R6" s="213"/>
      <c r="S6" s="214"/>
      <c r="T6" s="276">
        <f>F6+G6+H6+I6+J6+K6+L6+M6+N6+O6+P6+Q6+R6+S6</f>
        <v>0</v>
      </c>
      <c r="U6" s="276">
        <f t="shared" ref="U6:U52" si="0">T6*D6</f>
        <v>0</v>
      </c>
      <c r="V6" s="256" t="str">
        <f t="shared" ref="V6:V52" si="1">IF(T6&gt;0,T6*E6,"-")</f>
        <v>-</v>
      </c>
      <c r="W6" s="277" t="s">
        <v>303</v>
      </c>
      <c r="X6" s="278">
        <v>0.504</v>
      </c>
      <c r="Y6" s="279">
        <f t="shared" ref="Y6:Y55" si="2">X6*T6</f>
        <v>0</v>
      </c>
    </row>
    <row r="7" spans="1:25" s="255" customFormat="1" ht="37.25" customHeight="1" x14ac:dyDescent="0.15">
      <c r="A7" s="259" t="s">
        <v>1661</v>
      </c>
      <c r="B7" s="274" t="s">
        <v>1525</v>
      </c>
      <c r="C7" s="260" t="s">
        <v>1526</v>
      </c>
      <c r="D7" s="250">
        <v>5</v>
      </c>
      <c r="E7" s="275">
        <v>51</v>
      </c>
      <c r="F7" s="202"/>
      <c r="G7" s="203"/>
      <c r="H7" s="204"/>
      <c r="I7" s="205"/>
      <c r="J7" s="206"/>
      <c r="K7" s="207"/>
      <c r="L7" s="208"/>
      <c r="M7" s="209"/>
      <c r="N7" s="491"/>
      <c r="O7" s="210"/>
      <c r="P7" s="211"/>
      <c r="Q7" s="212"/>
      <c r="R7" s="213"/>
      <c r="S7" s="214"/>
      <c r="T7" s="276">
        <f t="shared" ref="T7:T70" si="3">F7+G7+H7+I7+J7+K7+L7+M7+N7+O7+P7+Q7+R7+S7</f>
        <v>0</v>
      </c>
      <c r="U7" s="276">
        <f t="shared" si="0"/>
        <v>0</v>
      </c>
      <c r="V7" s="256" t="str">
        <f t="shared" si="1"/>
        <v>-</v>
      </c>
      <c r="W7" s="277" t="s">
        <v>303</v>
      </c>
      <c r="X7" s="278">
        <v>0.68600000000000005</v>
      </c>
      <c r="Y7" s="279">
        <f t="shared" si="2"/>
        <v>0</v>
      </c>
    </row>
    <row r="8" spans="1:25" s="255" customFormat="1" ht="37.25" customHeight="1" x14ac:dyDescent="0.15">
      <c r="A8" s="259" t="s">
        <v>1661</v>
      </c>
      <c r="B8" s="274" t="s">
        <v>1527</v>
      </c>
      <c r="C8" s="260" t="s">
        <v>1528</v>
      </c>
      <c r="D8" s="250">
        <v>5</v>
      </c>
      <c r="E8" s="275">
        <v>54</v>
      </c>
      <c r="F8" s="202"/>
      <c r="G8" s="203"/>
      <c r="H8" s="204"/>
      <c r="I8" s="205"/>
      <c r="J8" s="206"/>
      <c r="K8" s="207"/>
      <c r="L8" s="208"/>
      <c r="M8" s="209"/>
      <c r="N8" s="491"/>
      <c r="O8" s="210"/>
      <c r="P8" s="211"/>
      <c r="Q8" s="212"/>
      <c r="R8" s="213"/>
      <c r="S8" s="214"/>
      <c r="T8" s="276">
        <f t="shared" si="3"/>
        <v>0</v>
      </c>
      <c r="U8" s="276">
        <f t="shared" si="0"/>
        <v>0</v>
      </c>
      <c r="V8" s="256" t="str">
        <f t="shared" si="1"/>
        <v>-</v>
      </c>
      <c r="W8" s="277" t="s">
        <v>303</v>
      </c>
      <c r="X8" s="278">
        <v>0.75</v>
      </c>
      <c r="Y8" s="279">
        <f t="shared" si="2"/>
        <v>0</v>
      </c>
    </row>
    <row r="9" spans="1:25" s="255" customFormat="1" ht="37.25" customHeight="1" x14ac:dyDescent="0.15">
      <c r="A9" s="259" t="s">
        <v>1661</v>
      </c>
      <c r="B9" s="274" t="s">
        <v>1529</v>
      </c>
      <c r="C9" s="260" t="s">
        <v>1530</v>
      </c>
      <c r="D9" s="250">
        <v>3</v>
      </c>
      <c r="E9" s="275">
        <v>41</v>
      </c>
      <c r="F9" s="202"/>
      <c r="G9" s="203"/>
      <c r="H9" s="204"/>
      <c r="I9" s="205"/>
      <c r="J9" s="206"/>
      <c r="K9" s="207"/>
      <c r="L9" s="208"/>
      <c r="M9" s="209"/>
      <c r="N9" s="491"/>
      <c r="O9" s="210"/>
      <c r="P9" s="211"/>
      <c r="Q9" s="212"/>
      <c r="R9" s="213"/>
      <c r="S9" s="214"/>
      <c r="T9" s="276">
        <f t="shared" si="3"/>
        <v>0</v>
      </c>
      <c r="U9" s="276">
        <f t="shared" si="0"/>
        <v>0</v>
      </c>
      <c r="V9" s="256" t="str">
        <f t="shared" si="1"/>
        <v>-</v>
      </c>
      <c r="W9" s="277"/>
      <c r="X9" s="278">
        <v>0.627</v>
      </c>
      <c r="Y9" s="279">
        <f t="shared" si="2"/>
        <v>0</v>
      </c>
    </row>
    <row r="10" spans="1:25" s="255" customFormat="1" ht="37.25" customHeight="1" x14ac:dyDescent="0.15">
      <c r="A10" s="259" t="s">
        <v>1661</v>
      </c>
      <c r="B10" s="274" t="s">
        <v>1531</v>
      </c>
      <c r="C10" s="260" t="s">
        <v>1532</v>
      </c>
      <c r="D10" s="250">
        <v>3</v>
      </c>
      <c r="E10" s="275">
        <v>55</v>
      </c>
      <c r="F10" s="202"/>
      <c r="G10" s="203"/>
      <c r="H10" s="204"/>
      <c r="I10" s="205"/>
      <c r="J10" s="206"/>
      <c r="K10" s="207"/>
      <c r="L10" s="208"/>
      <c r="M10" s="209"/>
      <c r="N10" s="491"/>
      <c r="O10" s="210"/>
      <c r="P10" s="211"/>
      <c r="Q10" s="212"/>
      <c r="R10" s="213"/>
      <c r="S10" s="214"/>
      <c r="T10" s="276">
        <f t="shared" si="3"/>
        <v>0</v>
      </c>
      <c r="U10" s="276">
        <f t="shared" si="0"/>
        <v>0</v>
      </c>
      <c r="V10" s="256" t="str">
        <f t="shared" si="1"/>
        <v>-</v>
      </c>
      <c r="W10" s="277"/>
      <c r="X10" s="278">
        <v>0.93700000000000006</v>
      </c>
      <c r="Y10" s="279">
        <f t="shared" si="2"/>
        <v>0</v>
      </c>
    </row>
    <row r="11" spans="1:25" s="255" customFormat="1" ht="37.25" customHeight="1" x14ac:dyDescent="0.15">
      <c r="A11" s="259" t="s">
        <v>1661</v>
      </c>
      <c r="B11" s="274" t="s">
        <v>1533</v>
      </c>
      <c r="C11" s="260" t="s">
        <v>1534</v>
      </c>
      <c r="D11" s="250">
        <v>3</v>
      </c>
      <c r="E11" s="275">
        <v>72</v>
      </c>
      <c r="F11" s="202"/>
      <c r="G11" s="203"/>
      <c r="H11" s="204"/>
      <c r="I11" s="205"/>
      <c r="J11" s="206"/>
      <c r="K11" s="207"/>
      <c r="L11" s="208"/>
      <c r="M11" s="209"/>
      <c r="N11" s="491"/>
      <c r="O11" s="210"/>
      <c r="P11" s="211"/>
      <c r="Q11" s="212"/>
      <c r="R11" s="213"/>
      <c r="S11" s="214"/>
      <c r="T11" s="276">
        <f t="shared" si="3"/>
        <v>0</v>
      </c>
      <c r="U11" s="276">
        <f t="shared" si="0"/>
        <v>0</v>
      </c>
      <c r="V11" s="256" t="str">
        <f t="shared" si="1"/>
        <v>-</v>
      </c>
      <c r="W11" s="277" t="s">
        <v>1659</v>
      </c>
      <c r="X11" s="278">
        <v>1.2170000000000001</v>
      </c>
      <c r="Y11" s="279">
        <f t="shared" si="2"/>
        <v>0</v>
      </c>
    </row>
    <row r="12" spans="1:25" s="255" customFormat="1" ht="37.25" customHeight="1" x14ac:dyDescent="0.15">
      <c r="A12" s="259" t="s">
        <v>1661</v>
      </c>
      <c r="B12" s="274" t="s">
        <v>1535</v>
      </c>
      <c r="C12" s="260" t="s">
        <v>1536</v>
      </c>
      <c r="D12" s="250">
        <v>2</v>
      </c>
      <c r="E12" s="275">
        <v>57</v>
      </c>
      <c r="F12" s="202"/>
      <c r="G12" s="203"/>
      <c r="H12" s="204"/>
      <c r="I12" s="205"/>
      <c r="J12" s="206"/>
      <c r="K12" s="207"/>
      <c r="L12" s="208"/>
      <c r="M12" s="209"/>
      <c r="N12" s="491"/>
      <c r="O12" s="210"/>
      <c r="P12" s="211"/>
      <c r="Q12" s="212"/>
      <c r="R12" s="213"/>
      <c r="S12" s="214"/>
      <c r="T12" s="276">
        <f t="shared" si="3"/>
        <v>0</v>
      </c>
      <c r="U12" s="276">
        <f t="shared" si="0"/>
        <v>0</v>
      </c>
      <c r="V12" s="256" t="str">
        <f t="shared" si="1"/>
        <v>-</v>
      </c>
      <c r="W12" s="277" t="s">
        <v>612</v>
      </c>
      <c r="X12" s="278">
        <v>1.008</v>
      </c>
      <c r="Y12" s="279">
        <f t="shared" si="2"/>
        <v>0</v>
      </c>
    </row>
    <row r="13" spans="1:25" s="255" customFormat="1" ht="37.25" customHeight="1" x14ac:dyDescent="0.15">
      <c r="A13" s="259" t="s">
        <v>1661</v>
      </c>
      <c r="B13" s="274" t="s">
        <v>1537</v>
      </c>
      <c r="C13" s="260" t="s">
        <v>1538</v>
      </c>
      <c r="D13" s="250">
        <v>3</v>
      </c>
      <c r="E13" s="275">
        <v>127</v>
      </c>
      <c r="F13" s="202"/>
      <c r="G13" s="203"/>
      <c r="H13" s="204"/>
      <c r="I13" s="205"/>
      <c r="J13" s="206"/>
      <c r="K13" s="207"/>
      <c r="L13" s="208"/>
      <c r="M13" s="209"/>
      <c r="N13" s="491"/>
      <c r="O13" s="210"/>
      <c r="P13" s="211"/>
      <c r="Q13" s="212"/>
      <c r="R13" s="213"/>
      <c r="S13" s="214"/>
      <c r="T13" s="276">
        <f t="shared" si="3"/>
        <v>0</v>
      </c>
      <c r="U13" s="276">
        <f t="shared" si="0"/>
        <v>0</v>
      </c>
      <c r="V13" s="256" t="str">
        <f t="shared" si="1"/>
        <v>-</v>
      </c>
      <c r="W13" s="277" t="s">
        <v>612</v>
      </c>
      <c r="X13" s="278">
        <v>2.3239999999999998</v>
      </c>
      <c r="Y13" s="279">
        <f t="shared" si="2"/>
        <v>0</v>
      </c>
    </row>
    <row r="14" spans="1:25" s="255" customFormat="1" ht="37.25" customHeight="1" x14ac:dyDescent="0.15">
      <c r="A14" s="259" t="s">
        <v>1661</v>
      </c>
      <c r="B14" s="274" t="s">
        <v>1539</v>
      </c>
      <c r="C14" s="260" t="s">
        <v>1540</v>
      </c>
      <c r="D14" s="250">
        <v>3</v>
      </c>
      <c r="E14" s="275">
        <v>99</v>
      </c>
      <c r="F14" s="202"/>
      <c r="G14" s="203"/>
      <c r="H14" s="204"/>
      <c r="I14" s="205"/>
      <c r="J14" s="206"/>
      <c r="K14" s="207"/>
      <c r="L14" s="208"/>
      <c r="M14" s="209"/>
      <c r="N14" s="491"/>
      <c r="O14" s="210"/>
      <c r="P14" s="211"/>
      <c r="Q14" s="212"/>
      <c r="R14" s="213"/>
      <c r="S14" s="214"/>
      <c r="T14" s="276">
        <f t="shared" si="3"/>
        <v>0</v>
      </c>
      <c r="U14" s="276">
        <f t="shared" si="0"/>
        <v>0</v>
      </c>
      <c r="V14" s="256" t="str">
        <f t="shared" si="1"/>
        <v>-</v>
      </c>
      <c r="W14" s="277"/>
      <c r="X14" s="278">
        <v>1.77</v>
      </c>
      <c r="Y14" s="279">
        <f t="shared" si="2"/>
        <v>0</v>
      </c>
    </row>
    <row r="15" spans="1:25" s="255" customFormat="1" ht="37.25" customHeight="1" x14ac:dyDescent="0.15">
      <c r="A15" s="259" t="s">
        <v>1661</v>
      </c>
      <c r="B15" s="274" t="s">
        <v>1541</v>
      </c>
      <c r="C15" s="260" t="s">
        <v>1542</v>
      </c>
      <c r="D15" s="250">
        <v>2</v>
      </c>
      <c r="E15" s="275">
        <v>132</v>
      </c>
      <c r="F15" s="202"/>
      <c r="G15" s="203"/>
      <c r="H15" s="204"/>
      <c r="I15" s="205"/>
      <c r="J15" s="206"/>
      <c r="K15" s="207"/>
      <c r="L15" s="208"/>
      <c r="M15" s="209"/>
      <c r="N15" s="491"/>
      <c r="O15" s="210"/>
      <c r="P15" s="211"/>
      <c r="Q15" s="212"/>
      <c r="R15" s="213"/>
      <c r="S15" s="214"/>
      <c r="T15" s="276">
        <f t="shared" si="3"/>
        <v>0</v>
      </c>
      <c r="U15" s="276">
        <f t="shared" si="0"/>
        <v>0</v>
      </c>
      <c r="V15" s="256" t="str">
        <f t="shared" si="1"/>
        <v>-</v>
      </c>
      <c r="W15" s="277" t="s">
        <v>612</v>
      </c>
      <c r="X15" s="278">
        <v>2.48</v>
      </c>
      <c r="Y15" s="279">
        <f t="shared" si="2"/>
        <v>0</v>
      </c>
    </row>
    <row r="16" spans="1:25" s="255" customFormat="1" ht="37.25" customHeight="1" x14ac:dyDescent="0.15">
      <c r="A16" s="259" t="s">
        <v>1662</v>
      </c>
      <c r="B16" s="274" t="s">
        <v>1501</v>
      </c>
      <c r="C16" s="260" t="s">
        <v>1502</v>
      </c>
      <c r="D16" s="250">
        <v>10</v>
      </c>
      <c r="E16" s="275">
        <v>69</v>
      </c>
      <c r="F16" s="202"/>
      <c r="G16" s="203"/>
      <c r="H16" s="204"/>
      <c r="I16" s="205"/>
      <c r="J16" s="206"/>
      <c r="K16" s="207"/>
      <c r="L16" s="208"/>
      <c r="M16" s="209"/>
      <c r="N16" s="491"/>
      <c r="O16" s="210"/>
      <c r="P16" s="211"/>
      <c r="Q16" s="212"/>
      <c r="R16" s="213"/>
      <c r="S16" s="214"/>
      <c r="T16" s="276">
        <f t="shared" si="3"/>
        <v>0</v>
      </c>
      <c r="U16" s="276">
        <f t="shared" si="0"/>
        <v>0</v>
      </c>
      <c r="V16" s="256" t="str">
        <f t="shared" si="1"/>
        <v>-</v>
      </c>
      <c r="W16" s="277" t="s">
        <v>378</v>
      </c>
      <c r="X16" s="278">
        <v>0.79200000000000004</v>
      </c>
      <c r="Y16" s="279">
        <f t="shared" si="2"/>
        <v>0</v>
      </c>
    </row>
    <row r="17" spans="1:25" s="255" customFormat="1" ht="37.25" customHeight="1" x14ac:dyDescent="0.15">
      <c r="A17" s="259" t="s">
        <v>1662</v>
      </c>
      <c r="B17" s="274" t="s">
        <v>1503</v>
      </c>
      <c r="C17" s="260" t="s">
        <v>1504</v>
      </c>
      <c r="D17" s="250">
        <v>10</v>
      </c>
      <c r="E17" s="275">
        <v>93</v>
      </c>
      <c r="F17" s="202"/>
      <c r="G17" s="203"/>
      <c r="H17" s="204"/>
      <c r="I17" s="205"/>
      <c r="J17" s="206"/>
      <c r="K17" s="207"/>
      <c r="L17" s="208"/>
      <c r="M17" s="209"/>
      <c r="N17" s="491"/>
      <c r="O17" s="210"/>
      <c r="P17" s="211"/>
      <c r="Q17" s="212"/>
      <c r="R17" s="213"/>
      <c r="S17" s="214"/>
      <c r="T17" s="276">
        <f t="shared" si="3"/>
        <v>0</v>
      </c>
      <c r="U17" s="276">
        <f t="shared" si="0"/>
        <v>0</v>
      </c>
      <c r="V17" s="256" t="str">
        <f t="shared" si="1"/>
        <v>-</v>
      </c>
      <c r="W17" s="277" t="s">
        <v>378</v>
      </c>
      <c r="X17" s="278">
        <v>1.252</v>
      </c>
      <c r="Y17" s="279">
        <f t="shared" si="2"/>
        <v>0</v>
      </c>
    </row>
    <row r="18" spans="1:25" s="255" customFormat="1" ht="37.25" customHeight="1" x14ac:dyDescent="0.15">
      <c r="A18" s="259" t="s">
        <v>1662</v>
      </c>
      <c r="B18" s="274" t="s">
        <v>1505</v>
      </c>
      <c r="C18" s="260" t="s">
        <v>1506</v>
      </c>
      <c r="D18" s="250">
        <v>3</v>
      </c>
      <c r="E18" s="275">
        <v>131</v>
      </c>
      <c r="F18" s="202"/>
      <c r="G18" s="203"/>
      <c r="H18" s="204"/>
      <c r="I18" s="205"/>
      <c r="J18" s="206"/>
      <c r="K18" s="207"/>
      <c r="L18" s="208"/>
      <c r="M18" s="209"/>
      <c r="N18" s="491"/>
      <c r="O18" s="210"/>
      <c r="P18" s="211"/>
      <c r="Q18" s="212"/>
      <c r="R18" s="213"/>
      <c r="S18" s="214"/>
      <c r="T18" s="276">
        <f t="shared" si="3"/>
        <v>0</v>
      </c>
      <c r="U18" s="276">
        <f t="shared" si="0"/>
        <v>0</v>
      </c>
      <c r="V18" s="256" t="str">
        <f t="shared" si="1"/>
        <v>-</v>
      </c>
      <c r="W18" s="277" t="s">
        <v>604</v>
      </c>
      <c r="X18" s="278">
        <v>1.5740000000000001</v>
      </c>
      <c r="Y18" s="279">
        <f t="shared" si="2"/>
        <v>0</v>
      </c>
    </row>
    <row r="19" spans="1:25" s="255" customFormat="1" ht="37.25" customHeight="1" x14ac:dyDescent="0.15">
      <c r="A19" s="259" t="s">
        <v>1662</v>
      </c>
      <c r="B19" s="274" t="s">
        <v>1507</v>
      </c>
      <c r="C19" s="260" t="s">
        <v>1508</v>
      </c>
      <c r="D19" s="250">
        <v>2</v>
      </c>
      <c r="E19" s="275">
        <v>104</v>
      </c>
      <c r="F19" s="202"/>
      <c r="G19" s="203"/>
      <c r="H19" s="204"/>
      <c r="I19" s="205"/>
      <c r="J19" s="206"/>
      <c r="K19" s="207"/>
      <c r="L19" s="208"/>
      <c r="M19" s="209"/>
      <c r="N19" s="491"/>
      <c r="O19" s="210"/>
      <c r="P19" s="211"/>
      <c r="Q19" s="212"/>
      <c r="R19" s="213"/>
      <c r="S19" s="214"/>
      <c r="T19" s="276">
        <f t="shared" si="3"/>
        <v>0</v>
      </c>
      <c r="U19" s="276">
        <f t="shared" si="0"/>
        <v>0</v>
      </c>
      <c r="V19" s="256" t="str">
        <f t="shared" si="1"/>
        <v>-</v>
      </c>
      <c r="W19" s="277" t="s">
        <v>1369</v>
      </c>
      <c r="X19" s="278">
        <v>1.329</v>
      </c>
      <c r="Y19" s="279">
        <f t="shared" si="2"/>
        <v>0</v>
      </c>
    </row>
    <row r="20" spans="1:25" s="255" customFormat="1" ht="37.25" customHeight="1" x14ac:dyDescent="0.15">
      <c r="A20" s="259" t="s">
        <v>1662</v>
      </c>
      <c r="B20" s="274" t="s">
        <v>1509</v>
      </c>
      <c r="C20" s="260" t="s">
        <v>1510</v>
      </c>
      <c r="D20" s="250">
        <v>1</v>
      </c>
      <c r="E20" s="275">
        <v>70</v>
      </c>
      <c r="F20" s="202"/>
      <c r="G20" s="203"/>
      <c r="H20" s="204"/>
      <c r="I20" s="205"/>
      <c r="J20" s="206"/>
      <c r="K20" s="207"/>
      <c r="L20" s="208"/>
      <c r="M20" s="209"/>
      <c r="N20" s="491"/>
      <c r="O20" s="210"/>
      <c r="P20" s="211"/>
      <c r="Q20" s="212"/>
      <c r="R20" s="213"/>
      <c r="S20" s="214"/>
      <c r="T20" s="276">
        <f t="shared" si="3"/>
        <v>0</v>
      </c>
      <c r="U20" s="276">
        <f t="shared" si="0"/>
        <v>0</v>
      </c>
      <c r="V20" s="256" t="str">
        <f t="shared" si="1"/>
        <v>-</v>
      </c>
      <c r="W20" s="277" t="s">
        <v>647</v>
      </c>
      <c r="X20" s="278">
        <v>0.97699999999999998</v>
      </c>
      <c r="Y20" s="279">
        <f t="shared" si="2"/>
        <v>0</v>
      </c>
    </row>
    <row r="21" spans="1:25" s="255" customFormat="1" ht="37.25" customHeight="1" x14ac:dyDescent="0.15">
      <c r="A21" s="259" t="s">
        <v>1662</v>
      </c>
      <c r="B21" s="274" t="s">
        <v>1511</v>
      </c>
      <c r="C21" s="260" t="s">
        <v>1512</v>
      </c>
      <c r="D21" s="250">
        <v>1</v>
      </c>
      <c r="E21" s="275">
        <v>72</v>
      </c>
      <c r="F21" s="202"/>
      <c r="G21" s="203"/>
      <c r="H21" s="204"/>
      <c r="I21" s="205"/>
      <c r="J21" s="206"/>
      <c r="K21" s="207"/>
      <c r="L21" s="208"/>
      <c r="M21" s="209"/>
      <c r="N21" s="491"/>
      <c r="O21" s="210"/>
      <c r="P21" s="211"/>
      <c r="Q21" s="212"/>
      <c r="R21" s="213"/>
      <c r="S21" s="214"/>
      <c r="T21" s="276">
        <f t="shared" si="3"/>
        <v>0</v>
      </c>
      <c r="U21" s="276">
        <f t="shared" si="0"/>
        <v>0</v>
      </c>
      <c r="V21" s="256" t="str">
        <f t="shared" si="1"/>
        <v>-</v>
      </c>
      <c r="W21" s="277" t="s">
        <v>452</v>
      </c>
      <c r="X21" s="278">
        <v>1.0049999999999999</v>
      </c>
      <c r="Y21" s="279">
        <f t="shared" si="2"/>
        <v>0</v>
      </c>
    </row>
    <row r="22" spans="1:25" s="255" customFormat="1" ht="37.25" customHeight="1" x14ac:dyDescent="0.15">
      <c r="A22" s="259" t="s">
        <v>1662</v>
      </c>
      <c r="B22" s="274" t="s">
        <v>1513</v>
      </c>
      <c r="C22" s="260" t="s">
        <v>1514</v>
      </c>
      <c r="D22" s="250">
        <v>1</v>
      </c>
      <c r="E22" s="275">
        <v>81</v>
      </c>
      <c r="F22" s="202"/>
      <c r="G22" s="203"/>
      <c r="H22" s="204"/>
      <c r="I22" s="205"/>
      <c r="J22" s="206"/>
      <c r="K22" s="207"/>
      <c r="L22" s="208"/>
      <c r="M22" s="209"/>
      <c r="N22" s="491"/>
      <c r="O22" s="210"/>
      <c r="P22" s="211"/>
      <c r="Q22" s="212"/>
      <c r="R22" s="213"/>
      <c r="S22" s="214"/>
      <c r="T22" s="276">
        <f t="shared" si="3"/>
        <v>0</v>
      </c>
      <c r="U22" s="276">
        <f t="shared" si="0"/>
        <v>0</v>
      </c>
      <c r="V22" s="256" t="str">
        <f t="shared" si="1"/>
        <v>-</v>
      </c>
      <c r="W22" s="277" t="s">
        <v>452</v>
      </c>
      <c r="X22" s="278">
        <v>1.163</v>
      </c>
      <c r="Y22" s="279">
        <f t="shared" si="2"/>
        <v>0</v>
      </c>
    </row>
    <row r="23" spans="1:25" s="255" customFormat="1" ht="37.25" customHeight="1" x14ac:dyDescent="0.15">
      <c r="A23" s="259" t="s">
        <v>1662</v>
      </c>
      <c r="B23" s="274" t="s">
        <v>1515</v>
      </c>
      <c r="C23" s="260" t="s">
        <v>1516</v>
      </c>
      <c r="D23" s="250">
        <v>1</v>
      </c>
      <c r="E23" s="275">
        <v>69</v>
      </c>
      <c r="F23" s="202"/>
      <c r="G23" s="203"/>
      <c r="H23" s="204"/>
      <c r="I23" s="205"/>
      <c r="J23" s="206"/>
      <c r="K23" s="207"/>
      <c r="L23" s="208"/>
      <c r="M23" s="209"/>
      <c r="N23" s="491"/>
      <c r="O23" s="210"/>
      <c r="P23" s="211"/>
      <c r="Q23" s="212"/>
      <c r="R23" s="213"/>
      <c r="S23" s="214"/>
      <c r="T23" s="276">
        <f t="shared" si="3"/>
        <v>0</v>
      </c>
      <c r="U23" s="276">
        <f t="shared" si="0"/>
        <v>0</v>
      </c>
      <c r="V23" s="256" t="str">
        <f t="shared" si="1"/>
        <v>-</v>
      </c>
      <c r="W23" s="277" t="s">
        <v>452</v>
      </c>
      <c r="X23" s="278">
        <v>0.96499999999999997</v>
      </c>
      <c r="Y23" s="279">
        <f t="shared" si="2"/>
        <v>0</v>
      </c>
    </row>
    <row r="24" spans="1:25" s="255" customFormat="1" ht="37.25" customHeight="1" x14ac:dyDescent="0.15">
      <c r="A24" s="259" t="s">
        <v>1662</v>
      </c>
      <c r="B24" s="274" t="s">
        <v>1517</v>
      </c>
      <c r="C24" s="260" t="s">
        <v>1518</v>
      </c>
      <c r="D24" s="250">
        <v>1</v>
      </c>
      <c r="E24" s="275">
        <v>80</v>
      </c>
      <c r="F24" s="202"/>
      <c r="G24" s="203"/>
      <c r="H24" s="204"/>
      <c r="I24" s="205"/>
      <c r="J24" s="206"/>
      <c r="K24" s="207"/>
      <c r="L24" s="208"/>
      <c r="M24" s="209"/>
      <c r="N24" s="491"/>
      <c r="O24" s="210"/>
      <c r="P24" s="211"/>
      <c r="Q24" s="212"/>
      <c r="R24" s="213"/>
      <c r="S24" s="214"/>
      <c r="T24" s="276">
        <f t="shared" si="3"/>
        <v>0</v>
      </c>
      <c r="U24" s="276">
        <f t="shared" si="0"/>
        <v>0</v>
      </c>
      <c r="V24" s="256" t="str">
        <f t="shared" si="1"/>
        <v>-</v>
      </c>
      <c r="W24" s="277" t="s">
        <v>479</v>
      </c>
      <c r="X24" s="278">
        <v>1.149</v>
      </c>
      <c r="Y24" s="279">
        <f t="shared" si="2"/>
        <v>0</v>
      </c>
    </row>
    <row r="25" spans="1:25" s="255" customFormat="1" ht="37.25" customHeight="1" x14ac:dyDescent="0.15">
      <c r="A25" s="259" t="s">
        <v>1662</v>
      </c>
      <c r="B25" s="274" t="s">
        <v>1519</v>
      </c>
      <c r="C25" s="260" t="s">
        <v>1520</v>
      </c>
      <c r="D25" s="250">
        <v>1</v>
      </c>
      <c r="E25" s="275">
        <v>86</v>
      </c>
      <c r="F25" s="202"/>
      <c r="G25" s="203"/>
      <c r="H25" s="204"/>
      <c r="I25" s="205"/>
      <c r="J25" s="206"/>
      <c r="K25" s="207"/>
      <c r="L25" s="208"/>
      <c r="M25" s="209"/>
      <c r="N25" s="491"/>
      <c r="O25" s="210"/>
      <c r="P25" s="211"/>
      <c r="Q25" s="212"/>
      <c r="R25" s="213"/>
      <c r="S25" s="214"/>
      <c r="T25" s="276">
        <f t="shared" si="3"/>
        <v>0</v>
      </c>
      <c r="U25" s="276">
        <f t="shared" si="0"/>
        <v>0</v>
      </c>
      <c r="V25" s="256" t="str">
        <f t="shared" si="1"/>
        <v>-</v>
      </c>
      <c r="W25" s="277" t="s">
        <v>482</v>
      </c>
      <c r="X25" s="278">
        <v>1.2390000000000001</v>
      </c>
      <c r="Y25" s="279">
        <f t="shared" si="2"/>
        <v>0</v>
      </c>
    </row>
    <row r="26" spans="1:25" s="255" customFormat="1" ht="37.25" customHeight="1" x14ac:dyDescent="0.15">
      <c r="A26" s="259" t="s">
        <v>1662</v>
      </c>
      <c r="B26" s="274" t="s">
        <v>1521</v>
      </c>
      <c r="C26" s="260" t="s">
        <v>1522</v>
      </c>
      <c r="D26" s="250">
        <v>1</v>
      </c>
      <c r="E26" s="275">
        <v>119</v>
      </c>
      <c r="F26" s="202"/>
      <c r="G26" s="203"/>
      <c r="H26" s="204"/>
      <c r="I26" s="205"/>
      <c r="J26" s="206"/>
      <c r="K26" s="207"/>
      <c r="L26" s="208"/>
      <c r="M26" s="209"/>
      <c r="N26" s="491"/>
      <c r="O26" s="210"/>
      <c r="P26" s="211"/>
      <c r="Q26" s="212"/>
      <c r="R26" s="213"/>
      <c r="S26" s="214"/>
      <c r="T26" s="276">
        <f t="shared" si="3"/>
        <v>0</v>
      </c>
      <c r="U26" s="276">
        <f t="shared" si="0"/>
        <v>0</v>
      </c>
      <c r="V26" s="256" t="str">
        <f t="shared" si="1"/>
        <v>-</v>
      </c>
      <c r="W26" s="277" t="s">
        <v>149</v>
      </c>
      <c r="X26" s="278">
        <v>1.8280000000000001</v>
      </c>
      <c r="Y26" s="279">
        <f t="shared" si="2"/>
        <v>0</v>
      </c>
    </row>
    <row r="27" spans="1:25" s="255" customFormat="1" ht="37.25" customHeight="1" x14ac:dyDescent="0.15">
      <c r="A27" s="259" t="s">
        <v>1663</v>
      </c>
      <c r="B27" s="274" t="s">
        <v>1448</v>
      </c>
      <c r="C27" s="260" t="s">
        <v>1449</v>
      </c>
      <c r="D27" s="250">
        <v>10</v>
      </c>
      <c r="E27" s="275">
        <v>73</v>
      </c>
      <c r="F27" s="202"/>
      <c r="G27" s="203"/>
      <c r="H27" s="204"/>
      <c r="I27" s="205"/>
      <c r="J27" s="206"/>
      <c r="K27" s="207"/>
      <c r="L27" s="208"/>
      <c r="M27" s="209"/>
      <c r="N27" s="491"/>
      <c r="O27" s="210"/>
      <c r="P27" s="211"/>
      <c r="Q27" s="212"/>
      <c r="R27" s="213"/>
      <c r="S27" s="214"/>
      <c r="T27" s="276">
        <f t="shared" si="3"/>
        <v>0</v>
      </c>
      <c r="U27" s="276">
        <f t="shared" si="0"/>
        <v>0</v>
      </c>
      <c r="V27" s="256" t="str">
        <f t="shared" si="1"/>
        <v>-</v>
      </c>
      <c r="W27" s="277" t="s">
        <v>378</v>
      </c>
      <c r="X27" s="278">
        <v>0.97899999999999998</v>
      </c>
      <c r="Y27" s="279">
        <f t="shared" si="2"/>
        <v>0</v>
      </c>
    </row>
    <row r="28" spans="1:25" s="255" customFormat="1" ht="37.25" customHeight="1" x14ac:dyDescent="0.15">
      <c r="A28" s="259" t="s">
        <v>1663</v>
      </c>
      <c r="B28" s="274" t="s">
        <v>1450</v>
      </c>
      <c r="C28" s="260" t="s">
        <v>1451</v>
      </c>
      <c r="D28" s="250">
        <v>10</v>
      </c>
      <c r="E28" s="275">
        <v>73</v>
      </c>
      <c r="F28" s="202"/>
      <c r="G28" s="203"/>
      <c r="H28" s="204"/>
      <c r="I28" s="205"/>
      <c r="J28" s="206"/>
      <c r="K28" s="207"/>
      <c r="L28" s="208"/>
      <c r="M28" s="209"/>
      <c r="N28" s="491"/>
      <c r="O28" s="210"/>
      <c r="P28" s="211"/>
      <c r="Q28" s="212"/>
      <c r="R28" s="213"/>
      <c r="S28" s="214"/>
      <c r="T28" s="276">
        <f t="shared" si="3"/>
        <v>0</v>
      </c>
      <c r="U28" s="276">
        <f t="shared" si="0"/>
        <v>0</v>
      </c>
      <c r="V28" s="256" t="str">
        <f t="shared" si="1"/>
        <v>-</v>
      </c>
      <c r="W28" s="277" t="s">
        <v>378</v>
      </c>
      <c r="X28" s="278">
        <v>0.85299999999999998</v>
      </c>
      <c r="Y28" s="279">
        <f t="shared" si="2"/>
        <v>0</v>
      </c>
    </row>
    <row r="29" spans="1:25" s="255" customFormat="1" ht="37.25" customHeight="1" x14ac:dyDescent="0.15">
      <c r="A29" s="259" t="s">
        <v>1663</v>
      </c>
      <c r="B29" s="274" t="s">
        <v>1452</v>
      </c>
      <c r="C29" s="260" t="s">
        <v>1453</v>
      </c>
      <c r="D29" s="250">
        <v>10</v>
      </c>
      <c r="E29" s="275">
        <v>73</v>
      </c>
      <c r="F29" s="202"/>
      <c r="G29" s="203"/>
      <c r="H29" s="204"/>
      <c r="I29" s="205"/>
      <c r="J29" s="206"/>
      <c r="K29" s="207"/>
      <c r="L29" s="208"/>
      <c r="M29" s="209"/>
      <c r="N29" s="491"/>
      <c r="O29" s="210"/>
      <c r="P29" s="211"/>
      <c r="Q29" s="212"/>
      <c r="R29" s="213"/>
      <c r="S29" s="214"/>
      <c r="T29" s="276">
        <f t="shared" si="3"/>
        <v>0</v>
      </c>
      <c r="U29" s="276">
        <f t="shared" si="0"/>
        <v>0</v>
      </c>
      <c r="V29" s="256" t="str">
        <f t="shared" si="1"/>
        <v>-</v>
      </c>
      <c r="W29" s="277" t="s">
        <v>378</v>
      </c>
      <c r="X29" s="278">
        <v>0.86299999999999999</v>
      </c>
      <c r="Y29" s="279">
        <f t="shared" si="2"/>
        <v>0</v>
      </c>
    </row>
    <row r="30" spans="1:25" s="255" customFormat="1" ht="37.25" customHeight="1" x14ac:dyDescent="0.15">
      <c r="A30" s="259" t="s">
        <v>1663</v>
      </c>
      <c r="B30" s="274" t="s">
        <v>1454</v>
      </c>
      <c r="C30" s="260" t="s">
        <v>1455</v>
      </c>
      <c r="D30" s="250">
        <v>10</v>
      </c>
      <c r="E30" s="275">
        <v>101</v>
      </c>
      <c r="F30" s="202"/>
      <c r="G30" s="203"/>
      <c r="H30" s="204"/>
      <c r="I30" s="205"/>
      <c r="J30" s="206"/>
      <c r="K30" s="207"/>
      <c r="L30" s="208"/>
      <c r="M30" s="209"/>
      <c r="N30" s="491"/>
      <c r="O30" s="210"/>
      <c r="P30" s="211"/>
      <c r="Q30" s="212"/>
      <c r="R30" s="213"/>
      <c r="S30" s="214"/>
      <c r="T30" s="276">
        <f t="shared" si="3"/>
        <v>0</v>
      </c>
      <c r="U30" s="276">
        <f t="shared" si="0"/>
        <v>0</v>
      </c>
      <c r="V30" s="256" t="str">
        <f t="shared" si="1"/>
        <v>-</v>
      </c>
      <c r="W30" s="277" t="s">
        <v>563</v>
      </c>
      <c r="X30" s="278">
        <v>1.4910000000000001</v>
      </c>
      <c r="Y30" s="279">
        <f t="shared" si="2"/>
        <v>0</v>
      </c>
    </row>
    <row r="31" spans="1:25" s="255" customFormat="1" ht="37.25" customHeight="1" x14ac:dyDescent="0.15">
      <c r="A31" s="259" t="s">
        <v>1663</v>
      </c>
      <c r="B31" s="274" t="s">
        <v>1456</v>
      </c>
      <c r="C31" s="260" t="s">
        <v>1457</v>
      </c>
      <c r="D31" s="250">
        <v>5</v>
      </c>
      <c r="E31" s="275">
        <v>80</v>
      </c>
      <c r="F31" s="202"/>
      <c r="G31" s="203"/>
      <c r="H31" s="204"/>
      <c r="I31" s="205"/>
      <c r="J31" s="206"/>
      <c r="K31" s="207"/>
      <c r="L31" s="208"/>
      <c r="M31" s="209"/>
      <c r="N31" s="491"/>
      <c r="O31" s="210"/>
      <c r="P31" s="211"/>
      <c r="Q31" s="212"/>
      <c r="R31" s="213"/>
      <c r="S31" s="214"/>
      <c r="T31" s="276">
        <f t="shared" si="3"/>
        <v>0</v>
      </c>
      <c r="U31" s="276">
        <f t="shared" si="0"/>
        <v>0</v>
      </c>
      <c r="V31" s="256" t="str">
        <f t="shared" si="1"/>
        <v>-</v>
      </c>
      <c r="W31" s="277" t="s">
        <v>390</v>
      </c>
      <c r="X31" s="278">
        <v>1.242</v>
      </c>
      <c r="Y31" s="279">
        <f t="shared" si="2"/>
        <v>0</v>
      </c>
    </row>
    <row r="32" spans="1:25" s="255" customFormat="1" ht="37.25" customHeight="1" x14ac:dyDescent="0.15">
      <c r="A32" s="259" t="s">
        <v>1663</v>
      </c>
      <c r="B32" s="274" t="s">
        <v>1458</v>
      </c>
      <c r="C32" s="260" t="s">
        <v>1459</v>
      </c>
      <c r="D32" s="250">
        <v>5</v>
      </c>
      <c r="E32" s="275">
        <v>84</v>
      </c>
      <c r="F32" s="202"/>
      <c r="G32" s="203"/>
      <c r="H32" s="204"/>
      <c r="I32" s="205"/>
      <c r="J32" s="206"/>
      <c r="K32" s="207"/>
      <c r="L32" s="208"/>
      <c r="M32" s="209"/>
      <c r="N32" s="491"/>
      <c r="O32" s="210"/>
      <c r="P32" s="211"/>
      <c r="Q32" s="212"/>
      <c r="R32" s="213"/>
      <c r="S32" s="214"/>
      <c r="T32" s="276">
        <f t="shared" si="3"/>
        <v>0</v>
      </c>
      <c r="U32" s="276">
        <f t="shared" si="0"/>
        <v>0</v>
      </c>
      <c r="V32" s="256" t="str">
        <f t="shared" si="1"/>
        <v>-</v>
      </c>
      <c r="W32" s="277" t="s">
        <v>1657</v>
      </c>
      <c r="X32" s="278">
        <v>1.506</v>
      </c>
      <c r="Y32" s="279">
        <f t="shared" si="2"/>
        <v>0</v>
      </c>
    </row>
    <row r="33" spans="1:25" s="255" customFormat="1" ht="37.25" customHeight="1" x14ac:dyDescent="0.15">
      <c r="A33" s="259" t="s">
        <v>1663</v>
      </c>
      <c r="B33" s="274" t="s">
        <v>1460</v>
      </c>
      <c r="C33" s="260" t="s">
        <v>1461</v>
      </c>
      <c r="D33" s="250">
        <v>5</v>
      </c>
      <c r="E33" s="275">
        <v>109</v>
      </c>
      <c r="F33" s="202"/>
      <c r="G33" s="203"/>
      <c r="H33" s="204"/>
      <c r="I33" s="205"/>
      <c r="J33" s="206"/>
      <c r="K33" s="207"/>
      <c r="L33" s="208"/>
      <c r="M33" s="209"/>
      <c r="N33" s="491"/>
      <c r="O33" s="210"/>
      <c r="P33" s="211"/>
      <c r="Q33" s="212"/>
      <c r="R33" s="213"/>
      <c r="S33" s="214"/>
      <c r="T33" s="276">
        <f t="shared" si="3"/>
        <v>0</v>
      </c>
      <c r="U33" s="276">
        <f t="shared" si="0"/>
        <v>0</v>
      </c>
      <c r="V33" s="256" t="str">
        <f t="shared" si="1"/>
        <v>-</v>
      </c>
      <c r="W33" s="277" t="s">
        <v>1668</v>
      </c>
      <c r="X33" s="278">
        <v>1.8340000000000001</v>
      </c>
      <c r="Y33" s="279">
        <f t="shared" si="2"/>
        <v>0</v>
      </c>
    </row>
    <row r="34" spans="1:25" s="255" customFormat="1" ht="37.25" customHeight="1" x14ac:dyDescent="0.15">
      <c r="A34" s="259" t="s">
        <v>1663</v>
      </c>
      <c r="B34" s="274" t="s">
        <v>1462</v>
      </c>
      <c r="C34" s="260" t="s">
        <v>1463</v>
      </c>
      <c r="D34" s="250">
        <v>5</v>
      </c>
      <c r="E34" s="275">
        <v>113</v>
      </c>
      <c r="F34" s="202"/>
      <c r="G34" s="203"/>
      <c r="H34" s="204"/>
      <c r="I34" s="205"/>
      <c r="J34" s="206"/>
      <c r="K34" s="207"/>
      <c r="L34" s="208"/>
      <c r="M34" s="209"/>
      <c r="N34" s="491"/>
      <c r="O34" s="210"/>
      <c r="P34" s="211"/>
      <c r="Q34" s="212"/>
      <c r="R34" s="213"/>
      <c r="S34" s="214"/>
      <c r="T34" s="276">
        <f t="shared" si="3"/>
        <v>0</v>
      </c>
      <c r="U34" s="276">
        <f t="shared" si="0"/>
        <v>0</v>
      </c>
      <c r="V34" s="256" t="str">
        <f t="shared" si="1"/>
        <v>-</v>
      </c>
      <c r="W34" s="277" t="s">
        <v>1658</v>
      </c>
      <c r="X34" s="278">
        <v>2.073</v>
      </c>
      <c r="Y34" s="279">
        <f t="shared" si="2"/>
        <v>0</v>
      </c>
    </row>
    <row r="35" spans="1:25" s="255" customFormat="1" ht="37.25" customHeight="1" x14ac:dyDescent="0.15">
      <c r="A35" s="259" t="s">
        <v>1663</v>
      </c>
      <c r="B35" s="274" t="s">
        <v>1464</v>
      </c>
      <c r="C35" s="260" t="s">
        <v>1465</v>
      </c>
      <c r="D35" s="250">
        <v>10</v>
      </c>
      <c r="E35" s="275">
        <v>135</v>
      </c>
      <c r="F35" s="202"/>
      <c r="G35" s="203"/>
      <c r="H35" s="204"/>
      <c r="I35" s="205"/>
      <c r="J35" s="206"/>
      <c r="K35" s="207"/>
      <c r="L35" s="208"/>
      <c r="M35" s="209"/>
      <c r="N35" s="491"/>
      <c r="O35" s="210"/>
      <c r="P35" s="211"/>
      <c r="Q35" s="212"/>
      <c r="R35" s="213"/>
      <c r="S35" s="214"/>
      <c r="T35" s="276">
        <f t="shared" si="3"/>
        <v>0</v>
      </c>
      <c r="U35" s="276">
        <f t="shared" si="0"/>
        <v>0</v>
      </c>
      <c r="V35" s="256" t="str">
        <f t="shared" si="1"/>
        <v>-</v>
      </c>
      <c r="W35" s="277" t="s">
        <v>563</v>
      </c>
      <c r="X35" s="278">
        <v>2.2040000000000002</v>
      </c>
      <c r="Y35" s="279">
        <f t="shared" si="2"/>
        <v>0</v>
      </c>
    </row>
    <row r="36" spans="1:25" s="255" customFormat="1" ht="37.25" customHeight="1" x14ac:dyDescent="0.15">
      <c r="A36" s="259" t="s">
        <v>1663</v>
      </c>
      <c r="B36" s="274" t="s">
        <v>1466</v>
      </c>
      <c r="C36" s="260" t="s">
        <v>1467</v>
      </c>
      <c r="D36" s="250">
        <v>5</v>
      </c>
      <c r="E36" s="275">
        <v>156</v>
      </c>
      <c r="F36" s="202"/>
      <c r="G36" s="203"/>
      <c r="H36" s="204"/>
      <c r="I36" s="205"/>
      <c r="J36" s="206"/>
      <c r="K36" s="207"/>
      <c r="L36" s="208"/>
      <c r="M36" s="209"/>
      <c r="N36" s="491"/>
      <c r="O36" s="210"/>
      <c r="P36" s="211"/>
      <c r="Q36" s="212"/>
      <c r="R36" s="213"/>
      <c r="S36" s="214"/>
      <c r="T36" s="276">
        <f t="shared" si="3"/>
        <v>0</v>
      </c>
      <c r="U36" s="276">
        <f t="shared" si="0"/>
        <v>0</v>
      </c>
      <c r="V36" s="256" t="str">
        <f t="shared" si="1"/>
        <v>-</v>
      </c>
      <c r="W36" s="277" t="s">
        <v>681</v>
      </c>
      <c r="X36" s="278">
        <v>3.073</v>
      </c>
      <c r="Y36" s="279">
        <f t="shared" si="2"/>
        <v>0</v>
      </c>
    </row>
    <row r="37" spans="1:25" s="255" customFormat="1" ht="37.25" customHeight="1" x14ac:dyDescent="0.15">
      <c r="A37" s="259" t="s">
        <v>1663</v>
      </c>
      <c r="B37" s="274" t="s">
        <v>1468</v>
      </c>
      <c r="C37" s="260" t="s">
        <v>1469</v>
      </c>
      <c r="D37" s="250">
        <v>5</v>
      </c>
      <c r="E37" s="275">
        <v>106</v>
      </c>
      <c r="F37" s="202"/>
      <c r="G37" s="203"/>
      <c r="H37" s="204"/>
      <c r="I37" s="205"/>
      <c r="J37" s="206"/>
      <c r="K37" s="207"/>
      <c r="L37" s="208"/>
      <c r="M37" s="209"/>
      <c r="N37" s="491"/>
      <c r="O37" s="210"/>
      <c r="P37" s="211"/>
      <c r="Q37" s="212"/>
      <c r="R37" s="213"/>
      <c r="S37" s="214"/>
      <c r="T37" s="276">
        <f t="shared" si="3"/>
        <v>0</v>
      </c>
      <c r="U37" s="276">
        <f t="shared" si="0"/>
        <v>0</v>
      </c>
      <c r="V37" s="256" t="str">
        <f t="shared" si="1"/>
        <v>-</v>
      </c>
      <c r="W37" s="277" t="s">
        <v>303</v>
      </c>
      <c r="X37" s="278">
        <v>1.992</v>
      </c>
      <c r="Y37" s="279">
        <f t="shared" si="2"/>
        <v>0</v>
      </c>
    </row>
    <row r="38" spans="1:25" s="255" customFormat="1" ht="37.25" customHeight="1" x14ac:dyDescent="0.15">
      <c r="A38" s="259" t="s">
        <v>1663</v>
      </c>
      <c r="B38" s="274" t="s">
        <v>1470</v>
      </c>
      <c r="C38" s="260" t="s">
        <v>1471</v>
      </c>
      <c r="D38" s="250">
        <v>5</v>
      </c>
      <c r="E38" s="275">
        <v>102</v>
      </c>
      <c r="F38" s="202"/>
      <c r="G38" s="203"/>
      <c r="H38" s="204"/>
      <c r="I38" s="205"/>
      <c r="J38" s="206"/>
      <c r="K38" s="207"/>
      <c r="L38" s="208"/>
      <c r="M38" s="209"/>
      <c r="N38" s="491"/>
      <c r="O38" s="210"/>
      <c r="P38" s="211"/>
      <c r="Q38" s="212"/>
      <c r="R38" s="213"/>
      <c r="S38" s="214"/>
      <c r="T38" s="276">
        <f t="shared" si="3"/>
        <v>0</v>
      </c>
      <c r="U38" s="276">
        <f t="shared" si="0"/>
        <v>0</v>
      </c>
      <c r="V38" s="256" t="str">
        <f t="shared" si="1"/>
        <v>-</v>
      </c>
      <c r="W38" s="277" t="s">
        <v>1472</v>
      </c>
      <c r="X38" s="278">
        <v>1.7130000000000001</v>
      </c>
      <c r="Y38" s="279">
        <f t="shared" si="2"/>
        <v>0</v>
      </c>
    </row>
    <row r="39" spans="1:25" s="255" customFormat="1" ht="37.25" customHeight="1" x14ac:dyDescent="0.15">
      <c r="A39" s="259" t="s">
        <v>1663</v>
      </c>
      <c r="B39" s="274" t="s">
        <v>1473</v>
      </c>
      <c r="C39" s="260" t="s">
        <v>1474</v>
      </c>
      <c r="D39" s="250">
        <v>5</v>
      </c>
      <c r="E39" s="275">
        <v>103</v>
      </c>
      <c r="F39" s="202"/>
      <c r="G39" s="203"/>
      <c r="H39" s="204"/>
      <c r="I39" s="205"/>
      <c r="J39" s="206"/>
      <c r="K39" s="207"/>
      <c r="L39" s="208"/>
      <c r="M39" s="209"/>
      <c r="N39" s="491"/>
      <c r="O39" s="210"/>
      <c r="P39" s="211"/>
      <c r="Q39" s="212"/>
      <c r="R39" s="213"/>
      <c r="S39" s="214"/>
      <c r="T39" s="276">
        <f t="shared" si="3"/>
        <v>0</v>
      </c>
      <c r="U39" s="276">
        <f t="shared" si="0"/>
        <v>0</v>
      </c>
      <c r="V39" s="256" t="str">
        <f t="shared" si="1"/>
        <v>-</v>
      </c>
      <c r="W39" s="277" t="s">
        <v>1472</v>
      </c>
      <c r="X39" s="278">
        <v>1.7110000000000001</v>
      </c>
      <c r="Y39" s="279">
        <f t="shared" si="2"/>
        <v>0</v>
      </c>
    </row>
    <row r="40" spans="1:25" s="255" customFormat="1" ht="37.25" customHeight="1" x14ac:dyDescent="0.15">
      <c r="A40" s="259" t="s">
        <v>1663</v>
      </c>
      <c r="B40" s="274" t="s">
        <v>1475</v>
      </c>
      <c r="C40" s="260" t="s">
        <v>1476</v>
      </c>
      <c r="D40" s="250">
        <v>3</v>
      </c>
      <c r="E40" s="275">
        <v>106</v>
      </c>
      <c r="F40" s="202"/>
      <c r="G40" s="203"/>
      <c r="H40" s="204"/>
      <c r="I40" s="205"/>
      <c r="J40" s="206"/>
      <c r="K40" s="207"/>
      <c r="L40" s="208"/>
      <c r="M40" s="209"/>
      <c r="N40" s="491"/>
      <c r="O40" s="210"/>
      <c r="P40" s="211"/>
      <c r="Q40" s="212"/>
      <c r="R40" s="213"/>
      <c r="S40" s="214"/>
      <c r="T40" s="276">
        <f t="shared" si="3"/>
        <v>0</v>
      </c>
      <c r="U40" s="276">
        <f t="shared" si="0"/>
        <v>0</v>
      </c>
      <c r="V40" s="256" t="str">
        <f t="shared" si="1"/>
        <v>-</v>
      </c>
      <c r="W40" s="277" t="s">
        <v>593</v>
      </c>
      <c r="X40" s="278">
        <v>1.3120000000000001</v>
      </c>
      <c r="Y40" s="279">
        <f t="shared" si="2"/>
        <v>0</v>
      </c>
    </row>
    <row r="41" spans="1:25" s="255" customFormat="1" ht="37.25" customHeight="1" x14ac:dyDescent="0.15">
      <c r="A41" s="259" t="s">
        <v>1663</v>
      </c>
      <c r="B41" s="274" t="s">
        <v>1477</v>
      </c>
      <c r="C41" s="260" t="s">
        <v>1478</v>
      </c>
      <c r="D41" s="250">
        <v>3</v>
      </c>
      <c r="E41" s="275">
        <v>109</v>
      </c>
      <c r="F41" s="202"/>
      <c r="G41" s="203"/>
      <c r="H41" s="204"/>
      <c r="I41" s="205"/>
      <c r="J41" s="206"/>
      <c r="K41" s="207"/>
      <c r="L41" s="208"/>
      <c r="M41" s="209"/>
      <c r="N41" s="491"/>
      <c r="O41" s="210"/>
      <c r="P41" s="211"/>
      <c r="Q41" s="212"/>
      <c r="R41" s="213"/>
      <c r="S41" s="214"/>
      <c r="T41" s="276">
        <f t="shared" si="3"/>
        <v>0</v>
      </c>
      <c r="U41" s="276">
        <f t="shared" si="0"/>
        <v>0</v>
      </c>
      <c r="V41" s="256" t="str">
        <f t="shared" si="1"/>
        <v>-</v>
      </c>
      <c r="W41" s="277" t="s">
        <v>582</v>
      </c>
      <c r="X41" s="278">
        <v>1.196</v>
      </c>
      <c r="Y41" s="279">
        <f t="shared" si="2"/>
        <v>0</v>
      </c>
    </row>
    <row r="42" spans="1:25" s="255" customFormat="1" ht="37.25" customHeight="1" x14ac:dyDescent="0.15">
      <c r="A42" s="259" t="s">
        <v>1663</v>
      </c>
      <c r="B42" s="274" t="s">
        <v>1479</v>
      </c>
      <c r="C42" s="260" t="s">
        <v>1480</v>
      </c>
      <c r="D42" s="250">
        <v>3</v>
      </c>
      <c r="E42" s="275">
        <v>124</v>
      </c>
      <c r="F42" s="202"/>
      <c r="G42" s="203"/>
      <c r="H42" s="204"/>
      <c r="I42" s="205"/>
      <c r="J42" s="206"/>
      <c r="K42" s="207"/>
      <c r="L42" s="208"/>
      <c r="M42" s="209"/>
      <c r="N42" s="491"/>
      <c r="O42" s="210"/>
      <c r="P42" s="211"/>
      <c r="Q42" s="212"/>
      <c r="R42" s="213"/>
      <c r="S42" s="214"/>
      <c r="T42" s="276">
        <f t="shared" si="3"/>
        <v>0</v>
      </c>
      <c r="U42" s="276">
        <f t="shared" si="0"/>
        <v>0</v>
      </c>
      <c r="V42" s="256" t="str">
        <f t="shared" si="1"/>
        <v>-</v>
      </c>
      <c r="W42" s="277" t="s">
        <v>1287</v>
      </c>
      <c r="X42" s="278">
        <v>1.4610000000000001</v>
      </c>
      <c r="Y42" s="279">
        <f t="shared" si="2"/>
        <v>0</v>
      </c>
    </row>
    <row r="43" spans="1:25" s="255" customFormat="1" ht="37.25" customHeight="1" x14ac:dyDescent="0.15">
      <c r="A43" s="259" t="s">
        <v>1663</v>
      </c>
      <c r="B43" s="274" t="s">
        <v>1481</v>
      </c>
      <c r="C43" s="260" t="s">
        <v>1482</v>
      </c>
      <c r="D43" s="250">
        <v>3</v>
      </c>
      <c r="E43" s="275">
        <v>153</v>
      </c>
      <c r="F43" s="202"/>
      <c r="G43" s="203"/>
      <c r="H43" s="204"/>
      <c r="I43" s="205"/>
      <c r="J43" s="206"/>
      <c r="K43" s="207"/>
      <c r="L43" s="208"/>
      <c r="M43" s="209"/>
      <c r="N43" s="491"/>
      <c r="O43" s="210"/>
      <c r="P43" s="211"/>
      <c r="Q43" s="212"/>
      <c r="R43" s="213"/>
      <c r="S43" s="214"/>
      <c r="T43" s="276">
        <f t="shared" si="3"/>
        <v>0</v>
      </c>
      <c r="U43" s="276">
        <f t="shared" si="0"/>
        <v>0</v>
      </c>
      <c r="V43" s="256" t="str">
        <f t="shared" si="1"/>
        <v>-</v>
      </c>
      <c r="W43" s="277" t="s">
        <v>416</v>
      </c>
      <c r="X43" s="278">
        <v>1.94</v>
      </c>
      <c r="Y43" s="279">
        <f t="shared" si="2"/>
        <v>0</v>
      </c>
    </row>
    <row r="44" spans="1:25" s="255" customFormat="1" ht="37.25" customHeight="1" x14ac:dyDescent="0.15">
      <c r="A44" s="259" t="s">
        <v>1663</v>
      </c>
      <c r="B44" s="274" t="s">
        <v>1483</v>
      </c>
      <c r="C44" s="260" t="s">
        <v>1651</v>
      </c>
      <c r="D44" s="250">
        <v>3</v>
      </c>
      <c r="E44" s="275">
        <v>166</v>
      </c>
      <c r="F44" s="202"/>
      <c r="G44" s="203"/>
      <c r="H44" s="204"/>
      <c r="I44" s="205"/>
      <c r="J44" s="206"/>
      <c r="K44" s="207"/>
      <c r="L44" s="208"/>
      <c r="M44" s="209"/>
      <c r="N44" s="491"/>
      <c r="O44" s="210"/>
      <c r="P44" s="211"/>
      <c r="Q44" s="212"/>
      <c r="R44" s="213"/>
      <c r="S44" s="214"/>
      <c r="T44" s="276">
        <f t="shared" si="3"/>
        <v>0</v>
      </c>
      <c r="U44" s="276">
        <f t="shared" si="0"/>
        <v>0</v>
      </c>
      <c r="V44" s="256" t="str">
        <f t="shared" si="1"/>
        <v>-</v>
      </c>
      <c r="W44" s="277" t="s">
        <v>1484</v>
      </c>
      <c r="X44" s="278">
        <v>2.1520000000000001</v>
      </c>
      <c r="Y44" s="279">
        <f t="shared" si="2"/>
        <v>0</v>
      </c>
    </row>
    <row r="45" spans="1:25" s="255" customFormat="1" ht="37.25" customHeight="1" x14ac:dyDescent="0.15">
      <c r="A45" s="259" t="s">
        <v>1663</v>
      </c>
      <c r="B45" s="274" t="s">
        <v>1485</v>
      </c>
      <c r="C45" s="260" t="s">
        <v>1652</v>
      </c>
      <c r="D45" s="250">
        <v>2</v>
      </c>
      <c r="E45" s="275">
        <v>125</v>
      </c>
      <c r="F45" s="202"/>
      <c r="G45" s="203"/>
      <c r="H45" s="204"/>
      <c r="I45" s="205"/>
      <c r="J45" s="206"/>
      <c r="K45" s="207"/>
      <c r="L45" s="208"/>
      <c r="M45" s="209"/>
      <c r="N45" s="491"/>
      <c r="O45" s="210"/>
      <c r="P45" s="211"/>
      <c r="Q45" s="212"/>
      <c r="R45" s="213"/>
      <c r="S45" s="214"/>
      <c r="T45" s="276">
        <f t="shared" si="3"/>
        <v>0</v>
      </c>
      <c r="U45" s="276">
        <f t="shared" si="0"/>
        <v>0</v>
      </c>
      <c r="V45" s="256" t="str">
        <f t="shared" si="1"/>
        <v>-</v>
      </c>
      <c r="W45" s="277" t="s">
        <v>1486</v>
      </c>
      <c r="X45" s="278">
        <v>1.6850000000000001</v>
      </c>
      <c r="Y45" s="279">
        <f t="shared" si="2"/>
        <v>0</v>
      </c>
    </row>
    <row r="46" spans="1:25" s="255" customFormat="1" ht="37.25" customHeight="1" x14ac:dyDescent="0.15">
      <c r="A46" s="259" t="s">
        <v>1663</v>
      </c>
      <c r="B46" s="274" t="s">
        <v>1487</v>
      </c>
      <c r="C46" s="260" t="s">
        <v>1488</v>
      </c>
      <c r="D46" s="250">
        <v>1</v>
      </c>
      <c r="E46" s="275">
        <v>69</v>
      </c>
      <c r="F46" s="202"/>
      <c r="G46" s="203"/>
      <c r="H46" s="204"/>
      <c r="I46" s="205"/>
      <c r="J46" s="206"/>
      <c r="K46" s="207"/>
      <c r="L46" s="208"/>
      <c r="M46" s="209"/>
      <c r="N46" s="491"/>
      <c r="O46" s="210"/>
      <c r="P46" s="211"/>
      <c r="Q46" s="212"/>
      <c r="R46" s="213"/>
      <c r="S46" s="214"/>
      <c r="T46" s="276">
        <f t="shared" si="3"/>
        <v>0</v>
      </c>
      <c r="U46" s="276">
        <f t="shared" si="0"/>
        <v>0</v>
      </c>
      <c r="V46" s="256" t="str">
        <f t="shared" si="1"/>
        <v>-</v>
      </c>
      <c r="W46" s="277" t="s">
        <v>647</v>
      </c>
      <c r="X46" s="278">
        <v>0.95599999999999996</v>
      </c>
      <c r="Y46" s="279">
        <f t="shared" si="2"/>
        <v>0</v>
      </c>
    </row>
    <row r="47" spans="1:25" s="255" customFormat="1" ht="37.25" customHeight="1" x14ac:dyDescent="0.15">
      <c r="A47" s="259" t="s">
        <v>1663</v>
      </c>
      <c r="B47" s="274" t="s">
        <v>1489</v>
      </c>
      <c r="C47" s="260" t="s">
        <v>1490</v>
      </c>
      <c r="D47" s="250">
        <v>1</v>
      </c>
      <c r="E47" s="275">
        <v>78</v>
      </c>
      <c r="F47" s="202"/>
      <c r="G47" s="203"/>
      <c r="H47" s="204"/>
      <c r="I47" s="205"/>
      <c r="J47" s="206"/>
      <c r="K47" s="207"/>
      <c r="L47" s="208"/>
      <c r="M47" s="209"/>
      <c r="N47" s="491"/>
      <c r="O47" s="210"/>
      <c r="P47" s="211"/>
      <c r="Q47" s="212"/>
      <c r="R47" s="213"/>
      <c r="S47" s="214"/>
      <c r="T47" s="276">
        <f t="shared" si="3"/>
        <v>0</v>
      </c>
      <c r="U47" s="276">
        <f t="shared" si="0"/>
        <v>0</v>
      </c>
      <c r="V47" s="256" t="str">
        <f t="shared" si="1"/>
        <v>-</v>
      </c>
      <c r="W47" s="277" t="s">
        <v>479</v>
      </c>
      <c r="X47" s="278">
        <v>1.1160000000000001</v>
      </c>
      <c r="Y47" s="279">
        <f t="shared" si="2"/>
        <v>0</v>
      </c>
    </row>
    <row r="48" spans="1:25" s="255" customFormat="1" ht="37.25" customHeight="1" x14ac:dyDescent="0.15">
      <c r="A48" s="259" t="s">
        <v>1663</v>
      </c>
      <c r="B48" s="274" t="s">
        <v>1491</v>
      </c>
      <c r="C48" s="260" t="s">
        <v>1492</v>
      </c>
      <c r="D48" s="250">
        <v>1</v>
      </c>
      <c r="E48" s="275">
        <v>81</v>
      </c>
      <c r="F48" s="202"/>
      <c r="G48" s="203"/>
      <c r="H48" s="204"/>
      <c r="I48" s="205"/>
      <c r="J48" s="206"/>
      <c r="K48" s="207"/>
      <c r="L48" s="208"/>
      <c r="M48" s="209"/>
      <c r="N48" s="491"/>
      <c r="O48" s="210"/>
      <c r="P48" s="211"/>
      <c r="Q48" s="212"/>
      <c r="R48" s="213"/>
      <c r="S48" s="214"/>
      <c r="T48" s="276">
        <f t="shared" si="3"/>
        <v>0</v>
      </c>
      <c r="U48" s="276">
        <f t="shared" si="0"/>
        <v>0</v>
      </c>
      <c r="V48" s="256" t="str">
        <f t="shared" si="1"/>
        <v>-</v>
      </c>
      <c r="W48" s="277" t="s">
        <v>452</v>
      </c>
      <c r="X48" s="278">
        <v>1.1659999999999999</v>
      </c>
      <c r="Y48" s="279">
        <f t="shared" si="2"/>
        <v>0</v>
      </c>
    </row>
    <row r="49" spans="1:25" s="255" customFormat="1" ht="37.25" customHeight="1" x14ac:dyDescent="0.15">
      <c r="A49" s="259" t="s">
        <v>1663</v>
      </c>
      <c r="B49" s="274" t="s">
        <v>1493</v>
      </c>
      <c r="C49" s="260" t="s">
        <v>1494</v>
      </c>
      <c r="D49" s="250">
        <v>1</v>
      </c>
      <c r="E49" s="275">
        <v>98</v>
      </c>
      <c r="F49" s="202"/>
      <c r="G49" s="203"/>
      <c r="H49" s="204"/>
      <c r="I49" s="205"/>
      <c r="J49" s="206"/>
      <c r="K49" s="207"/>
      <c r="L49" s="208"/>
      <c r="M49" s="209"/>
      <c r="N49" s="491"/>
      <c r="O49" s="210"/>
      <c r="P49" s="211"/>
      <c r="Q49" s="212"/>
      <c r="R49" s="213"/>
      <c r="S49" s="214"/>
      <c r="T49" s="276">
        <f t="shared" si="3"/>
        <v>0</v>
      </c>
      <c r="U49" s="276">
        <f t="shared" si="0"/>
        <v>0</v>
      </c>
      <c r="V49" s="256" t="str">
        <f t="shared" si="1"/>
        <v>-</v>
      </c>
      <c r="W49" s="277" t="s">
        <v>452</v>
      </c>
      <c r="X49" s="278">
        <v>1.4419999999999999</v>
      </c>
      <c r="Y49" s="279">
        <f t="shared" si="2"/>
        <v>0</v>
      </c>
    </row>
    <row r="50" spans="1:25" s="255" customFormat="1" ht="37.25" customHeight="1" x14ac:dyDescent="0.15">
      <c r="A50" s="259" t="s">
        <v>1663</v>
      </c>
      <c r="B50" s="274" t="s">
        <v>1495</v>
      </c>
      <c r="C50" s="260" t="s">
        <v>1496</v>
      </c>
      <c r="D50" s="250">
        <v>1</v>
      </c>
      <c r="E50" s="275">
        <v>76</v>
      </c>
      <c r="F50" s="202"/>
      <c r="G50" s="203"/>
      <c r="H50" s="204"/>
      <c r="I50" s="205"/>
      <c r="J50" s="206"/>
      <c r="K50" s="207"/>
      <c r="L50" s="208"/>
      <c r="M50" s="209"/>
      <c r="N50" s="491"/>
      <c r="O50" s="210"/>
      <c r="P50" s="211"/>
      <c r="Q50" s="212"/>
      <c r="R50" s="213"/>
      <c r="S50" s="214"/>
      <c r="T50" s="276">
        <f t="shared" si="3"/>
        <v>0</v>
      </c>
      <c r="U50" s="276">
        <f t="shared" si="0"/>
        <v>0</v>
      </c>
      <c r="V50" s="256" t="str">
        <f t="shared" si="1"/>
        <v>-</v>
      </c>
      <c r="W50" s="277" t="s">
        <v>482</v>
      </c>
      <c r="X50" s="278">
        <v>1.0760000000000001</v>
      </c>
      <c r="Y50" s="279">
        <f t="shared" si="2"/>
        <v>0</v>
      </c>
    </row>
    <row r="51" spans="1:25" s="255" customFormat="1" ht="37.25" customHeight="1" x14ac:dyDescent="0.15">
      <c r="A51" s="259" t="s">
        <v>1663</v>
      </c>
      <c r="B51" s="274" t="s">
        <v>1497</v>
      </c>
      <c r="C51" s="260" t="s">
        <v>1498</v>
      </c>
      <c r="D51" s="250">
        <v>1</v>
      </c>
      <c r="E51" s="275">
        <v>121</v>
      </c>
      <c r="F51" s="202"/>
      <c r="G51" s="203"/>
      <c r="H51" s="204"/>
      <c r="I51" s="205"/>
      <c r="J51" s="206"/>
      <c r="K51" s="207"/>
      <c r="L51" s="208"/>
      <c r="M51" s="209"/>
      <c r="N51" s="491"/>
      <c r="O51" s="210"/>
      <c r="P51" s="211"/>
      <c r="Q51" s="212"/>
      <c r="R51" s="213"/>
      <c r="S51" s="214"/>
      <c r="T51" s="276">
        <f t="shared" si="3"/>
        <v>0</v>
      </c>
      <c r="U51" s="276">
        <f t="shared" si="0"/>
        <v>0</v>
      </c>
      <c r="V51" s="256" t="str">
        <f t="shared" si="1"/>
        <v>-</v>
      </c>
      <c r="W51" s="277" t="s">
        <v>149</v>
      </c>
      <c r="X51" s="278">
        <v>1.831</v>
      </c>
      <c r="Y51" s="279">
        <f t="shared" si="2"/>
        <v>0</v>
      </c>
    </row>
    <row r="52" spans="1:25" s="255" customFormat="1" ht="37.25" customHeight="1" x14ac:dyDescent="0.15">
      <c r="A52" s="259" t="s">
        <v>1663</v>
      </c>
      <c r="B52" s="274" t="s">
        <v>1499</v>
      </c>
      <c r="C52" s="260" t="s">
        <v>1500</v>
      </c>
      <c r="D52" s="250">
        <v>1</v>
      </c>
      <c r="E52" s="275">
        <v>107</v>
      </c>
      <c r="F52" s="202"/>
      <c r="G52" s="203"/>
      <c r="H52" s="204"/>
      <c r="I52" s="205"/>
      <c r="J52" s="206"/>
      <c r="K52" s="207"/>
      <c r="L52" s="208"/>
      <c r="M52" s="209"/>
      <c r="N52" s="491"/>
      <c r="O52" s="210"/>
      <c r="P52" s="211"/>
      <c r="Q52" s="212"/>
      <c r="R52" s="213"/>
      <c r="S52" s="214"/>
      <c r="T52" s="276">
        <f t="shared" si="3"/>
        <v>0</v>
      </c>
      <c r="U52" s="276">
        <f t="shared" si="0"/>
        <v>0</v>
      </c>
      <c r="V52" s="256" t="str">
        <f t="shared" si="1"/>
        <v>-</v>
      </c>
      <c r="W52" s="277" t="s">
        <v>149</v>
      </c>
      <c r="X52" s="278">
        <v>1.7929999999999999</v>
      </c>
      <c r="Y52" s="279">
        <f t="shared" si="2"/>
        <v>0</v>
      </c>
    </row>
    <row r="53" spans="1:25" s="255" customFormat="1" ht="37.25" customHeight="1" x14ac:dyDescent="0.15">
      <c r="A53" s="259" t="s">
        <v>28</v>
      </c>
      <c r="B53" s="280" t="s">
        <v>29</v>
      </c>
      <c r="C53" s="260" t="s">
        <v>30</v>
      </c>
      <c r="D53" s="250">
        <v>5</v>
      </c>
      <c r="E53" s="275">
        <v>84</v>
      </c>
      <c r="F53" s="202"/>
      <c r="G53" s="203"/>
      <c r="H53" s="204"/>
      <c r="I53" s="205"/>
      <c r="J53" s="206"/>
      <c r="K53" s="207"/>
      <c r="L53" s="208"/>
      <c r="M53" s="209"/>
      <c r="N53" s="491"/>
      <c r="O53" s="210"/>
      <c r="P53" s="211"/>
      <c r="Q53" s="212"/>
      <c r="R53" s="213"/>
      <c r="S53" s="214"/>
      <c r="T53" s="276">
        <f t="shared" si="3"/>
        <v>0</v>
      </c>
      <c r="U53" s="276">
        <f>T53*$D53</f>
        <v>0</v>
      </c>
      <c r="V53" s="256" t="str">
        <f t="shared" ref="V53" si="4">IF(T53&gt;0,T53*E53,"-")</f>
        <v>-</v>
      </c>
      <c r="W53" s="277" t="s">
        <v>1278</v>
      </c>
      <c r="X53" s="278">
        <v>1.85</v>
      </c>
      <c r="Y53" s="279">
        <f t="shared" si="2"/>
        <v>0</v>
      </c>
    </row>
    <row r="54" spans="1:25" s="255" customFormat="1" ht="37.25" customHeight="1" x14ac:dyDescent="0.15">
      <c r="A54" s="259" t="s">
        <v>28</v>
      </c>
      <c r="B54" s="280" t="s">
        <v>31</v>
      </c>
      <c r="C54" s="260" t="s">
        <v>32</v>
      </c>
      <c r="D54" s="250">
        <v>5</v>
      </c>
      <c r="E54" s="275">
        <v>118</v>
      </c>
      <c r="F54" s="202"/>
      <c r="G54" s="203"/>
      <c r="H54" s="204"/>
      <c r="I54" s="205"/>
      <c r="J54" s="206"/>
      <c r="K54" s="207"/>
      <c r="L54" s="208"/>
      <c r="M54" s="209"/>
      <c r="N54" s="491"/>
      <c r="O54" s="210"/>
      <c r="P54" s="211"/>
      <c r="Q54" s="212"/>
      <c r="R54" s="213"/>
      <c r="S54" s="214"/>
      <c r="T54" s="276">
        <f t="shared" si="3"/>
        <v>0</v>
      </c>
      <c r="U54" s="276">
        <f t="shared" ref="U54:U117" si="5">T54*D54</f>
        <v>0</v>
      </c>
      <c r="V54" s="256" t="str">
        <f t="shared" ref="V54:V116" si="6">IF(T54&gt;0,T54*E54,"-")</f>
        <v>-</v>
      </c>
      <c r="W54" s="277" t="s">
        <v>33</v>
      </c>
      <c r="X54" s="278">
        <v>3.3</v>
      </c>
      <c r="Y54" s="279">
        <f t="shared" si="2"/>
        <v>0</v>
      </c>
    </row>
    <row r="55" spans="1:25" s="255" customFormat="1" ht="37.25" customHeight="1" x14ac:dyDescent="0.15">
      <c r="A55" s="259" t="s">
        <v>28</v>
      </c>
      <c r="B55" s="280" t="s">
        <v>34</v>
      </c>
      <c r="C55" s="260" t="s">
        <v>35</v>
      </c>
      <c r="D55" s="250">
        <v>3</v>
      </c>
      <c r="E55" s="275">
        <v>82</v>
      </c>
      <c r="F55" s="202"/>
      <c r="G55" s="203"/>
      <c r="H55" s="204"/>
      <c r="I55" s="205"/>
      <c r="J55" s="206"/>
      <c r="K55" s="207"/>
      <c r="L55" s="208"/>
      <c r="M55" s="209"/>
      <c r="N55" s="491"/>
      <c r="O55" s="210"/>
      <c r="P55" s="211"/>
      <c r="Q55" s="212"/>
      <c r="R55" s="213"/>
      <c r="S55" s="214"/>
      <c r="T55" s="276">
        <f t="shared" si="3"/>
        <v>0</v>
      </c>
      <c r="U55" s="276">
        <f t="shared" si="5"/>
        <v>0</v>
      </c>
      <c r="V55" s="256" t="str">
        <f t="shared" si="6"/>
        <v>-</v>
      </c>
      <c r="W55" s="277" t="s">
        <v>1279</v>
      </c>
      <c r="X55" s="278">
        <v>1.92</v>
      </c>
      <c r="Y55" s="279">
        <f t="shared" si="2"/>
        <v>0</v>
      </c>
    </row>
    <row r="56" spans="1:25" s="255" customFormat="1" ht="37.25" customHeight="1" x14ac:dyDescent="0.15">
      <c r="A56" s="259" t="s">
        <v>28</v>
      </c>
      <c r="B56" s="280" t="s">
        <v>36</v>
      </c>
      <c r="C56" s="260" t="s">
        <v>37</v>
      </c>
      <c r="D56" s="250">
        <v>5</v>
      </c>
      <c r="E56" s="275">
        <v>166</v>
      </c>
      <c r="F56" s="202"/>
      <c r="G56" s="203"/>
      <c r="H56" s="204"/>
      <c r="I56" s="205"/>
      <c r="J56" s="206"/>
      <c r="K56" s="207"/>
      <c r="L56" s="208"/>
      <c r="M56" s="209"/>
      <c r="N56" s="491"/>
      <c r="O56" s="210"/>
      <c r="P56" s="211"/>
      <c r="Q56" s="212"/>
      <c r="R56" s="213"/>
      <c r="S56" s="214"/>
      <c r="T56" s="276">
        <f t="shared" si="3"/>
        <v>0</v>
      </c>
      <c r="U56" s="276">
        <f t="shared" si="5"/>
        <v>0</v>
      </c>
      <c r="V56" s="256" t="str">
        <f t="shared" si="6"/>
        <v>-</v>
      </c>
      <c r="W56" s="277" t="s">
        <v>1280</v>
      </c>
      <c r="X56" s="278">
        <v>4.3</v>
      </c>
      <c r="Y56" s="279">
        <f t="shared" ref="Y56:Y117" si="7">X56*T56</f>
        <v>0</v>
      </c>
    </row>
    <row r="57" spans="1:25" s="255" customFormat="1" ht="37.25" customHeight="1" x14ac:dyDescent="0.15">
      <c r="A57" s="259" t="s">
        <v>28</v>
      </c>
      <c r="B57" s="280" t="s">
        <v>38</v>
      </c>
      <c r="C57" s="260" t="s">
        <v>39</v>
      </c>
      <c r="D57" s="250">
        <v>3</v>
      </c>
      <c r="E57" s="275">
        <v>153</v>
      </c>
      <c r="F57" s="202"/>
      <c r="G57" s="203"/>
      <c r="H57" s="204"/>
      <c r="I57" s="205"/>
      <c r="J57" s="206"/>
      <c r="K57" s="207"/>
      <c r="L57" s="208"/>
      <c r="M57" s="209"/>
      <c r="N57" s="491"/>
      <c r="O57" s="210"/>
      <c r="P57" s="211"/>
      <c r="Q57" s="212"/>
      <c r="R57" s="213"/>
      <c r="S57" s="214"/>
      <c r="T57" s="276">
        <f t="shared" si="3"/>
        <v>0</v>
      </c>
      <c r="U57" s="276">
        <f t="shared" si="5"/>
        <v>0</v>
      </c>
      <c r="V57" s="256" t="str">
        <f t="shared" si="6"/>
        <v>-</v>
      </c>
      <c r="W57" s="277" t="s">
        <v>40</v>
      </c>
      <c r="X57" s="278">
        <v>3.27</v>
      </c>
      <c r="Y57" s="279">
        <f t="shared" si="7"/>
        <v>0</v>
      </c>
    </row>
    <row r="58" spans="1:25" s="255" customFormat="1" ht="37.25" customHeight="1" x14ac:dyDescent="0.15">
      <c r="A58" s="259" t="s">
        <v>28</v>
      </c>
      <c r="B58" s="280" t="s">
        <v>41</v>
      </c>
      <c r="C58" s="260" t="s">
        <v>42</v>
      </c>
      <c r="D58" s="250">
        <v>2</v>
      </c>
      <c r="E58" s="275">
        <v>170</v>
      </c>
      <c r="F58" s="202"/>
      <c r="G58" s="203"/>
      <c r="H58" s="204"/>
      <c r="I58" s="205"/>
      <c r="J58" s="206"/>
      <c r="K58" s="207"/>
      <c r="L58" s="208"/>
      <c r="M58" s="209"/>
      <c r="N58" s="491"/>
      <c r="O58" s="210"/>
      <c r="P58" s="211"/>
      <c r="Q58" s="212"/>
      <c r="R58" s="213"/>
      <c r="S58" s="214"/>
      <c r="T58" s="276">
        <f t="shared" si="3"/>
        <v>0</v>
      </c>
      <c r="U58" s="276">
        <f t="shared" si="5"/>
        <v>0</v>
      </c>
      <c r="V58" s="256" t="str">
        <f t="shared" si="6"/>
        <v>-</v>
      </c>
      <c r="W58" s="277" t="s">
        <v>1281</v>
      </c>
      <c r="X58" s="278">
        <v>3.95</v>
      </c>
      <c r="Y58" s="279">
        <f t="shared" si="7"/>
        <v>0</v>
      </c>
    </row>
    <row r="59" spans="1:25" s="255" customFormat="1" ht="37.25" customHeight="1" x14ac:dyDescent="0.15">
      <c r="A59" s="259" t="s">
        <v>43</v>
      </c>
      <c r="B59" s="260" t="s">
        <v>44</v>
      </c>
      <c r="C59" s="260" t="s">
        <v>45</v>
      </c>
      <c r="D59" s="250">
        <v>5</v>
      </c>
      <c r="E59" s="275">
        <v>38</v>
      </c>
      <c r="F59" s="202"/>
      <c r="G59" s="203"/>
      <c r="H59" s="204"/>
      <c r="I59" s="205"/>
      <c r="J59" s="206"/>
      <c r="K59" s="207"/>
      <c r="L59" s="208"/>
      <c r="M59" s="209"/>
      <c r="N59" s="491"/>
      <c r="O59" s="210"/>
      <c r="P59" s="211"/>
      <c r="Q59" s="212"/>
      <c r="R59" s="213"/>
      <c r="S59" s="214"/>
      <c r="T59" s="276">
        <f t="shared" si="3"/>
        <v>0</v>
      </c>
      <c r="U59" s="276">
        <f t="shared" si="5"/>
        <v>0</v>
      </c>
      <c r="V59" s="256" t="str">
        <f t="shared" si="6"/>
        <v>-</v>
      </c>
      <c r="W59" s="277" t="s">
        <v>46</v>
      </c>
      <c r="X59" s="278">
        <v>0.64</v>
      </c>
      <c r="Y59" s="279">
        <f t="shared" si="7"/>
        <v>0</v>
      </c>
    </row>
    <row r="60" spans="1:25" s="255" customFormat="1" ht="37.25" customHeight="1" x14ac:dyDescent="0.15">
      <c r="A60" s="259" t="s">
        <v>43</v>
      </c>
      <c r="B60" s="260" t="s">
        <v>47</v>
      </c>
      <c r="C60" s="260" t="s">
        <v>48</v>
      </c>
      <c r="D60" s="250">
        <v>5</v>
      </c>
      <c r="E60" s="275">
        <v>44</v>
      </c>
      <c r="F60" s="202"/>
      <c r="G60" s="203"/>
      <c r="H60" s="204"/>
      <c r="I60" s="205"/>
      <c r="J60" s="206"/>
      <c r="K60" s="207"/>
      <c r="L60" s="208"/>
      <c r="M60" s="209"/>
      <c r="N60" s="491"/>
      <c r="O60" s="210"/>
      <c r="P60" s="211"/>
      <c r="Q60" s="212"/>
      <c r="R60" s="213"/>
      <c r="S60" s="214"/>
      <c r="T60" s="276">
        <f t="shared" si="3"/>
        <v>0</v>
      </c>
      <c r="U60" s="276">
        <f t="shared" si="5"/>
        <v>0</v>
      </c>
      <c r="V60" s="256" t="str">
        <f t="shared" si="6"/>
        <v>-</v>
      </c>
      <c r="W60" s="277" t="s">
        <v>87</v>
      </c>
      <c r="X60" s="278">
        <v>0.79</v>
      </c>
      <c r="Y60" s="279">
        <f t="shared" si="7"/>
        <v>0</v>
      </c>
    </row>
    <row r="61" spans="1:25" s="255" customFormat="1" ht="37.25" customHeight="1" x14ac:dyDescent="0.15">
      <c r="A61" s="259" t="s">
        <v>43</v>
      </c>
      <c r="B61" s="280" t="s">
        <v>49</v>
      </c>
      <c r="C61" s="260" t="s">
        <v>50</v>
      </c>
      <c r="D61" s="250">
        <v>5</v>
      </c>
      <c r="E61" s="275">
        <v>53</v>
      </c>
      <c r="F61" s="202"/>
      <c r="G61" s="203"/>
      <c r="H61" s="204"/>
      <c r="I61" s="205"/>
      <c r="J61" s="206"/>
      <c r="K61" s="207"/>
      <c r="L61" s="208"/>
      <c r="M61" s="209"/>
      <c r="N61" s="491"/>
      <c r="O61" s="210"/>
      <c r="P61" s="211"/>
      <c r="Q61" s="212"/>
      <c r="R61" s="213"/>
      <c r="S61" s="214"/>
      <c r="T61" s="276">
        <f t="shared" si="3"/>
        <v>0</v>
      </c>
      <c r="U61" s="276">
        <f t="shared" si="5"/>
        <v>0</v>
      </c>
      <c r="V61" s="256" t="str">
        <f t="shared" si="6"/>
        <v>-</v>
      </c>
      <c r="W61" s="277" t="s">
        <v>51</v>
      </c>
      <c r="X61" s="278">
        <v>2.58</v>
      </c>
      <c r="Y61" s="279">
        <f t="shared" si="7"/>
        <v>0</v>
      </c>
    </row>
    <row r="62" spans="1:25" s="255" customFormat="1" ht="37.25" customHeight="1" x14ac:dyDescent="0.15">
      <c r="A62" s="259" t="s">
        <v>43</v>
      </c>
      <c r="B62" s="280" t="s">
        <v>52</v>
      </c>
      <c r="C62" s="260" t="s">
        <v>53</v>
      </c>
      <c r="D62" s="250">
        <v>5</v>
      </c>
      <c r="E62" s="275">
        <v>88</v>
      </c>
      <c r="F62" s="202"/>
      <c r="G62" s="203"/>
      <c r="H62" s="204"/>
      <c r="I62" s="205"/>
      <c r="J62" s="206"/>
      <c r="K62" s="207"/>
      <c r="L62" s="208"/>
      <c r="M62" s="209"/>
      <c r="N62" s="491"/>
      <c r="O62" s="210"/>
      <c r="P62" s="211"/>
      <c r="Q62" s="212"/>
      <c r="R62" s="213"/>
      <c r="S62" s="214"/>
      <c r="T62" s="276">
        <f t="shared" si="3"/>
        <v>0</v>
      </c>
      <c r="U62" s="276">
        <f t="shared" si="5"/>
        <v>0</v>
      </c>
      <c r="V62" s="256" t="str">
        <f t="shared" si="6"/>
        <v>-</v>
      </c>
      <c r="W62" s="277" t="s">
        <v>54</v>
      </c>
      <c r="X62" s="278">
        <v>2.0299999999999998</v>
      </c>
      <c r="Y62" s="279">
        <f t="shared" si="7"/>
        <v>0</v>
      </c>
    </row>
    <row r="63" spans="1:25" s="255" customFormat="1" ht="37.25" customHeight="1" x14ac:dyDescent="0.15">
      <c r="A63" s="259" t="s">
        <v>43</v>
      </c>
      <c r="B63" s="280" t="s">
        <v>55</v>
      </c>
      <c r="C63" s="260" t="s">
        <v>56</v>
      </c>
      <c r="D63" s="250">
        <v>5</v>
      </c>
      <c r="E63" s="275">
        <v>108</v>
      </c>
      <c r="F63" s="202"/>
      <c r="G63" s="203"/>
      <c r="H63" s="204"/>
      <c r="I63" s="205"/>
      <c r="J63" s="206"/>
      <c r="K63" s="207"/>
      <c r="L63" s="208"/>
      <c r="M63" s="209"/>
      <c r="N63" s="491"/>
      <c r="O63" s="210"/>
      <c r="P63" s="211"/>
      <c r="Q63" s="212"/>
      <c r="R63" s="213"/>
      <c r="S63" s="214"/>
      <c r="T63" s="276">
        <f t="shared" si="3"/>
        <v>0</v>
      </c>
      <c r="U63" s="276">
        <f t="shared" si="5"/>
        <v>0</v>
      </c>
      <c r="V63" s="256" t="str">
        <f t="shared" si="6"/>
        <v>-</v>
      </c>
      <c r="W63" s="277" t="s">
        <v>57</v>
      </c>
      <c r="X63" s="278">
        <v>2.59</v>
      </c>
      <c r="Y63" s="279">
        <f t="shared" si="7"/>
        <v>0</v>
      </c>
    </row>
    <row r="64" spans="1:25" s="255" customFormat="1" ht="37.25" customHeight="1" x14ac:dyDescent="0.15">
      <c r="A64" s="259" t="s">
        <v>43</v>
      </c>
      <c r="B64" s="280" t="s">
        <v>58</v>
      </c>
      <c r="C64" s="260" t="s">
        <v>59</v>
      </c>
      <c r="D64" s="250">
        <v>5</v>
      </c>
      <c r="E64" s="275">
        <v>139</v>
      </c>
      <c r="F64" s="202"/>
      <c r="G64" s="203"/>
      <c r="H64" s="204"/>
      <c r="I64" s="205"/>
      <c r="J64" s="206"/>
      <c r="K64" s="207"/>
      <c r="L64" s="208"/>
      <c r="M64" s="209"/>
      <c r="N64" s="491"/>
      <c r="O64" s="210"/>
      <c r="P64" s="211"/>
      <c r="Q64" s="212"/>
      <c r="R64" s="213"/>
      <c r="S64" s="214"/>
      <c r="T64" s="276">
        <f t="shared" si="3"/>
        <v>0</v>
      </c>
      <c r="U64" s="276">
        <f t="shared" si="5"/>
        <v>0</v>
      </c>
      <c r="V64" s="256" t="str">
        <f t="shared" si="6"/>
        <v>-</v>
      </c>
      <c r="W64" s="277" t="s">
        <v>60</v>
      </c>
      <c r="X64" s="278">
        <v>2.46</v>
      </c>
      <c r="Y64" s="279">
        <f t="shared" si="7"/>
        <v>0</v>
      </c>
    </row>
    <row r="65" spans="1:25" s="255" customFormat="1" ht="37.25" customHeight="1" x14ac:dyDescent="0.15">
      <c r="A65" s="259" t="s">
        <v>43</v>
      </c>
      <c r="B65" s="280" t="s">
        <v>61</v>
      </c>
      <c r="C65" s="260" t="s">
        <v>62</v>
      </c>
      <c r="D65" s="250">
        <v>3</v>
      </c>
      <c r="E65" s="275">
        <v>96</v>
      </c>
      <c r="F65" s="202"/>
      <c r="G65" s="203"/>
      <c r="H65" s="204"/>
      <c r="I65" s="205"/>
      <c r="J65" s="206"/>
      <c r="K65" s="207"/>
      <c r="L65" s="208"/>
      <c r="M65" s="209"/>
      <c r="N65" s="491"/>
      <c r="O65" s="210"/>
      <c r="P65" s="211"/>
      <c r="Q65" s="212"/>
      <c r="R65" s="213"/>
      <c r="S65" s="214"/>
      <c r="T65" s="276">
        <f t="shared" si="3"/>
        <v>0</v>
      </c>
      <c r="U65" s="276">
        <f t="shared" si="5"/>
        <v>0</v>
      </c>
      <c r="V65" s="256" t="str">
        <f t="shared" si="6"/>
        <v>-</v>
      </c>
      <c r="W65" s="277" t="s">
        <v>63</v>
      </c>
      <c r="X65" s="278">
        <v>2.83</v>
      </c>
      <c r="Y65" s="279">
        <f t="shared" si="7"/>
        <v>0</v>
      </c>
    </row>
    <row r="66" spans="1:25" s="255" customFormat="1" ht="37.25" customHeight="1" x14ac:dyDescent="0.15">
      <c r="A66" s="259" t="s">
        <v>43</v>
      </c>
      <c r="B66" s="280" t="s">
        <v>64</v>
      </c>
      <c r="C66" s="260" t="s">
        <v>65</v>
      </c>
      <c r="D66" s="250">
        <v>2</v>
      </c>
      <c r="E66" s="275">
        <v>101</v>
      </c>
      <c r="F66" s="202"/>
      <c r="G66" s="203"/>
      <c r="H66" s="204"/>
      <c r="I66" s="205"/>
      <c r="J66" s="206"/>
      <c r="K66" s="207"/>
      <c r="L66" s="208"/>
      <c r="M66" s="209"/>
      <c r="N66" s="491"/>
      <c r="O66" s="210"/>
      <c r="P66" s="211"/>
      <c r="Q66" s="212"/>
      <c r="R66" s="213"/>
      <c r="S66" s="214"/>
      <c r="T66" s="276">
        <f t="shared" si="3"/>
        <v>0</v>
      </c>
      <c r="U66" s="276">
        <f t="shared" si="5"/>
        <v>0</v>
      </c>
      <c r="V66" s="256" t="str">
        <f t="shared" si="6"/>
        <v>-</v>
      </c>
      <c r="W66" s="277" t="s">
        <v>66</v>
      </c>
      <c r="X66" s="278">
        <v>2.19</v>
      </c>
      <c r="Y66" s="279">
        <f t="shared" si="7"/>
        <v>0</v>
      </c>
    </row>
    <row r="67" spans="1:25" s="255" customFormat="1" ht="37.25" customHeight="1" x14ac:dyDescent="0.15">
      <c r="A67" s="259" t="s">
        <v>67</v>
      </c>
      <c r="B67" s="260" t="s">
        <v>68</v>
      </c>
      <c r="C67" s="260" t="s">
        <v>69</v>
      </c>
      <c r="D67" s="250">
        <v>5</v>
      </c>
      <c r="E67" s="275">
        <v>25</v>
      </c>
      <c r="F67" s="202"/>
      <c r="G67" s="203"/>
      <c r="H67" s="204"/>
      <c r="I67" s="205"/>
      <c r="J67" s="206"/>
      <c r="K67" s="207"/>
      <c r="L67" s="208"/>
      <c r="M67" s="209"/>
      <c r="N67" s="491"/>
      <c r="O67" s="210"/>
      <c r="P67" s="211"/>
      <c r="Q67" s="212"/>
      <c r="R67" s="213"/>
      <c r="S67" s="214"/>
      <c r="T67" s="276">
        <f t="shared" si="3"/>
        <v>0</v>
      </c>
      <c r="U67" s="276">
        <f t="shared" si="5"/>
        <v>0</v>
      </c>
      <c r="V67" s="256" t="str">
        <f t="shared" si="6"/>
        <v>-</v>
      </c>
      <c r="W67" s="277" t="s">
        <v>70</v>
      </c>
      <c r="X67" s="278">
        <v>0.25</v>
      </c>
      <c r="Y67" s="279">
        <f t="shared" si="7"/>
        <v>0</v>
      </c>
    </row>
    <row r="68" spans="1:25" s="255" customFormat="1" ht="37.25" customHeight="1" x14ac:dyDescent="0.15">
      <c r="A68" s="259" t="s">
        <v>67</v>
      </c>
      <c r="B68" s="260" t="s">
        <v>71</v>
      </c>
      <c r="C68" s="260" t="s">
        <v>72</v>
      </c>
      <c r="D68" s="250">
        <v>5</v>
      </c>
      <c r="E68" s="275">
        <v>28</v>
      </c>
      <c r="F68" s="202"/>
      <c r="G68" s="203"/>
      <c r="H68" s="204"/>
      <c r="I68" s="205"/>
      <c r="J68" s="206"/>
      <c r="K68" s="207"/>
      <c r="L68" s="208"/>
      <c r="M68" s="209"/>
      <c r="N68" s="491"/>
      <c r="O68" s="210"/>
      <c r="P68" s="211"/>
      <c r="Q68" s="212"/>
      <c r="R68" s="213"/>
      <c r="S68" s="214"/>
      <c r="T68" s="276">
        <f t="shared" si="3"/>
        <v>0</v>
      </c>
      <c r="U68" s="276">
        <f t="shared" si="5"/>
        <v>0</v>
      </c>
      <c r="V68" s="256" t="str">
        <f t="shared" si="6"/>
        <v>-</v>
      </c>
      <c r="W68" s="277" t="s">
        <v>73</v>
      </c>
      <c r="X68" s="278">
        <v>0.34</v>
      </c>
      <c r="Y68" s="279">
        <f t="shared" si="7"/>
        <v>0</v>
      </c>
    </row>
    <row r="69" spans="1:25" s="255" customFormat="1" ht="37.25" customHeight="1" x14ac:dyDescent="0.15">
      <c r="A69" s="259" t="s">
        <v>67</v>
      </c>
      <c r="B69" s="260" t="s">
        <v>74</v>
      </c>
      <c r="C69" s="260" t="s">
        <v>75</v>
      </c>
      <c r="D69" s="250">
        <v>5</v>
      </c>
      <c r="E69" s="275">
        <v>26</v>
      </c>
      <c r="F69" s="202"/>
      <c r="G69" s="203"/>
      <c r="H69" s="204"/>
      <c r="I69" s="205"/>
      <c r="J69" s="206"/>
      <c r="K69" s="207"/>
      <c r="L69" s="208"/>
      <c r="M69" s="209"/>
      <c r="N69" s="491"/>
      <c r="O69" s="210"/>
      <c r="P69" s="211"/>
      <c r="Q69" s="212"/>
      <c r="R69" s="213"/>
      <c r="S69" s="214"/>
      <c r="T69" s="276">
        <f t="shared" si="3"/>
        <v>0</v>
      </c>
      <c r="U69" s="276">
        <f t="shared" si="5"/>
        <v>0</v>
      </c>
      <c r="V69" s="256" t="str">
        <f t="shared" si="6"/>
        <v>-</v>
      </c>
      <c r="W69" s="277" t="s">
        <v>76</v>
      </c>
      <c r="X69" s="278">
        <v>0.28000000000000003</v>
      </c>
      <c r="Y69" s="279">
        <f t="shared" si="7"/>
        <v>0</v>
      </c>
    </row>
    <row r="70" spans="1:25" s="255" customFormat="1" ht="37.25" customHeight="1" x14ac:dyDescent="0.15">
      <c r="A70" s="259" t="s">
        <v>67</v>
      </c>
      <c r="B70" s="260" t="s">
        <v>77</v>
      </c>
      <c r="C70" s="260" t="s">
        <v>78</v>
      </c>
      <c r="D70" s="250">
        <v>5</v>
      </c>
      <c r="E70" s="275">
        <v>39</v>
      </c>
      <c r="F70" s="202"/>
      <c r="G70" s="203"/>
      <c r="H70" s="204"/>
      <c r="I70" s="205"/>
      <c r="J70" s="206"/>
      <c r="K70" s="207"/>
      <c r="L70" s="208"/>
      <c r="M70" s="209"/>
      <c r="N70" s="491"/>
      <c r="O70" s="210"/>
      <c r="P70" s="211"/>
      <c r="Q70" s="212"/>
      <c r="R70" s="213"/>
      <c r="S70" s="214"/>
      <c r="T70" s="276">
        <f t="shared" si="3"/>
        <v>0</v>
      </c>
      <c r="U70" s="276">
        <f t="shared" si="5"/>
        <v>0</v>
      </c>
      <c r="V70" s="256" t="str">
        <f t="shared" si="6"/>
        <v>-</v>
      </c>
      <c r="W70" s="277" t="s">
        <v>79</v>
      </c>
      <c r="X70" s="278">
        <v>0.62</v>
      </c>
      <c r="Y70" s="279">
        <f t="shared" si="7"/>
        <v>0</v>
      </c>
    </row>
    <row r="71" spans="1:25" s="255" customFormat="1" ht="37.25" customHeight="1" x14ac:dyDescent="0.15">
      <c r="A71" s="259" t="s">
        <v>67</v>
      </c>
      <c r="B71" s="260" t="s">
        <v>80</v>
      </c>
      <c r="C71" s="260" t="s">
        <v>81</v>
      </c>
      <c r="D71" s="250">
        <v>5</v>
      </c>
      <c r="E71" s="275">
        <v>69</v>
      </c>
      <c r="F71" s="202"/>
      <c r="G71" s="203"/>
      <c r="H71" s="204"/>
      <c r="I71" s="205"/>
      <c r="J71" s="206"/>
      <c r="K71" s="207"/>
      <c r="L71" s="208"/>
      <c r="M71" s="209"/>
      <c r="N71" s="491"/>
      <c r="O71" s="210"/>
      <c r="P71" s="211"/>
      <c r="Q71" s="212"/>
      <c r="R71" s="213"/>
      <c r="S71" s="214"/>
      <c r="T71" s="276">
        <f t="shared" ref="T71:T134" si="8">F71+G71+H71+I71+J71+K71+L71+M71+N71+O71+P71+Q71+R71+S71</f>
        <v>0</v>
      </c>
      <c r="U71" s="276">
        <f t="shared" si="5"/>
        <v>0</v>
      </c>
      <c r="V71" s="256" t="str">
        <f t="shared" si="6"/>
        <v>-</v>
      </c>
      <c r="W71" s="277" t="s">
        <v>1282</v>
      </c>
      <c r="X71" s="278">
        <v>1.39</v>
      </c>
      <c r="Y71" s="279">
        <f t="shared" si="7"/>
        <v>0</v>
      </c>
    </row>
    <row r="72" spans="1:25" s="255" customFormat="1" ht="37.25" customHeight="1" x14ac:dyDescent="0.15">
      <c r="A72" s="259" t="s">
        <v>67</v>
      </c>
      <c r="B72" s="260" t="s">
        <v>82</v>
      </c>
      <c r="C72" s="260" t="s">
        <v>83</v>
      </c>
      <c r="D72" s="250">
        <v>5</v>
      </c>
      <c r="E72" s="275">
        <v>52</v>
      </c>
      <c r="F72" s="202"/>
      <c r="G72" s="203"/>
      <c r="H72" s="204"/>
      <c r="I72" s="205"/>
      <c r="J72" s="206"/>
      <c r="K72" s="207"/>
      <c r="L72" s="208"/>
      <c r="M72" s="209"/>
      <c r="N72" s="491"/>
      <c r="O72" s="210"/>
      <c r="P72" s="211"/>
      <c r="Q72" s="212"/>
      <c r="R72" s="213"/>
      <c r="S72" s="214"/>
      <c r="T72" s="276">
        <f t="shared" si="8"/>
        <v>0</v>
      </c>
      <c r="U72" s="276">
        <f t="shared" si="5"/>
        <v>0</v>
      </c>
      <c r="V72" s="256" t="str">
        <f t="shared" si="6"/>
        <v>-</v>
      </c>
      <c r="W72" s="277" t="s">
        <v>84</v>
      </c>
      <c r="X72" s="278">
        <v>0.94</v>
      </c>
      <c r="Y72" s="279">
        <f t="shared" si="7"/>
        <v>0</v>
      </c>
    </row>
    <row r="73" spans="1:25" s="255" customFormat="1" ht="37.25" customHeight="1" x14ac:dyDescent="0.15">
      <c r="A73" s="259" t="s">
        <v>67</v>
      </c>
      <c r="B73" s="260" t="s">
        <v>85</v>
      </c>
      <c r="C73" s="260" t="s">
        <v>86</v>
      </c>
      <c r="D73" s="250">
        <v>5</v>
      </c>
      <c r="E73" s="275">
        <v>72</v>
      </c>
      <c r="F73" s="202"/>
      <c r="G73" s="203"/>
      <c r="H73" s="204"/>
      <c r="I73" s="205"/>
      <c r="J73" s="206"/>
      <c r="K73" s="207"/>
      <c r="L73" s="208"/>
      <c r="M73" s="209"/>
      <c r="N73" s="491"/>
      <c r="O73" s="210"/>
      <c r="P73" s="211"/>
      <c r="Q73" s="212"/>
      <c r="R73" s="213"/>
      <c r="S73" s="214"/>
      <c r="T73" s="276">
        <f t="shared" si="8"/>
        <v>0</v>
      </c>
      <c r="U73" s="276">
        <f t="shared" si="5"/>
        <v>0</v>
      </c>
      <c r="V73" s="256" t="str">
        <f t="shared" si="6"/>
        <v>-</v>
      </c>
      <c r="W73" s="277" t="s">
        <v>87</v>
      </c>
      <c r="X73" s="278">
        <v>1.46</v>
      </c>
      <c r="Y73" s="279">
        <f t="shared" si="7"/>
        <v>0</v>
      </c>
    </row>
    <row r="74" spans="1:25" s="255" customFormat="1" ht="37.25" customHeight="1" x14ac:dyDescent="0.15">
      <c r="A74" s="259" t="s">
        <v>67</v>
      </c>
      <c r="B74" s="260" t="s">
        <v>88</v>
      </c>
      <c r="C74" s="260" t="s">
        <v>89</v>
      </c>
      <c r="D74" s="250">
        <v>5</v>
      </c>
      <c r="E74" s="275">
        <v>82</v>
      </c>
      <c r="F74" s="202"/>
      <c r="G74" s="203"/>
      <c r="H74" s="204"/>
      <c r="I74" s="205"/>
      <c r="J74" s="206"/>
      <c r="K74" s="207"/>
      <c r="L74" s="208"/>
      <c r="M74" s="209"/>
      <c r="N74" s="491"/>
      <c r="O74" s="210"/>
      <c r="P74" s="211"/>
      <c r="Q74" s="212"/>
      <c r="R74" s="213"/>
      <c r="S74" s="214"/>
      <c r="T74" s="276">
        <f t="shared" si="8"/>
        <v>0</v>
      </c>
      <c r="U74" s="276">
        <f t="shared" si="5"/>
        <v>0</v>
      </c>
      <c r="V74" s="256" t="str">
        <f t="shared" si="6"/>
        <v>-</v>
      </c>
      <c r="W74" s="277" t="s">
        <v>90</v>
      </c>
      <c r="X74" s="278">
        <v>1.8</v>
      </c>
      <c r="Y74" s="279">
        <f t="shared" si="7"/>
        <v>0</v>
      </c>
    </row>
    <row r="75" spans="1:25" s="255" customFormat="1" ht="37.25" customHeight="1" x14ac:dyDescent="0.15">
      <c r="A75" s="259" t="s">
        <v>67</v>
      </c>
      <c r="B75" s="260" t="s">
        <v>91</v>
      </c>
      <c r="C75" s="260" t="s">
        <v>92</v>
      </c>
      <c r="D75" s="250">
        <v>5</v>
      </c>
      <c r="E75" s="275">
        <v>125</v>
      </c>
      <c r="F75" s="202"/>
      <c r="G75" s="203"/>
      <c r="H75" s="204"/>
      <c r="I75" s="205"/>
      <c r="J75" s="206"/>
      <c r="K75" s="207"/>
      <c r="L75" s="208"/>
      <c r="M75" s="209"/>
      <c r="N75" s="491"/>
      <c r="O75" s="210"/>
      <c r="P75" s="211"/>
      <c r="Q75" s="212"/>
      <c r="R75" s="213"/>
      <c r="S75" s="214"/>
      <c r="T75" s="276">
        <f t="shared" si="8"/>
        <v>0</v>
      </c>
      <c r="U75" s="276">
        <f t="shared" si="5"/>
        <v>0</v>
      </c>
      <c r="V75" s="256" t="str">
        <f t="shared" si="6"/>
        <v>-</v>
      </c>
      <c r="W75" s="277" t="s">
        <v>1283</v>
      </c>
      <c r="X75" s="278">
        <v>2.9</v>
      </c>
      <c r="Y75" s="279">
        <f t="shared" si="7"/>
        <v>0</v>
      </c>
    </row>
    <row r="76" spans="1:25" s="255" customFormat="1" ht="37.25" customHeight="1" x14ac:dyDescent="0.15">
      <c r="A76" s="259" t="s">
        <v>67</v>
      </c>
      <c r="B76" s="260" t="s">
        <v>93</v>
      </c>
      <c r="C76" s="260" t="s">
        <v>94</v>
      </c>
      <c r="D76" s="250">
        <v>4</v>
      </c>
      <c r="E76" s="275">
        <v>177</v>
      </c>
      <c r="F76" s="202"/>
      <c r="G76" s="203"/>
      <c r="H76" s="204"/>
      <c r="I76" s="205"/>
      <c r="J76" s="206"/>
      <c r="K76" s="207"/>
      <c r="L76" s="208"/>
      <c r="M76" s="209"/>
      <c r="N76" s="491"/>
      <c r="O76" s="210"/>
      <c r="P76" s="211"/>
      <c r="Q76" s="212"/>
      <c r="R76" s="213"/>
      <c r="S76" s="214"/>
      <c r="T76" s="276">
        <f t="shared" si="8"/>
        <v>0</v>
      </c>
      <c r="U76" s="276">
        <f t="shared" si="5"/>
        <v>0</v>
      </c>
      <c r="V76" s="256" t="str">
        <f t="shared" si="6"/>
        <v>-</v>
      </c>
      <c r="W76" s="277" t="s">
        <v>1284</v>
      </c>
      <c r="X76" s="278">
        <v>3.42</v>
      </c>
      <c r="Y76" s="279">
        <f t="shared" si="7"/>
        <v>0</v>
      </c>
    </row>
    <row r="77" spans="1:25" s="255" customFormat="1" ht="37.25" customHeight="1" x14ac:dyDescent="0.15">
      <c r="A77" s="259" t="s">
        <v>95</v>
      </c>
      <c r="B77" s="260" t="s">
        <v>96</v>
      </c>
      <c r="C77" s="260" t="s">
        <v>97</v>
      </c>
      <c r="D77" s="250">
        <v>5</v>
      </c>
      <c r="E77" s="275">
        <v>22</v>
      </c>
      <c r="F77" s="202"/>
      <c r="G77" s="203"/>
      <c r="H77" s="204"/>
      <c r="I77" s="205"/>
      <c r="J77" s="206"/>
      <c r="K77" s="207"/>
      <c r="L77" s="208"/>
      <c r="M77" s="209"/>
      <c r="N77" s="491"/>
      <c r="O77" s="210"/>
      <c r="P77" s="211"/>
      <c r="Q77" s="212"/>
      <c r="R77" s="213"/>
      <c r="S77" s="214"/>
      <c r="T77" s="276">
        <f t="shared" si="8"/>
        <v>0</v>
      </c>
      <c r="U77" s="276">
        <f t="shared" si="5"/>
        <v>0</v>
      </c>
      <c r="V77" s="256" t="str">
        <f t="shared" si="6"/>
        <v>-</v>
      </c>
      <c r="W77" s="277" t="s">
        <v>70</v>
      </c>
      <c r="X77" s="278">
        <v>0.24</v>
      </c>
      <c r="Y77" s="279">
        <f t="shared" si="7"/>
        <v>0</v>
      </c>
    </row>
    <row r="78" spans="1:25" s="255" customFormat="1" ht="37.25" customHeight="1" x14ac:dyDescent="0.15">
      <c r="A78" s="259" t="s">
        <v>95</v>
      </c>
      <c r="B78" s="260" t="s">
        <v>98</v>
      </c>
      <c r="C78" s="260" t="s">
        <v>99</v>
      </c>
      <c r="D78" s="250">
        <v>5</v>
      </c>
      <c r="E78" s="275">
        <v>20</v>
      </c>
      <c r="F78" s="202"/>
      <c r="G78" s="203"/>
      <c r="H78" s="204"/>
      <c r="I78" s="205"/>
      <c r="J78" s="206"/>
      <c r="K78" s="207"/>
      <c r="L78" s="208"/>
      <c r="M78" s="209"/>
      <c r="N78" s="491"/>
      <c r="O78" s="210"/>
      <c r="P78" s="211"/>
      <c r="Q78" s="212"/>
      <c r="R78" s="213"/>
      <c r="S78" s="214"/>
      <c r="T78" s="276">
        <f t="shared" si="8"/>
        <v>0</v>
      </c>
      <c r="U78" s="276">
        <f t="shared" si="5"/>
        <v>0</v>
      </c>
      <c r="V78" s="256" t="str">
        <f t="shared" si="6"/>
        <v>-</v>
      </c>
      <c r="W78" s="277" t="s">
        <v>70</v>
      </c>
      <c r="X78" s="278">
        <v>0.18</v>
      </c>
      <c r="Y78" s="279">
        <f t="shared" si="7"/>
        <v>0</v>
      </c>
    </row>
    <row r="79" spans="1:25" s="255" customFormat="1" ht="37.25" customHeight="1" x14ac:dyDescent="0.15">
      <c r="A79" s="259" t="s">
        <v>95</v>
      </c>
      <c r="B79" s="260" t="s">
        <v>100</v>
      </c>
      <c r="C79" s="260" t="s">
        <v>101</v>
      </c>
      <c r="D79" s="250">
        <v>5</v>
      </c>
      <c r="E79" s="275">
        <v>21</v>
      </c>
      <c r="F79" s="202"/>
      <c r="G79" s="203"/>
      <c r="H79" s="204"/>
      <c r="I79" s="205"/>
      <c r="J79" s="206"/>
      <c r="K79" s="207"/>
      <c r="L79" s="208"/>
      <c r="M79" s="209"/>
      <c r="N79" s="491"/>
      <c r="O79" s="210"/>
      <c r="P79" s="211"/>
      <c r="Q79" s="212"/>
      <c r="R79" s="213"/>
      <c r="S79" s="214"/>
      <c r="T79" s="276">
        <f t="shared" si="8"/>
        <v>0</v>
      </c>
      <c r="U79" s="276">
        <f t="shared" si="5"/>
        <v>0</v>
      </c>
      <c r="V79" s="256" t="str">
        <f t="shared" si="6"/>
        <v>-</v>
      </c>
      <c r="W79" s="277" t="s">
        <v>70</v>
      </c>
      <c r="X79" s="278">
        <v>0.22</v>
      </c>
      <c r="Y79" s="279">
        <f t="shared" si="7"/>
        <v>0</v>
      </c>
    </row>
    <row r="80" spans="1:25" s="255" customFormat="1" ht="37.25" customHeight="1" x14ac:dyDescent="0.15">
      <c r="A80" s="259" t="s">
        <v>95</v>
      </c>
      <c r="B80" s="260" t="s">
        <v>102</v>
      </c>
      <c r="C80" s="260" t="s">
        <v>103</v>
      </c>
      <c r="D80" s="250">
        <v>5</v>
      </c>
      <c r="E80" s="275">
        <v>28</v>
      </c>
      <c r="F80" s="202"/>
      <c r="G80" s="203"/>
      <c r="H80" s="204"/>
      <c r="I80" s="205"/>
      <c r="J80" s="206"/>
      <c r="K80" s="207"/>
      <c r="L80" s="208"/>
      <c r="M80" s="209"/>
      <c r="N80" s="491"/>
      <c r="O80" s="210"/>
      <c r="P80" s="211"/>
      <c r="Q80" s="212"/>
      <c r="R80" s="213"/>
      <c r="S80" s="214"/>
      <c r="T80" s="276">
        <f t="shared" si="8"/>
        <v>0</v>
      </c>
      <c r="U80" s="276">
        <f t="shared" si="5"/>
        <v>0</v>
      </c>
      <c r="V80" s="256" t="str">
        <f t="shared" si="6"/>
        <v>-</v>
      </c>
      <c r="W80" s="277" t="s">
        <v>70</v>
      </c>
      <c r="X80" s="278">
        <v>0.38</v>
      </c>
      <c r="Y80" s="279">
        <f t="shared" si="7"/>
        <v>0</v>
      </c>
    </row>
    <row r="81" spans="1:25" s="255" customFormat="1" ht="37.25" customHeight="1" x14ac:dyDescent="0.15">
      <c r="A81" s="259" t="s">
        <v>95</v>
      </c>
      <c r="B81" s="260" t="s">
        <v>104</v>
      </c>
      <c r="C81" s="260" t="s">
        <v>105</v>
      </c>
      <c r="D81" s="250">
        <v>5</v>
      </c>
      <c r="E81" s="275">
        <v>27</v>
      </c>
      <c r="F81" s="202"/>
      <c r="G81" s="203"/>
      <c r="H81" s="204"/>
      <c r="I81" s="205"/>
      <c r="J81" s="206"/>
      <c r="K81" s="207"/>
      <c r="L81" s="208"/>
      <c r="M81" s="209"/>
      <c r="N81" s="491"/>
      <c r="O81" s="210"/>
      <c r="P81" s="211"/>
      <c r="Q81" s="212"/>
      <c r="R81" s="213"/>
      <c r="S81" s="214"/>
      <c r="T81" s="276">
        <f t="shared" si="8"/>
        <v>0</v>
      </c>
      <c r="U81" s="276">
        <f t="shared" si="5"/>
        <v>0</v>
      </c>
      <c r="V81" s="256" t="str">
        <f t="shared" si="6"/>
        <v>-</v>
      </c>
      <c r="W81" s="277" t="s">
        <v>70</v>
      </c>
      <c r="X81" s="278">
        <v>0.33</v>
      </c>
      <c r="Y81" s="279">
        <f t="shared" si="7"/>
        <v>0</v>
      </c>
    </row>
    <row r="82" spans="1:25" s="255" customFormat="1" ht="37.25" customHeight="1" x14ac:dyDescent="0.15">
      <c r="A82" s="281" t="s">
        <v>106</v>
      </c>
      <c r="B82" s="260" t="s">
        <v>107</v>
      </c>
      <c r="C82" s="260" t="s">
        <v>108</v>
      </c>
      <c r="D82" s="250">
        <v>5</v>
      </c>
      <c r="E82" s="275">
        <v>97</v>
      </c>
      <c r="F82" s="202"/>
      <c r="G82" s="203"/>
      <c r="H82" s="204"/>
      <c r="I82" s="205"/>
      <c r="J82" s="206"/>
      <c r="K82" s="207"/>
      <c r="L82" s="208"/>
      <c r="M82" s="209"/>
      <c r="N82" s="491"/>
      <c r="O82" s="210"/>
      <c r="P82" s="211"/>
      <c r="Q82" s="212"/>
      <c r="R82" s="213"/>
      <c r="S82" s="214"/>
      <c r="T82" s="276">
        <f t="shared" si="8"/>
        <v>0</v>
      </c>
      <c r="U82" s="276">
        <f t="shared" si="5"/>
        <v>0</v>
      </c>
      <c r="V82" s="256" t="str">
        <f t="shared" si="6"/>
        <v>-</v>
      </c>
      <c r="W82" s="277" t="s">
        <v>109</v>
      </c>
      <c r="X82" s="278">
        <v>2.16</v>
      </c>
      <c r="Y82" s="279">
        <f t="shared" si="7"/>
        <v>0</v>
      </c>
    </row>
    <row r="83" spans="1:25" s="255" customFormat="1" ht="37.25" customHeight="1" x14ac:dyDescent="0.15">
      <c r="A83" s="281" t="s">
        <v>106</v>
      </c>
      <c r="B83" s="260" t="s">
        <v>110</v>
      </c>
      <c r="C83" s="260" t="s">
        <v>111</v>
      </c>
      <c r="D83" s="250">
        <v>5</v>
      </c>
      <c r="E83" s="275">
        <v>128</v>
      </c>
      <c r="F83" s="202"/>
      <c r="G83" s="203"/>
      <c r="H83" s="204"/>
      <c r="I83" s="205"/>
      <c r="J83" s="206"/>
      <c r="K83" s="207"/>
      <c r="L83" s="208"/>
      <c r="M83" s="209"/>
      <c r="N83" s="491"/>
      <c r="O83" s="210"/>
      <c r="P83" s="211"/>
      <c r="Q83" s="212"/>
      <c r="R83" s="213"/>
      <c r="S83" s="214"/>
      <c r="T83" s="276">
        <f t="shared" si="8"/>
        <v>0</v>
      </c>
      <c r="U83" s="276">
        <f t="shared" si="5"/>
        <v>0</v>
      </c>
      <c r="V83" s="256" t="str">
        <f t="shared" si="6"/>
        <v>-</v>
      </c>
      <c r="W83" s="277" t="s">
        <v>112</v>
      </c>
      <c r="X83" s="278">
        <v>1.67</v>
      </c>
      <c r="Y83" s="279">
        <f t="shared" si="7"/>
        <v>0</v>
      </c>
    </row>
    <row r="84" spans="1:25" s="255" customFormat="1" ht="37.25" customHeight="1" x14ac:dyDescent="0.15">
      <c r="A84" s="281" t="s">
        <v>106</v>
      </c>
      <c r="B84" s="260" t="s">
        <v>113</v>
      </c>
      <c r="C84" s="260" t="s">
        <v>114</v>
      </c>
      <c r="D84" s="250">
        <v>5</v>
      </c>
      <c r="E84" s="275">
        <v>143</v>
      </c>
      <c r="F84" s="202"/>
      <c r="G84" s="203"/>
      <c r="H84" s="204"/>
      <c r="I84" s="205"/>
      <c r="J84" s="206"/>
      <c r="K84" s="207"/>
      <c r="L84" s="208"/>
      <c r="M84" s="209"/>
      <c r="N84" s="491"/>
      <c r="O84" s="210"/>
      <c r="P84" s="211"/>
      <c r="Q84" s="212"/>
      <c r="R84" s="213"/>
      <c r="S84" s="214"/>
      <c r="T84" s="276">
        <f t="shared" si="8"/>
        <v>0</v>
      </c>
      <c r="U84" s="276">
        <f t="shared" si="5"/>
        <v>0</v>
      </c>
      <c r="V84" s="256" t="str">
        <f t="shared" si="6"/>
        <v>-</v>
      </c>
      <c r="W84" s="277" t="s">
        <v>115</v>
      </c>
      <c r="X84" s="278">
        <v>2.04</v>
      </c>
      <c r="Y84" s="279">
        <f t="shared" si="7"/>
        <v>0</v>
      </c>
    </row>
    <row r="85" spans="1:25" s="255" customFormat="1" ht="37.25" customHeight="1" x14ac:dyDescent="0.15">
      <c r="A85" s="281" t="s">
        <v>106</v>
      </c>
      <c r="B85" s="260" t="s">
        <v>116</v>
      </c>
      <c r="C85" s="260" t="s">
        <v>117</v>
      </c>
      <c r="D85" s="250">
        <v>3</v>
      </c>
      <c r="E85" s="275">
        <v>87</v>
      </c>
      <c r="F85" s="202"/>
      <c r="G85" s="203"/>
      <c r="H85" s="204"/>
      <c r="I85" s="205"/>
      <c r="J85" s="206"/>
      <c r="K85" s="207"/>
      <c r="L85" s="208"/>
      <c r="M85" s="209"/>
      <c r="N85" s="491"/>
      <c r="O85" s="210"/>
      <c r="P85" s="211"/>
      <c r="Q85" s="212"/>
      <c r="R85" s="213"/>
      <c r="S85" s="214"/>
      <c r="T85" s="276">
        <f t="shared" si="8"/>
        <v>0</v>
      </c>
      <c r="U85" s="276">
        <f t="shared" si="5"/>
        <v>0</v>
      </c>
      <c r="V85" s="256" t="str">
        <f t="shared" si="6"/>
        <v>-</v>
      </c>
      <c r="W85" s="277" t="s">
        <v>118</v>
      </c>
      <c r="X85" s="278">
        <v>1.28</v>
      </c>
      <c r="Y85" s="279">
        <f t="shared" si="7"/>
        <v>0</v>
      </c>
    </row>
    <row r="86" spans="1:25" s="255" customFormat="1" ht="37.25" customHeight="1" x14ac:dyDescent="0.15">
      <c r="A86" s="281" t="s">
        <v>106</v>
      </c>
      <c r="B86" s="260" t="s">
        <v>119</v>
      </c>
      <c r="C86" s="260" t="s">
        <v>120</v>
      </c>
      <c r="D86" s="250">
        <v>1</v>
      </c>
      <c r="E86" s="275">
        <v>46</v>
      </c>
      <c r="F86" s="202"/>
      <c r="G86" s="203"/>
      <c r="H86" s="204"/>
      <c r="I86" s="205"/>
      <c r="J86" s="206"/>
      <c r="K86" s="207"/>
      <c r="L86" s="208"/>
      <c r="M86" s="209"/>
      <c r="N86" s="491"/>
      <c r="O86" s="210"/>
      <c r="P86" s="211"/>
      <c r="Q86" s="212"/>
      <c r="R86" s="213"/>
      <c r="S86" s="214"/>
      <c r="T86" s="276">
        <f t="shared" si="8"/>
        <v>0</v>
      </c>
      <c r="U86" s="276">
        <f t="shared" si="5"/>
        <v>0</v>
      </c>
      <c r="V86" s="256" t="str">
        <f t="shared" si="6"/>
        <v>-</v>
      </c>
      <c r="W86" s="277" t="s">
        <v>121</v>
      </c>
      <c r="X86" s="278">
        <v>0.94</v>
      </c>
      <c r="Y86" s="279">
        <f t="shared" si="7"/>
        <v>0</v>
      </c>
    </row>
    <row r="87" spans="1:25" s="255" customFormat="1" ht="37.25" customHeight="1" x14ac:dyDescent="0.15">
      <c r="A87" s="281" t="s">
        <v>106</v>
      </c>
      <c r="B87" s="260" t="s">
        <v>122</v>
      </c>
      <c r="C87" s="260" t="s">
        <v>123</v>
      </c>
      <c r="D87" s="250">
        <v>1</v>
      </c>
      <c r="E87" s="275">
        <v>74</v>
      </c>
      <c r="F87" s="202"/>
      <c r="G87" s="203"/>
      <c r="H87" s="204"/>
      <c r="I87" s="205"/>
      <c r="J87" s="206"/>
      <c r="K87" s="207"/>
      <c r="L87" s="208"/>
      <c r="M87" s="209"/>
      <c r="N87" s="491"/>
      <c r="O87" s="210"/>
      <c r="P87" s="211"/>
      <c r="Q87" s="212"/>
      <c r="R87" s="213"/>
      <c r="S87" s="214"/>
      <c r="T87" s="276">
        <f t="shared" si="8"/>
        <v>0</v>
      </c>
      <c r="U87" s="276">
        <f t="shared" si="5"/>
        <v>0</v>
      </c>
      <c r="V87" s="256" t="str">
        <f t="shared" si="6"/>
        <v>-</v>
      </c>
      <c r="W87" s="277" t="s">
        <v>124</v>
      </c>
      <c r="X87" s="278">
        <v>1.57</v>
      </c>
      <c r="Y87" s="279">
        <f t="shared" si="7"/>
        <v>0</v>
      </c>
    </row>
    <row r="88" spans="1:25" s="255" customFormat="1" ht="37.25" customHeight="1" x14ac:dyDescent="0.15">
      <c r="A88" s="281" t="s">
        <v>106</v>
      </c>
      <c r="B88" s="260" t="s">
        <v>125</v>
      </c>
      <c r="C88" s="260" t="s">
        <v>126</v>
      </c>
      <c r="D88" s="250">
        <v>1</v>
      </c>
      <c r="E88" s="275">
        <v>94</v>
      </c>
      <c r="F88" s="202"/>
      <c r="G88" s="203"/>
      <c r="H88" s="204"/>
      <c r="I88" s="205"/>
      <c r="J88" s="206"/>
      <c r="K88" s="207"/>
      <c r="L88" s="208"/>
      <c r="M88" s="209"/>
      <c r="N88" s="491"/>
      <c r="O88" s="210"/>
      <c r="P88" s="211"/>
      <c r="Q88" s="212"/>
      <c r="R88" s="213"/>
      <c r="S88" s="214"/>
      <c r="T88" s="276">
        <f t="shared" si="8"/>
        <v>0</v>
      </c>
      <c r="U88" s="276">
        <f t="shared" si="5"/>
        <v>0</v>
      </c>
      <c r="V88" s="256" t="str">
        <f t="shared" si="6"/>
        <v>-</v>
      </c>
      <c r="W88" s="277" t="s">
        <v>1285</v>
      </c>
      <c r="X88" s="278">
        <v>2.2200000000000002</v>
      </c>
      <c r="Y88" s="279">
        <f t="shared" si="7"/>
        <v>0</v>
      </c>
    </row>
    <row r="89" spans="1:25" s="255" customFormat="1" ht="37.25" customHeight="1" x14ac:dyDescent="0.15">
      <c r="A89" s="281" t="s">
        <v>106</v>
      </c>
      <c r="B89" s="260" t="s">
        <v>127</v>
      </c>
      <c r="C89" s="260" t="s">
        <v>128</v>
      </c>
      <c r="D89" s="250">
        <v>1</v>
      </c>
      <c r="E89" s="275">
        <v>88</v>
      </c>
      <c r="F89" s="202"/>
      <c r="G89" s="203"/>
      <c r="H89" s="204"/>
      <c r="I89" s="205"/>
      <c r="J89" s="206"/>
      <c r="K89" s="207"/>
      <c r="L89" s="208"/>
      <c r="M89" s="209"/>
      <c r="N89" s="491"/>
      <c r="O89" s="210"/>
      <c r="P89" s="211"/>
      <c r="Q89" s="212"/>
      <c r="R89" s="213"/>
      <c r="S89" s="214"/>
      <c r="T89" s="276">
        <f t="shared" si="8"/>
        <v>0</v>
      </c>
      <c r="U89" s="276">
        <f t="shared" si="5"/>
        <v>0</v>
      </c>
      <c r="V89" s="256" t="str">
        <f t="shared" si="6"/>
        <v>-</v>
      </c>
      <c r="W89" s="277" t="s">
        <v>129</v>
      </c>
      <c r="X89" s="278">
        <v>1.67</v>
      </c>
      <c r="Y89" s="279">
        <f t="shared" si="7"/>
        <v>0</v>
      </c>
    </row>
    <row r="90" spans="1:25" s="255" customFormat="1" ht="37.25" customHeight="1" x14ac:dyDescent="0.15">
      <c r="A90" s="281" t="s">
        <v>106</v>
      </c>
      <c r="B90" s="260" t="s">
        <v>130</v>
      </c>
      <c r="C90" s="260" t="s">
        <v>131</v>
      </c>
      <c r="D90" s="250">
        <v>1</v>
      </c>
      <c r="E90" s="275">
        <v>129</v>
      </c>
      <c r="F90" s="202"/>
      <c r="G90" s="203"/>
      <c r="H90" s="204"/>
      <c r="I90" s="205"/>
      <c r="J90" s="206"/>
      <c r="K90" s="207"/>
      <c r="L90" s="208"/>
      <c r="M90" s="209"/>
      <c r="N90" s="491"/>
      <c r="O90" s="210"/>
      <c r="P90" s="211"/>
      <c r="Q90" s="212"/>
      <c r="R90" s="213"/>
      <c r="S90" s="214"/>
      <c r="T90" s="276">
        <f t="shared" si="8"/>
        <v>0</v>
      </c>
      <c r="U90" s="276">
        <f t="shared" si="5"/>
        <v>0</v>
      </c>
      <c r="V90" s="256" t="str">
        <f t="shared" si="6"/>
        <v>-</v>
      </c>
      <c r="W90" s="277" t="s">
        <v>132</v>
      </c>
      <c r="X90" s="278">
        <v>3</v>
      </c>
      <c r="Y90" s="279">
        <f t="shared" si="7"/>
        <v>0</v>
      </c>
    </row>
    <row r="91" spans="1:25" s="255" customFormat="1" ht="38" customHeight="1" x14ac:dyDescent="0.15">
      <c r="A91" s="281" t="s">
        <v>106</v>
      </c>
      <c r="B91" s="282" t="s">
        <v>133</v>
      </c>
      <c r="C91" s="260" t="s">
        <v>134</v>
      </c>
      <c r="D91" s="250">
        <v>1</v>
      </c>
      <c r="E91" s="275">
        <v>90</v>
      </c>
      <c r="F91" s="202"/>
      <c r="G91" s="203"/>
      <c r="H91" s="204"/>
      <c r="I91" s="205"/>
      <c r="J91" s="206"/>
      <c r="K91" s="207"/>
      <c r="L91" s="208"/>
      <c r="M91" s="209"/>
      <c r="N91" s="491"/>
      <c r="O91" s="210"/>
      <c r="P91" s="211"/>
      <c r="Q91" s="212"/>
      <c r="R91" s="213"/>
      <c r="S91" s="214"/>
      <c r="T91" s="276">
        <f t="shared" si="8"/>
        <v>0</v>
      </c>
      <c r="U91" s="276">
        <f t="shared" si="5"/>
        <v>0</v>
      </c>
      <c r="V91" s="256" t="str">
        <f t="shared" si="6"/>
        <v>-</v>
      </c>
      <c r="W91" s="277" t="s">
        <v>135</v>
      </c>
      <c r="X91" s="278">
        <v>1.75</v>
      </c>
      <c r="Y91" s="279">
        <f t="shared" si="7"/>
        <v>0</v>
      </c>
    </row>
    <row r="92" spans="1:25" s="255" customFormat="1" ht="37.25" customHeight="1" x14ac:dyDescent="0.15">
      <c r="A92" s="281" t="s">
        <v>106</v>
      </c>
      <c r="B92" s="260" t="s">
        <v>136</v>
      </c>
      <c r="C92" s="260" t="s">
        <v>137</v>
      </c>
      <c r="D92" s="250">
        <v>1</v>
      </c>
      <c r="E92" s="275">
        <v>118</v>
      </c>
      <c r="F92" s="202"/>
      <c r="G92" s="203"/>
      <c r="H92" s="204"/>
      <c r="I92" s="205"/>
      <c r="J92" s="206"/>
      <c r="K92" s="207"/>
      <c r="L92" s="208"/>
      <c r="M92" s="209"/>
      <c r="N92" s="491"/>
      <c r="O92" s="210"/>
      <c r="P92" s="211"/>
      <c r="Q92" s="212"/>
      <c r="R92" s="213"/>
      <c r="S92" s="214"/>
      <c r="T92" s="276">
        <f t="shared" si="8"/>
        <v>0</v>
      </c>
      <c r="U92" s="276">
        <f t="shared" si="5"/>
        <v>0</v>
      </c>
      <c r="V92" s="256" t="str">
        <f t="shared" si="6"/>
        <v>-</v>
      </c>
      <c r="W92" s="277" t="s">
        <v>138</v>
      </c>
      <c r="X92" s="278">
        <v>2.34</v>
      </c>
      <c r="Y92" s="279">
        <f t="shared" si="7"/>
        <v>0</v>
      </c>
    </row>
    <row r="93" spans="1:25" s="255" customFormat="1" ht="37.25" customHeight="1" x14ac:dyDescent="0.15">
      <c r="A93" s="281" t="s">
        <v>106</v>
      </c>
      <c r="B93" s="260" t="s">
        <v>139</v>
      </c>
      <c r="C93" s="260" t="s">
        <v>140</v>
      </c>
      <c r="D93" s="250">
        <v>1</v>
      </c>
      <c r="E93" s="275">
        <v>57</v>
      </c>
      <c r="F93" s="202"/>
      <c r="G93" s="203"/>
      <c r="H93" s="204"/>
      <c r="I93" s="205"/>
      <c r="J93" s="206"/>
      <c r="K93" s="207"/>
      <c r="L93" s="208"/>
      <c r="M93" s="209"/>
      <c r="N93" s="491"/>
      <c r="O93" s="210"/>
      <c r="P93" s="211"/>
      <c r="Q93" s="212"/>
      <c r="R93" s="213"/>
      <c r="S93" s="214"/>
      <c r="T93" s="276">
        <f t="shared" si="8"/>
        <v>0</v>
      </c>
      <c r="U93" s="276">
        <f t="shared" si="5"/>
        <v>0</v>
      </c>
      <c r="V93" s="256" t="str">
        <f t="shared" si="6"/>
        <v>-</v>
      </c>
      <c r="W93" s="277" t="s">
        <v>121</v>
      </c>
      <c r="X93" s="278">
        <v>1.02</v>
      </c>
      <c r="Y93" s="279">
        <f t="shared" si="7"/>
        <v>0</v>
      </c>
    </row>
    <row r="94" spans="1:25" s="255" customFormat="1" ht="38" customHeight="1" x14ac:dyDescent="0.15">
      <c r="A94" s="281" t="s">
        <v>106</v>
      </c>
      <c r="B94" s="282" t="s">
        <v>141</v>
      </c>
      <c r="C94" s="260" t="s">
        <v>142</v>
      </c>
      <c r="D94" s="250">
        <v>1</v>
      </c>
      <c r="E94" s="275">
        <v>57</v>
      </c>
      <c r="F94" s="202"/>
      <c r="G94" s="203"/>
      <c r="H94" s="204"/>
      <c r="I94" s="205"/>
      <c r="J94" s="206"/>
      <c r="K94" s="207"/>
      <c r="L94" s="208"/>
      <c r="M94" s="209"/>
      <c r="N94" s="491"/>
      <c r="O94" s="210"/>
      <c r="P94" s="211"/>
      <c r="Q94" s="212"/>
      <c r="R94" s="213"/>
      <c r="S94" s="214"/>
      <c r="T94" s="276">
        <f t="shared" si="8"/>
        <v>0</v>
      </c>
      <c r="U94" s="276">
        <f t="shared" si="5"/>
        <v>0</v>
      </c>
      <c r="V94" s="256" t="str">
        <f t="shared" si="6"/>
        <v>-</v>
      </c>
      <c r="W94" s="277" t="s">
        <v>124</v>
      </c>
      <c r="X94" s="278">
        <v>1.04</v>
      </c>
      <c r="Y94" s="279">
        <f t="shared" si="7"/>
        <v>0</v>
      </c>
    </row>
    <row r="95" spans="1:25" s="255" customFormat="1" ht="38" customHeight="1" x14ac:dyDescent="0.15">
      <c r="A95" s="281" t="s">
        <v>106</v>
      </c>
      <c r="B95" s="282" t="s">
        <v>143</v>
      </c>
      <c r="C95" s="260" t="s">
        <v>144</v>
      </c>
      <c r="D95" s="250">
        <v>1</v>
      </c>
      <c r="E95" s="275">
        <v>115</v>
      </c>
      <c r="F95" s="202"/>
      <c r="G95" s="203"/>
      <c r="H95" s="204"/>
      <c r="I95" s="205"/>
      <c r="J95" s="206"/>
      <c r="K95" s="207"/>
      <c r="L95" s="208"/>
      <c r="M95" s="209"/>
      <c r="N95" s="491"/>
      <c r="O95" s="210"/>
      <c r="P95" s="211"/>
      <c r="Q95" s="212"/>
      <c r="R95" s="213"/>
      <c r="S95" s="214"/>
      <c r="T95" s="276">
        <f t="shared" si="8"/>
        <v>0</v>
      </c>
      <c r="U95" s="276">
        <f t="shared" si="5"/>
        <v>0</v>
      </c>
      <c r="V95" s="256" t="str">
        <f t="shared" si="6"/>
        <v>-</v>
      </c>
      <c r="W95" s="277" t="s">
        <v>132</v>
      </c>
      <c r="X95" s="278">
        <v>1.99</v>
      </c>
      <c r="Y95" s="279">
        <f t="shared" si="7"/>
        <v>0</v>
      </c>
    </row>
    <row r="96" spans="1:25" s="255" customFormat="1" ht="38" customHeight="1" x14ac:dyDescent="0.15">
      <c r="A96" s="281" t="s">
        <v>106</v>
      </c>
      <c r="B96" s="282" t="s">
        <v>145</v>
      </c>
      <c r="C96" s="260" t="s">
        <v>146</v>
      </c>
      <c r="D96" s="250">
        <v>1</v>
      </c>
      <c r="E96" s="275">
        <v>87</v>
      </c>
      <c r="F96" s="202"/>
      <c r="G96" s="203"/>
      <c r="H96" s="204"/>
      <c r="I96" s="205"/>
      <c r="J96" s="206"/>
      <c r="K96" s="207"/>
      <c r="L96" s="208"/>
      <c r="M96" s="209"/>
      <c r="N96" s="491"/>
      <c r="O96" s="210"/>
      <c r="P96" s="211"/>
      <c r="Q96" s="212"/>
      <c r="R96" s="213"/>
      <c r="S96" s="214"/>
      <c r="T96" s="276">
        <f t="shared" si="8"/>
        <v>0</v>
      </c>
      <c r="U96" s="276">
        <f t="shared" si="5"/>
        <v>0</v>
      </c>
      <c r="V96" s="256" t="str">
        <f t="shared" si="6"/>
        <v>-</v>
      </c>
      <c r="W96" s="277" t="s">
        <v>132</v>
      </c>
      <c r="X96" s="278">
        <v>1.44</v>
      </c>
      <c r="Y96" s="279">
        <f t="shared" si="7"/>
        <v>0</v>
      </c>
    </row>
    <row r="97" spans="1:25" s="255" customFormat="1" ht="38" customHeight="1" x14ac:dyDescent="0.15">
      <c r="A97" s="281" t="s">
        <v>106</v>
      </c>
      <c r="B97" s="282" t="s">
        <v>147</v>
      </c>
      <c r="C97" s="260" t="s">
        <v>148</v>
      </c>
      <c r="D97" s="250">
        <v>1</v>
      </c>
      <c r="E97" s="275">
        <v>111</v>
      </c>
      <c r="F97" s="202"/>
      <c r="G97" s="203"/>
      <c r="H97" s="204"/>
      <c r="I97" s="205"/>
      <c r="J97" s="206"/>
      <c r="K97" s="207"/>
      <c r="L97" s="208"/>
      <c r="M97" s="209"/>
      <c r="N97" s="491"/>
      <c r="O97" s="210"/>
      <c r="P97" s="211"/>
      <c r="Q97" s="212"/>
      <c r="R97" s="213"/>
      <c r="S97" s="214"/>
      <c r="T97" s="276">
        <f t="shared" si="8"/>
        <v>0</v>
      </c>
      <c r="U97" s="276">
        <f t="shared" si="5"/>
        <v>0</v>
      </c>
      <c r="V97" s="256" t="str">
        <f t="shared" si="6"/>
        <v>-</v>
      </c>
      <c r="W97" s="277" t="s">
        <v>149</v>
      </c>
      <c r="X97" s="278">
        <v>1.87</v>
      </c>
      <c r="Y97" s="279">
        <f t="shared" si="7"/>
        <v>0</v>
      </c>
    </row>
    <row r="98" spans="1:25" s="255" customFormat="1" ht="38" customHeight="1" x14ac:dyDescent="0.15">
      <c r="A98" s="281" t="s">
        <v>106</v>
      </c>
      <c r="B98" s="282" t="s">
        <v>150</v>
      </c>
      <c r="C98" s="260" t="s">
        <v>151</v>
      </c>
      <c r="D98" s="250">
        <v>1</v>
      </c>
      <c r="E98" s="275">
        <v>162</v>
      </c>
      <c r="F98" s="202"/>
      <c r="G98" s="203"/>
      <c r="H98" s="204"/>
      <c r="I98" s="205"/>
      <c r="J98" s="206"/>
      <c r="K98" s="207"/>
      <c r="L98" s="208"/>
      <c r="M98" s="209"/>
      <c r="N98" s="491"/>
      <c r="O98" s="210"/>
      <c r="P98" s="211"/>
      <c r="Q98" s="212"/>
      <c r="R98" s="213"/>
      <c r="S98" s="214"/>
      <c r="T98" s="276">
        <f t="shared" si="8"/>
        <v>0</v>
      </c>
      <c r="U98" s="276">
        <f t="shared" si="5"/>
        <v>0</v>
      </c>
      <c r="V98" s="256" t="str">
        <f t="shared" si="6"/>
        <v>-</v>
      </c>
      <c r="W98" s="277" t="s">
        <v>132</v>
      </c>
      <c r="X98" s="278">
        <v>3.13</v>
      </c>
      <c r="Y98" s="279">
        <f t="shared" si="7"/>
        <v>0</v>
      </c>
    </row>
    <row r="99" spans="1:25" s="255" customFormat="1" ht="37.25" customHeight="1" x14ac:dyDescent="0.15">
      <c r="A99" s="259" t="s">
        <v>152</v>
      </c>
      <c r="B99" s="260" t="s">
        <v>153</v>
      </c>
      <c r="C99" s="260" t="s">
        <v>154</v>
      </c>
      <c r="D99" s="250">
        <v>15</v>
      </c>
      <c r="E99" s="275">
        <v>43</v>
      </c>
      <c r="F99" s="202"/>
      <c r="G99" s="203"/>
      <c r="H99" s="204"/>
      <c r="I99" s="205"/>
      <c r="J99" s="206"/>
      <c r="K99" s="207"/>
      <c r="L99" s="208"/>
      <c r="M99" s="209"/>
      <c r="N99" s="491"/>
      <c r="O99" s="210"/>
      <c r="P99" s="211"/>
      <c r="Q99" s="212"/>
      <c r="R99" s="213"/>
      <c r="S99" s="214"/>
      <c r="T99" s="276">
        <f t="shared" si="8"/>
        <v>0</v>
      </c>
      <c r="U99" s="276">
        <f t="shared" si="5"/>
        <v>0</v>
      </c>
      <c r="V99" s="256" t="str">
        <f t="shared" si="6"/>
        <v>-</v>
      </c>
      <c r="W99" s="283" t="s">
        <v>155</v>
      </c>
      <c r="X99" s="278">
        <v>0.18</v>
      </c>
      <c r="Y99" s="279">
        <f t="shared" si="7"/>
        <v>0</v>
      </c>
    </row>
    <row r="100" spans="1:25" s="255" customFormat="1" ht="37.25" customHeight="1" x14ac:dyDescent="0.15">
      <c r="A100" s="259" t="s">
        <v>152</v>
      </c>
      <c r="B100" s="260" t="s">
        <v>156</v>
      </c>
      <c r="C100" s="260" t="s">
        <v>157</v>
      </c>
      <c r="D100" s="250">
        <v>13</v>
      </c>
      <c r="E100" s="275">
        <v>46</v>
      </c>
      <c r="F100" s="202"/>
      <c r="G100" s="203"/>
      <c r="H100" s="204"/>
      <c r="I100" s="205"/>
      <c r="J100" s="206"/>
      <c r="K100" s="207"/>
      <c r="L100" s="208"/>
      <c r="M100" s="209"/>
      <c r="N100" s="491"/>
      <c r="O100" s="210"/>
      <c r="P100" s="211"/>
      <c r="Q100" s="212"/>
      <c r="R100" s="213"/>
      <c r="S100" s="214"/>
      <c r="T100" s="276">
        <f t="shared" si="8"/>
        <v>0</v>
      </c>
      <c r="U100" s="276">
        <f t="shared" si="5"/>
        <v>0</v>
      </c>
      <c r="V100" s="256" t="str">
        <f t="shared" si="6"/>
        <v>-</v>
      </c>
      <c r="W100" s="283" t="s">
        <v>155</v>
      </c>
      <c r="X100" s="278">
        <v>0.5</v>
      </c>
      <c r="Y100" s="279">
        <f t="shared" si="7"/>
        <v>0</v>
      </c>
    </row>
    <row r="101" spans="1:25" s="255" customFormat="1" ht="37.25" customHeight="1" x14ac:dyDescent="0.15">
      <c r="A101" s="259" t="s">
        <v>152</v>
      </c>
      <c r="B101" s="260" t="s">
        <v>158</v>
      </c>
      <c r="C101" s="260" t="s">
        <v>159</v>
      </c>
      <c r="D101" s="250">
        <v>20</v>
      </c>
      <c r="E101" s="275">
        <v>90</v>
      </c>
      <c r="F101" s="202"/>
      <c r="G101" s="203"/>
      <c r="H101" s="204"/>
      <c r="I101" s="205"/>
      <c r="J101" s="206"/>
      <c r="K101" s="207"/>
      <c r="L101" s="208"/>
      <c r="M101" s="209"/>
      <c r="N101" s="491"/>
      <c r="O101" s="210"/>
      <c r="P101" s="211"/>
      <c r="Q101" s="212"/>
      <c r="R101" s="213"/>
      <c r="S101" s="214"/>
      <c r="T101" s="276">
        <f t="shared" si="8"/>
        <v>0</v>
      </c>
      <c r="U101" s="276">
        <f t="shared" si="5"/>
        <v>0</v>
      </c>
      <c r="V101" s="256" t="str">
        <f t="shared" si="6"/>
        <v>-</v>
      </c>
      <c r="W101" s="283" t="s">
        <v>155</v>
      </c>
      <c r="X101" s="278">
        <v>1.0900000000000001</v>
      </c>
      <c r="Y101" s="279">
        <f t="shared" si="7"/>
        <v>0</v>
      </c>
    </row>
    <row r="102" spans="1:25" s="255" customFormat="1" ht="37.25" customHeight="1" x14ac:dyDescent="0.15">
      <c r="A102" s="259" t="s">
        <v>152</v>
      </c>
      <c r="B102" s="260" t="s">
        <v>160</v>
      </c>
      <c r="C102" s="260" t="s">
        <v>161</v>
      </c>
      <c r="D102" s="250">
        <v>10</v>
      </c>
      <c r="E102" s="275">
        <v>52</v>
      </c>
      <c r="F102" s="202"/>
      <c r="G102" s="203"/>
      <c r="H102" s="204"/>
      <c r="I102" s="205"/>
      <c r="J102" s="206"/>
      <c r="K102" s="207"/>
      <c r="L102" s="208"/>
      <c r="M102" s="209"/>
      <c r="N102" s="491"/>
      <c r="O102" s="210"/>
      <c r="P102" s="211"/>
      <c r="Q102" s="212"/>
      <c r="R102" s="213"/>
      <c r="S102" s="214"/>
      <c r="T102" s="276">
        <f t="shared" si="8"/>
        <v>0</v>
      </c>
      <c r="U102" s="276">
        <f t="shared" si="5"/>
        <v>0</v>
      </c>
      <c r="V102" s="256" t="str">
        <f t="shared" si="6"/>
        <v>-</v>
      </c>
      <c r="W102" s="283" t="s">
        <v>155</v>
      </c>
      <c r="X102" s="278">
        <v>0.77</v>
      </c>
      <c r="Y102" s="279">
        <f t="shared" si="7"/>
        <v>0</v>
      </c>
    </row>
    <row r="103" spans="1:25" s="255" customFormat="1" ht="37.25" customHeight="1" x14ac:dyDescent="0.15">
      <c r="A103" s="259" t="s">
        <v>152</v>
      </c>
      <c r="B103" s="260" t="s">
        <v>162</v>
      </c>
      <c r="C103" s="260" t="s">
        <v>163</v>
      </c>
      <c r="D103" s="250">
        <v>13</v>
      </c>
      <c r="E103" s="275">
        <v>88</v>
      </c>
      <c r="F103" s="202"/>
      <c r="G103" s="203"/>
      <c r="H103" s="204"/>
      <c r="I103" s="205"/>
      <c r="J103" s="206"/>
      <c r="K103" s="207"/>
      <c r="L103" s="208"/>
      <c r="M103" s="209"/>
      <c r="N103" s="491"/>
      <c r="O103" s="210"/>
      <c r="P103" s="211"/>
      <c r="Q103" s="212"/>
      <c r="R103" s="213"/>
      <c r="S103" s="214"/>
      <c r="T103" s="276">
        <f t="shared" si="8"/>
        <v>0</v>
      </c>
      <c r="U103" s="276">
        <f t="shared" si="5"/>
        <v>0</v>
      </c>
      <c r="V103" s="256" t="str">
        <f t="shared" si="6"/>
        <v>-</v>
      </c>
      <c r="W103" s="283" t="s">
        <v>155</v>
      </c>
      <c r="X103" s="278">
        <v>1.74</v>
      </c>
      <c r="Y103" s="279">
        <f t="shared" si="7"/>
        <v>0</v>
      </c>
    </row>
    <row r="104" spans="1:25" s="255" customFormat="1" ht="37.25" customHeight="1" x14ac:dyDescent="0.15">
      <c r="A104" s="259" t="s">
        <v>152</v>
      </c>
      <c r="B104" s="260" t="s">
        <v>164</v>
      </c>
      <c r="C104" s="260" t="s">
        <v>165</v>
      </c>
      <c r="D104" s="250">
        <v>5</v>
      </c>
      <c r="E104" s="275">
        <v>22</v>
      </c>
      <c r="F104" s="202"/>
      <c r="G104" s="203"/>
      <c r="H104" s="204"/>
      <c r="I104" s="205"/>
      <c r="J104" s="206"/>
      <c r="K104" s="207"/>
      <c r="L104" s="208"/>
      <c r="M104" s="209"/>
      <c r="N104" s="491"/>
      <c r="O104" s="210"/>
      <c r="P104" s="211"/>
      <c r="Q104" s="212"/>
      <c r="R104" s="213"/>
      <c r="S104" s="214"/>
      <c r="T104" s="276">
        <f t="shared" si="8"/>
        <v>0</v>
      </c>
      <c r="U104" s="276">
        <f t="shared" si="5"/>
        <v>0</v>
      </c>
      <c r="V104" s="256" t="str">
        <f t="shared" si="6"/>
        <v>-</v>
      </c>
      <c r="W104" s="283" t="s">
        <v>155</v>
      </c>
      <c r="X104" s="278">
        <v>0.23</v>
      </c>
      <c r="Y104" s="279">
        <f t="shared" si="7"/>
        <v>0</v>
      </c>
    </row>
    <row r="105" spans="1:25" s="255" customFormat="1" ht="37.25" customHeight="1" x14ac:dyDescent="0.15">
      <c r="A105" s="259" t="s">
        <v>152</v>
      </c>
      <c r="B105" s="260" t="s">
        <v>166</v>
      </c>
      <c r="C105" s="260" t="s">
        <v>167</v>
      </c>
      <c r="D105" s="250">
        <v>6</v>
      </c>
      <c r="E105" s="275">
        <v>36</v>
      </c>
      <c r="F105" s="202"/>
      <c r="G105" s="203"/>
      <c r="H105" s="204"/>
      <c r="I105" s="205"/>
      <c r="J105" s="206"/>
      <c r="K105" s="207"/>
      <c r="L105" s="208"/>
      <c r="M105" s="209"/>
      <c r="N105" s="491"/>
      <c r="O105" s="210"/>
      <c r="P105" s="211"/>
      <c r="Q105" s="212"/>
      <c r="R105" s="213"/>
      <c r="S105" s="214"/>
      <c r="T105" s="276">
        <f t="shared" si="8"/>
        <v>0</v>
      </c>
      <c r="U105" s="276">
        <f t="shared" si="5"/>
        <v>0</v>
      </c>
      <c r="V105" s="256" t="str">
        <f t="shared" si="6"/>
        <v>-</v>
      </c>
      <c r="W105" s="283" t="s">
        <v>155</v>
      </c>
      <c r="X105" s="278">
        <v>0.6</v>
      </c>
      <c r="Y105" s="279">
        <f t="shared" si="7"/>
        <v>0</v>
      </c>
    </row>
    <row r="106" spans="1:25" s="255" customFormat="1" ht="37.25" customHeight="1" x14ac:dyDescent="0.15">
      <c r="A106" s="259" t="s">
        <v>152</v>
      </c>
      <c r="B106" s="260" t="s">
        <v>168</v>
      </c>
      <c r="C106" s="260" t="s">
        <v>169</v>
      </c>
      <c r="D106" s="250">
        <v>5</v>
      </c>
      <c r="E106" s="275">
        <v>58</v>
      </c>
      <c r="F106" s="202"/>
      <c r="G106" s="203"/>
      <c r="H106" s="204"/>
      <c r="I106" s="205"/>
      <c r="J106" s="206"/>
      <c r="K106" s="207"/>
      <c r="L106" s="208"/>
      <c r="M106" s="209"/>
      <c r="N106" s="491"/>
      <c r="O106" s="210"/>
      <c r="P106" s="211"/>
      <c r="Q106" s="212"/>
      <c r="R106" s="213"/>
      <c r="S106" s="214"/>
      <c r="T106" s="276">
        <f t="shared" si="8"/>
        <v>0</v>
      </c>
      <c r="U106" s="276">
        <f t="shared" si="5"/>
        <v>0</v>
      </c>
      <c r="V106" s="256" t="str">
        <f t="shared" si="6"/>
        <v>-</v>
      </c>
      <c r="W106" s="283" t="s">
        <v>155</v>
      </c>
      <c r="X106" s="278">
        <v>1.24</v>
      </c>
      <c r="Y106" s="279">
        <f t="shared" si="7"/>
        <v>0</v>
      </c>
    </row>
    <row r="107" spans="1:25" s="255" customFormat="1" ht="37.25" customHeight="1" x14ac:dyDescent="0.15">
      <c r="A107" s="259" t="s">
        <v>170</v>
      </c>
      <c r="B107" s="260" t="s">
        <v>171</v>
      </c>
      <c r="C107" s="260" t="s">
        <v>172</v>
      </c>
      <c r="D107" s="250">
        <v>5</v>
      </c>
      <c r="E107" s="275">
        <v>84</v>
      </c>
      <c r="F107" s="202"/>
      <c r="G107" s="203"/>
      <c r="H107" s="204"/>
      <c r="I107" s="205"/>
      <c r="J107" s="206"/>
      <c r="K107" s="207"/>
      <c r="L107" s="208"/>
      <c r="M107" s="209"/>
      <c r="N107" s="491"/>
      <c r="O107" s="210"/>
      <c r="P107" s="211"/>
      <c r="Q107" s="212"/>
      <c r="R107" s="213"/>
      <c r="S107" s="214"/>
      <c r="T107" s="276">
        <f t="shared" si="8"/>
        <v>0</v>
      </c>
      <c r="U107" s="276">
        <f t="shared" si="5"/>
        <v>0</v>
      </c>
      <c r="V107" s="256" t="str">
        <f t="shared" si="6"/>
        <v>-</v>
      </c>
      <c r="W107" s="277" t="s">
        <v>173</v>
      </c>
      <c r="X107" s="278">
        <v>1.97</v>
      </c>
      <c r="Y107" s="279">
        <f t="shared" si="7"/>
        <v>0</v>
      </c>
    </row>
    <row r="108" spans="1:25" s="255" customFormat="1" ht="37.25" customHeight="1" x14ac:dyDescent="0.15">
      <c r="A108" s="259" t="s">
        <v>170</v>
      </c>
      <c r="B108" s="260" t="s">
        <v>174</v>
      </c>
      <c r="C108" s="260" t="s">
        <v>175</v>
      </c>
      <c r="D108" s="250">
        <v>3</v>
      </c>
      <c r="E108" s="275">
        <v>75</v>
      </c>
      <c r="F108" s="202"/>
      <c r="G108" s="203"/>
      <c r="H108" s="204"/>
      <c r="I108" s="205"/>
      <c r="J108" s="206"/>
      <c r="K108" s="207"/>
      <c r="L108" s="208"/>
      <c r="M108" s="209"/>
      <c r="N108" s="491"/>
      <c r="O108" s="210"/>
      <c r="P108" s="211"/>
      <c r="Q108" s="212"/>
      <c r="R108" s="213"/>
      <c r="S108" s="214"/>
      <c r="T108" s="276">
        <f t="shared" si="8"/>
        <v>0</v>
      </c>
      <c r="U108" s="276">
        <f t="shared" si="5"/>
        <v>0</v>
      </c>
      <c r="V108" s="256" t="str">
        <f t="shared" si="6"/>
        <v>-</v>
      </c>
      <c r="W108" s="277" t="s">
        <v>176</v>
      </c>
      <c r="X108" s="278">
        <v>0.82</v>
      </c>
      <c r="Y108" s="279">
        <f t="shared" si="7"/>
        <v>0</v>
      </c>
    </row>
    <row r="109" spans="1:25" s="255" customFormat="1" ht="37.25" customHeight="1" x14ac:dyDescent="0.15">
      <c r="A109" s="259" t="s">
        <v>170</v>
      </c>
      <c r="B109" s="260" t="s">
        <v>177</v>
      </c>
      <c r="C109" s="260" t="s">
        <v>178</v>
      </c>
      <c r="D109" s="250">
        <v>3</v>
      </c>
      <c r="E109" s="275">
        <v>80</v>
      </c>
      <c r="F109" s="202"/>
      <c r="G109" s="203"/>
      <c r="H109" s="204"/>
      <c r="I109" s="205"/>
      <c r="J109" s="206"/>
      <c r="K109" s="207"/>
      <c r="L109" s="208"/>
      <c r="M109" s="209"/>
      <c r="N109" s="491"/>
      <c r="O109" s="210"/>
      <c r="P109" s="211"/>
      <c r="Q109" s="212"/>
      <c r="R109" s="213"/>
      <c r="S109" s="214"/>
      <c r="T109" s="276">
        <f t="shared" si="8"/>
        <v>0</v>
      </c>
      <c r="U109" s="276">
        <f t="shared" si="5"/>
        <v>0</v>
      </c>
      <c r="V109" s="256" t="str">
        <f t="shared" si="6"/>
        <v>-</v>
      </c>
      <c r="W109" s="277" t="s">
        <v>179</v>
      </c>
      <c r="X109" s="278">
        <v>1.07</v>
      </c>
      <c r="Y109" s="279">
        <f t="shared" si="7"/>
        <v>0</v>
      </c>
    </row>
    <row r="110" spans="1:25" s="255" customFormat="1" ht="37.25" customHeight="1" x14ac:dyDescent="0.15">
      <c r="A110" s="259" t="s">
        <v>170</v>
      </c>
      <c r="B110" s="260" t="s">
        <v>180</v>
      </c>
      <c r="C110" s="260" t="s">
        <v>181</v>
      </c>
      <c r="D110" s="250">
        <v>3</v>
      </c>
      <c r="E110" s="275">
        <v>97</v>
      </c>
      <c r="F110" s="202"/>
      <c r="G110" s="203"/>
      <c r="H110" s="204"/>
      <c r="I110" s="205"/>
      <c r="J110" s="206"/>
      <c r="K110" s="207"/>
      <c r="L110" s="208"/>
      <c r="M110" s="209"/>
      <c r="N110" s="491"/>
      <c r="O110" s="210"/>
      <c r="P110" s="211"/>
      <c r="Q110" s="212"/>
      <c r="R110" s="213"/>
      <c r="S110" s="214"/>
      <c r="T110" s="276">
        <f t="shared" si="8"/>
        <v>0</v>
      </c>
      <c r="U110" s="276">
        <f t="shared" si="5"/>
        <v>0</v>
      </c>
      <c r="V110" s="256" t="str">
        <f t="shared" si="6"/>
        <v>-</v>
      </c>
      <c r="W110" s="277" t="s">
        <v>179</v>
      </c>
      <c r="X110" s="278">
        <v>1.36</v>
      </c>
      <c r="Y110" s="279">
        <f t="shared" si="7"/>
        <v>0</v>
      </c>
    </row>
    <row r="111" spans="1:25" s="255" customFormat="1" ht="37.25" customHeight="1" x14ac:dyDescent="0.15">
      <c r="A111" s="259" t="s">
        <v>170</v>
      </c>
      <c r="B111" s="260" t="s">
        <v>182</v>
      </c>
      <c r="C111" s="260" t="s">
        <v>183</v>
      </c>
      <c r="D111" s="250">
        <v>3</v>
      </c>
      <c r="E111" s="275">
        <v>99</v>
      </c>
      <c r="F111" s="202"/>
      <c r="G111" s="203"/>
      <c r="H111" s="204"/>
      <c r="I111" s="205"/>
      <c r="J111" s="206"/>
      <c r="K111" s="207"/>
      <c r="L111" s="208"/>
      <c r="M111" s="209"/>
      <c r="N111" s="491"/>
      <c r="O111" s="210"/>
      <c r="P111" s="211"/>
      <c r="Q111" s="212"/>
      <c r="R111" s="213"/>
      <c r="S111" s="214"/>
      <c r="T111" s="276">
        <f t="shared" si="8"/>
        <v>0</v>
      </c>
      <c r="U111" s="276">
        <f t="shared" si="5"/>
        <v>0</v>
      </c>
      <c r="V111" s="256" t="str">
        <f t="shared" si="6"/>
        <v>-</v>
      </c>
      <c r="W111" s="277" t="s">
        <v>179</v>
      </c>
      <c r="X111" s="278">
        <v>1.4</v>
      </c>
      <c r="Y111" s="279">
        <f t="shared" si="7"/>
        <v>0</v>
      </c>
    </row>
    <row r="112" spans="1:25" s="255" customFormat="1" ht="37.25" customHeight="1" x14ac:dyDescent="0.15">
      <c r="A112" s="259" t="s">
        <v>170</v>
      </c>
      <c r="B112" s="260" t="s">
        <v>184</v>
      </c>
      <c r="C112" s="260" t="s">
        <v>185</v>
      </c>
      <c r="D112" s="250">
        <v>2</v>
      </c>
      <c r="E112" s="275">
        <v>95</v>
      </c>
      <c r="F112" s="202"/>
      <c r="G112" s="203"/>
      <c r="H112" s="204"/>
      <c r="I112" s="205"/>
      <c r="J112" s="206"/>
      <c r="K112" s="207"/>
      <c r="L112" s="208"/>
      <c r="M112" s="209"/>
      <c r="N112" s="491"/>
      <c r="O112" s="210"/>
      <c r="P112" s="211"/>
      <c r="Q112" s="212"/>
      <c r="R112" s="213"/>
      <c r="S112" s="214"/>
      <c r="T112" s="276">
        <f t="shared" si="8"/>
        <v>0</v>
      </c>
      <c r="U112" s="276">
        <f t="shared" si="5"/>
        <v>0</v>
      </c>
      <c r="V112" s="256" t="str">
        <f t="shared" si="6"/>
        <v>-</v>
      </c>
      <c r="W112" s="277" t="s">
        <v>186</v>
      </c>
      <c r="X112" s="278">
        <v>1.56</v>
      </c>
      <c r="Y112" s="279">
        <f t="shared" si="7"/>
        <v>0</v>
      </c>
    </row>
    <row r="113" spans="1:25" s="255" customFormat="1" ht="37.25" customHeight="1" x14ac:dyDescent="0.15">
      <c r="A113" s="259" t="s">
        <v>170</v>
      </c>
      <c r="B113" s="260" t="s">
        <v>187</v>
      </c>
      <c r="C113" s="260" t="s">
        <v>188</v>
      </c>
      <c r="D113" s="250">
        <v>2</v>
      </c>
      <c r="E113" s="275">
        <v>102</v>
      </c>
      <c r="F113" s="202"/>
      <c r="G113" s="203"/>
      <c r="H113" s="204"/>
      <c r="I113" s="205"/>
      <c r="J113" s="206"/>
      <c r="K113" s="207"/>
      <c r="L113" s="208"/>
      <c r="M113" s="209"/>
      <c r="N113" s="491"/>
      <c r="O113" s="210"/>
      <c r="P113" s="211"/>
      <c r="Q113" s="212"/>
      <c r="R113" s="213"/>
      <c r="S113" s="214"/>
      <c r="T113" s="276">
        <f t="shared" si="8"/>
        <v>0</v>
      </c>
      <c r="U113" s="276">
        <f t="shared" si="5"/>
        <v>0</v>
      </c>
      <c r="V113" s="256" t="str">
        <f t="shared" si="6"/>
        <v>-</v>
      </c>
      <c r="W113" s="277" t="s">
        <v>189</v>
      </c>
      <c r="X113" s="278">
        <v>1.71</v>
      </c>
      <c r="Y113" s="279">
        <f t="shared" si="7"/>
        <v>0</v>
      </c>
    </row>
    <row r="114" spans="1:25" s="255" customFormat="1" ht="37.25" customHeight="1" x14ac:dyDescent="0.15">
      <c r="A114" s="259" t="s">
        <v>170</v>
      </c>
      <c r="B114" s="260" t="s">
        <v>190</v>
      </c>
      <c r="C114" s="260" t="s">
        <v>191</v>
      </c>
      <c r="D114" s="250">
        <v>2</v>
      </c>
      <c r="E114" s="275">
        <v>67</v>
      </c>
      <c r="F114" s="202"/>
      <c r="G114" s="203"/>
      <c r="H114" s="204"/>
      <c r="I114" s="205"/>
      <c r="J114" s="206"/>
      <c r="K114" s="207"/>
      <c r="L114" s="208"/>
      <c r="M114" s="209"/>
      <c r="N114" s="491"/>
      <c r="O114" s="210"/>
      <c r="P114" s="211"/>
      <c r="Q114" s="212"/>
      <c r="R114" s="213"/>
      <c r="S114" s="214"/>
      <c r="T114" s="276">
        <f t="shared" si="8"/>
        <v>0</v>
      </c>
      <c r="U114" s="276">
        <f t="shared" si="5"/>
        <v>0</v>
      </c>
      <c r="V114" s="256" t="str">
        <f t="shared" si="6"/>
        <v>-</v>
      </c>
      <c r="W114" s="277" t="s">
        <v>186</v>
      </c>
      <c r="X114" s="278">
        <v>1.1399999999999999</v>
      </c>
      <c r="Y114" s="279">
        <f t="shared" si="7"/>
        <v>0</v>
      </c>
    </row>
    <row r="115" spans="1:25" s="255" customFormat="1" ht="37.25" customHeight="1" x14ac:dyDescent="0.15">
      <c r="A115" s="259" t="s">
        <v>170</v>
      </c>
      <c r="B115" s="260" t="s">
        <v>192</v>
      </c>
      <c r="C115" s="260" t="s">
        <v>193</v>
      </c>
      <c r="D115" s="250">
        <v>2</v>
      </c>
      <c r="E115" s="275">
        <v>64</v>
      </c>
      <c r="F115" s="202"/>
      <c r="G115" s="203"/>
      <c r="H115" s="204"/>
      <c r="I115" s="205"/>
      <c r="J115" s="206"/>
      <c r="K115" s="207"/>
      <c r="L115" s="208"/>
      <c r="M115" s="209"/>
      <c r="N115" s="491"/>
      <c r="O115" s="210"/>
      <c r="P115" s="211"/>
      <c r="Q115" s="212"/>
      <c r="R115" s="213"/>
      <c r="S115" s="214"/>
      <c r="T115" s="276">
        <f t="shared" si="8"/>
        <v>0</v>
      </c>
      <c r="U115" s="276">
        <f t="shared" si="5"/>
        <v>0</v>
      </c>
      <c r="V115" s="256" t="str">
        <f t="shared" si="6"/>
        <v>-</v>
      </c>
      <c r="W115" s="277" t="s">
        <v>194</v>
      </c>
      <c r="X115" s="278">
        <v>1.03</v>
      </c>
      <c r="Y115" s="279">
        <f t="shared" si="7"/>
        <v>0</v>
      </c>
    </row>
    <row r="116" spans="1:25" s="255" customFormat="1" ht="37.25" customHeight="1" x14ac:dyDescent="0.15">
      <c r="A116" s="259" t="s">
        <v>170</v>
      </c>
      <c r="B116" s="260" t="s">
        <v>195</v>
      </c>
      <c r="C116" s="260" t="s">
        <v>196</v>
      </c>
      <c r="D116" s="250">
        <v>4</v>
      </c>
      <c r="E116" s="275">
        <v>136</v>
      </c>
      <c r="F116" s="202"/>
      <c r="G116" s="203"/>
      <c r="H116" s="204"/>
      <c r="I116" s="205"/>
      <c r="J116" s="206"/>
      <c r="K116" s="207"/>
      <c r="L116" s="208"/>
      <c r="M116" s="209"/>
      <c r="N116" s="491"/>
      <c r="O116" s="210"/>
      <c r="P116" s="211"/>
      <c r="Q116" s="212"/>
      <c r="R116" s="213"/>
      <c r="S116" s="214"/>
      <c r="T116" s="276">
        <f t="shared" si="8"/>
        <v>0</v>
      </c>
      <c r="U116" s="276">
        <f t="shared" si="5"/>
        <v>0</v>
      </c>
      <c r="V116" s="256" t="str">
        <f t="shared" si="6"/>
        <v>-</v>
      </c>
      <c r="W116" s="277" t="s">
        <v>197</v>
      </c>
      <c r="X116" s="278">
        <v>2.21</v>
      </c>
      <c r="Y116" s="279">
        <f t="shared" si="7"/>
        <v>0</v>
      </c>
    </row>
    <row r="117" spans="1:25" s="255" customFormat="1" ht="37.25" customHeight="1" x14ac:dyDescent="0.15">
      <c r="A117" s="259" t="s">
        <v>170</v>
      </c>
      <c r="B117" s="260" t="s">
        <v>198</v>
      </c>
      <c r="C117" s="260" t="s">
        <v>199</v>
      </c>
      <c r="D117" s="250">
        <v>5</v>
      </c>
      <c r="E117" s="275">
        <v>179</v>
      </c>
      <c r="F117" s="202"/>
      <c r="G117" s="203"/>
      <c r="H117" s="204"/>
      <c r="I117" s="205"/>
      <c r="J117" s="206"/>
      <c r="K117" s="207"/>
      <c r="L117" s="208"/>
      <c r="M117" s="209"/>
      <c r="N117" s="491"/>
      <c r="O117" s="210"/>
      <c r="P117" s="211"/>
      <c r="Q117" s="212"/>
      <c r="R117" s="213"/>
      <c r="S117" s="214"/>
      <c r="T117" s="276">
        <f t="shared" si="8"/>
        <v>0</v>
      </c>
      <c r="U117" s="276">
        <f t="shared" si="5"/>
        <v>0</v>
      </c>
      <c r="V117" s="256" t="str">
        <f t="shared" ref="V117:V180" si="9">IF(T117&gt;0,T117*E117,"-")</f>
        <v>-</v>
      </c>
      <c r="W117" s="277" t="s">
        <v>200</v>
      </c>
      <c r="X117" s="278">
        <v>4.41</v>
      </c>
      <c r="Y117" s="279">
        <f t="shared" si="7"/>
        <v>0</v>
      </c>
    </row>
    <row r="118" spans="1:25" s="255" customFormat="1" ht="37.25" customHeight="1" x14ac:dyDescent="0.15">
      <c r="A118" s="259" t="s">
        <v>170</v>
      </c>
      <c r="B118" s="260" t="s">
        <v>201</v>
      </c>
      <c r="C118" s="260" t="s">
        <v>202</v>
      </c>
      <c r="D118" s="250">
        <v>3</v>
      </c>
      <c r="E118" s="275">
        <v>101</v>
      </c>
      <c r="F118" s="202"/>
      <c r="G118" s="203"/>
      <c r="H118" s="204"/>
      <c r="I118" s="205"/>
      <c r="J118" s="206"/>
      <c r="K118" s="207"/>
      <c r="L118" s="208"/>
      <c r="M118" s="209"/>
      <c r="N118" s="491"/>
      <c r="O118" s="210"/>
      <c r="P118" s="211"/>
      <c r="Q118" s="212"/>
      <c r="R118" s="213"/>
      <c r="S118" s="214"/>
      <c r="T118" s="276">
        <f t="shared" si="8"/>
        <v>0</v>
      </c>
      <c r="U118" s="276">
        <f t="shared" ref="U118:U181" si="10">T118*D118</f>
        <v>0</v>
      </c>
      <c r="V118" s="256" t="str">
        <f t="shared" si="9"/>
        <v>-</v>
      </c>
      <c r="W118" s="277" t="s">
        <v>203</v>
      </c>
      <c r="X118" s="278">
        <v>1.46</v>
      </c>
      <c r="Y118" s="279">
        <f t="shared" ref="Y118:Y181" si="11">X118*T118</f>
        <v>0</v>
      </c>
    </row>
    <row r="119" spans="1:25" s="255" customFormat="1" ht="37.25" customHeight="1" x14ac:dyDescent="0.15">
      <c r="A119" s="259" t="s">
        <v>170</v>
      </c>
      <c r="B119" s="260" t="s">
        <v>204</v>
      </c>
      <c r="C119" s="260" t="s">
        <v>205</v>
      </c>
      <c r="D119" s="250">
        <v>3</v>
      </c>
      <c r="E119" s="275">
        <v>123</v>
      </c>
      <c r="F119" s="202"/>
      <c r="G119" s="203"/>
      <c r="H119" s="204"/>
      <c r="I119" s="205"/>
      <c r="J119" s="206"/>
      <c r="K119" s="207"/>
      <c r="L119" s="208"/>
      <c r="M119" s="209"/>
      <c r="N119" s="491"/>
      <c r="O119" s="210"/>
      <c r="P119" s="211"/>
      <c r="Q119" s="212"/>
      <c r="R119" s="213"/>
      <c r="S119" s="214"/>
      <c r="T119" s="276">
        <f t="shared" si="8"/>
        <v>0</v>
      </c>
      <c r="U119" s="276">
        <f t="shared" si="10"/>
        <v>0</v>
      </c>
      <c r="V119" s="256" t="str">
        <f t="shared" si="9"/>
        <v>-</v>
      </c>
      <c r="W119" s="277" t="s">
        <v>203</v>
      </c>
      <c r="X119" s="278">
        <v>1.76</v>
      </c>
      <c r="Y119" s="279">
        <f t="shared" si="11"/>
        <v>0</v>
      </c>
    </row>
    <row r="120" spans="1:25" s="255" customFormat="1" ht="37.25" customHeight="1" x14ac:dyDescent="0.15">
      <c r="A120" s="259" t="s">
        <v>170</v>
      </c>
      <c r="B120" s="260" t="s">
        <v>206</v>
      </c>
      <c r="C120" s="260" t="s">
        <v>207</v>
      </c>
      <c r="D120" s="250">
        <v>3</v>
      </c>
      <c r="E120" s="275">
        <v>112</v>
      </c>
      <c r="F120" s="202"/>
      <c r="G120" s="203"/>
      <c r="H120" s="204"/>
      <c r="I120" s="205"/>
      <c r="J120" s="206"/>
      <c r="K120" s="207"/>
      <c r="L120" s="208"/>
      <c r="M120" s="209"/>
      <c r="N120" s="491"/>
      <c r="O120" s="210"/>
      <c r="P120" s="211"/>
      <c r="Q120" s="212"/>
      <c r="R120" s="213"/>
      <c r="S120" s="214"/>
      <c r="T120" s="276">
        <f t="shared" si="8"/>
        <v>0</v>
      </c>
      <c r="U120" s="276">
        <f t="shared" si="10"/>
        <v>0</v>
      </c>
      <c r="V120" s="256" t="str">
        <f t="shared" si="9"/>
        <v>-</v>
      </c>
      <c r="W120" s="277" t="s">
        <v>208</v>
      </c>
      <c r="X120" s="278">
        <v>1.6</v>
      </c>
      <c r="Y120" s="279">
        <f t="shared" si="11"/>
        <v>0</v>
      </c>
    </row>
    <row r="121" spans="1:25" s="255" customFormat="1" ht="37.25" customHeight="1" x14ac:dyDescent="0.15">
      <c r="A121" s="259" t="s">
        <v>170</v>
      </c>
      <c r="B121" s="260" t="s">
        <v>209</v>
      </c>
      <c r="C121" s="260" t="s">
        <v>210</v>
      </c>
      <c r="D121" s="250">
        <v>2</v>
      </c>
      <c r="E121" s="275">
        <v>148</v>
      </c>
      <c r="F121" s="202"/>
      <c r="G121" s="203"/>
      <c r="H121" s="204"/>
      <c r="I121" s="205"/>
      <c r="J121" s="206"/>
      <c r="K121" s="207"/>
      <c r="L121" s="208"/>
      <c r="M121" s="209"/>
      <c r="N121" s="491"/>
      <c r="O121" s="210"/>
      <c r="P121" s="211"/>
      <c r="Q121" s="212"/>
      <c r="R121" s="213"/>
      <c r="S121" s="214"/>
      <c r="T121" s="276">
        <f t="shared" si="8"/>
        <v>0</v>
      </c>
      <c r="U121" s="276">
        <f t="shared" si="10"/>
        <v>0</v>
      </c>
      <c r="V121" s="256" t="str">
        <f t="shared" si="9"/>
        <v>-</v>
      </c>
      <c r="W121" s="277" t="s">
        <v>211</v>
      </c>
      <c r="X121" s="278">
        <v>2.93</v>
      </c>
      <c r="Y121" s="279">
        <f t="shared" si="11"/>
        <v>0</v>
      </c>
    </row>
    <row r="122" spans="1:25" s="255" customFormat="1" ht="37.25" customHeight="1" x14ac:dyDescent="0.15">
      <c r="A122" s="259" t="s">
        <v>170</v>
      </c>
      <c r="B122" s="260" t="s">
        <v>212</v>
      </c>
      <c r="C122" s="260" t="s">
        <v>213</v>
      </c>
      <c r="D122" s="250">
        <v>2</v>
      </c>
      <c r="E122" s="275">
        <v>155</v>
      </c>
      <c r="F122" s="202"/>
      <c r="G122" s="203"/>
      <c r="H122" s="204"/>
      <c r="I122" s="205"/>
      <c r="J122" s="206"/>
      <c r="K122" s="207"/>
      <c r="L122" s="208"/>
      <c r="M122" s="209"/>
      <c r="N122" s="491"/>
      <c r="O122" s="210"/>
      <c r="P122" s="211"/>
      <c r="Q122" s="212"/>
      <c r="R122" s="213"/>
      <c r="S122" s="214"/>
      <c r="T122" s="276">
        <f t="shared" si="8"/>
        <v>0</v>
      </c>
      <c r="U122" s="276">
        <f t="shared" si="10"/>
        <v>0</v>
      </c>
      <c r="V122" s="256" t="str">
        <f t="shared" si="9"/>
        <v>-</v>
      </c>
      <c r="W122" s="277" t="s">
        <v>214</v>
      </c>
      <c r="X122" s="278">
        <v>3.18</v>
      </c>
      <c r="Y122" s="279">
        <f t="shared" si="11"/>
        <v>0</v>
      </c>
    </row>
    <row r="123" spans="1:25" s="255" customFormat="1" ht="37.25" customHeight="1" x14ac:dyDescent="0.15">
      <c r="A123" s="259" t="s">
        <v>170</v>
      </c>
      <c r="B123" s="260" t="s">
        <v>215</v>
      </c>
      <c r="C123" s="260" t="s">
        <v>216</v>
      </c>
      <c r="D123" s="250">
        <v>3</v>
      </c>
      <c r="E123" s="275">
        <v>149</v>
      </c>
      <c r="F123" s="202"/>
      <c r="G123" s="203"/>
      <c r="H123" s="204"/>
      <c r="I123" s="205"/>
      <c r="J123" s="206"/>
      <c r="K123" s="207"/>
      <c r="L123" s="208"/>
      <c r="M123" s="209"/>
      <c r="N123" s="491"/>
      <c r="O123" s="210"/>
      <c r="P123" s="211"/>
      <c r="Q123" s="212"/>
      <c r="R123" s="213"/>
      <c r="S123" s="214"/>
      <c r="T123" s="276">
        <f t="shared" si="8"/>
        <v>0</v>
      </c>
      <c r="U123" s="276">
        <f t="shared" si="10"/>
        <v>0</v>
      </c>
      <c r="V123" s="256" t="str">
        <f t="shared" si="9"/>
        <v>-</v>
      </c>
      <c r="W123" s="277" t="s">
        <v>217</v>
      </c>
      <c r="X123" s="278">
        <v>2.79</v>
      </c>
      <c r="Y123" s="279">
        <f t="shared" si="11"/>
        <v>0</v>
      </c>
    </row>
    <row r="124" spans="1:25" s="255" customFormat="1" ht="37.25" customHeight="1" x14ac:dyDescent="0.15">
      <c r="A124" s="259" t="s">
        <v>170</v>
      </c>
      <c r="B124" s="260" t="s">
        <v>218</v>
      </c>
      <c r="C124" s="260" t="s">
        <v>219</v>
      </c>
      <c r="D124" s="250">
        <v>1</v>
      </c>
      <c r="E124" s="275">
        <v>92</v>
      </c>
      <c r="F124" s="202"/>
      <c r="G124" s="203"/>
      <c r="H124" s="204"/>
      <c r="I124" s="205"/>
      <c r="J124" s="206"/>
      <c r="K124" s="207"/>
      <c r="L124" s="208"/>
      <c r="M124" s="209"/>
      <c r="N124" s="491"/>
      <c r="O124" s="210"/>
      <c r="P124" s="211"/>
      <c r="Q124" s="212"/>
      <c r="R124" s="213"/>
      <c r="S124" s="214"/>
      <c r="T124" s="276">
        <f t="shared" si="8"/>
        <v>0</v>
      </c>
      <c r="U124" s="276">
        <f t="shared" si="10"/>
        <v>0</v>
      </c>
      <c r="V124" s="256" t="str">
        <f t="shared" si="9"/>
        <v>-</v>
      </c>
      <c r="W124" s="277" t="s">
        <v>220</v>
      </c>
      <c r="X124" s="278">
        <v>2.0699999999999998</v>
      </c>
      <c r="Y124" s="279">
        <f t="shared" si="11"/>
        <v>0</v>
      </c>
    </row>
    <row r="125" spans="1:25" s="255" customFormat="1" ht="37.25" customHeight="1" x14ac:dyDescent="0.15">
      <c r="A125" s="259" t="s">
        <v>170</v>
      </c>
      <c r="B125" s="260" t="s">
        <v>221</v>
      </c>
      <c r="C125" s="260" t="s">
        <v>222</v>
      </c>
      <c r="D125" s="250">
        <v>1</v>
      </c>
      <c r="E125" s="275">
        <v>120</v>
      </c>
      <c r="F125" s="202"/>
      <c r="G125" s="203"/>
      <c r="H125" s="204"/>
      <c r="I125" s="205"/>
      <c r="J125" s="206"/>
      <c r="K125" s="207"/>
      <c r="L125" s="208"/>
      <c r="M125" s="209"/>
      <c r="N125" s="491"/>
      <c r="O125" s="210"/>
      <c r="P125" s="211"/>
      <c r="Q125" s="212"/>
      <c r="R125" s="213"/>
      <c r="S125" s="214"/>
      <c r="T125" s="276">
        <f t="shared" si="8"/>
        <v>0</v>
      </c>
      <c r="U125" s="276">
        <f t="shared" si="10"/>
        <v>0</v>
      </c>
      <c r="V125" s="256" t="str">
        <f t="shared" si="9"/>
        <v>-</v>
      </c>
      <c r="W125" s="277" t="s">
        <v>223</v>
      </c>
      <c r="X125" s="278">
        <v>2.4300000000000002</v>
      </c>
      <c r="Y125" s="279">
        <f t="shared" si="11"/>
        <v>0</v>
      </c>
    </row>
    <row r="126" spans="1:25" s="255" customFormat="1" ht="37.25" customHeight="1" x14ac:dyDescent="0.15">
      <c r="A126" s="259" t="s">
        <v>170</v>
      </c>
      <c r="B126" s="260" t="s">
        <v>224</v>
      </c>
      <c r="C126" s="260" t="s">
        <v>225</v>
      </c>
      <c r="D126" s="250">
        <v>1</v>
      </c>
      <c r="E126" s="275">
        <v>81</v>
      </c>
      <c r="F126" s="202"/>
      <c r="G126" s="203"/>
      <c r="H126" s="204"/>
      <c r="I126" s="205"/>
      <c r="J126" s="206"/>
      <c r="K126" s="207"/>
      <c r="L126" s="208"/>
      <c r="M126" s="209"/>
      <c r="N126" s="491"/>
      <c r="O126" s="210"/>
      <c r="P126" s="211"/>
      <c r="Q126" s="212"/>
      <c r="R126" s="213"/>
      <c r="S126" s="214"/>
      <c r="T126" s="276">
        <f t="shared" si="8"/>
        <v>0</v>
      </c>
      <c r="U126" s="276">
        <f t="shared" si="10"/>
        <v>0</v>
      </c>
      <c r="V126" s="256" t="str">
        <f t="shared" si="9"/>
        <v>-</v>
      </c>
      <c r="W126" s="277" t="s">
        <v>186</v>
      </c>
      <c r="X126" s="278">
        <v>1.54</v>
      </c>
      <c r="Y126" s="279">
        <f t="shared" si="11"/>
        <v>0</v>
      </c>
    </row>
    <row r="127" spans="1:25" s="255" customFormat="1" ht="37.25" customHeight="1" x14ac:dyDescent="0.15">
      <c r="A127" s="259" t="s">
        <v>170</v>
      </c>
      <c r="B127" s="260" t="s">
        <v>226</v>
      </c>
      <c r="C127" s="260" t="s">
        <v>227</v>
      </c>
      <c r="D127" s="250">
        <v>1</v>
      </c>
      <c r="E127" s="275">
        <v>100</v>
      </c>
      <c r="F127" s="202"/>
      <c r="G127" s="203"/>
      <c r="H127" s="204"/>
      <c r="I127" s="205"/>
      <c r="J127" s="206"/>
      <c r="K127" s="207"/>
      <c r="L127" s="208"/>
      <c r="M127" s="209"/>
      <c r="N127" s="491"/>
      <c r="O127" s="210"/>
      <c r="P127" s="211"/>
      <c r="Q127" s="212"/>
      <c r="R127" s="213"/>
      <c r="S127" s="214"/>
      <c r="T127" s="276">
        <f t="shared" si="8"/>
        <v>0</v>
      </c>
      <c r="U127" s="276">
        <f t="shared" si="10"/>
        <v>0</v>
      </c>
      <c r="V127" s="256" t="str">
        <f t="shared" si="9"/>
        <v>-</v>
      </c>
      <c r="W127" s="277" t="s">
        <v>121</v>
      </c>
      <c r="X127" s="278">
        <v>2.02</v>
      </c>
      <c r="Y127" s="279">
        <f t="shared" si="11"/>
        <v>0</v>
      </c>
    </row>
    <row r="128" spans="1:25" s="255" customFormat="1" ht="37.25" customHeight="1" x14ac:dyDescent="0.15">
      <c r="A128" s="259" t="s">
        <v>170</v>
      </c>
      <c r="B128" s="260" t="s">
        <v>228</v>
      </c>
      <c r="C128" s="260" t="s">
        <v>229</v>
      </c>
      <c r="D128" s="250">
        <v>1</v>
      </c>
      <c r="E128" s="275">
        <v>74</v>
      </c>
      <c r="F128" s="202"/>
      <c r="G128" s="203"/>
      <c r="H128" s="204"/>
      <c r="I128" s="205"/>
      <c r="J128" s="206"/>
      <c r="K128" s="207"/>
      <c r="L128" s="208"/>
      <c r="M128" s="209"/>
      <c r="N128" s="491"/>
      <c r="O128" s="210"/>
      <c r="P128" s="211"/>
      <c r="Q128" s="212"/>
      <c r="R128" s="213"/>
      <c r="S128" s="214"/>
      <c r="T128" s="276">
        <f t="shared" si="8"/>
        <v>0</v>
      </c>
      <c r="U128" s="276">
        <f t="shared" si="10"/>
        <v>0</v>
      </c>
      <c r="V128" s="256" t="str">
        <f t="shared" si="9"/>
        <v>-</v>
      </c>
      <c r="W128" s="277" t="s">
        <v>135</v>
      </c>
      <c r="X128" s="278">
        <v>1.4</v>
      </c>
      <c r="Y128" s="279">
        <f t="shared" si="11"/>
        <v>0</v>
      </c>
    </row>
    <row r="129" spans="1:25" s="255" customFormat="1" ht="37.25" customHeight="1" x14ac:dyDescent="0.15">
      <c r="A129" s="259" t="s">
        <v>170</v>
      </c>
      <c r="B129" s="260" t="s">
        <v>230</v>
      </c>
      <c r="C129" s="260" t="s">
        <v>231</v>
      </c>
      <c r="D129" s="250">
        <v>1</v>
      </c>
      <c r="E129" s="275">
        <v>184</v>
      </c>
      <c r="F129" s="202"/>
      <c r="G129" s="203"/>
      <c r="H129" s="204"/>
      <c r="I129" s="205"/>
      <c r="J129" s="206"/>
      <c r="K129" s="207"/>
      <c r="L129" s="208"/>
      <c r="M129" s="209"/>
      <c r="N129" s="491"/>
      <c r="O129" s="210"/>
      <c r="P129" s="211"/>
      <c r="Q129" s="212"/>
      <c r="R129" s="213"/>
      <c r="S129" s="214"/>
      <c r="T129" s="276">
        <f t="shared" si="8"/>
        <v>0</v>
      </c>
      <c r="U129" s="276">
        <f t="shared" si="10"/>
        <v>0</v>
      </c>
      <c r="V129" s="256" t="str">
        <f t="shared" si="9"/>
        <v>-</v>
      </c>
      <c r="W129" s="277" t="s">
        <v>132</v>
      </c>
      <c r="X129" s="278">
        <v>4</v>
      </c>
      <c r="Y129" s="279">
        <f t="shared" si="11"/>
        <v>0</v>
      </c>
    </row>
    <row r="130" spans="1:25" s="255" customFormat="1" ht="37.25" customHeight="1" x14ac:dyDescent="0.15">
      <c r="A130" s="259" t="s">
        <v>170</v>
      </c>
      <c r="B130" s="260" t="s">
        <v>232</v>
      </c>
      <c r="C130" s="241" t="s">
        <v>233</v>
      </c>
      <c r="D130" s="250">
        <v>1</v>
      </c>
      <c r="E130" s="275">
        <v>86</v>
      </c>
      <c r="F130" s="202"/>
      <c r="G130" s="203"/>
      <c r="H130" s="204"/>
      <c r="I130" s="205"/>
      <c r="J130" s="206"/>
      <c r="K130" s="207"/>
      <c r="L130" s="208"/>
      <c r="M130" s="209"/>
      <c r="N130" s="491"/>
      <c r="O130" s="210"/>
      <c r="P130" s="211"/>
      <c r="Q130" s="212"/>
      <c r="R130" s="213"/>
      <c r="S130" s="214"/>
      <c r="T130" s="276">
        <f t="shared" si="8"/>
        <v>0</v>
      </c>
      <c r="U130" s="276">
        <f t="shared" si="10"/>
        <v>0</v>
      </c>
      <c r="V130" s="256" t="str">
        <f t="shared" si="9"/>
        <v>-</v>
      </c>
      <c r="W130" s="277" t="s">
        <v>186</v>
      </c>
      <c r="X130" s="278">
        <v>1.62</v>
      </c>
      <c r="Y130" s="279">
        <f t="shared" si="11"/>
        <v>0</v>
      </c>
    </row>
    <row r="131" spans="1:25" s="255" customFormat="1" ht="37.25" customHeight="1" x14ac:dyDescent="0.15">
      <c r="A131" s="259" t="s">
        <v>234</v>
      </c>
      <c r="B131" s="260" t="s">
        <v>235</v>
      </c>
      <c r="C131" s="260" t="s">
        <v>236</v>
      </c>
      <c r="D131" s="250">
        <v>10</v>
      </c>
      <c r="E131" s="275">
        <v>47</v>
      </c>
      <c r="F131" s="202"/>
      <c r="G131" s="203"/>
      <c r="H131" s="204"/>
      <c r="I131" s="205"/>
      <c r="J131" s="206"/>
      <c r="K131" s="207"/>
      <c r="L131" s="208"/>
      <c r="M131" s="209"/>
      <c r="N131" s="491"/>
      <c r="O131" s="210"/>
      <c r="P131" s="211"/>
      <c r="Q131" s="212"/>
      <c r="R131" s="213"/>
      <c r="S131" s="214"/>
      <c r="T131" s="276">
        <f t="shared" si="8"/>
        <v>0</v>
      </c>
      <c r="U131" s="276">
        <f t="shared" si="10"/>
        <v>0</v>
      </c>
      <c r="V131" s="256" t="str">
        <f t="shared" si="9"/>
        <v>-</v>
      </c>
      <c r="W131" s="277" t="s">
        <v>237</v>
      </c>
      <c r="X131" s="278">
        <v>0.47</v>
      </c>
      <c r="Y131" s="279">
        <f t="shared" si="11"/>
        <v>0</v>
      </c>
    </row>
    <row r="132" spans="1:25" s="255" customFormat="1" ht="37.25" customHeight="1" x14ac:dyDescent="0.15">
      <c r="A132" s="259" t="s">
        <v>234</v>
      </c>
      <c r="B132" s="260" t="s">
        <v>238</v>
      </c>
      <c r="C132" s="260" t="s">
        <v>239</v>
      </c>
      <c r="D132" s="250">
        <v>10</v>
      </c>
      <c r="E132" s="275">
        <v>60</v>
      </c>
      <c r="F132" s="202"/>
      <c r="G132" s="203"/>
      <c r="H132" s="204"/>
      <c r="I132" s="205"/>
      <c r="J132" s="206"/>
      <c r="K132" s="207"/>
      <c r="L132" s="208"/>
      <c r="M132" s="209"/>
      <c r="N132" s="491"/>
      <c r="O132" s="210"/>
      <c r="P132" s="211"/>
      <c r="Q132" s="212"/>
      <c r="R132" s="213"/>
      <c r="S132" s="214"/>
      <c r="T132" s="276">
        <f t="shared" si="8"/>
        <v>0</v>
      </c>
      <c r="U132" s="276">
        <f t="shared" si="10"/>
        <v>0</v>
      </c>
      <c r="V132" s="256" t="str">
        <f t="shared" si="9"/>
        <v>-</v>
      </c>
      <c r="W132" s="277" t="s">
        <v>1286</v>
      </c>
      <c r="X132" s="278">
        <v>0.79</v>
      </c>
      <c r="Y132" s="279">
        <f t="shared" si="11"/>
        <v>0</v>
      </c>
    </row>
    <row r="133" spans="1:25" s="255" customFormat="1" ht="37.25" customHeight="1" x14ac:dyDescent="0.15">
      <c r="A133" s="259" t="s">
        <v>234</v>
      </c>
      <c r="B133" s="260" t="s">
        <v>240</v>
      </c>
      <c r="C133" s="260" t="s">
        <v>241</v>
      </c>
      <c r="D133" s="250">
        <v>11</v>
      </c>
      <c r="E133" s="275">
        <v>116</v>
      </c>
      <c r="F133" s="202"/>
      <c r="G133" s="203"/>
      <c r="H133" s="204"/>
      <c r="I133" s="205"/>
      <c r="J133" s="206"/>
      <c r="K133" s="207"/>
      <c r="L133" s="208"/>
      <c r="M133" s="209"/>
      <c r="N133" s="491"/>
      <c r="O133" s="210"/>
      <c r="P133" s="211"/>
      <c r="Q133" s="212"/>
      <c r="R133" s="213"/>
      <c r="S133" s="214"/>
      <c r="T133" s="276">
        <f t="shared" si="8"/>
        <v>0</v>
      </c>
      <c r="U133" s="276">
        <f t="shared" si="10"/>
        <v>0</v>
      </c>
      <c r="V133" s="256" t="str">
        <f t="shared" si="9"/>
        <v>-</v>
      </c>
      <c r="W133" s="277" t="s">
        <v>242</v>
      </c>
      <c r="X133" s="278">
        <v>2.19</v>
      </c>
      <c r="Y133" s="279">
        <f t="shared" si="11"/>
        <v>0</v>
      </c>
    </row>
    <row r="134" spans="1:25" s="255" customFormat="1" ht="37.25" customHeight="1" x14ac:dyDescent="0.15">
      <c r="A134" s="259" t="s">
        <v>234</v>
      </c>
      <c r="B134" s="260" t="s">
        <v>243</v>
      </c>
      <c r="C134" s="260" t="s">
        <v>244</v>
      </c>
      <c r="D134" s="250">
        <v>11</v>
      </c>
      <c r="E134" s="275">
        <v>116</v>
      </c>
      <c r="F134" s="202"/>
      <c r="G134" s="203"/>
      <c r="H134" s="204"/>
      <c r="I134" s="205"/>
      <c r="J134" s="206"/>
      <c r="K134" s="207"/>
      <c r="L134" s="208"/>
      <c r="M134" s="209"/>
      <c r="N134" s="491"/>
      <c r="O134" s="210"/>
      <c r="P134" s="211"/>
      <c r="Q134" s="212"/>
      <c r="R134" s="213"/>
      <c r="S134" s="214"/>
      <c r="T134" s="276">
        <f t="shared" si="8"/>
        <v>0</v>
      </c>
      <c r="U134" s="276">
        <f t="shared" si="10"/>
        <v>0</v>
      </c>
      <c r="V134" s="256" t="str">
        <f t="shared" si="9"/>
        <v>-</v>
      </c>
      <c r="W134" s="277" t="s">
        <v>245</v>
      </c>
      <c r="X134" s="278">
        <v>2.08</v>
      </c>
      <c r="Y134" s="279">
        <f t="shared" si="11"/>
        <v>0</v>
      </c>
    </row>
    <row r="135" spans="1:25" s="255" customFormat="1" ht="37.25" customHeight="1" x14ac:dyDescent="0.15">
      <c r="A135" s="259" t="s">
        <v>234</v>
      </c>
      <c r="B135" s="260" t="s">
        <v>246</v>
      </c>
      <c r="C135" s="260" t="s">
        <v>247</v>
      </c>
      <c r="D135" s="250">
        <v>5</v>
      </c>
      <c r="E135" s="275">
        <v>87</v>
      </c>
      <c r="F135" s="202"/>
      <c r="G135" s="203"/>
      <c r="H135" s="204"/>
      <c r="I135" s="205"/>
      <c r="J135" s="206"/>
      <c r="K135" s="207"/>
      <c r="L135" s="208"/>
      <c r="M135" s="209"/>
      <c r="N135" s="491"/>
      <c r="O135" s="210"/>
      <c r="P135" s="211"/>
      <c r="Q135" s="212"/>
      <c r="R135" s="213"/>
      <c r="S135" s="214"/>
      <c r="T135" s="276">
        <f t="shared" ref="T135:T198" si="12">F135+G135+H135+I135+J135+K135+L135+M135+N135+O135+P135+Q135+R135+S135</f>
        <v>0</v>
      </c>
      <c r="U135" s="276">
        <f t="shared" si="10"/>
        <v>0</v>
      </c>
      <c r="V135" s="256" t="str">
        <f t="shared" si="9"/>
        <v>-</v>
      </c>
      <c r="W135" s="277" t="s">
        <v>90</v>
      </c>
      <c r="X135" s="278">
        <v>1.88</v>
      </c>
      <c r="Y135" s="279">
        <f t="shared" si="11"/>
        <v>0</v>
      </c>
    </row>
    <row r="136" spans="1:25" s="255" customFormat="1" ht="37.25" customHeight="1" x14ac:dyDescent="0.15">
      <c r="A136" s="259" t="s">
        <v>234</v>
      </c>
      <c r="B136" s="260" t="s">
        <v>248</v>
      </c>
      <c r="C136" s="260" t="s">
        <v>249</v>
      </c>
      <c r="D136" s="250">
        <v>5</v>
      </c>
      <c r="E136" s="275">
        <v>116</v>
      </c>
      <c r="F136" s="202"/>
      <c r="G136" s="203"/>
      <c r="H136" s="204"/>
      <c r="I136" s="205"/>
      <c r="J136" s="206"/>
      <c r="K136" s="207"/>
      <c r="L136" s="208"/>
      <c r="M136" s="209"/>
      <c r="N136" s="491"/>
      <c r="O136" s="210"/>
      <c r="P136" s="211"/>
      <c r="Q136" s="212"/>
      <c r="R136" s="213"/>
      <c r="S136" s="214"/>
      <c r="T136" s="276">
        <f t="shared" si="12"/>
        <v>0</v>
      </c>
      <c r="U136" s="276">
        <f t="shared" si="10"/>
        <v>0</v>
      </c>
      <c r="V136" s="256" t="str">
        <f t="shared" si="9"/>
        <v>-</v>
      </c>
      <c r="W136" s="277" t="s">
        <v>250</v>
      </c>
      <c r="X136" s="278">
        <v>2.52</v>
      </c>
      <c r="Y136" s="279">
        <f t="shared" si="11"/>
        <v>0</v>
      </c>
    </row>
    <row r="137" spans="1:25" s="255" customFormat="1" ht="37.25" customHeight="1" x14ac:dyDescent="0.15">
      <c r="A137" s="259" t="s">
        <v>251</v>
      </c>
      <c r="B137" s="260" t="s">
        <v>252</v>
      </c>
      <c r="C137" s="260" t="s">
        <v>253</v>
      </c>
      <c r="D137" s="250">
        <v>17</v>
      </c>
      <c r="E137" s="275">
        <v>56</v>
      </c>
      <c r="F137" s="202"/>
      <c r="G137" s="203"/>
      <c r="H137" s="204"/>
      <c r="I137" s="205"/>
      <c r="J137" s="206"/>
      <c r="K137" s="207"/>
      <c r="L137" s="208"/>
      <c r="M137" s="209"/>
      <c r="N137" s="491"/>
      <c r="O137" s="210"/>
      <c r="P137" s="211"/>
      <c r="Q137" s="212"/>
      <c r="R137" s="213"/>
      <c r="S137" s="214"/>
      <c r="T137" s="276">
        <f t="shared" si="12"/>
        <v>0</v>
      </c>
      <c r="U137" s="276">
        <f t="shared" si="10"/>
        <v>0</v>
      </c>
      <c r="V137" s="256" t="str">
        <f t="shared" si="9"/>
        <v>-</v>
      </c>
      <c r="W137" s="283" t="s">
        <v>155</v>
      </c>
      <c r="X137" s="278">
        <v>0.31</v>
      </c>
      <c r="Y137" s="279">
        <f t="shared" si="11"/>
        <v>0</v>
      </c>
    </row>
    <row r="138" spans="1:25" s="255" customFormat="1" ht="37.25" customHeight="1" x14ac:dyDescent="0.15">
      <c r="A138" s="259" t="s">
        <v>251</v>
      </c>
      <c r="B138" s="260" t="s">
        <v>254</v>
      </c>
      <c r="C138" s="260" t="s">
        <v>255</v>
      </c>
      <c r="D138" s="250">
        <v>5</v>
      </c>
      <c r="E138" s="275">
        <v>22</v>
      </c>
      <c r="F138" s="202"/>
      <c r="G138" s="203"/>
      <c r="H138" s="204"/>
      <c r="I138" s="205"/>
      <c r="J138" s="206"/>
      <c r="K138" s="207"/>
      <c r="L138" s="208"/>
      <c r="M138" s="209"/>
      <c r="N138" s="491"/>
      <c r="O138" s="210"/>
      <c r="P138" s="211"/>
      <c r="Q138" s="212"/>
      <c r="R138" s="213"/>
      <c r="S138" s="214"/>
      <c r="T138" s="276">
        <f t="shared" si="12"/>
        <v>0</v>
      </c>
      <c r="U138" s="276">
        <f t="shared" si="10"/>
        <v>0</v>
      </c>
      <c r="V138" s="256" t="str">
        <f t="shared" si="9"/>
        <v>-</v>
      </c>
      <c r="W138" s="283" t="s">
        <v>155</v>
      </c>
      <c r="X138" s="278">
        <v>0.24</v>
      </c>
      <c r="Y138" s="279">
        <f t="shared" si="11"/>
        <v>0</v>
      </c>
    </row>
    <row r="139" spans="1:25" s="255" customFormat="1" ht="37.25" customHeight="1" x14ac:dyDescent="0.15">
      <c r="A139" s="259" t="s">
        <v>251</v>
      </c>
      <c r="B139" s="260" t="s">
        <v>256</v>
      </c>
      <c r="C139" s="260" t="s">
        <v>257</v>
      </c>
      <c r="D139" s="250">
        <v>5</v>
      </c>
      <c r="E139" s="275">
        <v>25</v>
      </c>
      <c r="F139" s="202"/>
      <c r="G139" s="203"/>
      <c r="H139" s="204"/>
      <c r="I139" s="205"/>
      <c r="J139" s="206"/>
      <c r="K139" s="207"/>
      <c r="L139" s="208"/>
      <c r="M139" s="209"/>
      <c r="N139" s="491"/>
      <c r="O139" s="210"/>
      <c r="P139" s="211"/>
      <c r="Q139" s="212"/>
      <c r="R139" s="213"/>
      <c r="S139" s="214"/>
      <c r="T139" s="276">
        <f t="shared" si="12"/>
        <v>0</v>
      </c>
      <c r="U139" s="276">
        <f t="shared" si="10"/>
        <v>0</v>
      </c>
      <c r="V139" s="256" t="str">
        <f t="shared" si="9"/>
        <v>-</v>
      </c>
      <c r="W139" s="283" t="s">
        <v>155</v>
      </c>
      <c r="X139" s="278">
        <v>0.28999999999999998</v>
      </c>
      <c r="Y139" s="279">
        <f t="shared" si="11"/>
        <v>0</v>
      </c>
    </row>
    <row r="140" spans="1:25" s="255" customFormat="1" ht="37.25" customHeight="1" x14ac:dyDescent="0.15">
      <c r="A140" s="259" t="s">
        <v>251</v>
      </c>
      <c r="B140" s="260" t="s">
        <v>258</v>
      </c>
      <c r="C140" s="260" t="s">
        <v>259</v>
      </c>
      <c r="D140" s="250">
        <v>6</v>
      </c>
      <c r="E140" s="275">
        <v>28</v>
      </c>
      <c r="F140" s="202"/>
      <c r="G140" s="203"/>
      <c r="H140" s="204"/>
      <c r="I140" s="205"/>
      <c r="J140" s="206"/>
      <c r="K140" s="207"/>
      <c r="L140" s="208"/>
      <c r="M140" s="209"/>
      <c r="N140" s="491"/>
      <c r="O140" s="210"/>
      <c r="P140" s="211"/>
      <c r="Q140" s="212"/>
      <c r="R140" s="213"/>
      <c r="S140" s="214"/>
      <c r="T140" s="276">
        <f t="shared" si="12"/>
        <v>0</v>
      </c>
      <c r="U140" s="276">
        <f t="shared" si="10"/>
        <v>0</v>
      </c>
      <c r="V140" s="256" t="str">
        <f t="shared" si="9"/>
        <v>-</v>
      </c>
      <c r="W140" s="283" t="s">
        <v>155</v>
      </c>
      <c r="X140" s="278">
        <v>0.27</v>
      </c>
      <c r="Y140" s="279">
        <f t="shared" si="11"/>
        <v>0</v>
      </c>
    </row>
    <row r="141" spans="1:25" s="255" customFormat="1" ht="37.25" customHeight="1" x14ac:dyDescent="0.15">
      <c r="A141" s="259" t="s">
        <v>251</v>
      </c>
      <c r="B141" s="260" t="s">
        <v>260</v>
      </c>
      <c r="C141" s="260" t="s">
        <v>261</v>
      </c>
      <c r="D141" s="250">
        <v>5</v>
      </c>
      <c r="E141" s="275">
        <v>29</v>
      </c>
      <c r="F141" s="202"/>
      <c r="G141" s="203"/>
      <c r="H141" s="204"/>
      <c r="I141" s="205"/>
      <c r="J141" s="206"/>
      <c r="K141" s="207"/>
      <c r="L141" s="208"/>
      <c r="M141" s="209"/>
      <c r="N141" s="491"/>
      <c r="O141" s="210"/>
      <c r="P141" s="211"/>
      <c r="Q141" s="212"/>
      <c r="R141" s="213"/>
      <c r="S141" s="214"/>
      <c r="T141" s="276">
        <f t="shared" si="12"/>
        <v>0</v>
      </c>
      <c r="U141" s="276">
        <f t="shared" si="10"/>
        <v>0</v>
      </c>
      <c r="V141" s="256" t="str">
        <f t="shared" si="9"/>
        <v>-</v>
      </c>
      <c r="W141" s="283" t="s">
        <v>155</v>
      </c>
      <c r="X141" s="278">
        <v>0.36</v>
      </c>
      <c r="Y141" s="279">
        <f t="shared" si="11"/>
        <v>0</v>
      </c>
    </row>
    <row r="142" spans="1:25" s="255" customFormat="1" ht="37.25" customHeight="1" x14ac:dyDescent="0.15">
      <c r="A142" s="259" t="s">
        <v>251</v>
      </c>
      <c r="B142" s="260" t="s">
        <v>262</v>
      </c>
      <c r="C142" s="260" t="s">
        <v>263</v>
      </c>
      <c r="D142" s="250">
        <v>5</v>
      </c>
      <c r="E142" s="275">
        <v>47</v>
      </c>
      <c r="F142" s="202"/>
      <c r="G142" s="203"/>
      <c r="H142" s="204"/>
      <c r="I142" s="205"/>
      <c r="J142" s="206"/>
      <c r="K142" s="207"/>
      <c r="L142" s="208"/>
      <c r="M142" s="209"/>
      <c r="N142" s="491"/>
      <c r="O142" s="210"/>
      <c r="P142" s="211"/>
      <c r="Q142" s="212"/>
      <c r="R142" s="213"/>
      <c r="S142" s="214"/>
      <c r="T142" s="276">
        <f t="shared" si="12"/>
        <v>0</v>
      </c>
      <c r="U142" s="276">
        <f t="shared" si="10"/>
        <v>0</v>
      </c>
      <c r="V142" s="256" t="str">
        <f t="shared" si="9"/>
        <v>-</v>
      </c>
      <c r="W142" s="277" t="s">
        <v>250</v>
      </c>
      <c r="X142" s="278">
        <v>0.72</v>
      </c>
      <c r="Y142" s="279">
        <f t="shared" si="11"/>
        <v>0</v>
      </c>
    </row>
    <row r="143" spans="1:25" s="255" customFormat="1" ht="37.25" customHeight="1" x14ac:dyDescent="0.15">
      <c r="A143" s="259" t="s">
        <v>251</v>
      </c>
      <c r="B143" s="260" t="s">
        <v>264</v>
      </c>
      <c r="C143" s="260" t="s">
        <v>265</v>
      </c>
      <c r="D143" s="250">
        <v>3</v>
      </c>
      <c r="E143" s="275">
        <v>35</v>
      </c>
      <c r="F143" s="202"/>
      <c r="G143" s="203"/>
      <c r="H143" s="204"/>
      <c r="I143" s="205"/>
      <c r="J143" s="206"/>
      <c r="K143" s="207"/>
      <c r="L143" s="208"/>
      <c r="M143" s="209"/>
      <c r="N143" s="491"/>
      <c r="O143" s="210"/>
      <c r="P143" s="211"/>
      <c r="Q143" s="212"/>
      <c r="R143" s="213"/>
      <c r="S143" s="214"/>
      <c r="T143" s="276">
        <f t="shared" si="12"/>
        <v>0</v>
      </c>
      <c r="U143" s="276">
        <f t="shared" si="10"/>
        <v>0</v>
      </c>
      <c r="V143" s="256" t="str">
        <f t="shared" si="9"/>
        <v>-</v>
      </c>
      <c r="W143" s="277" t="s">
        <v>266</v>
      </c>
      <c r="X143" s="278">
        <v>0.56000000000000005</v>
      </c>
      <c r="Y143" s="279">
        <f t="shared" si="11"/>
        <v>0</v>
      </c>
    </row>
    <row r="144" spans="1:25" s="255" customFormat="1" ht="37.25" customHeight="1" x14ac:dyDescent="0.15">
      <c r="A144" s="259" t="s">
        <v>251</v>
      </c>
      <c r="B144" s="260" t="s">
        <v>267</v>
      </c>
      <c r="C144" s="260" t="s">
        <v>268</v>
      </c>
      <c r="D144" s="250">
        <v>2</v>
      </c>
      <c r="E144" s="275">
        <v>74</v>
      </c>
      <c r="F144" s="202"/>
      <c r="G144" s="203"/>
      <c r="H144" s="204"/>
      <c r="I144" s="205"/>
      <c r="J144" s="206"/>
      <c r="K144" s="207"/>
      <c r="L144" s="208"/>
      <c r="M144" s="209"/>
      <c r="N144" s="491"/>
      <c r="O144" s="210"/>
      <c r="P144" s="211"/>
      <c r="Q144" s="212"/>
      <c r="R144" s="213"/>
      <c r="S144" s="214"/>
      <c r="T144" s="276">
        <f t="shared" si="12"/>
        <v>0</v>
      </c>
      <c r="U144" s="276">
        <f t="shared" si="10"/>
        <v>0</v>
      </c>
      <c r="V144" s="256" t="str">
        <f t="shared" si="9"/>
        <v>-</v>
      </c>
      <c r="W144" s="277" t="s">
        <v>269</v>
      </c>
      <c r="X144" s="278">
        <v>1.1599999999999999</v>
      </c>
      <c r="Y144" s="279">
        <f t="shared" si="11"/>
        <v>0</v>
      </c>
    </row>
    <row r="145" spans="1:25" s="255" customFormat="1" ht="37.25" customHeight="1" x14ac:dyDescent="0.15">
      <c r="A145" s="259" t="s">
        <v>251</v>
      </c>
      <c r="B145" s="260" t="s">
        <v>270</v>
      </c>
      <c r="C145" s="260" t="s">
        <v>271</v>
      </c>
      <c r="D145" s="250">
        <v>2</v>
      </c>
      <c r="E145" s="275">
        <v>81</v>
      </c>
      <c r="F145" s="202"/>
      <c r="G145" s="203"/>
      <c r="H145" s="204"/>
      <c r="I145" s="205"/>
      <c r="J145" s="206"/>
      <c r="K145" s="207"/>
      <c r="L145" s="208"/>
      <c r="M145" s="209"/>
      <c r="N145" s="491"/>
      <c r="O145" s="210"/>
      <c r="P145" s="211"/>
      <c r="Q145" s="212"/>
      <c r="R145" s="213"/>
      <c r="S145" s="214"/>
      <c r="T145" s="276">
        <f t="shared" si="12"/>
        <v>0</v>
      </c>
      <c r="U145" s="276">
        <f t="shared" si="10"/>
        <v>0</v>
      </c>
      <c r="V145" s="256" t="str">
        <f t="shared" si="9"/>
        <v>-</v>
      </c>
      <c r="W145" s="277" t="s">
        <v>272</v>
      </c>
      <c r="X145" s="278">
        <v>1.33</v>
      </c>
      <c r="Y145" s="279">
        <f t="shared" si="11"/>
        <v>0</v>
      </c>
    </row>
    <row r="146" spans="1:25" s="255" customFormat="1" ht="37.25" customHeight="1" x14ac:dyDescent="0.15">
      <c r="A146" s="259" t="s">
        <v>251</v>
      </c>
      <c r="B146" s="260" t="s">
        <v>273</v>
      </c>
      <c r="C146" s="260" t="s">
        <v>274</v>
      </c>
      <c r="D146" s="250">
        <v>1</v>
      </c>
      <c r="E146" s="275">
        <v>46</v>
      </c>
      <c r="F146" s="202"/>
      <c r="G146" s="203"/>
      <c r="H146" s="204"/>
      <c r="I146" s="205"/>
      <c r="J146" s="206"/>
      <c r="K146" s="207"/>
      <c r="L146" s="208"/>
      <c r="M146" s="209"/>
      <c r="N146" s="491"/>
      <c r="O146" s="210"/>
      <c r="P146" s="211"/>
      <c r="Q146" s="212"/>
      <c r="R146" s="213"/>
      <c r="S146" s="214"/>
      <c r="T146" s="276">
        <f t="shared" si="12"/>
        <v>0</v>
      </c>
      <c r="U146" s="276">
        <f t="shared" si="10"/>
        <v>0</v>
      </c>
      <c r="V146" s="256" t="str">
        <f t="shared" si="9"/>
        <v>-</v>
      </c>
      <c r="W146" s="277" t="s">
        <v>124</v>
      </c>
      <c r="X146" s="278">
        <v>0.77</v>
      </c>
      <c r="Y146" s="279">
        <f t="shared" si="11"/>
        <v>0</v>
      </c>
    </row>
    <row r="147" spans="1:25" s="255" customFormat="1" ht="37.25" customHeight="1" x14ac:dyDescent="0.15">
      <c r="A147" s="259" t="s">
        <v>251</v>
      </c>
      <c r="B147" s="260" t="s">
        <v>275</v>
      </c>
      <c r="C147" s="260" t="s">
        <v>276</v>
      </c>
      <c r="D147" s="250">
        <v>1</v>
      </c>
      <c r="E147" s="275">
        <v>46</v>
      </c>
      <c r="F147" s="202"/>
      <c r="G147" s="203"/>
      <c r="H147" s="204"/>
      <c r="I147" s="205"/>
      <c r="J147" s="206"/>
      <c r="K147" s="207"/>
      <c r="L147" s="208"/>
      <c r="M147" s="209"/>
      <c r="N147" s="491"/>
      <c r="O147" s="210"/>
      <c r="P147" s="211"/>
      <c r="Q147" s="212"/>
      <c r="R147" s="213"/>
      <c r="S147" s="214"/>
      <c r="T147" s="276">
        <f t="shared" si="12"/>
        <v>0</v>
      </c>
      <c r="U147" s="276">
        <f t="shared" si="10"/>
        <v>0</v>
      </c>
      <c r="V147" s="256" t="str">
        <f t="shared" si="9"/>
        <v>-</v>
      </c>
      <c r="W147" s="277" t="s">
        <v>277</v>
      </c>
      <c r="X147" s="278">
        <v>0.79</v>
      </c>
      <c r="Y147" s="279">
        <f t="shared" si="11"/>
        <v>0</v>
      </c>
    </row>
    <row r="148" spans="1:25" s="255" customFormat="1" ht="37.25" customHeight="1" x14ac:dyDescent="0.15">
      <c r="A148" s="259" t="s">
        <v>251</v>
      </c>
      <c r="B148" s="260" t="s">
        <v>278</v>
      </c>
      <c r="C148" s="260" t="s">
        <v>279</v>
      </c>
      <c r="D148" s="250">
        <v>1</v>
      </c>
      <c r="E148" s="275">
        <v>53</v>
      </c>
      <c r="F148" s="202"/>
      <c r="G148" s="203"/>
      <c r="H148" s="204"/>
      <c r="I148" s="205"/>
      <c r="J148" s="206"/>
      <c r="K148" s="207"/>
      <c r="L148" s="208"/>
      <c r="M148" s="209"/>
      <c r="N148" s="491"/>
      <c r="O148" s="210"/>
      <c r="P148" s="211"/>
      <c r="Q148" s="212"/>
      <c r="R148" s="213"/>
      <c r="S148" s="214"/>
      <c r="T148" s="276">
        <f t="shared" si="12"/>
        <v>0</v>
      </c>
      <c r="U148" s="276">
        <f t="shared" si="10"/>
        <v>0</v>
      </c>
      <c r="V148" s="256" t="str">
        <f t="shared" si="9"/>
        <v>-</v>
      </c>
      <c r="W148" s="284" t="s">
        <v>280</v>
      </c>
      <c r="X148" s="278">
        <v>0.96</v>
      </c>
      <c r="Y148" s="279">
        <f t="shared" si="11"/>
        <v>0</v>
      </c>
    </row>
    <row r="149" spans="1:25" s="255" customFormat="1" ht="37.25" customHeight="1" x14ac:dyDescent="0.15">
      <c r="A149" s="259" t="s">
        <v>251</v>
      </c>
      <c r="B149" s="260" t="s">
        <v>281</v>
      </c>
      <c r="C149" s="260" t="s">
        <v>282</v>
      </c>
      <c r="D149" s="250">
        <v>1</v>
      </c>
      <c r="E149" s="275">
        <v>72</v>
      </c>
      <c r="F149" s="202"/>
      <c r="G149" s="203"/>
      <c r="H149" s="204"/>
      <c r="I149" s="205"/>
      <c r="J149" s="206"/>
      <c r="K149" s="207"/>
      <c r="L149" s="208"/>
      <c r="M149" s="209"/>
      <c r="N149" s="491"/>
      <c r="O149" s="210"/>
      <c r="P149" s="211"/>
      <c r="Q149" s="212"/>
      <c r="R149" s="213"/>
      <c r="S149" s="214"/>
      <c r="T149" s="276">
        <f t="shared" si="12"/>
        <v>0</v>
      </c>
      <c r="U149" s="276">
        <f t="shared" si="10"/>
        <v>0</v>
      </c>
      <c r="V149" s="256" t="str">
        <f t="shared" si="9"/>
        <v>-</v>
      </c>
      <c r="W149" s="285" t="s">
        <v>135</v>
      </c>
      <c r="X149" s="278">
        <v>1.35</v>
      </c>
      <c r="Y149" s="279">
        <f t="shared" si="11"/>
        <v>0</v>
      </c>
    </row>
    <row r="150" spans="1:25" s="255" customFormat="1" ht="37.25" customHeight="1" x14ac:dyDescent="0.15">
      <c r="A150" s="259" t="s">
        <v>251</v>
      </c>
      <c r="B150" s="260" t="s">
        <v>283</v>
      </c>
      <c r="C150" s="260" t="s">
        <v>284</v>
      </c>
      <c r="D150" s="250">
        <v>2</v>
      </c>
      <c r="E150" s="275">
        <v>158</v>
      </c>
      <c r="F150" s="202"/>
      <c r="G150" s="203"/>
      <c r="H150" s="204"/>
      <c r="I150" s="205"/>
      <c r="J150" s="206"/>
      <c r="K150" s="207"/>
      <c r="L150" s="208"/>
      <c r="M150" s="209"/>
      <c r="N150" s="491"/>
      <c r="O150" s="210"/>
      <c r="P150" s="211"/>
      <c r="Q150" s="212"/>
      <c r="R150" s="213"/>
      <c r="S150" s="214"/>
      <c r="T150" s="276">
        <f t="shared" si="12"/>
        <v>0</v>
      </c>
      <c r="U150" s="276">
        <f t="shared" si="10"/>
        <v>0</v>
      </c>
      <c r="V150" s="256" t="str">
        <f t="shared" si="9"/>
        <v>-</v>
      </c>
      <c r="W150" s="277" t="s">
        <v>285</v>
      </c>
      <c r="X150" s="278">
        <v>2.98</v>
      </c>
      <c r="Y150" s="279">
        <f t="shared" si="11"/>
        <v>0</v>
      </c>
    </row>
    <row r="151" spans="1:25" s="255" customFormat="1" ht="37.25" customHeight="1" x14ac:dyDescent="0.15">
      <c r="A151" s="259" t="s">
        <v>286</v>
      </c>
      <c r="B151" s="260" t="s">
        <v>287</v>
      </c>
      <c r="C151" s="260" t="s">
        <v>288</v>
      </c>
      <c r="D151" s="250">
        <v>5</v>
      </c>
      <c r="E151" s="275">
        <v>22</v>
      </c>
      <c r="F151" s="202"/>
      <c r="G151" s="203"/>
      <c r="H151" s="204"/>
      <c r="I151" s="205"/>
      <c r="J151" s="206"/>
      <c r="K151" s="207"/>
      <c r="L151" s="208"/>
      <c r="M151" s="209"/>
      <c r="N151" s="491"/>
      <c r="O151" s="210"/>
      <c r="P151" s="211"/>
      <c r="Q151" s="212"/>
      <c r="R151" s="213"/>
      <c r="S151" s="214"/>
      <c r="T151" s="276">
        <f t="shared" si="12"/>
        <v>0</v>
      </c>
      <c r="U151" s="276">
        <f t="shared" si="10"/>
        <v>0</v>
      </c>
      <c r="V151" s="256" t="str">
        <f t="shared" si="9"/>
        <v>-</v>
      </c>
      <c r="W151" s="283" t="s">
        <v>155</v>
      </c>
      <c r="X151" s="278">
        <v>0.23</v>
      </c>
      <c r="Y151" s="279">
        <f t="shared" si="11"/>
        <v>0</v>
      </c>
    </row>
    <row r="152" spans="1:25" s="255" customFormat="1" ht="37.25" customHeight="1" x14ac:dyDescent="0.15">
      <c r="A152" s="259" t="s">
        <v>286</v>
      </c>
      <c r="B152" s="260" t="s">
        <v>289</v>
      </c>
      <c r="C152" s="260" t="s">
        <v>290</v>
      </c>
      <c r="D152" s="250">
        <v>5</v>
      </c>
      <c r="E152" s="275">
        <v>19</v>
      </c>
      <c r="F152" s="202"/>
      <c r="G152" s="203"/>
      <c r="H152" s="204"/>
      <c r="I152" s="205"/>
      <c r="J152" s="206"/>
      <c r="K152" s="207"/>
      <c r="L152" s="208"/>
      <c r="M152" s="209"/>
      <c r="N152" s="491"/>
      <c r="O152" s="210"/>
      <c r="P152" s="211"/>
      <c r="Q152" s="212"/>
      <c r="R152" s="213"/>
      <c r="S152" s="214"/>
      <c r="T152" s="276">
        <f t="shared" si="12"/>
        <v>0</v>
      </c>
      <c r="U152" s="276">
        <f t="shared" si="10"/>
        <v>0</v>
      </c>
      <c r="V152" s="256" t="str">
        <f t="shared" si="9"/>
        <v>-</v>
      </c>
      <c r="W152" s="283" t="s">
        <v>155</v>
      </c>
      <c r="X152" s="278">
        <v>0.17</v>
      </c>
      <c r="Y152" s="279">
        <f t="shared" si="11"/>
        <v>0</v>
      </c>
    </row>
    <row r="153" spans="1:25" s="255" customFormat="1" ht="37.25" customHeight="1" x14ac:dyDescent="0.15">
      <c r="A153" s="259" t="s">
        <v>286</v>
      </c>
      <c r="B153" s="260" t="s">
        <v>291</v>
      </c>
      <c r="C153" s="260" t="s">
        <v>292</v>
      </c>
      <c r="D153" s="250">
        <v>5</v>
      </c>
      <c r="E153" s="275">
        <v>34</v>
      </c>
      <c r="F153" s="202"/>
      <c r="G153" s="203"/>
      <c r="H153" s="204"/>
      <c r="I153" s="205"/>
      <c r="J153" s="206"/>
      <c r="K153" s="207"/>
      <c r="L153" s="208"/>
      <c r="M153" s="209"/>
      <c r="N153" s="491"/>
      <c r="O153" s="210"/>
      <c r="P153" s="211"/>
      <c r="Q153" s="212"/>
      <c r="R153" s="213"/>
      <c r="S153" s="214"/>
      <c r="T153" s="276">
        <f t="shared" si="12"/>
        <v>0</v>
      </c>
      <c r="U153" s="276">
        <f t="shared" si="10"/>
        <v>0</v>
      </c>
      <c r="V153" s="256" t="str">
        <f t="shared" si="9"/>
        <v>-</v>
      </c>
      <c r="W153" s="283" t="s">
        <v>155</v>
      </c>
      <c r="X153" s="278">
        <v>0.5</v>
      </c>
      <c r="Y153" s="279">
        <f t="shared" si="11"/>
        <v>0</v>
      </c>
    </row>
    <row r="154" spans="1:25" s="255" customFormat="1" ht="37.25" customHeight="1" x14ac:dyDescent="0.15">
      <c r="A154" s="259" t="s">
        <v>286</v>
      </c>
      <c r="B154" s="260" t="s">
        <v>293</v>
      </c>
      <c r="C154" s="260" t="s">
        <v>294</v>
      </c>
      <c r="D154" s="250">
        <v>6</v>
      </c>
      <c r="E154" s="275">
        <v>30</v>
      </c>
      <c r="F154" s="202"/>
      <c r="G154" s="203"/>
      <c r="H154" s="204"/>
      <c r="I154" s="205"/>
      <c r="J154" s="206"/>
      <c r="K154" s="207"/>
      <c r="L154" s="208"/>
      <c r="M154" s="209"/>
      <c r="N154" s="491"/>
      <c r="O154" s="210"/>
      <c r="P154" s="211"/>
      <c r="Q154" s="212"/>
      <c r="R154" s="213"/>
      <c r="S154" s="214"/>
      <c r="T154" s="276">
        <f t="shared" si="12"/>
        <v>0</v>
      </c>
      <c r="U154" s="276">
        <f t="shared" si="10"/>
        <v>0</v>
      </c>
      <c r="V154" s="256" t="str">
        <f t="shared" si="9"/>
        <v>-</v>
      </c>
      <c r="W154" s="283" t="s">
        <v>155</v>
      </c>
      <c r="X154" s="278">
        <v>0.35</v>
      </c>
      <c r="Y154" s="279">
        <f t="shared" si="11"/>
        <v>0</v>
      </c>
    </row>
    <row r="155" spans="1:25" s="255" customFormat="1" ht="37.25" customHeight="1" x14ac:dyDescent="0.15">
      <c r="A155" s="259" t="s">
        <v>286</v>
      </c>
      <c r="B155" s="260" t="s">
        <v>295</v>
      </c>
      <c r="C155" s="260" t="s">
        <v>296</v>
      </c>
      <c r="D155" s="250">
        <v>10</v>
      </c>
      <c r="E155" s="275">
        <v>56</v>
      </c>
      <c r="F155" s="202"/>
      <c r="G155" s="203"/>
      <c r="H155" s="204"/>
      <c r="I155" s="205"/>
      <c r="J155" s="206"/>
      <c r="K155" s="207"/>
      <c r="L155" s="208"/>
      <c r="M155" s="209"/>
      <c r="N155" s="491"/>
      <c r="O155" s="210"/>
      <c r="P155" s="211"/>
      <c r="Q155" s="212"/>
      <c r="R155" s="213"/>
      <c r="S155" s="214"/>
      <c r="T155" s="276">
        <f t="shared" si="12"/>
        <v>0</v>
      </c>
      <c r="U155" s="276">
        <f t="shared" si="10"/>
        <v>0</v>
      </c>
      <c r="V155" s="256" t="str">
        <f t="shared" si="9"/>
        <v>-</v>
      </c>
      <c r="W155" s="277" t="s">
        <v>297</v>
      </c>
      <c r="X155" s="278">
        <v>0.5</v>
      </c>
      <c r="Y155" s="279">
        <f t="shared" si="11"/>
        <v>0</v>
      </c>
    </row>
    <row r="156" spans="1:25" s="255" customFormat="1" ht="37.25" customHeight="1" x14ac:dyDescent="0.15">
      <c r="A156" s="259" t="s">
        <v>286</v>
      </c>
      <c r="B156" s="260" t="s">
        <v>298</v>
      </c>
      <c r="C156" s="260" t="s">
        <v>299</v>
      </c>
      <c r="D156" s="250">
        <v>11</v>
      </c>
      <c r="E156" s="275">
        <v>67</v>
      </c>
      <c r="F156" s="202"/>
      <c r="G156" s="203"/>
      <c r="H156" s="204"/>
      <c r="I156" s="205"/>
      <c r="J156" s="206"/>
      <c r="K156" s="207"/>
      <c r="L156" s="208"/>
      <c r="M156" s="209"/>
      <c r="N156" s="491"/>
      <c r="O156" s="210"/>
      <c r="P156" s="211"/>
      <c r="Q156" s="212"/>
      <c r="R156" s="213"/>
      <c r="S156" s="214"/>
      <c r="T156" s="276">
        <f t="shared" si="12"/>
        <v>0</v>
      </c>
      <c r="U156" s="276">
        <f t="shared" si="10"/>
        <v>0</v>
      </c>
      <c r="V156" s="256" t="str">
        <f t="shared" si="9"/>
        <v>-</v>
      </c>
      <c r="W156" s="277" t="s">
        <v>300</v>
      </c>
      <c r="X156" s="278">
        <v>0.79</v>
      </c>
      <c r="Y156" s="279">
        <f t="shared" si="11"/>
        <v>0</v>
      </c>
    </row>
    <row r="157" spans="1:25" s="255" customFormat="1" ht="37.25" customHeight="1" x14ac:dyDescent="0.15">
      <c r="A157" s="259" t="s">
        <v>286</v>
      </c>
      <c r="B157" s="260" t="s">
        <v>301</v>
      </c>
      <c r="C157" s="260" t="s">
        <v>302</v>
      </c>
      <c r="D157" s="250">
        <v>5</v>
      </c>
      <c r="E157" s="275">
        <v>38</v>
      </c>
      <c r="F157" s="202"/>
      <c r="G157" s="203"/>
      <c r="H157" s="204"/>
      <c r="I157" s="205"/>
      <c r="J157" s="206"/>
      <c r="K157" s="207"/>
      <c r="L157" s="208"/>
      <c r="M157" s="209"/>
      <c r="N157" s="491"/>
      <c r="O157" s="210"/>
      <c r="P157" s="211"/>
      <c r="Q157" s="212"/>
      <c r="R157" s="213"/>
      <c r="S157" s="214"/>
      <c r="T157" s="276">
        <f t="shared" si="12"/>
        <v>0</v>
      </c>
      <c r="U157" s="276">
        <f t="shared" si="10"/>
        <v>0</v>
      </c>
      <c r="V157" s="256" t="str">
        <f t="shared" si="9"/>
        <v>-</v>
      </c>
      <c r="W157" s="277" t="s">
        <v>303</v>
      </c>
      <c r="X157" s="278">
        <v>0.5</v>
      </c>
      <c r="Y157" s="279">
        <f t="shared" si="11"/>
        <v>0</v>
      </c>
    </row>
    <row r="158" spans="1:25" s="255" customFormat="1" ht="37.25" customHeight="1" x14ac:dyDescent="0.15">
      <c r="A158" s="259" t="s">
        <v>286</v>
      </c>
      <c r="B158" s="260" t="s">
        <v>304</v>
      </c>
      <c r="C158" s="260" t="s">
        <v>305</v>
      </c>
      <c r="D158" s="250">
        <v>5</v>
      </c>
      <c r="E158" s="275">
        <v>47</v>
      </c>
      <c r="F158" s="202"/>
      <c r="G158" s="203"/>
      <c r="H158" s="204"/>
      <c r="I158" s="205"/>
      <c r="J158" s="206"/>
      <c r="K158" s="207"/>
      <c r="L158" s="208"/>
      <c r="M158" s="209"/>
      <c r="N158" s="491"/>
      <c r="O158" s="210"/>
      <c r="P158" s="211"/>
      <c r="Q158" s="212"/>
      <c r="R158" s="213"/>
      <c r="S158" s="214"/>
      <c r="T158" s="276">
        <f t="shared" si="12"/>
        <v>0</v>
      </c>
      <c r="U158" s="276">
        <f t="shared" si="10"/>
        <v>0</v>
      </c>
      <c r="V158" s="256" t="str">
        <f t="shared" si="9"/>
        <v>-</v>
      </c>
      <c r="W158" s="277" t="s">
        <v>84</v>
      </c>
      <c r="X158" s="278">
        <v>0.52</v>
      </c>
      <c r="Y158" s="279">
        <f t="shared" si="11"/>
        <v>0</v>
      </c>
    </row>
    <row r="159" spans="1:25" s="255" customFormat="1" ht="37.25" customHeight="1" x14ac:dyDescent="0.15">
      <c r="A159" s="259" t="s">
        <v>286</v>
      </c>
      <c r="B159" s="260" t="s">
        <v>306</v>
      </c>
      <c r="C159" s="260" t="s">
        <v>307</v>
      </c>
      <c r="D159" s="250">
        <v>5</v>
      </c>
      <c r="E159" s="275">
        <v>38</v>
      </c>
      <c r="F159" s="202"/>
      <c r="G159" s="203"/>
      <c r="H159" s="204"/>
      <c r="I159" s="205"/>
      <c r="J159" s="206"/>
      <c r="K159" s="207"/>
      <c r="L159" s="208"/>
      <c r="M159" s="209"/>
      <c r="N159" s="491"/>
      <c r="O159" s="210"/>
      <c r="P159" s="211"/>
      <c r="Q159" s="212"/>
      <c r="R159" s="213"/>
      <c r="S159" s="214"/>
      <c r="T159" s="276">
        <f t="shared" si="12"/>
        <v>0</v>
      </c>
      <c r="U159" s="276">
        <f t="shared" si="10"/>
        <v>0</v>
      </c>
      <c r="V159" s="256" t="str">
        <f t="shared" si="9"/>
        <v>-</v>
      </c>
      <c r="W159" s="277" t="s">
        <v>84</v>
      </c>
      <c r="X159" s="278">
        <v>0.51</v>
      </c>
      <c r="Y159" s="279">
        <f t="shared" si="11"/>
        <v>0</v>
      </c>
    </row>
    <row r="160" spans="1:25" s="255" customFormat="1" ht="37.25" customHeight="1" x14ac:dyDescent="0.15">
      <c r="A160" s="259" t="s">
        <v>286</v>
      </c>
      <c r="B160" s="260" t="s">
        <v>308</v>
      </c>
      <c r="C160" s="260" t="s">
        <v>309</v>
      </c>
      <c r="D160" s="250">
        <v>5</v>
      </c>
      <c r="E160" s="275">
        <v>44</v>
      </c>
      <c r="F160" s="202"/>
      <c r="G160" s="203"/>
      <c r="H160" s="204"/>
      <c r="I160" s="205"/>
      <c r="J160" s="206"/>
      <c r="K160" s="207"/>
      <c r="L160" s="208"/>
      <c r="M160" s="209"/>
      <c r="N160" s="491"/>
      <c r="O160" s="210"/>
      <c r="P160" s="211"/>
      <c r="Q160" s="212"/>
      <c r="R160" s="213"/>
      <c r="S160" s="214"/>
      <c r="T160" s="276">
        <f t="shared" si="12"/>
        <v>0</v>
      </c>
      <c r="U160" s="276">
        <f t="shared" si="10"/>
        <v>0</v>
      </c>
      <c r="V160" s="256" t="str">
        <f t="shared" si="9"/>
        <v>-</v>
      </c>
      <c r="W160" s="277" t="s">
        <v>310</v>
      </c>
      <c r="X160" s="278">
        <v>0.67</v>
      </c>
      <c r="Y160" s="279">
        <f t="shared" si="11"/>
        <v>0</v>
      </c>
    </row>
    <row r="161" spans="1:25" s="255" customFormat="1" ht="37.25" customHeight="1" x14ac:dyDescent="0.15">
      <c r="A161" s="259" t="s">
        <v>286</v>
      </c>
      <c r="B161" s="260" t="s">
        <v>311</v>
      </c>
      <c r="C161" s="260" t="s">
        <v>312</v>
      </c>
      <c r="D161" s="250">
        <v>5</v>
      </c>
      <c r="E161" s="275">
        <v>58</v>
      </c>
      <c r="F161" s="202"/>
      <c r="G161" s="203"/>
      <c r="H161" s="204"/>
      <c r="I161" s="205"/>
      <c r="J161" s="206"/>
      <c r="K161" s="207"/>
      <c r="L161" s="208"/>
      <c r="M161" s="209"/>
      <c r="N161" s="491"/>
      <c r="O161" s="210"/>
      <c r="P161" s="211"/>
      <c r="Q161" s="212"/>
      <c r="R161" s="213"/>
      <c r="S161" s="214"/>
      <c r="T161" s="276">
        <f t="shared" si="12"/>
        <v>0</v>
      </c>
      <c r="U161" s="276">
        <f t="shared" si="10"/>
        <v>0</v>
      </c>
      <c r="V161" s="256" t="str">
        <f t="shared" si="9"/>
        <v>-</v>
      </c>
      <c r="W161" s="277" t="s">
        <v>313</v>
      </c>
      <c r="X161" s="278">
        <v>0.96</v>
      </c>
      <c r="Y161" s="279">
        <f t="shared" si="11"/>
        <v>0</v>
      </c>
    </row>
    <row r="162" spans="1:25" s="255" customFormat="1" ht="37.25" customHeight="1" x14ac:dyDescent="0.15">
      <c r="A162" s="259" t="s">
        <v>286</v>
      </c>
      <c r="B162" s="260" t="s">
        <v>314</v>
      </c>
      <c r="C162" s="260" t="s">
        <v>315</v>
      </c>
      <c r="D162" s="250">
        <v>5</v>
      </c>
      <c r="E162" s="275">
        <v>75</v>
      </c>
      <c r="F162" s="202"/>
      <c r="G162" s="203"/>
      <c r="H162" s="204"/>
      <c r="I162" s="205"/>
      <c r="J162" s="206"/>
      <c r="K162" s="207"/>
      <c r="L162" s="208"/>
      <c r="M162" s="209"/>
      <c r="N162" s="491"/>
      <c r="O162" s="210"/>
      <c r="P162" s="211"/>
      <c r="Q162" s="212"/>
      <c r="R162" s="213"/>
      <c r="S162" s="214"/>
      <c r="T162" s="276">
        <f t="shared" si="12"/>
        <v>0</v>
      </c>
      <c r="U162" s="276">
        <f t="shared" si="10"/>
        <v>0</v>
      </c>
      <c r="V162" s="256" t="str">
        <f t="shared" si="9"/>
        <v>-</v>
      </c>
      <c r="W162" s="277" t="s">
        <v>316</v>
      </c>
      <c r="X162" s="278">
        <v>1.32</v>
      </c>
      <c r="Y162" s="279">
        <f t="shared" si="11"/>
        <v>0</v>
      </c>
    </row>
    <row r="163" spans="1:25" s="255" customFormat="1" ht="37.25" customHeight="1" x14ac:dyDescent="0.15">
      <c r="A163" s="259" t="s">
        <v>286</v>
      </c>
      <c r="B163" s="260" t="s">
        <v>317</v>
      </c>
      <c r="C163" s="260" t="s">
        <v>318</v>
      </c>
      <c r="D163" s="250">
        <v>3</v>
      </c>
      <c r="E163" s="275">
        <v>55</v>
      </c>
      <c r="F163" s="202"/>
      <c r="G163" s="203"/>
      <c r="H163" s="204"/>
      <c r="I163" s="205"/>
      <c r="J163" s="206"/>
      <c r="K163" s="207"/>
      <c r="L163" s="208"/>
      <c r="M163" s="209"/>
      <c r="N163" s="491"/>
      <c r="O163" s="210"/>
      <c r="P163" s="211"/>
      <c r="Q163" s="212"/>
      <c r="R163" s="213"/>
      <c r="S163" s="214"/>
      <c r="T163" s="276">
        <f t="shared" si="12"/>
        <v>0</v>
      </c>
      <c r="U163" s="276">
        <f t="shared" si="10"/>
        <v>0</v>
      </c>
      <c r="V163" s="256" t="str">
        <f t="shared" si="9"/>
        <v>-</v>
      </c>
      <c r="W163" s="277" t="s">
        <v>319</v>
      </c>
      <c r="X163" s="278">
        <v>1.08</v>
      </c>
      <c r="Y163" s="279">
        <f t="shared" si="11"/>
        <v>0</v>
      </c>
    </row>
    <row r="164" spans="1:25" s="255" customFormat="1" ht="37.25" customHeight="1" x14ac:dyDescent="0.15">
      <c r="A164" s="259" t="s">
        <v>286</v>
      </c>
      <c r="B164" s="260" t="s">
        <v>320</v>
      </c>
      <c r="C164" s="260" t="s">
        <v>321</v>
      </c>
      <c r="D164" s="250">
        <v>3</v>
      </c>
      <c r="E164" s="275">
        <v>94</v>
      </c>
      <c r="F164" s="202"/>
      <c r="G164" s="203"/>
      <c r="H164" s="204"/>
      <c r="I164" s="205"/>
      <c r="J164" s="206"/>
      <c r="K164" s="207"/>
      <c r="L164" s="208"/>
      <c r="M164" s="209"/>
      <c r="N164" s="491"/>
      <c r="O164" s="210"/>
      <c r="P164" s="211"/>
      <c r="Q164" s="212"/>
      <c r="R164" s="213"/>
      <c r="S164" s="214"/>
      <c r="T164" s="276">
        <f t="shared" si="12"/>
        <v>0</v>
      </c>
      <c r="U164" s="276">
        <f t="shared" si="10"/>
        <v>0</v>
      </c>
      <c r="V164" s="256" t="str">
        <f t="shared" si="9"/>
        <v>-</v>
      </c>
      <c r="W164" s="277" t="s">
        <v>322</v>
      </c>
      <c r="X164" s="278">
        <v>2.13</v>
      </c>
      <c r="Y164" s="279">
        <f t="shared" si="11"/>
        <v>0</v>
      </c>
    </row>
    <row r="165" spans="1:25" s="255" customFormat="1" ht="37.25" customHeight="1" x14ac:dyDescent="0.15">
      <c r="A165" s="259" t="s">
        <v>286</v>
      </c>
      <c r="B165" s="260" t="s">
        <v>323</v>
      </c>
      <c r="C165" s="260" t="s">
        <v>324</v>
      </c>
      <c r="D165" s="250">
        <v>5</v>
      </c>
      <c r="E165" s="275">
        <v>108</v>
      </c>
      <c r="F165" s="202"/>
      <c r="G165" s="203"/>
      <c r="H165" s="204"/>
      <c r="I165" s="205"/>
      <c r="J165" s="206"/>
      <c r="K165" s="207"/>
      <c r="L165" s="208"/>
      <c r="M165" s="209"/>
      <c r="N165" s="491"/>
      <c r="O165" s="210"/>
      <c r="P165" s="211"/>
      <c r="Q165" s="212"/>
      <c r="R165" s="213"/>
      <c r="S165" s="214"/>
      <c r="T165" s="276">
        <f t="shared" si="12"/>
        <v>0</v>
      </c>
      <c r="U165" s="276">
        <f t="shared" si="10"/>
        <v>0</v>
      </c>
      <c r="V165" s="256" t="str">
        <f t="shared" si="9"/>
        <v>-</v>
      </c>
      <c r="W165" s="277" t="s">
        <v>303</v>
      </c>
      <c r="X165" s="278">
        <v>2.04</v>
      </c>
      <c r="Y165" s="279">
        <f t="shared" si="11"/>
        <v>0</v>
      </c>
    </row>
    <row r="166" spans="1:25" s="255" customFormat="1" ht="37.25" customHeight="1" x14ac:dyDescent="0.15">
      <c r="A166" s="259" t="s">
        <v>286</v>
      </c>
      <c r="B166" s="260" t="s">
        <v>325</v>
      </c>
      <c r="C166" s="260" t="s">
        <v>326</v>
      </c>
      <c r="D166" s="250">
        <v>2</v>
      </c>
      <c r="E166" s="275">
        <v>82</v>
      </c>
      <c r="F166" s="202"/>
      <c r="G166" s="203"/>
      <c r="H166" s="204"/>
      <c r="I166" s="205"/>
      <c r="J166" s="206"/>
      <c r="K166" s="207"/>
      <c r="L166" s="208"/>
      <c r="M166" s="209"/>
      <c r="N166" s="491"/>
      <c r="O166" s="210"/>
      <c r="P166" s="211"/>
      <c r="Q166" s="212"/>
      <c r="R166" s="213"/>
      <c r="S166" s="214"/>
      <c r="T166" s="276">
        <f t="shared" si="12"/>
        <v>0</v>
      </c>
      <c r="U166" s="276">
        <f t="shared" si="10"/>
        <v>0</v>
      </c>
      <c r="V166" s="256" t="str">
        <f t="shared" si="9"/>
        <v>-</v>
      </c>
      <c r="W166" s="277" t="s">
        <v>327</v>
      </c>
      <c r="X166" s="278">
        <v>1.28</v>
      </c>
      <c r="Y166" s="279">
        <f t="shared" si="11"/>
        <v>0</v>
      </c>
    </row>
    <row r="167" spans="1:25" s="255" customFormat="1" ht="37.25" customHeight="1" x14ac:dyDescent="0.15">
      <c r="A167" s="259" t="s">
        <v>286</v>
      </c>
      <c r="B167" s="260" t="s">
        <v>328</v>
      </c>
      <c r="C167" s="260" t="s">
        <v>329</v>
      </c>
      <c r="D167" s="250">
        <v>2</v>
      </c>
      <c r="E167" s="275">
        <v>108</v>
      </c>
      <c r="F167" s="202"/>
      <c r="G167" s="203"/>
      <c r="H167" s="204"/>
      <c r="I167" s="205"/>
      <c r="J167" s="206"/>
      <c r="K167" s="207"/>
      <c r="L167" s="208"/>
      <c r="M167" s="209"/>
      <c r="N167" s="491"/>
      <c r="O167" s="210"/>
      <c r="P167" s="211"/>
      <c r="Q167" s="212"/>
      <c r="R167" s="213"/>
      <c r="S167" s="214"/>
      <c r="T167" s="276">
        <f t="shared" si="12"/>
        <v>0</v>
      </c>
      <c r="U167" s="276">
        <f t="shared" si="10"/>
        <v>0</v>
      </c>
      <c r="V167" s="256" t="str">
        <f t="shared" si="9"/>
        <v>-</v>
      </c>
      <c r="W167" s="277" t="s">
        <v>330</v>
      </c>
      <c r="X167" s="278">
        <v>1.8</v>
      </c>
      <c r="Y167" s="279">
        <f t="shared" si="11"/>
        <v>0</v>
      </c>
    </row>
    <row r="168" spans="1:25" s="255" customFormat="1" ht="37.25" customHeight="1" x14ac:dyDescent="0.15">
      <c r="A168" s="259" t="s">
        <v>286</v>
      </c>
      <c r="B168" s="260" t="s">
        <v>331</v>
      </c>
      <c r="C168" s="260" t="s">
        <v>332</v>
      </c>
      <c r="D168" s="250">
        <v>2</v>
      </c>
      <c r="E168" s="275">
        <v>131</v>
      </c>
      <c r="F168" s="202"/>
      <c r="G168" s="203"/>
      <c r="H168" s="204"/>
      <c r="I168" s="205"/>
      <c r="J168" s="206"/>
      <c r="K168" s="207"/>
      <c r="L168" s="208"/>
      <c r="M168" s="209"/>
      <c r="N168" s="491"/>
      <c r="O168" s="210"/>
      <c r="P168" s="211"/>
      <c r="Q168" s="212"/>
      <c r="R168" s="213"/>
      <c r="S168" s="214"/>
      <c r="T168" s="276">
        <f t="shared" si="12"/>
        <v>0</v>
      </c>
      <c r="U168" s="276">
        <f t="shared" si="10"/>
        <v>0</v>
      </c>
      <c r="V168" s="256" t="str">
        <f t="shared" si="9"/>
        <v>-</v>
      </c>
      <c r="W168" s="277" t="s">
        <v>333</v>
      </c>
      <c r="X168" s="278">
        <v>2.17</v>
      </c>
      <c r="Y168" s="279">
        <f t="shared" si="11"/>
        <v>0</v>
      </c>
    </row>
    <row r="169" spans="1:25" s="255" customFormat="1" ht="37.25" customHeight="1" x14ac:dyDescent="0.15">
      <c r="A169" s="259" t="s">
        <v>286</v>
      </c>
      <c r="B169" s="260" t="s">
        <v>334</v>
      </c>
      <c r="C169" s="260" t="s">
        <v>335</v>
      </c>
      <c r="D169" s="250">
        <v>1</v>
      </c>
      <c r="E169" s="275">
        <v>78</v>
      </c>
      <c r="F169" s="202"/>
      <c r="G169" s="203"/>
      <c r="H169" s="204"/>
      <c r="I169" s="205"/>
      <c r="J169" s="206"/>
      <c r="K169" s="207"/>
      <c r="L169" s="208"/>
      <c r="M169" s="209"/>
      <c r="N169" s="491"/>
      <c r="O169" s="210"/>
      <c r="P169" s="211"/>
      <c r="Q169" s="212"/>
      <c r="R169" s="213"/>
      <c r="S169" s="214"/>
      <c r="T169" s="276">
        <f t="shared" si="12"/>
        <v>0</v>
      </c>
      <c r="U169" s="276">
        <f t="shared" si="10"/>
        <v>0</v>
      </c>
      <c r="V169" s="256" t="str">
        <f t="shared" si="9"/>
        <v>-</v>
      </c>
      <c r="W169" s="277" t="s">
        <v>129</v>
      </c>
      <c r="X169" s="278">
        <v>1.45</v>
      </c>
      <c r="Y169" s="279">
        <f t="shared" si="11"/>
        <v>0</v>
      </c>
    </row>
    <row r="170" spans="1:25" s="255" customFormat="1" ht="37.25" customHeight="1" x14ac:dyDescent="0.15">
      <c r="A170" s="259" t="s">
        <v>286</v>
      </c>
      <c r="B170" s="260" t="s">
        <v>336</v>
      </c>
      <c r="C170" s="260" t="s">
        <v>337</v>
      </c>
      <c r="D170" s="250">
        <v>1</v>
      </c>
      <c r="E170" s="275">
        <v>128</v>
      </c>
      <c r="F170" s="202"/>
      <c r="G170" s="203"/>
      <c r="H170" s="204"/>
      <c r="I170" s="205"/>
      <c r="J170" s="206"/>
      <c r="K170" s="207"/>
      <c r="L170" s="208"/>
      <c r="M170" s="209"/>
      <c r="N170" s="491"/>
      <c r="O170" s="210"/>
      <c r="P170" s="211"/>
      <c r="Q170" s="212"/>
      <c r="R170" s="213"/>
      <c r="S170" s="214"/>
      <c r="T170" s="276">
        <f t="shared" si="12"/>
        <v>0</v>
      </c>
      <c r="U170" s="276">
        <f t="shared" si="10"/>
        <v>0</v>
      </c>
      <c r="V170" s="256" t="str">
        <f t="shared" si="9"/>
        <v>-</v>
      </c>
      <c r="W170" s="277" t="s">
        <v>407</v>
      </c>
      <c r="X170" s="278">
        <v>2.3199999999999998</v>
      </c>
      <c r="Y170" s="279">
        <f t="shared" si="11"/>
        <v>0</v>
      </c>
    </row>
    <row r="171" spans="1:25" s="255" customFormat="1" ht="37.25" customHeight="1" x14ac:dyDescent="0.15">
      <c r="A171" s="259" t="s">
        <v>286</v>
      </c>
      <c r="B171" s="260" t="s">
        <v>338</v>
      </c>
      <c r="C171" s="260" t="s">
        <v>339</v>
      </c>
      <c r="D171" s="250">
        <v>1</v>
      </c>
      <c r="E171" s="275">
        <v>147</v>
      </c>
      <c r="F171" s="202"/>
      <c r="G171" s="203"/>
      <c r="H171" s="204"/>
      <c r="I171" s="205"/>
      <c r="J171" s="206"/>
      <c r="K171" s="207"/>
      <c r="L171" s="208"/>
      <c r="M171" s="209"/>
      <c r="N171" s="491"/>
      <c r="O171" s="210"/>
      <c r="P171" s="211"/>
      <c r="Q171" s="212"/>
      <c r="R171" s="213"/>
      <c r="S171" s="214"/>
      <c r="T171" s="276">
        <f t="shared" si="12"/>
        <v>0</v>
      </c>
      <c r="U171" s="276">
        <f t="shared" si="10"/>
        <v>0</v>
      </c>
      <c r="V171" s="256" t="str">
        <f t="shared" si="9"/>
        <v>-</v>
      </c>
      <c r="W171" s="277" t="s">
        <v>280</v>
      </c>
      <c r="X171" s="278">
        <v>2.73</v>
      </c>
      <c r="Y171" s="279">
        <f t="shared" si="11"/>
        <v>0</v>
      </c>
    </row>
    <row r="172" spans="1:25" s="255" customFormat="1" ht="37.25" customHeight="1" x14ac:dyDescent="0.15">
      <c r="A172" s="259" t="s">
        <v>340</v>
      </c>
      <c r="B172" s="260" t="s">
        <v>341</v>
      </c>
      <c r="C172" s="260" t="s">
        <v>342</v>
      </c>
      <c r="D172" s="250">
        <v>11</v>
      </c>
      <c r="E172" s="275">
        <v>46</v>
      </c>
      <c r="F172" s="202"/>
      <c r="G172" s="203"/>
      <c r="H172" s="204"/>
      <c r="I172" s="205"/>
      <c r="J172" s="206"/>
      <c r="K172" s="207"/>
      <c r="L172" s="208"/>
      <c r="M172" s="209"/>
      <c r="N172" s="491"/>
      <c r="O172" s="210"/>
      <c r="P172" s="211"/>
      <c r="Q172" s="212"/>
      <c r="R172" s="213"/>
      <c r="S172" s="214"/>
      <c r="T172" s="276">
        <f t="shared" si="12"/>
        <v>0</v>
      </c>
      <c r="U172" s="276">
        <f t="shared" si="10"/>
        <v>0</v>
      </c>
      <c r="V172" s="256" t="str">
        <f t="shared" si="9"/>
        <v>-</v>
      </c>
      <c r="W172" s="277" t="s">
        <v>343</v>
      </c>
      <c r="X172" s="278">
        <v>0.37</v>
      </c>
      <c r="Y172" s="279">
        <f t="shared" si="11"/>
        <v>0</v>
      </c>
    </row>
    <row r="173" spans="1:25" s="255" customFormat="1" ht="37.25" customHeight="1" x14ac:dyDescent="0.15">
      <c r="A173" s="259" t="s">
        <v>340</v>
      </c>
      <c r="B173" s="260" t="s">
        <v>344</v>
      </c>
      <c r="C173" s="260" t="s">
        <v>345</v>
      </c>
      <c r="D173" s="250">
        <v>5</v>
      </c>
      <c r="E173" s="275">
        <v>28</v>
      </c>
      <c r="F173" s="202"/>
      <c r="G173" s="203"/>
      <c r="H173" s="204"/>
      <c r="I173" s="205"/>
      <c r="J173" s="206"/>
      <c r="K173" s="207"/>
      <c r="L173" s="208"/>
      <c r="M173" s="209"/>
      <c r="N173" s="491"/>
      <c r="O173" s="210"/>
      <c r="P173" s="211"/>
      <c r="Q173" s="212"/>
      <c r="R173" s="213"/>
      <c r="S173" s="214"/>
      <c r="T173" s="276">
        <f t="shared" si="12"/>
        <v>0</v>
      </c>
      <c r="U173" s="276">
        <f t="shared" si="10"/>
        <v>0</v>
      </c>
      <c r="V173" s="256" t="str">
        <f t="shared" si="9"/>
        <v>-</v>
      </c>
      <c r="W173" s="277" t="s">
        <v>346</v>
      </c>
      <c r="X173" s="278">
        <v>0.28999999999999998</v>
      </c>
      <c r="Y173" s="279">
        <f t="shared" si="11"/>
        <v>0</v>
      </c>
    </row>
    <row r="174" spans="1:25" s="255" customFormat="1" ht="37.25" customHeight="1" x14ac:dyDescent="0.15">
      <c r="A174" s="259" t="s">
        <v>340</v>
      </c>
      <c r="B174" s="260" t="s">
        <v>347</v>
      </c>
      <c r="C174" s="260" t="s">
        <v>348</v>
      </c>
      <c r="D174" s="250">
        <v>10</v>
      </c>
      <c r="E174" s="275">
        <v>56</v>
      </c>
      <c r="F174" s="202"/>
      <c r="G174" s="203"/>
      <c r="H174" s="204"/>
      <c r="I174" s="205"/>
      <c r="J174" s="206"/>
      <c r="K174" s="207"/>
      <c r="L174" s="208"/>
      <c r="M174" s="209"/>
      <c r="N174" s="491"/>
      <c r="O174" s="210"/>
      <c r="P174" s="211"/>
      <c r="Q174" s="212"/>
      <c r="R174" s="213"/>
      <c r="S174" s="214"/>
      <c r="T174" s="276">
        <f t="shared" si="12"/>
        <v>0</v>
      </c>
      <c r="U174" s="276">
        <f t="shared" si="10"/>
        <v>0</v>
      </c>
      <c r="V174" s="256" t="str">
        <f t="shared" si="9"/>
        <v>-</v>
      </c>
      <c r="W174" s="277" t="s">
        <v>349</v>
      </c>
      <c r="X174" s="278">
        <v>0.59</v>
      </c>
      <c r="Y174" s="279">
        <f t="shared" si="11"/>
        <v>0</v>
      </c>
    </row>
    <row r="175" spans="1:25" s="255" customFormat="1" ht="37.25" customHeight="1" x14ac:dyDescent="0.15">
      <c r="A175" s="259" t="s">
        <v>340</v>
      </c>
      <c r="B175" s="260" t="s">
        <v>350</v>
      </c>
      <c r="C175" s="260" t="s">
        <v>351</v>
      </c>
      <c r="D175" s="250">
        <v>10</v>
      </c>
      <c r="E175" s="275">
        <v>60</v>
      </c>
      <c r="F175" s="202"/>
      <c r="G175" s="203"/>
      <c r="H175" s="204"/>
      <c r="I175" s="205"/>
      <c r="J175" s="206"/>
      <c r="K175" s="207"/>
      <c r="L175" s="208"/>
      <c r="M175" s="209"/>
      <c r="N175" s="491"/>
      <c r="O175" s="210"/>
      <c r="P175" s="211"/>
      <c r="Q175" s="212"/>
      <c r="R175" s="213"/>
      <c r="S175" s="214"/>
      <c r="T175" s="276">
        <f t="shared" si="12"/>
        <v>0</v>
      </c>
      <c r="U175" s="276">
        <f t="shared" si="10"/>
        <v>0</v>
      </c>
      <c r="V175" s="256" t="str">
        <f t="shared" si="9"/>
        <v>-</v>
      </c>
      <c r="W175" s="277" t="s">
        <v>349</v>
      </c>
      <c r="X175" s="278">
        <v>0.72</v>
      </c>
      <c r="Y175" s="279">
        <f t="shared" si="11"/>
        <v>0</v>
      </c>
    </row>
    <row r="176" spans="1:25" s="255" customFormat="1" ht="37.25" customHeight="1" x14ac:dyDescent="0.15">
      <c r="A176" s="259" t="s">
        <v>340</v>
      </c>
      <c r="B176" s="260" t="s">
        <v>352</v>
      </c>
      <c r="C176" s="260" t="s">
        <v>353</v>
      </c>
      <c r="D176" s="250">
        <v>5</v>
      </c>
      <c r="E176" s="275">
        <v>32</v>
      </c>
      <c r="F176" s="202"/>
      <c r="G176" s="203"/>
      <c r="H176" s="204"/>
      <c r="I176" s="205"/>
      <c r="J176" s="206"/>
      <c r="K176" s="207"/>
      <c r="L176" s="208"/>
      <c r="M176" s="209"/>
      <c r="N176" s="491"/>
      <c r="O176" s="210"/>
      <c r="P176" s="211"/>
      <c r="Q176" s="212"/>
      <c r="R176" s="213"/>
      <c r="S176" s="214"/>
      <c r="T176" s="276">
        <f t="shared" si="12"/>
        <v>0</v>
      </c>
      <c r="U176" s="276">
        <f t="shared" si="10"/>
        <v>0</v>
      </c>
      <c r="V176" s="256" t="str">
        <f t="shared" si="9"/>
        <v>-</v>
      </c>
      <c r="W176" s="277" t="s">
        <v>84</v>
      </c>
      <c r="X176" s="278">
        <v>0.33</v>
      </c>
      <c r="Y176" s="279">
        <f t="shared" si="11"/>
        <v>0</v>
      </c>
    </row>
    <row r="177" spans="1:25" s="255" customFormat="1" ht="37.25" customHeight="1" x14ac:dyDescent="0.15">
      <c r="A177" s="259" t="s">
        <v>340</v>
      </c>
      <c r="B177" s="260" t="s">
        <v>354</v>
      </c>
      <c r="C177" s="260" t="s">
        <v>355</v>
      </c>
      <c r="D177" s="250">
        <v>10</v>
      </c>
      <c r="E177" s="275">
        <v>74</v>
      </c>
      <c r="F177" s="202"/>
      <c r="G177" s="203"/>
      <c r="H177" s="204"/>
      <c r="I177" s="205"/>
      <c r="J177" s="206"/>
      <c r="K177" s="207"/>
      <c r="L177" s="208"/>
      <c r="M177" s="209"/>
      <c r="N177" s="491"/>
      <c r="O177" s="210"/>
      <c r="P177" s="211"/>
      <c r="Q177" s="212"/>
      <c r="R177" s="213"/>
      <c r="S177" s="214"/>
      <c r="T177" s="276">
        <f t="shared" si="12"/>
        <v>0</v>
      </c>
      <c r="U177" s="276">
        <f t="shared" si="10"/>
        <v>0</v>
      </c>
      <c r="V177" s="256" t="str">
        <f t="shared" si="9"/>
        <v>-</v>
      </c>
      <c r="W177" s="277" t="s">
        <v>356</v>
      </c>
      <c r="X177" s="278">
        <v>1.08</v>
      </c>
      <c r="Y177" s="279">
        <f t="shared" si="11"/>
        <v>0</v>
      </c>
    </row>
    <row r="178" spans="1:25" s="255" customFormat="1" ht="37.25" customHeight="1" x14ac:dyDescent="0.15">
      <c r="A178" s="259" t="s">
        <v>340</v>
      </c>
      <c r="B178" s="260" t="s">
        <v>357</v>
      </c>
      <c r="C178" s="260" t="s">
        <v>358</v>
      </c>
      <c r="D178" s="250">
        <v>10</v>
      </c>
      <c r="E178" s="275">
        <v>90</v>
      </c>
      <c r="F178" s="202"/>
      <c r="G178" s="203"/>
      <c r="H178" s="204"/>
      <c r="I178" s="205"/>
      <c r="J178" s="206"/>
      <c r="K178" s="207"/>
      <c r="L178" s="208"/>
      <c r="M178" s="209"/>
      <c r="N178" s="491"/>
      <c r="O178" s="210"/>
      <c r="P178" s="211"/>
      <c r="Q178" s="212"/>
      <c r="R178" s="213"/>
      <c r="S178" s="214"/>
      <c r="T178" s="276">
        <f t="shared" si="12"/>
        <v>0</v>
      </c>
      <c r="U178" s="276">
        <f t="shared" si="10"/>
        <v>0</v>
      </c>
      <c r="V178" s="256" t="str">
        <f t="shared" si="9"/>
        <v>-</v>
      </c>
      <c r="W178" s="277" t="s">
        <v>359</v>
      </c>
      <c r="X178" s="278">
        <v>1.55</v>
      </c>
      <c r="Y178" s="279">
        <f t="shared" si="11"/>
        <v>0</v>
      </c>
    </row>
    <row r="179" spans="1:25" s="255" customFormat="1" ht="37.25" customHeight="1" x14ac:dyDescent="0.15">
      <c r="A179" s="259" t="s">
        <v>340</v>
      </c>
      <c r="B179" s="260" t="s">
        <v>360</v>
      </c>
      <c r="C179" s="260" t="s">
        <v>361</v>
      </c>
      <c r="D179" s="250">
        <v>5</v>
      </c>
      <c r="E179" s="275">
        <v>52</v>
      </c>
      <c r="F179" s="202"/>
      <c r="G179" s="203"/>
      <c r="H179" s="204"/>
      <c r="I179" s="205"/>
      <c r="J179" s="206"/>
      <c r="K179" s="207"/>
      <c r="L179" s="208"/>
      <c r="M179" s="209"/>
      <c r="N179" s="491"/>
      <c r="O179" s="210"/>
      <c r="P179" s="211"/>
      <c r="Q179" s="212"/>
      <c r="R179" s="213"/>
      <c r="S179" s="214"/>
      <c r="T179" s="276">
        <f t="shared" si="12"/>
        <v>0</v>
      </c>
      <c r="U179" s="276">
        <f t="shared" si="10"/>
        <v>0</v>
      </c>
      <c r="V179" s="256" t="str">
        <f t="shared" si="9"/>
        <v>-</v>
      </c>
      <c r="W179" s="277" t="s">
        <v>90</v>
      </c>
      <c r="X179" s="278">
        <v>0.84</v>
      </c>
      <c r="Y179" s="279">
        <f t="shared" si="11"/>
        <v>0</v>
      </c>
    </row>
    <row r="180" spans="1:25" s="255" customFormat="1" ht="37.25" customHeight="1" x14ac:dyDescent="0.15">
      <c r="A180" s="259" t="s">
        <v>340</v>
      </c>
      <c r="B180" s="260" t="s">
        <v>362</v>
      </c>
      <c r="C180" s="260" t="s">
        <v>363</v>
      </c>
      <c r="D180" s="250">
        <v>5</v>
      </c>
      <c r="E180" s="275">
        <v>65</v>
      </c>
      <c r="F180" s="202"/>
      <c r="G180" s="203"/>
      <c r="H180" s="204"/>
      <c r="I180" s="205"/>
      <c r="J180" s="206"/>
      <c r="K180" s="207"/>
      <c r="L180" s="208"/>
      <c r="M180" s="209"/>
      <c r="N180" s="491"/>
      <c r="O180" s="210"/>
      <c r="P180" s="211"/>
      <c r="Q180" s="212"/>
      <c r="R180" s="213"/>
      <c r="S180" s="214"/>
      <c r="T180" s="276">
        <f t="shared" si="12"/>
        <v>0</v>
      </c>
      <c r="U180" s="276">
        <f t="shared" si="10"/>
        <v>0</v>
      </c>
      <c r="V180" s="256" t="str">
        <f t="shared" si="9"/>
        <v>-</v>
      </c>
      <c r="W180" s="277" t="s">
        <v>364</v>
      </c>
      <c r="X180" s="278">
        <v>1.26</v>
      </c>
      <c r="Y180" s="279">
        <f t="shared" si="11"/>
        <v>0</v>
      </c>
    </row>
    <row r="181" spans="1:25" s="255" customFormat="1" ht="37.25" customHeight="1" x14ac:dyDescent="0.15">
      <c r="A181" s="259" t="s">
        <v>340</v>
      </c>
      <c r="B181" s="260" t="s">
        <v>365</v>
      </c>
      <c r="C181" s="260" t="s">
        <v>366</v>
      </c>
      <c r="D181" s="250">
        <v>5</v>
      </c>
      <c r="E181" s="275">
        <v>80</v>
      </c>
      <c r="F181" s="202"/>
      <c r="G181" s="203"/>
      <c r="H181" s="204"/>
      <c r="I181" s="205"/>
      <c r="J181" s="206"/>
      <c r="K181" s="207"/>
      <c r="L181" s="208"/>
      <c r="M181" s="209"/>
      <c r="N181" s="491"/>
      <c r="O181" s="210"/>
      <c r="P181" s="211"/>
      <c r="Q181" s="212"/>
      <c r="R181" s="213"/>
      <c r="S181" s="214"/>
      <c r="T181" s="276">
        <f t="shared" si="12"/>
        <v>0</v>
      </c>
      <c r="U181" s="276">
        <f t="shared" si="10"/>
        <v>0</v>
      </c>
      <c r="V181" s="256" t="str">
        <f t="shared" ref="V181:V244" si="13">IF(T181&gt;0,T181*E181,"-")</f>
        <v>-</v>
      </c>
      <c r="W181" s="277" t="s">
        <v>367</v>
      </c>
      <c r="X181" s="278">
        <v>1.62</v>
      </c>
      <c r="Y181" s="279">
        <f t="shared" si="11"/>
        <v>0</v>
      </c>
    </row>
    <row r="182" spans="1:25" s="255" customFormat="1" ht="37.25" customHeight="1" x14ac:dyDescent="0.15">
      <c r="A182" s="259" t="s">
        <v>340</v>
      </c>
      <c r="B182" s="260" t="s">
        <v>368</v>
      </c>
      <c r="C182" s="260" t="s">
        <v>369</v>
      </c>
      <c r="D182" s="250">
        <v>5</v>
      </c>
      <c r="E182" s="275">
        <v>83</v>
      </c>
      <c r="F182" s="202"/>
      <c r="G182" s="203"/>
      <c r="H182" s="204"/>
      <c r="I182" s="205"/>
      <c r="J182" s="206"/>
      <c r="K182" s="207"/>
      <c r="L182" s="208"/>
      <c r="M182" s="209"/>
      <c r="N182" s="491"/>
      <c r="O182" s="210"/>
      <c r="P182" s="211"/>
      <c r="Q182" s="212"/>
      <c r="R182" s="213"/>
      <c r="S182" s="214"/>
      <c r="T182" s="276">
        <f t="shared" si="12"/>
        <v>0</v>
      </c>
      <c r="U182" s="276">
        <f t="shared" ref="U182:U245" si="14">T182*D182</f>
        <v>0</v>
      </c>
      <c r="V182" s="256" t="str">
        <f t="shared" si="13"/>
        <v>-</v>
      </c>
      <c r="W182" s="277" t="s">
        <v>200</v>
      </c>
      <c r="X182" s="278">
        <v>1.7</v>
      </c>
      <c r="Y182" s="279">
        <f t="shared" ref="Y182:Y245" si="15">X182*T182</f>
        <v>0</v>
      </c>
    </row>
    <row r="183" spans="1:25" s="255" customFormat="1" ht="37.25" customHeight="1" x14ac:dyDescent="0.15">
      <c r="A183" s="259" t="s">
        <v>340</v>
      </c>
      <c r="B183" s="260" t="s">
        <v>370</v>
      </c>
      <c r="C183" s="260" t="s">
        <v>371</v>
      </c>
      <c r="D183" s="250">
        <v>5</v>
      </c>
      <c r="E183" s="275">
        <v>103</v>
      </c>
      <c r="F183" s="202"/>
      <c r="G183" s="203"/>
      <c r="H183" s="204"/>
      <c r="I183" s="205"/>
      <c r="J183" s="206"/>
      <c r="K183" s="207"/>
      <c r="L183" s="208"/>
      <c r="M183" s="209"/>
      <c r="N183" s="491"/>
      <c r="O183" s="210"/>
      <c r="P183" s="211"/>
      <c r="Q183" s="212"/>
      <c r="R183" s="213"/>
      <c r="S183" s="214"/>
      <c r="T183" s="276">
        <f t="shared" si="12"/>
        <v>0</v>
      </c>
      <c r="U183" s="276">
        <f t="shared" si="14"/>
        <v>0</v>
      </c>
      <c r="V183" s="256" t="str">
        <f t="shared" si="13"/>
        <v>-</v>
      </c>
      <c r="W183" s="277" t="s">
        <v>372</v>
      </c>
      <c r="X183" s="278">
        <v>1.82</v>
      </c>
      <c r="Y183" s="279">
        <f t="shared" si="15"/>
        <v>0</v>
      </c>
    </row>
    <row r="184" spans="1:25" s="255" customFormat="1" ht="37.25" customHeight="1" x14ac:dyDescent="0.15">
      <c r="A184" s="259" t="s">
        <v>340</v>
      </c>
      <c r="B184" s="260" t="s">
        <v>373</v>
      </c>
      <c r="C184" s="260" t="s">
        <v>374</v>
      </c>
      <c r="D184" s="250">
        <v>2</v>
      </c>
      <c r="E184" s="275">
        <v>80</v>
      </c>
      <c r="F184" s="202"/>
      <c r="G184" s="203"/>
      <c r="H184" s="204"/>
      <c r="I184" s="205"/>
      <c r="J184" s="206"/>
      <c r="K184" s="207"/>
      <c r="L184" s="208"/>
      <c r="M184" s="209"/>
      <c r="N184" s="491"/>
      <c r="O184" s="210"/>
      <c r="P184" s="211"/>
      <c r="Q184" s="212"/>
      <c r="R184" s="213"/>
      <c r="S184" s="214"/>
      <c r="T184" s="276">
        <f t="shared" si="12"/>
        <v>0</v>
      </c>
      <c r="U184" s="276">
        <f t="shared" si="14"/>
        <v>0</v>
      </c>
      <c r="V184" s="256" t="str">
        <f t="shared" si="13"/>
        <v>-</v>
      </c>
      <c r="W184" s="277" t="s">
        <v>186</v>
      </c>
      <c r="X184" s="278">
        <v>1.26</v>
      </c>
      <c r="Y184" s="279">
        <f t="shared" si="15"/>
        <v>0</v>
      </c>
    </row>
    <row r="185" spans="1:25" s="255" customFormat="1" ht="37.25" customHeight="1" x14ac:dyDescent="0.15">
      <c r="A185" s="259" t="s">
        <v>375</v>
      </c>
      <c r="B185" s="260" t="s">
        <v>376</v>
      </c>
      <c r="C185" s="260" t="s">
        <v>377</v>
      </c>
      <c r="D185" s="286">
        <v>10</v>
      </c>
      <c r="E185" s="287">
        <v>38</v>
      </c>
      <c r="F185" s="202"/>
      <c r="G185" s="203"/>
      <c r="H185" s="204"/>
      <c r="I185" s="205"/>
      <c r="J185" s="206"/>
      <c r="K185" s="207"/>
      <c r="L185" s="208"/>
      <c r="M185" s="209"/>
      <c r="N185" s="491"/>
      <c r="O185" s="210"/>
      <c r="P185" s="211"/>
      <c r="Q185" s="212"/>
      <c r="R185" s="213"/>
      <c r="S185" s="214"/>
      <c r="T185" s="276">
        <f t="shared" si="12"/>
        <v>0</v>
      </c>
      <c r="U185" s="276">
        <f t="shared" si="14"/>
        <v>0</v>
      </c>
      <c r="V185" s="256" t="str">
        <f t="shared" si="13"/>
        <v>-</v>
      </c>
      <c r="W185" s="283" t="s">
        <v>378</v>
      </c>
      <c r="X185" s="278">
        <v>0.27</v>
      </c>
      <c r="Y185" s="279">
        <f t="shared" si="15"/>
        <v>0</v>
      </c>
    </row>
    <row r="186" spans="1:25" s="255" customFormat="1" ht="37.25" customHeight="1" x14ac:dyDescent="0.15">
      <c r="A186" s="288" t="s">
        <v>375</v>
      </c>
      <c r="B186" s="289" t="s">
        <v>379</v>
      </c>
      <c r="C186" s="289" t="s">
        <v>380</v>
      </c>
      <c r="D186" s="290">
        <v>5</v>
      </c>
      <c r="E186" s="275">
        <v>22</v>
      </c>
      <c r="F186" s="202"/>
      <c r="G186" s="203"/>
      <c r="H186" s="204"/>
      <c r="I186" s="205"/>
      <c r="J186" s="206"/>
      <c r="K186" s="207"/>
      <c r="L186" s="208"/>
      <c r="M186" s="209"/>
      <c r="N186" s="491"/>
      <c r="O186" s="210"/>
      <c r="P186" s="211"/>
      <c r="Q186" s="212"/>
      <c r="R186" s="213"/>
      <c r="S186" s="214"/>
      <c r="T186" s="276">
        <f t="shared" si="12"/>
        <v>0</v>
      </c>
      <c r="U186" s="276">
        <f t="shared" si="14"/>
        <v>0</v>
      </c>
      <c r="V186" s="256" t="str">
        <f t="shared" si="13"/>
        <v>-</v>
      </c>
      <c r="W186" s="283" t="s">
        <v>378</v>
      </c>
      <c r="X186" s="278">
        <v>0.17</v>
      </c>
      <c r="Y186" s="279">
        <f t="shared" si="15"/>
        <v>0</v>
      </c>
    </row>
    <row r="187" spans="1:25" s="255" customFormat="1" ht="37.25" customHeight="1" x14ac:dyDescent="0.15">
      <c r="A187" s="291" t="s">
        <v>375</v>
      </c>
      <c r="B187" s="292" t="s">
        <v>381</v>
      </c>
      <c r="C187" s="292" t="s">
        <v>382</v>
      </c>
      <c r="D187" s="293">
        <v>10</v>
      </c>
      <c r="E187" s="275">
        <v>44</v>
      </c>
      <c r="F187" s="202"/>
      <c r="G187" s="203"/>
      <c r="H187" s="204"/>
      <c r="I187" s="205"/>
      <c r="J187" s="206"/>
      <c r="K187" s="207"/>
      <c r="L187" s="208"/>
      <c r="M187" s="209"/>
      <c r="N187" s="491"/>
      <c r="O187" s="210"/>
      <c r="P187" s="211"/>
      <c r="Q187" s="212"/>
      <c r="R187" s="213"/>
      <c r="S187" s="214"/>
      <c r="T187" s="276">
        <f t="shared" si="12"/>
        <v>0</v>
      </c>
      <c r="U187" s="276">
        <f t="shared" si="14"/>
        <v>0</v>
      </c>
      <c r="V187" s="256" t="str">
        <f t="shared" si="13"/>
        <v>-</v>
      </c>
      <c r="W187" s="283" t="s">
        <v>378</v>
      </c>
      <c r="X187" s="278">
        <v>0.31</v>
      </c>
      <c r="Y187" s="279">
        <f t="shared" si="15"/>
        <v>0</v>
      </c>
    </row>
    <row r="188" spans="1:25" s="255" customFormat="1" ht="37.25" customHeight="1" x14ac:dyDescent="0.15">
      <c r="A188" s="294" t="s">
        <v>375</v>
      </c>
      <c r="B188" s="295" t="s">
        <v>383</v>
      </c>
      <c r="C188" s="295" t="s">
        <v>384</v>
      </c>
      <c r="D188" s="296">
        <v>5</v>
      </c>
      <c r="E188" s="275">
        <v>40</v>
      </c>
      <c r="F188" s="202"/>
      <c r="G188" s="203"/>
      <c r="H188" s="204"/>
      <c r="I188" s="205"/>
      <c r="J188" s="206"/>
      <c r="K188" s="207"/>
      <c r="L188" s="208"/>
      <c r="M188" s="209"/>
      <c r="N188" s="491"/>
      <c r="O188" s="210"/>
      <c r="P188" s="211"/>
      <c r="Q188" s="212"/>
      <c r="R188" s="213"/>
      <c r="S188" s="214"/>
      <c r="T188" s="276">
        <f t="shared" si="12"/>
        <v>0</v>
      </c>
      <c r="U188" s="276">
        <f t="shared" si="14"/>
        <v>0</v>
      </c>
      <c r="V188" s="256" t="str">
        <f t="shared" si="13"/>
        <v>-</v>
      </c>
      <c r="W188" s="283" t="s">
        <v>378</v>
      </c>
      <c r="X188" s="278">
        <v>0.61</v>
      </c>
      <c r="Y188" s="279">
        <f t="shared" si="15"/>
        <v>0</v>
      </c>
    </row>
    <row r="189" spans="1:25" s="255" customFormat="1" ht="37.25" customHeight="1" x14ac:dyDescent="0.15">
      <c r="A189" s="259" t="s">
        <v>375</v>
      </c>
      <c r="B189" s="260" t="s">
        <v>385</v>
      </c>
      <c r="C189" s="260" t="s">
        <v>386</v>
      </c>
      <c r="D189" s="250">
        <v>5</v>
      </c>
      <c r="E189" s="275">
        <v>27</v>
      </c>
      <c r="F189" s="202"/>
      <c r="G189" s="203"/>
      <c r="H189" s="204"/>
      <c r="I189" s="205"/>
      <c r="J189" s="206"/>
      <c r="K189" s="207"/>
      <c r="L189" s="208"/>
      <c r="M189" s="209"/>
      <c r="N189" s="491"/>
      <c r="O189" s="210"/>
      <c r="P189" s="211"/>
      <c r="Q189" s="212"/>
      <c r="R189" s="213"/>
      <c r="S189" s="214"/>
      <c r="T189" s="276">
        <f t="shared" si="12"/>
        <v>0</v>
      </c>
      <c r="U189" s="276">
        <f t="shared" si="14"/>
        <v>0</v>
      </c>
      <c r="V189" s="256" t="str">
        <f t="shared" si="13"/>
        <v>-</v>
      </c>
      <c r="W189" s="277" t="s">
        <v>387</v>
      </c>
      <c r="X189" s="278">
        <v>0.26</v>
      </c>
      <c r="Y189" s="279">
        <f t="shared" si="15"/>
        <v>0</v>
      </c>
    </row>
    <row r="190" spans="1:25" s="255" customFormat="1" ht="37.25" customHeight="1" x14ac:dyDescent="0.15">
      <c r="A190" s="259" t="s">
        <v>375</v>
      </c>
      <c r="B190" s="260" t="s">
        <v>388</v>
      </c>
      <c r="C190" s="260" t="s">
        <v>389</v>
      </c>
      <c r="D190" s="250">
        <v>5</v>
      </c>
      <c r="E190" s="275">
        <v>35</v>
      </c>
      <c r="F190" s="202"/>
      <c r="G190" s="203"/>
      <c r="H190" s="204"/>
      <c r="I190" s="205"/>
      <c r="J190" s="206"/>
      <c r="K190" s="207"/>
      <c r="L190" s="208"/>
      <c r="M190" s="209"/>
      <c r="N190" s="491"/>
      <c r="O190" s="210"/>
      <c r="P190" s="211"/>
      <c r="Q190" s="212"/>
      <c r="R190" s="213"/>
      <c r="S190" s="214"/>
      <c r="T190" s="276">
        <f t="shared" si="12"/>
        <v>0</v>
      </c>
      <c r="U190" s="276">
        <f t="shared" si="14"/>
        <v>0</v>
      </c>
      <c r="V190" s="256" t="str">
        <f t="shared" si="13"/>
        <v>-</v>
      </c>
      <c r="W190" s="277" t="s">
        <v>390</v>
      </c>
      <c r="X190" s="278">
        <v>0.38</v>
      </c>
      <c r="Y190" s="279">
        <f t="shared" si="15"/>
        <v>0</v>
      </c>
    </row>
    <row r="191" spans="1:25" s="255" customFormat="1" ht="37.25" customHeight="1" x14ac:dyDescent="0.15">
      <c r="A191" s="259" t="s">
        <v>375</v>
      </c>
      <c r="B191" s="260" t="s">
        <v>391</v>
      </c>
      <c r="C191" s="260" t="s">
        <v>392</v>
      </c>
      <c r="D191" s="250">
        <v>5</v>
      </c>
      <c r="E191" s="275">
        <v>36</v>
      </c>
      <c r="F191" s="202"/>
      <c r="G191" s="203"/>
      <c r="H191" s="204"/>
      <c r="I191" s="205"/>
      <c r="J191" s="206"/>
      <c r="K191" s="207"/>
      <c r="L191" s="208"/>
      <c r="M191" s="209"/>
      <c r="N191" s="491"/>
      <c r="O191" s="210"/>
      <c r="P191" s="211"/>
      <c r="Q191" s="212"/>
      <c r="R191" s="213"/>
      <c r="S191" s="214"/>
      <c r="T191" s="276">
        <f t="shared" si="12"/>
        <v>0</v>
      </c>
      <c r="U191" s="276">
        <f t="shared" si="14"/>
        <v>0</v>
      </c>
      <c r="V191" s="256" t="str">
        <f t="shared" si="13"/>
        <v>-</v>
      </c>
      <c r="W191" s="283" t="s">
        <v>378</v>
      </c>
      <c r="X191" s="278">
        <v>0.54</v>
      </c>
      <c r="Y191" s="279">
        <f t="shared" si="15"/>
        <v>0</v>
      </c>
    </row>
    <row r="192" spans="1:25" s="255" customFormat="1" ht="37.25" customHeight="1" x14ac:dyDescent="0.15">
      <c r="A192" s="259" t="s">
        <v>375</v>
      </c>
      <c r="B192" s="260" t="s">
        <v>393</v>
      </c>
      <c r="C192" s="260" t="s">
        <v>394</v>
      </c>
      <c r="D192" s="250">
        <v>5</v>
      </c>
      <c r="E192" s="275">
        <v>29</v>
      </c>
      <c r="F192" s="202"/>
      <c r="G192" s="203"/>
      <c r="H192" s="204"/>
      <c r="I192" s="205"/>
      <c r="J192" s="206"/>
      <c r="K192" s="207"/>
      <c r="L192" s="208"/>
      <c r="M192" s="209"/>
      <c r="N192" s="491"/>
      <c r="O192" s="210"/>
      <c r="P192" s="211"/>
      <c r="Q192" s="212"/>
      <c r="R192" s="213"/>
      <c r="S192" s="214"/>
      <c r="T192" s="276">
        <f t="shared" si="12"/>
        <v>0</v>
      </c>
      <c r="U192" s="276">
        <f t="shared" si="14"/>
        <v>0</v>
      </c>
      <c r="V192" s="256" t="str">
        <f t="shared" si="13"/>
        <v>-</v>
      </c>
      <c r="W192" s="283" t="s">
        <v>378</v>
      </c>
      <c r="X192" s="278">
        <v>0.34</v>
      </c>
      <c r="Y192" s="279">
        <f t="shared" si="15"/>
        <v>0</v>
      </c>
    </row>
    <row r="193" spans="1:25" s="255" customFormat="1" ht="37.25" customHeight="1" x14ac:dyDescent="0.15">
      <c r="A193" s="259" t="s">
        <v>375</v>
      </c>
      <c r="B193" s="260" t="s">
        <v>395</v>
      </c>
      <c r="C193" s="260" t="s">
        <v>396</v>
      </c>
      <c r="D193" s="250">
        <v>3</v>
      </c>
      <c r="E193" s="275">
        <v>65</v>
      </c>
      <c r="F193" s="202"/>
      <c r="G193" s="203"/>
      <c r="H193" s="204"/>
      <c r="I193" s="205"/>
      <c r="J193" s="206"/>
      <c r="K193" s="207"/>
      <c r="L193" s="208"/>
      <c r="M193" s="209"/>
      <c r="N193" s="491"/>
      <c r="O193" s="210"/>
      <c r="P193" s="211"/>
      <c r="Q193" s="212"/>
      <c r="R193" s="213"/>
      <c r="S193" s="214"/>
      <c r="T193" s="276">
        <f t="shared" si="12"/>
        <v>0</v>
      </c>
      <c r="U193" s="276">
        <f t="shared" si="14"/>
        <v>0</v>
      </c>
      <c r="V193" s="256" t="str">
        <f t="shared" si="13"/>
        <v>-</v>
      </c>
      <c r="W193" s="277" t="s">
        <v>397</v>
      </c>
      <c r="X193" s="278">
        <v>1.4</v>
      </c>
      <c r="Y193" s="279">
        <f t="shared" si="15"/>
        <v>0</v>
      </c>
    </row>
    <row r="194" spans="1:25" s="255" customFormat="1" ht="37.25" customHeight="1" x14ac:dyDescent="0.15">
      <c r="A194" s="259" t="s">
        <v>375</v>
      </c>
      <c r="B194" s="260" t="s">
        <v>398</v>
      </c>
      <c r="C194" s="260" t="s">
        <v>399</v>
      </c>
      <c r="D194" s="250">
        <v>3</v>
      </c>
      <c r="E194" s="275">
        <v>54</v>
      </c>
      <c r="F194" s="202"/>
      <c r="G194" s="203"/>
      <c r="H194" s="204"/>
      <c r="I194" s="205"/>
      <c r="J194" s="206"/>
      <c r="K194" s="207"/>
      <c r="L194" s="208"/>
      <c r="M194" s="209"/>
      <c r="N194" s="491"/>
      <c r="O194" s="210"/>
      <c r="P194" s="211"/>
      <c r="Q194" s="212"/>
      <c r="R194" s="213"/>
      <c r="S194" s="214"/>
      <c r="T194" s="276">
        <f t="shared" si="12"/>
        <v>0</v>
      </c>
      <c r="U194" s="276">
        <f t="shared" si="14"/>
        <v>0</v>
      </c>
      <c r="V194" s="256" t="str">
        <f t="shared" si="13"/>
        <v>-</v>
      </c>
      <c r="W194" s="277" t="s">
        <v>400</v>
      </c>
      <c r="X194" s="278">
        <v>0.95</v>
      </c>
      <c r="Y194" s="279">
        <f t="shared" si="15"/>
        <v>0</v>
      </c>
    </row>
    <row r="195" spans="1:25" s="255" customFormat="1" ht="37.25" customHeight="1" x14ac:dyDescent="0.15">
      <c r="A195" s="259" t="s">
        <v>375</v>
      </c>
      <c r="B195" s="260" t="s">
        <v>401</v>
      </c>
      <c r="C195" s="260" t="s">
        <v>402</v>
      </c>
      <c r="D195" s="250">
        <v>3</v>
      </c>
      <c r="E195" s="275">
        <v>67</v>
      </c>
      <c r="F195" s="202"/>
      <c r="G195" s="203"/>
      <c r="H195" s="204"/>
      <c r="I195" s="205"/>
      <c r="J195" s="206"/>
      <c r="K195" s="207"/>
      <c r="L195" s="208"/>
      <c r="M195" s="209"/>
      <c r="N195" s="491"/>
      <c r="O195" s="210"/>
      <c r="P195" s="211"/>
      <c r="Q195" s="212"/>
      <c r="R195" s="213"/>
      <c r="S195" s="214"/>
      <c r="T195" s="276">
        <f t="shared" si="12"/>
        <v>0</v>
      </c>
      <c r="U195" s="276">
        <f t="shared" si="14"/>
        <v>0</v>
      </c>
      <c r="V195" s="256" t="str">
        <f t="shared" si="13"/>
        <v>-</v>
      </c>
      <c r="W195" s="277" t="s">
        <v>1287</v>
      </c>
      <c r="X195" s="278">
        <v>1.23</v>
      </c>
      <c r="Y195" s="279">
        <f t="shared" si="15"/>
        <v>0</v>
      </c>
    </row>
    <row r="196" spans="1:25" s="255" customFormat="1" ht="37.25" customHeight="1" x14ac:dyDescent="0.15">
      <c r="A196" s="259" t="s">
        <v>375</v>
      </c>
      <c r="B196" s="260" t="s">
        <v>403</v>
      </c>
      <c r="C196" s="260" t="s">
        <v>404</v>
      </c>
      <c r="D196" s="250">
        <v>5</v>
      </c>
      <c r="E196" s="275">
        <v>62</v>
      </c>
      <c r="F196" s="202"/>
      <c r="G196" s="203"/>
      <c r="H196" s="204"/>
      <c r="I196" s="205"/>
      <c r="J196" s="206"/>
      <c r="K196" s="207"/>
      <c r="L196" s="208"/>
      <c r="M196" s="209"/>
      <c r="N196" s="491"/>
      <c r="O196" s="210"/>
      <c r="P196" s="211"/>
      <c r="Q196" s="212"/>
      <c r="R196" s="213"/>
      <c r="S196" s="214"/>
      <c r="T196" s="276">
        <f t="shared" si="12"/>
        <v>0</v>
      </c>
      <c r="U196" s="276">
        <f t="shared" si="14"/>
        <v>0</v>
      </c>
      <c r="V196" s="256" t="str">
        <f t="shared" si="13"/>
        <v>-</v>
      </c>
      <c r="W196" s="277" t="s">
        <v>1288</v>
      </c>
      <c r="X196" s="278">
        <v>1.1000000000000001</v>
      </c>
      <c r="Y196" s="279">
        <f t="shared" si="15"/>
        <v>0</v>
      </c>
    </row>
    <row r="197" spans="1:25" s="255" customFormat="1" ht="37.25" customHeight="1" x14ac:dyDescent="0.15">
      <c r="A197" s="259" t="s">
        <v>375</v>
      </c>
      <c r="B197" s="260" t="s">
        <v>405</v>
      </c>
      <c r="C197" s="260" t="s">
        <v>406</v>
      </c>
      <c r="D197" s="250">
        <v>3</v>
      </c>
      <c r="E197" s="275">
        <v>41</v>
      </c>
      <c r="F197" s="202"/>
      <c r="G197" s="203"/>
      <c r="H197" s="204"/>
      <c r="I197" s="205"/>
      <c r="J197" s="206"/>
      <c r="K197" s="207"/>
      <c r="L197" s="208"/>
      <c r="M197" s="209"/>
      <c r="N197" s="491"/>
      <c r="O197" s="210"/>
      <c r="P197" s="211"/>
      <c r="Q197" s="212"/>
      <c r="R197" s="213"/>
      <c r="S197" s="214"/>
      <c r="T197" s="276">
        <f t="shared" si="12"/>
        <v>0</v>
      </c>
      <c r="U197" s="276">
        <f t="shared" si="14"/>
        <v>0</v>
      </c>
      <c r="V197" s="256" t="str">
        <f t="shared" si="13"/>
        <v>-</v>
      </c>
      <c r="W197" s="277" t="s">
        <v>407</v>
      </c>
      <c r="X197" s="278">
        <v>0.71</v>
      </c>
      <c r="Y197" s="279">
        <f t="shared" si="15"/>
        <v>0</v>
      </c>
    </row>
    <row r="198" spans="1:25" s="255" customFormat="1" ht="37.25" customHeight="1" x14ac:dyDescent="0.15">
      <c r="A198" s="259" t="s">
        <v>375</v>
      </c>
      <c r="B198" s="260" t="s">
        <v>408</v>
      </c>
      <c r="C198" s="260" t="s">
        <v>409</v>
      </c>
      <c r="D198" s="250">
        <v>2</v>
      </c>
      <c r="E198" s="275">
        <v>96</v>
      </c>
      <c r="F198" s="202"/>
      <c r="G198" s="203"/>
      <c r="H198" s="204"/>
      <c r="I198" s="205"/>
      <c r="J198" s="206"/>
      <c r="K198" s="207"/>
      <c r="L198" s="208"/>
      <c r="M198" s="209"/>
      <c r="N198" s="491"/>
      <c r="O198" s="210"/>
      <c r="P198" s="211"/>
      <c r="Q198" s="212"/>
      <c r="R198" s="213"/>
      <c r="S198" s="214"/>
      <c r="T198" s="276">
        <f t="shared" si="12"/>
        <v>0</v>
      </c>
      <c r="U198" s="276">
        <f t="shared" si="14"/>
        <v>0</v>
      </c>
      <c r="V198" s="256" t="str">
        <f t="shared" si="13"/>
        <v>-</v>
      </c>
      <c r="W198" s="277" t="s">
        <v>410</v>
      </c>
      <c r="X198" s="278">
        <v>1.48</v>
      </c>
      <c r="Y198" s="279">
        <f t="shared" si="15"/>
        <v>0</v>
      </c>
    </row>
    <row r="199" spans="1:25" s="255" customFormat="1" ht="38.25" customHeight="1" x14ac:dyDescent="0.15">
      <c r="A199" s="259" t="s">
        <v>375</v>
      </c>
      <c r="B199" s="260" t="s">
        <v>411</v>
      </c>
      <c r="C199" s="260" t="s">
        <v>412</v>
      </c>
      <c r="D199" s="250">
        <v>2</v>
      </c>
      <c r="E199" s="275">
        <v>103</v>
      </c>
      <c r="F199" s="202"/>
      <c r="G199" s="203"/>
      <c r="H199" s="204"/>
      <c r="I199" s="205"/>
      <c r="J199" s="206"/>
      <c r="K199" s="207"/>
      <c r="L199" s="208"/>
      <c r="M199" s="209"/>
      <c r="N199" s="491"/>
      <c r="O199" s="210"/>
      <c r="P199" s="211"/>
      <c r="Q199" s="212"/>
      <c r="R199" s="213"/>
      <c r="S199" s="214"/>
      <c r="T199" s="276">
        <f t="shared" ref="T199:T262" si="16">F199+G199+H199+I199+J199+K199+L199+M199+N199+O199+P199+Q199+R199+S199</f>
        <v>0</v>
      </c>
      <c r="U199" s="276">
        <f t="shared" si="14"/>
        <v>0</v>
      </c>
      <c r="V199" s="256" t="str">
        <f t="shared" si="13"/>
        <v>-</v>
      </c>
      <c r="W199" s="277" t="s">
        <v>413</v>
      </c>
      <c r="X199" s="278">
        <v>1.65</v>
      </c>
      <c r="Y199" s="279">
        <f t="shared" si="15"/>
        <v>0</v>
      </c>
    </row>
    <row r="200" spans="1:25" s="255" customFormat="1" ht="38.25" customHeight="1" x14ac:dyDescent="0.15">
      <c r="A200" s="259" t="s">
        <v>375</v>
      </c>
      <c r="B200" s="260" t="s">
        <v>414</v>
      </c>
      <c r="C200" s="260" t="s">
        <v>415</v>
      </c>
      <c r="D200" s="250">
        <v>3</v>
      </c>
      <c r="E200" s="275">
        <v>90</v>
      </c>
      <c r="F200" s="202"/>
      <c r="G200" s="203"/>
      <c r="H200" s="204"/>
      <c r="I200" s="205"/>
      <c r="J200" s="206"/>
      <c r="K200" s="207"/>
      <c r="L200" s="208"/>
      <c r="M200" s="209"/>
      <c r="N200" s="491"/>
      <c r="O200" s="210"/>
      <c r="P200" s="211"/>
      <c r="Q200" s="212"/>
      <c r="R200" s="213"/>
      <c r="S200" s="214"/>
      <c r="T200" s="276">
        <f t="shared" si="16"/>
        <v>0</v>
      </c>
      <c r="U200" s="276">
        <f t="shared" si="14"/>
        <v>0</v>
      </c>
      <c r="V200" s="256" t="str">
        <f t="shared" si="13"/>
        <v>-</v>
      </c>
      <c r="W200" s="277" t="s">
        <v>416</v>
      </c>
      <c r="X200" s="278">
        <v>1.1000000000000001</v>
      </c>
      <c r="Y200" s="279">
        <f t="shared" si="15"/>
        <v>0</v>
      </c>
    </row>
    <row r="201" spans="1:25" s="255" customFormat="1" ht="38.25" customHeight="1" x14ac:dyDescent="0.15">
      <c r="A201" s="259" t="s">
        <v>375</v>
      </c>
      <c r="B201" s="260" t="s">
        <v>417</v>
      </c>
      <c r="C201" s="260" t="s">
        <v>418</v>
      </c>
      <c r="D201" s="250">
        <v>3</v>
      </c>
      <c r="E201" s="275">
        <v>101</v>
      </c>
      <c r="F201" s="202"/>
      <c r="G201" s="203"/>
      <c r="H201" s="204"/>
      <c r="I201" s="205"/>
      <c r="J201" s="206"/>
      <c r="K201" s="207"/>
      <c r="L201" s="208"/>
      <c r="M201" s="209"/>
      <c r="N201" s="491"/>
      <c r="O201" s="210"/>
      <c r="P201" s="211"/>
      <c r="Q201" s="212"/>
      <c r="R201" s="213"/>
      <c r="S201" s="214"/>
      <c r="T201" s="276">
        <f t="shared" si="16"/>
        <v>0</v>
      </c>
      <c r="U201" s="276">
        <f t="shared" si="14"/>
        <v>0</v>
      </c>
      <c r="V201" s="256" t="str">
        <f t="shared" si="13"/>
        <v>-</v>
      </c>
      <c r="W201" s="277" t="s">
        <v>419</v>
      </c>
      <c r="X201" s="278">
        <v>1.27</v>
      </c>
      <c r="Y201" s="279">
        <f t="shared" si="15"/>
        <v>0</v>
      </c>
    </row>
    <row r="202" spans="1:25" s="255" customFormat="1" ht="38.25" customHeight="1" x14ac:dyDescent="0.15">
      <c r="A202" s="259" t="s">
        <v>375</v>
      </c>
      <c r="B202" s="260" t="s">
        <v>420</v>
      </c>
      <c r="C202" s="260" t="s">
        <v>421</v>
      </c>
      <c r="D202" s="250">
        <v>3</v>
      </c>
      <c r="E202" s="275">
        <v>97</v>
      </c>
      <c r="F202" s="202"/>
      <c r="G202" s="203"/>
      <c r="H202" s="204"/>
      <c r="I202" s="205"/>
      <c r="J202" s="206"/>
      <c r="K202" s="207"/>
      <c r="L202" s="208"/>
      <c r="M202" s="209"/>
      <c r="N202" s="491"/>
      <c r="O202" s="210"/>
      <c r="P202" s="211"/>
      <c r="Q202" s="212"/>
      <c r="R202" s="213"/>
      <c r="S202" s="214"/>
      <c r="T202" s="276">
        <f t="shared" si="16"/>
        <v>0</v>
      </c>
      <c r="U202" s="276">
        <f t="shared" si="14"/>
        <v>0</v>
      </c>
      <c r="V202" s="256" t="str">
        <f t="shared" si="13"/>
        <v>-</v>
      </c>
      <c r="W202" s="277" t="s">
        <v>422</v>
      </c>
      <c r="X202" s="278">
        <v>1.92</v>
      </c>
      <c r="Y202" s="279">
        <f t="shared" si="15"/>
        <v>0</v>
      </c>
    </row>
    <row r="203" spans="1:25" s="255" customFormat="1" ht="38.25" customHeight="1" x14ac:dyDescent="0.15">
      <c r="A203" s="259" t="s">
        <v>375</v>
      </c>
      <c r="B203" s="260" t="s">
        <v>423</v>
      </c>
      <c r="C203" s="260" t="s">
        <v>424</v>
      </c>
      <c r="D203" s="250">
        <v>2</v>
      </c>
      <c r="E203" s="275">
        <v>73</v>
      </c>
      <c r="F203" s="202"/>
      <c r="G203" s="203"/>
      <c r="H203" s="204"/>
      <c r="I203" s="205"/>
      <c r="J203" s="206"/>
      <c r="K203" s="207"/>
      <c r="L203" s="208"/>
      <c r="M203" s="209"/>
      <c r="N203" s="491"/>
      <c r="O203" s="210"/>
      <c r="P203" s="211"/>
      <c r="Q203" s="212"/>
      <c r="R203" s="213"/>
      <c r="S203" s="214"/>
      <c r="T203" s="276">
        <f t="shared" si="16"/>
        <v>0</v>
      </c>
      <c r="U203" s="276">
        <f t="shared" si="14"/>
        <v>0</v>
      </c>
      <c r="V203" s="256" t="str">
        <f t="shared" si="13"/>
        <v>-</v>
      </c>
      <c r="W203" s="277" t="s">
        <v>425</v>
      </c>
      <c r="X203" s="278">
        <v>2.41</v>
      </c>
      <c r="Y203" s="279">
        <f t="shared" si="15"/>
        <v>0</v>
      </c>
    </row>
    <row r="204" spans="1:25" s="255" customFormat="1" ht="38.25" customHeight="1" x14ac:dyDescent="0.15">
      <c r="A204" s="259" t="s">
        <v>375</v>
      </c>
      <c r="B204" s="260" t="s">
        <v>426</v>
      </c>
      <c r="C204" s="260" t="s">
        <v>427</v>
      </c>
      <c r="D204" s="250">
        <v>2</v>
      </c>
      <c r="E204" s="275">
        <v>68</v>
      </c>
      <c r="F204" s="202"/>
      <c r="G204" s="203"/>
      <c r="H204" s="204"/>
      <c r="I204" s="205"/>
      <c r="J204" s="206"/>
      <c r="K204" s="207"/>
      <c r="L204" s="208"/>
      <c r="M204" s="209"/>
      <c r="N204" s="491"/>
      <c r="O204" s="210"/>
      <c r="P204" s="211"/>
      <c r="Q204" s="212"/>
      <c r="R204" s="213"/>
      <c r="S204" s="214"/>
      <c r="T204" s="276">
        <f t="shared" si="16"/>
        <v>0</v>
      </c>
      <c r="U204" s="276">
        <f t="shared" si="14"/>
        <v>0</v>
      </c>
      <c r="V204" s="256" t="str">
        <f t="shared" si="13"/>
        <v>-</v>
      </c>
      <c r="W204" s="277" t="s">
        <v>428</v>
      </c>
      <c r="X204" s="278">
        <v>1.8</v>
      </c>
      <c r="Y204" s="279">
        <f t="shared" si="15"/>
        <v>0</v>
      </c>
    </row>
    <row r="205" spans="1:25" s="255" customFormat="1" ht="38.25" customHeight="1" x14ac:dyDescent="0.15">
      <c r="A205" s="259" t="s">
        <v>375</v>
      </c>
      <c r="B205" s="260" t="s">
        <v>429</v>
      </c>
      <c r="C205" s="260" t="s">
        <v>430</v>
      </c>
      <c r="D205" s="250">
        <v>5</v>
      </c>
      <c r="E205" s="275">
        <v>100</v>
      </c>
      <c r="F205" s="202"/>
      <c r="G205" s="203"/>
      <c r="H205" s="204"/>
      <c r="I205" s="205"/>
      <c r="J205" s="206"/>
      <c r="K205" s="207"/>
      <c r="L205" s="208"/>
      <c r="M205" s="209"/>
      <c r="N205" s="491"/>
      <c r="O205" s="210"/>
      <c r="P205" s="211"/>
      <c r="Q205" s="212"/>
      <c r="R205" s="213"/>
      <c r="S205" s="214"/>
      <c r="T205" s="276">
        <f t="shared" si="16"/>
        <v>0</v>
      </c>
      <c r="U205" s="276">
        <f t="shared" si="14"/>
        <v>0</v>
      </c>
      <c r="V205" s="256" t="str">
        <f t="shared" si="13"/>
        <v>-</v>
      </c>
      <c r="W205" s="277" t="s">
        <v>431</v>
      </c>
      <c r="X205" s="278">
        <v>1.92</v>
      </c>
      <c r="Y205" s="279">
        <f t="shared" si="15"/>
        <v>0</v>
      </c>
    </row>
    <row r="206" spans="1:25" s="255" customFormat="1" ht="38.25" customHeight="1" x14ac:dyDescent="0.15">
      <c r="A206" s="259" t="s">
        <v>375</v>
      </c>
      <c r="B206" s="260" t="s">
        <v>432</v>
      </c>
      <c r="C206" s="260" t="s">
        <v>433</v>
      </c>
      <c r="D206" s="250">
        <v>2</v>
      </c>
      <c r="E206" s="275">
        <v>77</v>
      </c>
      <c r="F206" s="202"/>
      <c r="G206" s="203"/>
      <c r="H206" s="204"/>
      <c r="I206" s="205"/>
      <c r="J206" s="206"/>
      <c r="K206" s="207"/>
      <c r="L206" s="208"/>
      <c r="M206" s="209"/>
      <c r="N206" s="491"/>
      <c r="O206" s="210"/>
      <c r="P206" s="211"/>
      <c r="Q206" s="212"/>
      <c r="R206" s="213"/>
      <c r="S206" s="214"/>
      <c r="T206" s="276">
        <f t="shared" si="16"/>
        <v>0</v>
      </c>
      <c r="U206" s="276">
        <f t="shared" si="14"/>
        <v>0</v>
      </c>
      <c r="V206" s="256" t="str">
        <f t="shared" si="13"/>
        <v>-</v>
      </c>
      <c r="W206" s="277" t="s">
        <v>425</v>
      </c>
      <c r="X206" s="278">
        <v>1.01</v>
      </c>
      <c r="Y206" s="279">
        <f t="shared" si="15"/>
        <v>0</v>
      </c>
    </row>
    <row r="207" spans="1:25" s="255" customFormat="1" ht="38.25" customHeight="1" x14ac:dyDescent="0.15">
      <c r="A207" s="259" t="s">
        <v>375</v>
      </c>
      <c r="B207" s="260" t="s">
        <v>434</v>
      </c>
      <c r="C207" s="260" t="s">
        <v>435</v>
      </c>
      <c r="D207" s="250">
        <v>3</v>
      </c>
      <c r="E207" s="275">
        <v>116</v>
      </c>
      <c r="F207" s="202"/>
      <c r="G207" s="203"/>
      <c r="H207" s="204"/>
      <c r="I207" s="205"/>
      <c r="J207" s="206"/>
      <c r="K207" s="207"/>
      <c r="L207" s="208"/>
      <c r="M207" s="209"/>
      <c r="N207" s="491"/>
      <c r="O207" s="210"/>
      <c r="P207" s="211"/>
      <c r="Q207" s="212"/>
      <c r="R207" s="213"/>
      <c r="S207" s="214"/>
      <c r="T207" s="276">
        <f t="shared" si="16"/>
        <v>0</v>
      </c>
      <c r="U207" s="276">
        <f t="shared" si="14"/>
        <v>0</v>
      </c>
      <c r="V207" s="256" t="str">
        <f t="shared" si="13"/>
        <v>-</v>
      </c>
      <c r="W207" s="277" t="s">
        <v>436</v>
      </c>
      <c r="X207" s="278">
        <v>1.69</v>
      </c>
      <c r="Y207" s="279">
        <f t="shared" si="15"/>
        <v>0</v>
      </c>
    </row>
    <row r="208" spans="1:25" s="255" customFormat="1" ht="38.25" customHeight="1" x14ac:dyDescent="0.15">
      <c r="A208" s="259" t="s">
        <v>375</v>
      </c>
      <c r="B208" s="260" t="s">
        <v>437</v>
      </c>
      <c r="C208" s="260" t="s">
        <v>438</v>
      </c>
      <c r="D208" s="250">
        <v>2</v>
      </c>
      <c r="E208" s="275">
        <v>84</v>
      </c>
      <c r="F208" s="202"/>
      <c r="G208" s="203"/>
      <c r="H208" s="204"/>
      <c r="I208" s="205"/>
      <c r="J208" s="206"/>
      <c r="K208" s="207"/>
      <c r="L208" s="208"/>
      <c r="M208" s="209"/>
      <c r="N208" s="491"/>
      <c r="O208" s="210"/>
      <c r="P208" s="211"/>
      <c r="Q208" s="212"/>
      <c r="R208" s="213"/>
      <c r="S208" s="214"/>
      <c r="T208" s="276">
        <f t="shared" si="16"/>
        <v>0</v>
      </c>
      <c r="U208" s="276">
        <f t="shared" si="14"/>
        <v>0</v>
      </c>
      <c r="V208" s="256" t="str">
        <f t="shared" si="13"/>
        <v>-</v>
      </c>
      <c r="W208" s="277" t="s">
        <v>439</v>
      </c>
      <c r="X208" s="278">
        <v>1.68</v>
      </c>
      <c r="Y208" s="279">
        <f t="shared" si="15"/>
        <v>0</v>
      </c>
    </row>
    <row r="209" spans="1:25" s="255" customFormat="1" ht="38.25" customHeight="1" x14ac:dyDescent="0.15">
      <c r="A209" s="259" t="s">
        <v>375</v>
      </c>
      <c r="B209" s="274" t="s">
        <v>440</v>
      </c>
      <c r="C209" s="260" t="s">
        <v>441</v>
      </c>
      <c r="D209" s="250">
        <v>3</v>
      </c>
      <c r="E209" s="275">
        <v>108</v>
      </c>
      <c r="F209" s="202"/>
      <c r="G209" s="203"/>
      <c r="H209" s="204"/>
      <c r="I209" s="205"/>
      <c r="J209" s="206"/>
      <c r="K209" s="207"/>
      <c r="L209" s="208"/>
      <c r="M209" s="209"/>
      <c r="N209" s="491"/>
      <c r="O209" s="210"/>
      <c r="P209" s="211"/>
      <c r="Q209" s="212"/>
      <c r="R209" s="213"/>
      <c r="S209" s="214"/>
      <c r="T209" s="276">
        <f t="shared" si="16"/>
        <v>0</v>
      </c>
      <c r="U209" s="276">
        <f t="shared" si="14"/>
        <v>0</v>
      </c>
      <c r="V209" s="256" t="str">
        <f t="shared" si="13"/>
        <v>-</v>
      </c>
      <c r="W209" s="277" t="s">
        <v>442</v>
      </c>
      <c r="X209" s="278">
        <v>2.17</v>
      </c>
      <c r="Y209" s="279">
        <f t="shared" si="15"/>
        <v>0</v>
      </c>
    </row>
    <row r="210" spans="1:25" s="255" customFormat="1" ht="37.25" customHeight="1" x14ac:dyDescent="0.15">
      <c r="A210" s="259" t="s">
        <v>375</v>
      </c>
      <c r="B210" s="260" t="s">
        <v>443</v>
      </c>
      <c r="C210" s="260" t="s">
        <v>444</v>
      </c>
      <c r="D210" s="250">
        <v>1</v>
      </c>
      <c r="E210" s="275">
        <v>85</v>
      </c>
      <c r="F210" s="202"/>
      <c r="G210" s="203"/>
      <c r="H210" s="204"/>
      <c r="I210" s="205"/>
      <c r="J210" s="206"/>
      <c r="K210" s="207"/>
      <c r="L210" s="208"/>
      <c r="M210" s="209"/>
      <c r="N210" s="491"/>
      <c r="O210" s="210"/>
      <c r="P210" s="211"/>
      <c r="Q210" s="212"/>
      <c r="R210" s="213"/>
      <c r="S210" s="214"/>
      <c r="T210" s="276">
        <f t="shared" si="16"/>
        <v>0</v>
      </c>
      <c r="U210" s="276">
        <f t="shared" si="14"/>
        <v>0</v>
      </c>
      <c r="V210" s="256" t="str">
        <f t="shared" si="13"/>
        <v>-</v>
      </c>
      <c r="W210" s="277" t="s">
        <v>124</v>
      </c>
      <c r="X210" s="278">
        <v>1.45</v>
      </c>
      <c r="Y210" s="279">
        <f t="shared" si="15"/>
        <v>0</v>
      </c>
    </row>
    <row r="211" spans="1:25" s="255" customFormat="1" ht="38.25" customHeight="1" x14ac:dyDescent="0.15">
      <c r="A211" s="259" t="s">
        <v>375</v>
      </c>
      <c r="B211" s="260" t="s">
        <v>445</v>
      </c>
      <c r="C211" s="260" t="s">
        <v>446</v>
      </c>
      <c r="D211" s="250">
        <v>1</v>
      </c>
      <c r="E211" s="275">
        <v>116</v>
      </c>
      <c r="F211" s="202"/>
      <c r="G211" s="203"/>
      <c r="H211" s="204"/>
      <c r="I211" s="205"/>
      <c r="J211" s="206"/>
      <c r="K211" s="207"/>
      <c r="L211" s="208"/>
      <c r="M211" s="209"/>
      <c r="N211" s="491"/>
      <c r="O211" s="210"/>
      <c r="P211" s="211"/>
      <c r="Q211" s="212"/>
      <c r="R211" s="213"/>
      <c r="S211" s="214"/>
      <c r="T211" s="276">
        <f t="shared" si="16"/>
        <v>0</v>
      </c>
      <c r="U211" s="276">
        <f t="shared" si="14"/>
        <v>0</v>
      </c>
      <c r="V211" s="256" t="str">
        <f t="shared" si="13"/>
        <v>-</v>
      </c>
      <c r="W211" s="277" t="s">
        <v>447</v>
      </c>
      <c r="X211" s="278">
        <v>2.1800000000000002</v>
      </c>
      <c r="Y211" s="279">
        <f t="shared" si="15"/>
        <v>0</v>
      </c>
    </row>
    <row r="212" spans="1:25" s="255" customFormat="1" ht="38.25" customHeight="1" x14ac:dyDescent="0.15">
      <c r="A212" s="259" t="s">
        <v>375</v>
      </c>
      <c r="B212" s="260" t="s">
        <v>448</v>
      </c>
      <c r="C212" s="260" t="s">
        <v>449</v>
      </c>
      <c r="D212" s="250">
        <v>1</v>
      </c>
      <c r="E212" s="275">
        <v>53</v>
      </c>
      <c r="F212" s="202"/>
      <c r="G212" s="203"/>
      <c r="H212" s="204"/>
      <c r="I212" s="205"/>
      <c r="J212" s="206"/>
      <c r="K212" s="207"/>
      <c r="L212" s="208"/>
      <c r="M212" s="209"/>
      <c r="N212" s="491"/>
      <c r="O212" s="210"/>
      <c r="P212" s="211"/>
      <c r="Q212" s="212"/>
      <c r="R212" s="213"/>
      <c r="S212" s="214"/>
      <c r="T212" s="276">
        <f t="shared" si="16"/>
        <v>0</v>
      </c>
      <c r="U212" s="276">
        <f t="shared" si="14"/>
        <v>0</v>
      </c>
      <c r="V212" s="256" t="str">
        <f t="shared" si="13"/>
        <v>-</v>
      </c>
      <c r="W212" s="277" t="s">
        <v>280</v>
      </c>
      <c r="X212" s="278">
        <v>0.82</v>
      </c>
      <c r="Y212" s="279">
        <f t="shared" si="15"/>
        <v>0</v>
      </c>
    </row>
    <row r="213" spans="1:25" s="255" customFormat="1" ht="38.25" customHeight="1" x14ac:dyDescent="0.15">
      <c r="A213" s="259" t="s">
        <v>375</v>
      </c>
      <c r="B213" s="260" t="s">
        <v>450</v>
      </c>
      <c r="C213" s="260" t="s">
        <v>451</v>
      </c>
      <c r="D213" s="250">
        <v>1</v>
      </c>
      <c r="E213" s="275">
        <v>47</v>
      </c>
      <c r="F213" s="202"/>
      <c r="G213" s="203"/>
      <c r="H213" s="204"/>
      <c r="I213" s="205"/>
      <c r="J213" s="206"/>
      <c r="K213" s="207"/>
      <c r="L213" s="208"/>
      <c r="M213" s="209"/>
      <c r="N213" s="491"/>
      <c r="O213" s="210"/>
      <c r="P213" s="211"/>
      <c r="Q213" s="212"/>
      <c r="R213" s="213"/>
      <c r="S213" s="214"/>
      <c r="T213" s="276">
        <f t="shared" si="16"/>
        <v>0</v>
      </c>
      <c r="U213" s="276">
        <f t="shared" si="14"/>
        <v>0</v>
      </c>
      <c r="V213" s="256" t="str">
        <f t="shared" si="13"/>
        <v>-</v>
      </c>
      <c r="W213" s="277" t="s">
        <v>452</v>
      </c>
      <c r="X213" s="278">
        <v>0.7</v>
      </c>
      <c r="Y213" s="279">
        <f t="shared" si="15"/>
        <v>0</v>
      </c>
    </row>
    <row r="214" spans="1:25" s="255" customFormat="1" ht="38.25" customHeight="1" x14ac:dyDescent="0.15">
      <c r="A214" s="259" t="s">
        <v>375</v>
      </c>
      <c r="B214" s="260" t="s">
        <v>453</v>
      </c>
      <c r="C214" s="260" t="s">
        <v>454</v>
      </c>
      <c r="D214" s="250">
        <v>1</v>
      </c>
      <c r="E214" s="275">
        <v>48</v>
      </c>
      <c r="F214" s="202"/>
      <c r="G214" s="203"/>
      <c r="H214" s="204"/>
      <c r="I214" s="205"/>
      <c r="J214" s="206"/>
      <c r="K214" s="207"/>
      <c r="L214" s="208"/>
      <c r="M214" s="209"/>
      <c r="N214" s="491"/>
      <c r="O214" s="210"/>
      <c r="P214" s="211"/>
      <c r="Q214" s="212"/>
      <c r="R214" s="213"/>
      <c r="S214" s="214"/>
      <c r="T214" s="276">
        <f t="shared" si="16"/>
        <v>0</v>
      </c>
      <c r="U214" s="276">
        <f t="shared" si="14"/>
        <v>0</v>
      </c>
      <c r="V214" s="256" t="str">
        <f t="shared" si="13"/>
        <v>-</v>
      </c>
      <c r="W214" s="277" t="s">
        <v>455</v>
      </c>
      <c r="X214" s="278">
        <v>0.7</v>
      </c>
      <c r="Y214" s="279">
        <f t="shared" si="15"/>
        <v>0</v>
      </c>
    </row>
    <row r="215" spans="1:25" s="255" customFormat="1" ht="38.25" customHeight="1" x14ac:dyDescent="0.15">
      <c r="A215" s="259" t="s">
        <v>375</v>
      </c>
      <c r="B215" s="260" t="s">
        <v>456</v>
      </c>
      <c r="C215" s="260" t="s">
        <v>457</v>
      </c>
      <c r="D215" s="250">
        <v>1</v>
      </c>
      <c r="E215" s="275">
        <v>47</v>
      </c>
      <c r="F215" s="202"/>
      <c r="G215" s="203"/>
      <c r="H215" s="204"/>
      <c r="I215" s="205"/>
      <c r="J215" s="206"/>
      <c r="K215" s="207"/>
      <c r="L215" s="208"/>
      <c r="M215" s="209"/>
      <c r="N215" s="491"/>
      <c r="O215" s="210"/>
      <c r="P215" s="211"/>
      <c r="Q215" s="212"/>
      <c r="R215" s="213"/>
      <c r="S215" s="214"/>
      <c r="T215" s="276">
        <f t="shared" si="16"/>
        <v>0</v>
      </c>
      <c r="U215" s="276">
        <f t="shared" si="14"/>
        <v>0</v>
      </c>
      <c r="V215" s="256" t="str">
        <f t="shared" si="13"/>
        <v>-</v>
      </c>
      <c r="W215" s="277" t="s">
        <v>455</v>
      </c>
      <c r="X215" s="278">
        <v>0.7</v>
      </c>
      <c r="Y215" s="279">
        <f t="shared" si="15"/>
        <v>0</v>
      </c>
    </row>
    <row r="216" spans="1:25" s="255" customFormat="1" ht="38.25" customHeight="1" x14ac:dyDescent="0.15">
      <c r="A216" s="259" t="s">
        <v>375</v>
      </c>
      <c r="B216" s="260" t="s">
        <v>458</v>
      </c>
      <c r="C216" s="260" t="s">
        <v>459</v>
      </c>
      <c r="D216" s="250">
        <v>1</v>
      </c>
      <c r="E216" s="275">
        <v>39</v>
      </c>
      <c r="F216" s="202"/>
      <c r="G216" s="203"/>
      <c r="H216" s="204"/>
      <c r="I216" s="205"/>
      <c r="J216" s="206"/>
      <c r="K216" s="207"/>
      <c r="L216" s="208"/>
      <c r="M216" s="209"/>
      <c r="N216" s="491"/>
      <c r="O216" s="210"/>
      <c r="P216" s="211"/>
      <c r="Q216" s="212"/>
      <c r="R216" s="213"/>
      <c r="S216" s="214"/>
      <c r="T216" s="276">
        <f t="shared" si="16"/>
        <v>0</v>
      </c>
      <c r="U216" s="276">
        <f t="shared" si="14"/>
        <v>0</v>
      </c>
      <c r="V216" s="256" t="str">
        <f t="shared" si="13"/>
        <v>-</v>
      </c>
      <c r="W216" s="277" t="s">
        <v>460</v>
      </c>
      <c r="X216" s="278">
        <v>0.57999999999999996</v>
      </c>
      <c r="Y216" s="279">
        <f t="shared" si="15"/>
        <v>0</v>
      </c>
    </row>
    <row r="217" spans="1:25" s="255" customFormat="1" ht="38.25" customHeight="1" x14ac:dyDescent="0.15">
      <c r="A217" s="259" t="s">
        <v>375</v>
      </c>
      <c r="B217" s="260" t="s">
        <v>461</v>
      </c>
      <c r="C217" s="260" t="s">
        <v>462</v>
      </c>
      <c r="D217" s="250">
        <v>2</v>
      </c>
      <c r="E217" s="275">
        <v>90</v>
      </c>
      <c r="F217" s="202"/>
      <c r="G217" s="203"/>
      <c r="H217" s="204"/>
      <c r="I217" s="205"/>
      <c r="J217" s="206"/>
      <c r="K217" s="207"/>
      <c r="L217" s="208"/>
      <c r="M217" s="209"/>
      <c r="N217" s="491"/>
      <c r="O217" s="210"/>
      <c r="P217" s="211"/>
      <c r="Q217" s="212"/>
      <c r="R217" s="213"/>
      <c r="S217" s="214"/>
      <c r="T217" s="276">
        <f t="shared" si="16"/>
        <v>0</v>
      </c>
      <c r="U217" s="276">
        <f t="shared" si="14"/>
        <v>0</v>
      </c>
      <c r="V217" s="256" t="str">
        <f t="shared" si="13"/>
        <v>-</v>
      </c>
      <c r="W217" s="277" t="s">
        <v>463</v>
      </c>
      <c r="X217" s="278">
        <v>1.24</v>
      </c>
      <c r="Y217" s="279">
        <f t="shared" si="15"/>
        <v>0</v>
      </c>
    </row>
    <row r="218" spans="1:25" s="255" customFormat="1" ht="38.25" customHeight="1" x14ac:dyDescent="0.15">
      <c r="A218" s="259" t="s">
        <v>375</v>
      </c>
      <c r="B218" s="260" t="s">
        <v>464</v>
      </c>
      <c r="C218" s="260" t="s">
        <v>465</v>
      </c>
      <c r="D218" s="250">
        <v>1</v>
      </c>
      <c r="E218" s="275">
        <v>72</v>
      </c>
      <c r="F218" s="202"/>
      <c r="G218" s="203"/>
      <c r="H218" s="204"/>
      <c r="I218" s="205"/>
      <c r="J218" s="206"/>
      <c r="K218" s="207"/>
      <c r="L218" s="208"/>
      <c r="M218" s="209"/>
      <c r="N218" s="491"/>
      <c r="O218" s="210"/>
      <c r="P218" s="211"/>
      <c r="Q218" s="212"/>
      <c r="R218" s="213"/>
      <c r="S218" s="214"/>
      <c r="T218" s="276">
        <f t="shared" si="16"/>
        <v>0</v>
      </c>
      <c r="U218" s="276">
        <f t="shared" si="14"/>
        <v>0</v>
      </c>
      <c r="V218" s="256" t="str">
        <f t="shared" si="13"/>
        <v>-</v>
      </c>
      <c r="W218" s="277" t="s">
        <v>466</v>
      </c>
      <c r="X218" s="278">
        <v>1</v>
      </c>
      <c r="Y218" s="279">
        <f t="shared" si="15"/>
        <v>0</v>
      </c>
    </row>
    <row r="219" spans="1:25" s="255" customFormat="1" ht="38.25" customHeight="1" x14ac:dyDescent="0.15">
      <c r="A219" s="259" t="s">
        <v>375</v>
      </c>
      <c r="B219" s="274" t="s">
        <v>467</v>
      </c>
      <c r="C219" s="274" t="s">
        <v>468</v>
      </c>
      <c r="D219" s="250">
        <v>1</v>
      </c>
      <c r="E219" s="275">
        <v>64</v>
      </c>
      <c r="F219" s="202"/>
      <c r="G219" s="203"/>
      <c r="H219" s="204"/>
      <c r="I219" s="205"/>
      <c r="J219" s="206"/>
      <c r="K219" s="207"/>
      <c r="L219" s="208"/>
      <c r="M219" s="209"/>
      <c r="N219" s="491"/>
      <c r="O219" s="210"/>
      <c r="P219" s="211"/>
      <c r="Q219" s="212"/>
      <c r="R219" s="213"/>
      <c r="S219" s="214"/>
      <c r="T219" s="276">
        <f t="shared" si="16"/>
        <v>0</v>
      </c>
      <c r="U219" s="276">
        <f t="shared" si="14"/>
        <v>0</v>
      </c>
      <c r="V219" s="256" t="str">
        <f t="shared" si="13"/>
        <v>-</v>
      </c>
      <c r="W219" s="297" t="s">
        <v>313</v>
      </c>
      <c r="X219" s="278">
        <v>0.87</v>
      </c>
      <c r="Y219" s="279">
        <f t="shared" si="15"/>
        <v>0</v>
      </c>
    </row>
    <row r="220" spans="1:25" s="255" customFormat="1" ht="38.25" customHeight="1" x14ac:dyDescent="0.15">
      <c r="A220" s="259" t="s">
        <v>375</v>
      </c>
      <c r="B220" s="274" t="s">
        <v>469</v>
      </c>
      <c r="C220" s="274" t="s">
        <v>470</v>
      </c>
      <c r="D220" s="250">
        <v>1</v>
      </c>
      <c r="E220" s="275">
        <v>66</v>
      </c>
      <c r="F220" s="202"/>
      <c r="G220" s="203"/>
      <c r="H220" s="204"/>
      <c r="I220" s="205"/>
      <c r="J220" s="206"/>
      <c r="K220" s="207"/>
      <c r="L220" s="208"/>
      <c r="M220" s="209"/>
      <c r="N220" s="491"/>
      <c r="O220" s="210"/>
      <c r="P220" s="211"/>
      <c r="Q220" s="212"/>
      <c r="R220" s="213"/>
      <c r="S220" s="214"/>
      <c r="T220" s="276">
        <f t="shared" si="16"/>
        <v>0</v>
      </c>
      <c r="U220" s="276">
        <f t="shared" si="14"/>
        <v>0</v>
      </c>
      <c r="V220" s="256" t="str">
        <f t="shared" si="13"/>
        <v>-</v>
      </c>
      <c r="W220" s="298" t="s">
        <v>455</v>
      </c>
      <c r="X220" s="278">
        <v>1.01</v>
      </c>
      <c r="Y220" s="279">
        <f t="shared" si="15"/>
        <v>0</v>
      </c>
    </row>
    <row r="221" spans="1:25" s="255" customFormat="1" ht="38.25" customHeight="1" x14ac:dyDescent="0.15">
      <c r="A221" s="259" t="s">
        <v>375</v>
      </c>
      <c r="B221" s="260" t="s">
        <v>471</v>
      </c>
      <c r="C221" s="274" t="s">
        <v>472</v>
      </c>
      <c r="D221" s="250">
        <v>3</v>
      </c>
      <c r="E221" s="275">
        <v>171</v>
      </c>
      <c r="F221" s="202"/>
      <c r="G221" s="203"/>
      <c r="H221" s="204"/>
      <c r="I221" s="205"/>
      <c r="J221" s="206"/>
      <c r="K221" s="207"/>
      <c r="L221" s="208"/>
      <c r="M221" s="209"/>
      <c r="N221" s="491"/>
      <c r="O221" s="210"/>
      <c r="P221" s="211"/>
      <c r="Q221" s="212"/>
      <c r="R221" s="213"/>
      <c r="S221" s="214"/>
      <c r="T221" s="276">
        <f t="shared" si="16"/>
        <v>0</v>
      </c>
      <c r="U221" s="276">
        <f t="shared" si="14"/>
        <v>0</v>
      </c>
      <c r="V221" s="256" t="str">
        <f t="shared" si="13"/>
        <v>-</v>
      </c>
      <c r="W221" s="299" t="s">
        <v>582</v>
      </c>
      <c r="X221" s="278">
        <v>1.31</v>
      </c>
      <c r="Y221" s="279">
        <f t="shared" si="15"/>
        <v>0</v>
      </c>
    </row>
    <row r="222" spans="1:25" s="255" customFormat="1" ht="37.25" customHeight="1" x14ac:dyDescent="0.15">
      <c r="A222" s="259" t="s">
        <v>375</v>
      </c>
      <c r="B222" s="260" t="s">
        <v>473</v>
      </c>
      <c r="C222" s="260" t="s">
        <v>474</v>
      </c>
      <c r="D222" s="250">
        <v>1</v>
      </c>
      <c r="E222" s="275">
        <v>129</v>
      </c>
      <c r="F222" s="202"/>
      <c r="G222" s="203"/>
      <c r="H222" s="204"/>
      <c r="I222" s="205"/>
      <c r="J222" s="206"/>
      <c r="K222" s="207"/>
      <c r="L222" s="208"/>
      <c r="M222" s="209"/>
      <c r="N222" s="491"/>
      <c r="O222" s="210"/>
      <c r="P222" s="211"/>
      <c r="Q222" s="212"/>
      <c r="R222" s="213"/>
      <c r="S222" s="214"/>
      <c r="T222" s="276">
        <f t="shared" si="16"/>
        <v>0</v>
      </c>
      <c r="U222" s="276">
        <f t="shared" si="14"/>
        <v>0</v>
      </c>
      <c r="V222" s="256" t="str">
        <f t="shared" si="13"/>
        <v>-</v>
      </c>
      <c r="W222" s="277" t="s">
        <v>135</v>
      </c>
      <c r="X222" s="278">
        <v>2.27</v>
      </c>
      <c r="Y222" s="279">
        <f t="shared" si="15"/>
        <v>0</v>
      </c>
    </row>
    <row r="223" spans="1:25" s="255" customFormat="1" ht="37.25" customHeight="1" x14ac:dyDescent="0.15">
      <c r="A223" s="259" t="s">
        <v>375</v>
      </c>
      <c r="B223" s="260" t="s">
        <v>475</v>
      </c>
      <c r="C223" s="260" t="s">
        <v>476</v>
      </c>
      <c r="D223" s="250">
        <v>1</v>
      </c>
      <c r="E223" s="275">
        <v>69</v>
      </c>
      <c r="F223" s="202"/>
      <c r="G223" s="203"/>
      <c r="H223" s="204"/>
      <c r="I223" s="205"/>
      <c r="J223" s="206"/>
      <c r="K223" s="207"/>
      <c r="L223" s="208"/>
      <c r="M223" s="209"/>
      <c r="N223" s="491"/>
      <c r="O223" s="210"/>
      <c r="P223" s="211"/>
      <c r="Q223" s="212"/>
      <c r="R223" s="213"/>
      <c r="S223" s="214"/>
      <c r="T223" s="276">
        <f t="shared" si="16"/>
        <v>0</v>
      </c>
      <c r="U223" s="276">
        <f t="shared" si="14"/>
        <v>0</v>
      </c>
      <c r="V223" s="256" t="str">
        <f t="shared" si="13"/>
        <v>-</v>
      </c>
      <c r="W223" s="277" t="s">
        <v>132</v>
      </c>
      <c r="X223" s="278">
        <v>1.1299999999999999</v>
      </c>
      <c r="Y223" s="279">
        <f t="shared" si="15"/>
        <v>0</v>
      </c>
    </row>
    <row r="224" spans="1:25" s="255" customFormat="1" ht="37.25" customHeight="1" x14ac:dyDescent="0.15">
      <c r="A224" s="259" t="s">
        <v>375</v>
      </c>
      <c r="B224" s="260" t="s">
        <v>477</v>
      </c>
      <c r="C224" s="260" t="s">
        <v>478</v>
      </c>
      <c r="D224" s="250">
        <v>1</v>
      </c>
      <c r="E224" s="275">
        <v>73</v>
      </c>
      <c r="F224" s="202"/>
      <c r="G224" s="203"/>
      <c r="H224" s="204"/>
      <c r="I224" s="205"/>
      <c r="J224" s="206"/>
      <c r="K224" s="207"/>
      <c r="L224" s="208"/>
      <c r="M224" s="209"/>
      <c r="N224" s="491"/>
      <c r="O224" s="210"/>
      <c r="P224" s="211"/>
      <c r="Q224" s="212"/>
      <c r="R224" s="213"/>
      <c r="S224" s="214"/>
      <c r="T224" s="276">
        <f t="shared" si="16"/>
        <v>0</v>
      </c>
      <c r="U224" s="276">
        <f t="shared" si="14"/>
        <v>0</v>
      </c>
      <c r="V224" s="256" t="str">
        <f t="shared" si="13"/>
        <v>-</v>
      </c>
      <c r="W224" s="277" t="s">
        <v>479</v>
      </c>
      <c r="X224" s="278">
        <v>1.2</v>
      </c>
      <c r="Y224" s="279">
        <f t="shared" si="15"/>
        <v>0</v>
      </c>
    </row>
    <row r="225" spans="1:25" s="255" customFormat="1" ht="37.25" customHeight="1" x14ac:dyDescent="0.15">
      <c r="A225" s="259" t="s">
        <v>375</v>
      </c>
      <c r="B225" s="260" t="s">
        <v>480</v>
      </c>
      <c r="C225" s="260" t="s">
        <v>481</v>
      </c>
      <c r="D225" s="250">
        <v>2</v>
      </c>
      <c r="E225" s="275">
        <v>97</v>
      </c>
      <c r="F225" s="202"/>
      <c r="G225" s="203"/>
      <c r="H225" s="204"/>
      <c r="I225" s="205"/>
      <c r="J225" s="206"/>
      <c r="K225" s="207"/>
      <c r="L225" s="208"/>
      <c r="M225" s="209"/>
      <c r="N225" s="491"/>
      <c r="O225" s="210"/>
      <c r="P225" s="211"/>
      <c r="Q225" s="212"/>
      <c r="R225" s="213"/>
      <c r="S225" s="214"/>
      <c r="T225" s="276">
        <f t="shared" si="16"/>
        <v>0</v>
      </c>
      <c r="U225" s="276">
        <f t="shared" si="14"/>
        <v>0</v>
      </c>
      <c r="V225" s="256" t="str">
        <f t="shared" si="13"/>
        <v>-</v>
      </c>
      <c r="W225" s="277" t="s">
        <v>482</v>
      </c>
      <c r="X225" s="278">
        <v>1.5</v>
      </c>
      <c r="Y225" s="279">
        <f t="shared" si="15"/>
        <v>0</v>
      </c>
    </row>
    <row r="226" spans="1:25" s="255" customFormat="1" ht="37.25" customHeight="1" x14ac:dyDescent="0.15">
      <c r="A226" s="259" t="s">
        <v>375</v>
      </c>
      <c r="B226" s="260" t="s">
        <v>483</v>
      </c>
      <c r="C226" s="260" t="s">
        <v>484</v>
      </c>
      <c r="D226" s="250">
        <v>1</v>
      </c>
      <c r="E226" s="275">
        <v>73</v>
      </c>
      <c r="F226" s="202"/>
      <c r="G226" s="203"/>
      <c r="H226" s="204"/>
      <c r="I226" s="205"/>
      <c r="J226" s="206"/>
      <c r="K226" s="207"/>
      <c r="L226" s="208"/>
      <c r="M226" s="209"/>
      <c r="N226" s="491"/>
      <c r="O226" s="210"/>
      <c r="P226" s="211"/>
      <c r="Q226" s="212"/>
      <c r="R226" s="213"/>
      <c r="S226" s="214"/>
      <c r="T226" s="276">
        <f t="shared" si="16"/>
        <v>0</v>
      </c>
      <c r="U226" s="276">
        <f t="shared" si="14"/>
        <v>0</v>
      </c>
      <c r="V226" s="256" t="str">
        <f t="shared" si="13"/>
        <v>-</v>
      </c>
      <c r="W226" s="277" t="s">
        <v>482</v>
      </c>
      <c r="X226" s="278">
        <v>1.1599999999999999</v>
      </c>
      <c r="Y226" s="279">
        <f t="shared" si="15"/>
        <v>0</v>
      </c>
    </row>
    <row r="227" spans="1:25" s="255" customFormat="1" ht="37.25" customHeight="1" x14ac:dyDescent="0.15">
      <c r="A227" s="259" t="s">
        <v>375</v>
      </c>
      <c r="B227" s="260" t="s">
        <v>485</v>
      </c>
      <c r="C227" s="260" t="s">
        <v>486</v>
      </c>
      <c r="D227" s="250">
        <v>1</v>
      </c>
      <c r="E227" s="275">
        <v>76</v>
      </c>
      <c r="F227" s="202"/>
      <c r="G227" s="203"/>
      <c r="H227" s="204"/>
      <c r="I227" s="205"/>
      <c r="J227" s="206"/>
      <c r="K227" s="207"/>
      <c r="L227" s="208"/>
      <c r="M227" s="209"/>
      <c r="N227" s="491"/>
      <c r="O227" s="210"/>
      <c r="P227" s="211"/>
      <c r="Q227" s="212"/>
      <c r="R227" s="213"/>
      <c r="S227" s="214"/>
      <c r="T227" s="276">
        <f t="shared" si="16"/>
        <v>0</v>
      </c>
      <c r="U227" s="276">
        <f t="shared" si="14"/>
        <v>0</v>
      </c>
      <c r="V227" s="256" t="str">
        <f t="shared" si="13"/>
        <v>-</v>
      </c>
      <c r="W227" s="277" t="s">
        <v>132</v>
      </c>
      <c r="X227" s="278">
        <v>1.28</v>
      </c>
      <c r="Y227" s="279">
        <f t="shared" si="15"/>
        <v>0</v>
      </c>
    </row>
    <row r="228" spans="1:25" s="255" customFormat="1" ht="37.25" customHeight="1" x14ac:dyDescent="0.15">
      <c r="A228" s="259" t="s">
        <v>375</v>
      </c>
      <c r="B228" s="260" t="s">
        <v>487</v>
      </c>
      <c r="C228" s="260" t="s">
        <v>488</v>
      </c>
      <c r="D228" s="250">
        <v>1</v>
      </c>
      <c r="E228" s="275">
        <v>63</v>
      </c>
      <c r="F228" s="202"/>
      <c r="G228" s="203"/>
      <c r="H228" s="204"/>
      <c r="I228" s="205"/>
      <c r="J228" s="206"/>
      <c r="K228" s="207"/>
      <c r="L228" s="208"/>
      <c r="M228" s="209"/>
      <c r="N228" s="491"/>
      <c r="O228" s="210"/>
      <c r="P228" s="211"/>
      <c r="Q228" s="212"/>
      <c r="R228" s="213"/>
      <c r="S228" s="214"/>
      <c r="T228" s="276">
        <f t="shared" si="16"/>
        <v>0</v>
      </c>
      <c r="U228" s="276">
        <f t="shared" si="14"/>
        <v>0</v>
      </c>
      <c r="V228" s="256" t="str">
        <f t="shared" si="13"/>
        <v>-</v>
      </c>
      <c r="W228" s="277" t="s">
        <v>482</v>
      </c>
      <c r="X228" s="278">
        <v>1.01</v>
      </c>
      <c r="Y228" s="279">
        <f t="shared" si="15"/>
        <v>0</v>
      </c>
    </row>
    <row r="229" spans="1:25" s="255" customFormat="1" ht="37.25" customHeight="1" x14ac:dyDescent="0.15">
      <c r="A229" s="259" t="s">
        <v>375</v>
      </c>
      <c r="B229" s="260" t="s">
        <v>489</v>
      </c>
      <c r="C229" s="260" t="s">
        <v>490</v>
      </c>
      <c r="D229" s="250">
        <v>1</v>
      </c>
      <c r="E229" s="275">
        <v>138</v>
      </c>
      <c r="F229" s="202"/>
      <c r="G229" s="203"/>
      <c r="H229" s="204"/>
      <c r="I229" s="205"/>
      <c r="J229" s="206"/>
      <c r="K229" s="207"/>
      <c r="L229" s="208"/>
      <c r="M229" s="209"/>
      <c r="N229" s="491"/>
      <c r="O229" s="210"/>
      <c r="P229" s="211"/>
      <c r="Q229" s="212"/>
      <c r="R229" s="213"/>
      <c r="S229" s="214"/>
      <c r="T229" s="276">
        <f t="shared" si="16"/>
        <v>0</v>
      </c>
      <c r="U229" s="276">
        <f t="shared" si="14"/>
        <v>0</v>
      </c>
      <c r="V229" s="256" t="str">
        <f t="shared" si="13"/>
        <v>-</v>
      </c>
      <c r="W229" s="277" t="s">
        <v>491</v>
      </c>
      <c r="X229" s="278">
        <v>2.52</v>
      </c>
      <c r="Y229" s="279">
        <f t="shared" si="15"/>
        <v>0</v>
      </c>
    </row>
    <row r="230" spans="1:25" s="255" customFormat="1" ht="38.25" customHeight="1" x14ac:dyDescent="0.15">
      <c r="A230" s="259" t="s">
        <v>375</v>
      </c>
      <c r="B230" s="260" t="s">
        <v>492</v>
      </c>
      <c r="C230" s="260" t="s">
        <v>493</v>
      </c>
      <c r="D230" s="250">
        <v>1</v>
      </c>
      <c r="E230" s="275">
        <v>160</v>
      </c>
      <c r="F230" s="202"/>
      <c r="G230" s="203"/>
      <c r="H230" s="204"/>
      <c r="I230" s="205"/>
      <c r="J230" s="206"/>
      <c r="K230" s="207"/>
      <c r="L230" s="208"/>
      <c r="M230" s="209"/>
      <c r="N230" s="491"/>
      <c r="O230" s="210"/>
      <c r="P230" s="211"/>
      <c r="Q230" s="212"/>
      <c r="R230" s="213"/>
      <c r="S230" s="214"/>
      <c r="T230" s="276">
        <f t="shared" si="16"/>
        <v>0</v>
      </c>
      <c r="U230" s="276">
        <f t="shared" si="14"/>
        <v>0</v>
      </c>
      <c r="V230" s="256" t="str">
        <f t="shared" si="13"/>
        <v>-</v>
      </c>
      <c r="W230" s="277" t="s">
        <v>494</v>
      </c>
      <c r="X230" s="278">
        <v>2.66</v>
      </c>
      <c r="Y230" s="279">
        <f t="shared" si="15"/>
        <v>0</v>
      </c>
    </row>
    <row r="231" spans="1:25" s="255" customFormat="1" ht="38.25" customHeight="1" x14ac:dyDescent="0.15">
      <c r="A231" s="259" t="s">
        <v>375</v>
      </c>
      <c r="B231" s="260" t="s">
        <v>495</v>
      </c>
      <c r="C231" s="260" t="s">
        <v>496</v>
      </c>
      <c r="D231" s="250">
        <v>1</v>
      </c>
      <c r="E231" s="275">
        <v>196</v>
      </c>
      <c r="F231" s="202"/>
      <c r="G231" s="203"/>
      <c r="H231" s="204"/>
      <c r="I231" s="205"/>
      <c r="J231" s="206"/>
      <c r="K231" s="207"/>
      <c r="L231" s="208"/>
      <c r="M231" s="209"/>
      <c r="N231" s="491"/>
      <c r="O231" s="210"/>
      <c r="P231" s="211"/>
      <c r="Q231" s="212"/>
      <c r="R231" s="213"/>
      <c r="S231" s="214"/>
      <c r="T231" s="276">
        <f t="shared" si="16"/>
        <v>0</v>
      </c>
      <c r="U231" s="276">
        <f t="shared" si="14"/>
        <v>0</v>
      </c>
      <c r="V231" s="256" t="str">
        <f t="shared" si="13"/>
        <v>-</v>
      </c>
      <c r="W231" s="277" t="s">
        <v>497</v>
      </c>
      <c r="X231" s="278">
        <v>4</v>
      </c>
      <c r="Y231" s="279">
        <f t="shared" si="15"/>
        <v>0</v>
      </c>
    </row>
    <row r="232" spans="1:25" s="255" customFormat="1" ht="38.25" customHeight="1" x14ac:dyDescent="0.15">
      <c r="A232" s="259" t="s">
        <v>375</v>
      </c>
      <c r="B232" s="260" t="s">
        <v>498</v>
      </c>
      <c r="C232" s="260" t="s">
        <v>499</v>
      </c>
      <c r="D232" s="250">
        <v>1</v>
      </c>
      <c r="E232" s="275">
        <v>213</v>
      </c>
      <c r="F232" s="202"/>
      <c r="G232" s="203"/>
      <c r="H232" s="204"/>
      <c r="I232" s="205"/>
      <c r="J232" s="206"/>
      <c r="K232" s="207"/>
      <c r="L232" s="208"/>
      <c r="M232" s="209"/>
      <c r="N232" s="491"/>
      <c r="O232" s="210"/>
      <c r="P232" s="211"/>
      <c r="Q232" s="212"/>
      <c r="R232" s="213"/>
      <c r="S232" s="214"/>
      <c r="T232" s="276">
        <f t="shared" si="16"/>
        <v>0</v>
      </c>
      <c r="U232" s="276">
        <f t="shared" si="14"/>
        <v>0</v>
      </c>
      <c r="V232" s="256" t="str">
        <f t="shared" si="13"/>
        <v>-</v>
      </c>
      <c r="W232" s="277" t="s">
        <v>482</v>
      </c>
      <c r="X232" s="278">
        <v>2.95</v>
      </c>
      <c r="Y232" s="279">
        <f t="shared" si="15"/>
        <v>0</v>
      </c>
    </row>
    <row r="233" spans="1:25" s="255" customFormat="1" ht="38.25" customHeight="1" x14ac:dyDescent="0.15">
      <c r="A233" s="259" t="s">
        <v>375</v>
      </c>
      <c r="B233" s="260" t="s">
        <v>500</v>
      </c>
      <c r="C233" s="260" t="s">
        <v>501</v>
      </c>
      <c r="D233" s="250">
        <v>1</v>
      </c>
      <c r="E233" s="275">
        <v>96</v>
      </c>
      <c r="F233" s="202"/>
      <c r="G233" s="203"/>
      <c r="H233" s="204"/>
      <c r="I233" s="205"/>
      <c r="J233" s="206"/>
      <c r="K233" s="207"/>
      <c r="L233" s="208"/>
      <c r="M233" s="209"/>
      <c r="N233" s="491"/>
      <c r="O233" s="210"/>
      <c r="P233" s="211"/>
      <c r="Q233" s="212"/>
      <c r="R233" s="213"/>
      <c r="S233" s="214"/>
      <c r="T233" s="276">
        <f t="shared" si="16"/>
        <v>0</v>
      </c>
      <c r="U233" s="276">
        <f t="shared" si="14"/>
        <v>0</v>
      </c>
      <c r="V233" s="256" t="str">
        <f t="shared" si="13"/>
        <v>-</v>
      </c>
      <c r="W233" s="277" t="s">
        <v>482</v>
      </c>
      <c r="X233" s="278">
        <v>1.67</v>
      </c>
      <c r="Y233" s="279">
        <f t="shared" si="15"/>
        <v>0</v>
      </c>
    </row>
    <row r="234" spans="1:25" s="255" customFormat="1" ht="38.25" customHeight="1" x14ac:dyDescent="0.15">
      <c r="A234" s="259" t="s">
        <v>375</v>
      </c>
      <c r="B234" s="260" t="s">
        <v>502</v>
      </c>
      <c r="C234" s="260" t="s">
        <v>503</v>
      </c>
      <c r="D234" s="250">
        <v>1</v>
      </c>
      <c r="E234" s="275">
        <v>250</v>
      </c>
      <c r="F234" s="202"/>
      <c r="G234" s="203"/>
      <c r="H234" s="204"/>
      <c r="I234" s="205"/>
      <c r="J234" s="206"/>
      <c r="K234" s="207"/>
      <c r="L234" s="208"/>
      <c r="M234" s="209"/>
      <c r="N234" s="491"/>
      <c r="O234" s="210"/>
      <c r="P234" s="211"/>
      <c r="Q234" s="212"/>
      <c r="R234" s="213"/>
      <c r="S234" s="214"/>
      <c r="T234" s="276">
        <f t="shared" si="16"/>
        <v>0</v>
      </c>
      <c r="U234" s="276">
        <f t="shared" si="14"/>
        <v>0</v>
      </c>
      <c r="V234" s="256" t="str">
        <f t="shared" si="13"/>
        <v>-</v>
      </c>
      <c r="W234" s="277" t="s">
        <v>466</v>
      </c>
      <c r="X234" s="278">
        <v>5</v>
      </c>
      <c r="Y234" s="279">
        <f t="shared" si="15"/>
        <v>0</v>
      </c>
    </row>
    <row r="235" spans="1:25" s="255" customFormat="1" ht="38.25" customHeight="1" x14ac:dyDescent="0.15">
      <c r="A235" s="259" t="s">
        <v>375</v>
      </c>
      <c r="B235" s="260" t="s">
        <v>504</v>
      </c>
      <c r="C235" s="260" t="s">
        <v>505</v>
      </c>
      <c r="D235" s="250">
        <v>2</v>
      </c>
      <c r="E235" s="275">
        <v>212</v>
      </c>
      <c r="F235" s="202"/>
      <c r="G235" s="203"/>
      <c r="H235" s="204"/>
      <c r="I235" s="205"/>
      <c r="J235" s="206"/>
      <c r="K235" s="207"/>
      <c r="L235" s="208"/>
      <c r="M235" s="209"/>
      <c r="N235" s="491"/>
      <c r="O235" s="210"/>
      <c r="P235" s="211"/>
      <c r="Q235" s="212"/>
      <c r="R235" s="213"/>
      <c r="S235" s="214"/>
      <c r="T235" s="276">
        <f t="shared" si="16"/>
        <v>0</v>
      </c>
      <c r="U235" s="276">
        <f t="shared" si="14"/>
        <v>0</v>
      </c>
      <c r="V235" s="256" t="str">
        <f t="shared" si="13"/>
        <v>-</v>
      </c>
      <c r="W235" s="277" t="s">
        <v>506</v>
      </c>
      <c r="X235" s="278">
        <v>3.97</v>
      </c>
      <c r="Y235" s="279">
        <f t="shared" si="15"/>
        <v>0</v>
      </c>
    </row>
    <row r="236" spans="1:25" s="255" customFormat="1" ht="38.25" customHeight="1" x14ac:dyDescent="0.15">
      <c r="A236" s="259" t="s">
        <v>375</v>
      </c>
      <c r="B236" s="260" t="s">
        <v>507</v>
      </c>
      <c r="C236" s="260" t="s">
        <v>508</v>
      </c>
      <c r="D236" s="250">
        <v>1</v>
      </c>
      <c r="E236" s="275">
        <v>93</v>
      </c>
      <c r="F236" s="202"/>
      <c r="G236" s="203"/>
      <c r="H236" s="204"/>
      <c r="I236" s="205"/>
      <c r="J236" s="206"/>
      <c r="K236" s="207"/>
      <c r="L236" s="208"/>
      <c r="M236" s="209"/>
      <c r="N236" s="491"/>
      <c r="O236" s="210"/>
      <c r="P236" s="211"/>
      <c r="Q236" s="212"/>
      <c r="R236" s="213"/>
      <c r="S236" s="214"/>
      <c r="T236" s="276">
        <f t="shared" si="16"/>
        <v>0</v>
      </c>
      <c r="U236" s="276">
        <f t="shared" si="14"/>
        <v>0</v>
      </c>
      <c r="V236" s="256" t="str">
        <f t="shared" si="13"/>
        <v>-</v>
      </c>
      <c r="W236" s="300">
        <v>200</v>
      </c>
      <c r="X236" s="278">
        <v>1.61</v>
      </c>
      <c r="Y236" s="279">
        <f t="shared" si="15"/>
        <v>0</v>
      </c>
    </row>
    <row r="237" spans="1:25" s="255" customFormat="1" ht="38.25" customHeight="1" x14ac:dyDescent="0.15">
      <c r="A237" s="259" t="s">
        <v>375</v>
      </c>
      <c r="B237" s="260" t="s">
        <v>509</v>
      </c>
      <c r="C237" s="260" t="s">
        <v>510</v>
      </c>
      <c r="D237" s="250">
        <v>1</v>
      </c>
      <c r="E237" s="275">
        <v>97</v>
      </c>
      <c r="F237" s="202"/>
      <c r="G237" s="203"/>
      <c r="H237" s="204"/>
      <c r="I237" s="205"/>
      <c r="J237" s="206"/>
      <c r="K237" s="207"/>
      <c r="L237" s="208"/>
      <c r="M237" s="209"/>
      <c r="N237" s="491"/>
      <c r="O237" s="210"/>
      <c r="P237" s="211"/>
      <c r="Q237" s="212"/>
      <c r="R237" s="213"/>
      <c r="S237" s="214"/>
      <c r="T237" s="276">
        <f t="shared" si="16"/>
        <v>0</v>
      </c>
      <c r="U237" s="276">
        <f t="shared" si="14"/>
        <v>0</v>
      </c>
      <c r="V237" s="256" t="str">
        <f t="shared" si="13"/>
        <v>-</v>
      </c>
      <c r="W237" s="277" t="s">
        <v>511</v>
      </c>
      <c r="X237" s="278">
        <v>1.72</v>
      </c>
      <c r="Y237" s="279">
        <f t="shared" si="15"/>
        <v>0</v>
      </c>
    </row>
    <row r="238" spans="1:25" s="255" customFormat="1" ht="38.25" customHeight="1" x14ac:dyDescent="0.15">
      <c r="A238" s="259" t="s">
        <v>375</v>
      </c>
      <c r="B238" s="274" t="s">
        <v>512</v>
      </c>
      <c r="C238" s="274" t="s">
        <v>513</v>
      </c>
      <c r="D238" s="250">
        <v>1</v>
      </c>
      <c r="E238" s="275">
        <v>112</v>
      </c>
      <c r="F238" s="202"/>
      <c r="G238" s="203"/>
      <c r="H238" s="204"/>
      <c r="I238" s="205"/>
      <c r="J238" s="206"/>
      <c r="K238" s="207"/>
      <c r="L238" s="208"/>
      <c r="M238" s="209"/>
      <c r="N238" s="491"/>
      <c r="O238" s="210"/>
      <c r="P238" s="211"/>
      <c r="Q238" s="212"/>
      <c r="R238" s="213"/>
      <c r="S238" s="214"/>
      <c r="T238" s="276">
        <f t="shared" si="16"/>
        <v>0</v>
      </c>
      <c r="U238" s="276">
        <f t="shared" si="14"/>
        <v>0</v>
      </c>
      <c r="V238" s="256" t="str">
        <f t="shared" si="13"/>
        <v>-</v>
      </c>
      <c r="W238" s="277" t="s">
        <v>511</v>
      </c>
      <c r="X238" s="278">
        <v>1.9</v>
      </c>
      <c r="Y238" s="279">
        <f t="shared" si="15"/>
        <v>0</v>
      </c>
    </row>
    <row r="239" spans="1:25" s="255" customFormat="1" ht="38.25" customHeight="1" x14ac:dyDescent="0.15">
      <c r="A239" s="259" t="s">
        <v>375</v>
      </c>
      <c r="B239" s="274" t="s">
        <v>514</v>
      </c>
      <c r="C239" s="274" t="s">
        <v>515</v>
      </c>
      <c r="D239" s="250">
        <v>1</v>
      </c>
      <c r="E239" s="275">
        <v>124</v>
      </c>
      <c r="F239" s="202"/>
      <c r="G239" s="203"/>
      <c r="H239" s="204"/>
      <c r="I239" s="205"/>
      <c r="J239" s="206"/>
      <c r="K239" s="207"/>
      <c r="L239" s="208"/>
      <c r="M239" s="209"/>
      <c r="N239" s="491"/>
      <c r="O239" s="210"/>
      <c r="P239" s="211"/>
      <c r="Q239" s="212"/>
      <c r="R239" s="213"/>
      <c r="S239" s="214"/>
      <c r="T239" s="276">
        <f t="shared" si="16"/>
        <v>0</v>
      </c>
      <c r="U239" s="276">
        <f t="shared" si="14"/>
        <v>0</v>
      </c>
      <c r="V239" s="256" t="str">
        <f t="shared" si="13"/>
        <v>-</v>
      </c>
      <c r="W239" s="277" t="s">
        <v>466</v>
      </c>
      <c r="X239" s="278">
        <v>2.13</v>
      </c>
      <c r="Y239" s="279">
        <f t="shared" si="15"/>
        <v>0</v>
      </c>
    </row>
    <row r="240" spans="1:25" s="255" customFormat="1" ht="38.25" customHeight="1" x14ac:dyDescent="0.15">
      <c r="A240" s="259" t="s">
        <v>375</v>
      </c>
      <c r="B240" s="274" t="s">
        <v>516</v>
      </c>
      <c r="C240" s="274" t="s">
        <v>517</v>
      </c>
      <c r="D240" s="250">
        <v>1</v>
      </c>
      <c r="E240" s="275">
        <v>242</v>
      </c>
      <c r="F240" s="202"/>
      <c r="G240" s="203"/>
      <c r="H240" s="204"/>
      <c r="I240" s="205"/>
      <c r="J240" s="206"/>
      <c r="K240" s="207"/>
      <c r="L240" s="208"/>
      <c r="M240" s="209"/>
      <c r="N240" s="491"/>
      <c r="O240" s="210"/>
      <c r="P240" s="211"/>
      <c r="Q240" s="212"/>
      <c r="R240" s="213"/>
      <c r="S240" s="214"/>
      <c r="T240" s="276">
        <f t="shared" si="16"/>
        <v>0</v>
      </c>
      <c r="U240" s="276">
        <f t="shared" si="14"/>
        <v>0</v>
      </c>
      <c r="V240" s="256" t="str">
        <f t="shared" si="13"/>
        <v>-</v>
      </c>
      <c r="W240" s="277" t="s">
        <v>132</v>
      </c>
      <c r="X240" s="278">
        <v>4.5999999999999996</v>
      </c>
      <c r="Y240" s="279">
        <f t="shared" si="15"/>
        <v>0</v>
      </c>
    </row>
    <row r="241" spans="1:25" s="255" customFormat="1" ht="38.25" customHeight="1" x14ac:dyDescent="0.15">
      <c r="A241" s="259" t="s">
        <v>375</v>
      </c>
      <c r="B241" s="274" t="s">
        <v>518</v>
      </c>
      <c r="C241" s="274" t="s">
        <v>519</v>
      </c>
      <c r="D241" s="250">
        <v>1</v>
      </c>
      <c r="E241" s="275">
        <v>115</v>
      </c>
      <c r="F241" s="202"/>
      <c r="G241" s="203"/>
      <c r="H241" s="204"/>
      <c r="I241" s="205"/>
      <c r="J241" s="206"/>
      <c r="K241" s="207"/>
      <c r="L241" s="208"/>
      <c r="M241" s="209"/>
      <c r="N241" s="491"/>
      <c r="O241" s="210"/>
      <c r="P241" s="211"/>
      <c r="Q241" s="212"/>
      <c r="R241" s="213"/>
      <c r="S241" s="214"/>
      <c r="T241" s="276">
        <f t="shared" si="16"/>
        <v>0</v>
      </c>
      <c r="U241" s="276">
        <f t="shared" si="14"/>
        <v>0</v>
      </c>
      <c r="V241" s="256" t="str">
        <f t="shared" si="13"/>
        <v>-</v>
      </c>
      <c r="W241" s="277" t="s">
        <v>482</v>
      </c>
      <c r="X241" s="278">
        <v>2.0499999999999998</v>
      </c>
      <c r="Y241" s="279">
        <f t="shared" si="15"/>
        <v>0</v>
      </c>
    </row>
    <row r="242" spans="1:25" s="255" customFormat="1" ht="38.25" customHeight="1" x14ac:dyDescent="0.15">
      <c r="A242" s="259" t="s">
        <v>375</v>
      </c>
      <c r="B242" s="274" t="s">
        <v>520</v>
      </c>
      <c r="C242" s="274" t="s">
        <v>521</v>
      </c>
      <c r="D242" s="250">
        <v>1</v>
      </c>
      <c r="E242" s="275">
        <v>92</v>
      </c>
      <c r="F242" s="202"/>
      <c r="G242" s="203"/>
      <c r="H242" s="204"/>
      <c r="I242" s="205"/>
      <c r="J242" s="206"/>
      <c r="K242" s="207"/>
      <c r="L242" s="208"/>
      <c r="M242" s="209"/>
      <c r="N242" s="491"/>
      <c r="O242" s="210"/>
      <c r="P242" s="211"/>
      <c r="Q242" s="212"/>
      <c r="R242" s="213"/>
      <c r="S242" s="214"/>
      <c r="T242" s="276">
        <f t="shared" si="16"/>
        <v>0</v>
      </c>
      <c r="U242" s="276">
        <f t="shared" si="14"/>
        <v>0</v>
      </c>
      <c r="V242" s="256" t="str">
        <f t="shared" si="13"/>
        <v>-</v>
      </c>
      <c r="W242" s="277" t="s">
        <v>482</v>
      </c>
      <c r="X242" s="278">
        <v>1.61</v>
      </c>
      <c r="Y242" s="279">
        <f t="shared" si="15"/>
        <v>0</v>
      </c>
    </row>
    <row r="243" spans="1:25" s="255" customFormat="1" ht="37.25" customHeight="1" x14ac:dyDescent="0.15">
      <c r="A243" s="259" t="s">
        <v>206</v>
      </c>
      <c r="B243" s="260" t="s">
        <v>522</v>
      </c>
      <c r="C243" s="260" t="s">
        <v>523</v>
      </c>
      <c r="D243" s="250">
        <v>15</v>
      </c>
      <c r="E243" s="275">
        <v>57</v>
      </c>
      <c r="F243" s="202"/>
      <c r="G243" s="203"/>
      <c r="H243" s="204"/>
      <c r="I243" s="205"/>
      <c r="J243" s="206"/>
      <c r="K243" s="207"/>
      <c r="L243" s="208"/>
      <c r="M243" s="209"/>
      <c r="N243" s="491"/>
      <c r="O243" s="210"/>
      <c r="P243" s="211"/>
      <c r="Q243" s="212"/>
      <c r="R243" s="213"/>
      <c r="S243" s="214"/>
      <c r="T243" s="276">
        <f t="shared" si="16"/>
        <v>0</v>
      </c>
      <c r="U243" s="276">
        <f t="shared" si="14"/>
        <v>0</v>
      </c>
      <c r="V243" s="256" t="str">
        <f t="shared" si="13"/>
        <v>-</v>
      </c>
      <c r="W243" s="283" t="s">
        <v>378</v>
      </c>
      <c r="X243" s="278">
        <v>0.47</v>
      </c>
      <c r="Y243" s="279">
        <f t="shared" si="15"/>
        <v>0</v>
      </c>
    </row>
    <row r="244" spans="1:25" s="255" customFormat="1" ht="37.25" customHeight="1" x14ac:dyDescent="0.15">
      <c r="A244" s="259" t="s">
        <v>206</v>
      </c>
      <c r="B244" s="260" t="s">
        <v>524</v>
      </c>
      <c r="C244" s="260" t="s">
        <v>525</v>
      </c>
      <c r="D244" s="250">
        <v>10</v>
      </c>
      <c r="E244" s="275">
        <v>52</v>
      </c>
      <c r="F244" s="202"/>
      <c r="G244" s="203"/>
      <c r="H244" s="204"/>
      <c r="I244" s="205"/>
      <c r="J244" s="206"/>
      <c r="K244" s="207"/>
      <c r="L244" s="208"/>
      <c r="M244" s="209"/>
      <c r="N244" s="491"/>
      <c r="O244" s="210"/>
      <c r="P244" s="211"/>
      <c r="Q244" s="212"/>
      <c r="R244" s="213"/>
      <c r="S244" s="214"/>
      <c r="T244" s="276">
        <f t="shared" si="16"/>
        <v>0</v>
      </c>
      <c r="U244" s="276">
        <f t="shared" si="14"/>
        <v>0</v>
      </c>
      <c r="V244" s="256" t="str">
        <f t="shared" si="13"/>
        <v>-</v>
      </c>
      <c r="W244" s="283" t="s">
        <v>378</v>
      </c>
      <c r="X244" s="278">
        <v>0.56000000000000005</v>
      </c>
      <c r="Y244" s="279">
        <f t="shared" si="15"/>
        <v>0</v>
      </c>
    </row>
    <row r="245" spans="1:25" s="255" customFormat="1" ht="37.25" customHeight="1" x14ac:dyDescent="0.15">
      <c r="A245" s="259" t="s">
        <v>206</v>
      </c>
      <c r="B245" s="260" t="s">
        <v>526</v>
      </c>
      <c r="C245" s="260" t="s">
        <v>527</v>
      </c>
      <c r="D245" s="250">
        <v>5</v>
      </c>
      <c r="E245" s="275">
        <v>24</v>
      </c>
      <c r="F245" s="202"/>
      <c r="G245" s="203"/>
      <c r="H245" s="204"/>
      <c r="I245" s="205"/>
      <c r="J245" s="206"/>
      <c r="K245" s="207"/>
      <c r="L245" s="208"/>
      <c r="M245" s="209"/>
      <c r="N245" s="491"/>
      <c r="O245" s="210"/>
      <c r="P245" s="211"/>
      <c r="Q245" s="212"/>
      <c r="R245" s="213"/>
      <c r="S245" s="214"/>
      <c r="T245" s="276">
        <f t="shared" si="16"/>
        <v>0</v>
      </c>
      <c r="U245" s="276">
        <f t="shared" si="14"/>
        <v>0</v>
      </c>
      <c r="V245" s="256" t="str">
        <f t="shared" ref="V245:V308" si="17">IF(T245&gt;0,T245*E245,"-")</f>
        <v>-</v>
      </c>
      <c r="W245" s="277" t="s">
        <v>528</v>
      </c>
      <c r="X245" s="278">
        <v>0.21</v>
      </c>
      <c r="Y245" s="279">
        <f t="shared" si="15"/>
        <v>0</v>
      </c>
    </row>
    <row r="246" spans="1:25" s="255" customFormat="1" ht="37.25" customHeight="1" x14ac:dyDescent="0.15">
      <c r="A246" s="259" t="s">
        <v>206</v>
      </c>
      <c r="B246" s="260" t="s">
        <v>529</v>
      </c>
      <c r="C246" s="260" t="s">
        <v>530</v>
      </c>
      <c r="D246" s="250">
        <v>5</v>
      </c>
      <c r="E246" s="275">
        <v>87</v>
      </c>
      <c r="F246" s="202"/>
      <c r="G246" s="203"/>
      <c r="H246" s="204"/>
      <c r="I246" s="205"/>
      <c r="J246" s="206"/>
      <c r="K246" s="207"/>
      <c r="L246" s="208"/>
      <c r="M246" s="209"/>
      <c r="N246" s="491"/>
      <c r="O246" s="210"/>
      <c r="P246" s="211"/>
      <c r="Q246" s="212"/>
      <c r="R246" s="213"/>
      <c r="S246" s="214"/>
      <c r="T246" s="276">
        <f t="shared" si="16"/>
        <v>0</v>
      </c>
      <c r="U246" s="276">
        <f t="shared" ref="U246:U309" si="18">T246*D246</f>
        <v>0</v>
      </c>
      <c r="V246" s="256" t="str">
        <f t="shared" si="17"/>
        <v>-</v>
      </c>
      <c r="W246" s="277" t="s">
        <v>531</v>
      </c>
      <c r="X246" s="278">
        <v>1.69</v>
      </c>
      <c r="Y246" s="279">
        <f t="shared" ref="Y246:Y309" si="19">X246*T246</f>
        <v>0</v>
      </c>
    </row>
    <row r="247" spans="1:25" s="255" customFormat="1" ht="37.25" customHeight="1" x14ac:dyDescent="0.15">
      <c r="A247" s="259" t="s">
        <v>206</v>
      </c>
      <c r="B247" s="260" t="s">
        <v>532</v>
      </c>
      <c r="C247" s="260" t="s">
        <v>533</v>
      </c>
      <c r="D247" s="250">
        <v>3</v>
      </c>
      <c r="E247" s="275">
        <v>67</v>
      </c>
      <c r="F247" s="202"/>
      <c r="G247" s="203"/>
      <c r="H247" s="204"/>
      <c r="I247" s="205"/>
      <c r="J247" s="206"/>
      <c r="K247" s="207"/>
      <c r="L247" s="208"/>
      <c r="M247" s="209"/>
      <c r="N247" s="491"/>
      <c r="O247" s="210"/>
      <c r="P247" s="211"/>
      <c r="Q247" s="212"/>
      <c r="R247" s="213"/>
      <c r="S247" s="214"/>
      <c r="T247" s="276">
        <f t="shared" si="16"/>
        <v>0</v>
      </c>
      <c r="U247" s="276">
        <f t="shared" si="18"/>
        <v>0</v>
      </c>
      <c r="V247" s="256" t="str">
        <f t="shared" si="17"/>
        <v>-</v>
      </c>
      <c r="W247" s="277" t="s">
        <v>534</v>
      </c>
      <c r="X247" s="278">
        <v>1.32</v>
      </c>
      <c r="Y247" s="279">
        <f t="shared" si="19"/>
        <v>0</v>
      </c>
    </row>
    <row r="248" spans="1:25" s="255" customFormat="1" ht="37.25" customHeight="1" x14ac:dyDescent="0.15">
      <c r="A248" s="259" t="s">
        <v>206</v>
      </c>
      <c r="B248" s="260" t="s">
        <v>535</v>
      </c>
      <c r="C248" s="260" t="s">
        <v>536</v>
      </c>
      <c r="D248" s="250">
        <v>3</v>
      </c>
      <c r="E248" s="275">
        <v>100</v>
      </c>
      <c r="F248" s="202"/>
      <c r="G248" s="203"/>
      <c r="H248" s="204"/>
      <c r="I248" s="205"/>
      <c r="J248" s="206"/>
      <c r="K248" s="207"/>
      <c r="L248" s="208"/>
      <c r="M248" s="209"/>
      <c r="N248" s="491"/>
      <c r="O248" s="210"/>
      <c r="P248" s="211"/>
      <c r="Q248" s="212"/>
      <c r="R248" s="213"/>
      <c r="S248" s="214"/>
      <c r="T248" s="276">
        <f t="shared" si="16"/>
        <v>0</v>
      </c>
      <c r="U248" s="276">
        <f t="shared" si="18"/>
        <v>0</v>
      </c>
      <c r="V248" s="256" t="str">
        <f t="shared" si="17"/>
        <v>-</v>
      </c>
      <c r="W248" s="277" t="s">
        <v>537</v>
      </c>
      <c r="X248" s="278">
        <v>1.3</v>
      </c>
      <c r="Y248" s="279">
        <f t="shared" si="19"/>
        <v>0</v>
      </c>
    </row>
    <row r="249" spans="1:25" s="255" customFormat="1" ht="53" customHeight="1" x14ac:dyDescent="0.15">
      <c r="A249" s="259" t="s">
        <v>206</v>
      </c>
      <c r="B249" s="260" t="s">
        <v>538</v>
      </c>
      <c r="C249" s="260" t="s">
        <v>539</v>
      </c>
      <c r="D249" s="250">
        <v>3</v>
      </c>
      <c r="E249" s="275">
        <v>148</v>
      </c>
      <c r="F249" s="202"/>
      <c r="G249" s="203"/>
      <c r="H249" s="204"/>
      <c r="I249" s="205"/>
      <c r="J249" s="206"/>
      <c r="K249" s="207"/>
      <c r="L249" s="208"/>
      <c r="M249" s="209"/>
      <c r="N249" s="491"/>
      <c r="O249" s="210"/>
      <c r="P249" s="211"/>
      <c r="Q249" s="212"/>
      <c r="R249" s="213"/>
      <c r="S249" s="214"/>
      <c r="T249" s="276">
        <f t="shared" si="16"/>
        <v>0</v>
      </c>
      <c r="U249" s="276">
        <f t="shared" si="18"/>
        <v>0</v>
      </c>
      <c r="V249" s="256" t="str">
        <f t="shared" si="17"/>
        <v>-</v>
      </c>
      <c r="W249" s="277" t="s">
        <v>540</v>
      </c>
      <c r="X249" s="278">
        <v>2.21</v>
      </c>
      <c r="Y249" s="279">
        <f t="shared" si="19"/>
        <v>0</v>
      </c>
    </row>
    <row r="250" spans="1:25" s="255" customFormat="1" ht="37.25" customHeight="1" x14ac:dyDescent="0.15">
      <c r="A250" s="259" t="s">
        <v>206</v>
      </c>
      <c r="B250" s="260" t="s">
        <v>541</v>
      </c>
      <c r="C250" s="260" t="s">
        <v>542</v>
      </c>
      <c r="D250" s="250">
        <v>2</v>
      </c>
      <c r="E250" s="275">
        <v>75</v>
      </c>
      <c r="F250" s="202"/>
      <c r="G250" s="203"/>
      <c r="H250" s="204"/>
      <c r="I250" s="205"/>
      <c r="J250" s="206"/>
      <c r="K250" s="207"/>
      <c r="L250" s="208"/>
      <c r="M250" s="209"/>
      <c r="N250" s="491"/>
      <c r="O250" s="210"/>
      <c r="P250" s="211"/>
      <c r="Q250" s="212"/>
      <c r="R250" s="213"/>
      <c r="S250" s="214"/>
      <c r="T250" s="276">
        <f t="shared" si="16"/>
        <v>0</v>
      </c>
      <c r="U250" s="276">
        <f t="shared" si="18"/>
        <v>0</v>
      </c>
      <c r="V250" s="256" t="str">
        <f t="shared" si="17"/>
        <v>-</v>
      </c>
      <c r="W250" s="277" t="s">
        <v>1289</v>
      </c>
      <c r="X250" s="278">
        <v>1.02</v>
      </c>
      <c r="Y250" s="279">
        <f t="shared" si="19"/>
        <v>0</v>
      </c>
    </row>
    <row r="251" spans="1:25" s="255" customFormat="1" ht="37.25" customHeight="1" x14ac:dyDescent="0.15">
      <c r="A251" s="259" t="s">
        <v>206</v>
      </c>
      <c r="B251" s="260" t="s">
        <v>543</v>
      </c>
      <c r="C251" s="260" t="s">
        <v>544</v>
      </c>
      <c r="D251" s="250">
        <v>2</v>
      </c>
      <c r="E251" s="275">
        <v>113</v>
      </c>
      <c r="F251" s="202"/>
      <c r="G251" s="203"/>
      <c r="H251" s="204"/>
      <c r="I251" s="205"/>
      <c r="J251" s="206"/>
      <c r="K251" s="207"/>
      <c r="L251" s="208"/>
      <c r="M251" s="209"/>
      <c r="N251" s="491"/>
      <c r="O251" s="210"/>
      <c r="P251" s="211"/>
      <c r="Q251" s="212"/>
      <c r="R251" s="213"/>
      <c r="S251" s="214"/>
      <c r="T251" s="276">
        <f t="shared" si="16"/>
        <v>0</v>
      </c>
      <c r="U251" s="276">
        <f t="shared" si="18"/>
        <v>0</v>
      </c>
      <c r="V251" s="256" t="str">
        <f t="shared" si="17"/>
        <v>-</v>
      </c>
      <c r="W251" s="277" t="s">
        <v>687</v>
      </c>
      <c r="X251" s="278">
        <v>1.85</v>
      </c>
      <c r="Y251" s="279">
        <f t="shared" si="19"/>
        <v>0</v>
      </c>
    </row>
    <row r="252" spans="1:25" s="255" customFormat="1" ht="37.25" customHeight="1" x14ac:dyDescent="0.15">
      <c r="A252" s="259" t="s">
        <v>206</v>
      </c>
      <c r="B252" s="260" t="s">
        <v>545</v>
      </c>
      <c r="C252" s="260" t="s">
        <v>546</v>
      </c>
      <c r="D252" s="250">
        <v>2</v>
      </c>
      <c r="E252" s="275">
        <v>95</v>
      </c>
      <c r="F252" s="202"/>
      <c r="G252" s="203"/>
      <c r="H252" s="204"/>
      <c r="I252" s="205"/>
      <c r="J252" s="206"/>
      <c r="K252" s="207"/>
      <c r="L252" s="208"/>
      <c r="M252" s="209"/>
      <c r="N252" s="491"/>
      <c r="O252" s="210"/>
      <c r="P252" s="211"/>
      <c r="Q252" s="212"/>
      <c r="R252" s="213"/>
      <c r="S252" s="214"/>
      <c r="T252" s="276">
        <f t="shared" si="16"/>
        <v>0</v>
      </c>
      <c r="U252" s="276">
        <f t="shared" si="18"/>
        <v>0</v>
      </c>
      <c r="V252" s="256" t="str">
        <f t="shared" si="17"/>
        <v>-</v>
      </c>
      <c r="W252" s="277" t="s">
        <v>547</v>
      </c>
      <c r="X252" s="278">
        <v>1.44</v>
      </c>
      <c r="Y252" s="279">
        <f t="shared" si="19"/>
        <v>0</v>
      </c>
    </row>
    <row r="253" spans="1:25" s="255" customFormat="1" ht="37.25" customHeight="1" x14ac:dyDescent="0.15">
      <c r="A253" s="259" t="s">
        <v>206</v>
      </c>
      <c r="B253" s="260" t="s">
        <v>548</v>
      </c>
      <c r="C253" s="260" t="s">
        <v>549</v>
      </c>
      <c r="D253" s="250">
        <v>2</v>
      </c>
      <c r="E253" s="275">
        <v>109</v>
      </c>
      <c r="F253" s="202"/>
      <c r="G253" s="203"/>
      <c r="H253" s="204"/>
      <c r="I253" s="205"/>
      <c r="J253" s="206"/>
      <c r="K253" s="207"/>
      <c r="L253" s="208"/>
      <c r="M253" s="209"/>
      <c r="N253" s="491"/>
      <c r="O253" s="210"/>
      <c r="P253" s="211"/>
      <c r="Q253" s="212"/>
      <c r="R253" s="213"/>
      <c r="S253" s="214"/>
      <c r="T253" s="276">
        <f t="shared" si="16"/>
        <v>0</v>
      </c>
      <c r="U253" s="276">
        <f t="shared" si="18"/>
        <v>0</v>
      </c>
      <c r="V253" s="256" t="str">
        <f t="shared" si="17"/>
        <v>-</v>
      </c>
      <c r="W253" s="283" t="s">
        <v>378</v>
      </c>
      <c r="X253" s="278">
        <v>1.69</v>
      </c>
      <c r="Y253" s="279">
        <f t="shared" si="19"/>
        <v>0</v>
      </c>
    </row>
    <row r="254" spans="1:25" s="255" customFormat="1" ht="37.25" customHeight="1" x14ac:dyDescent="0.15">
      <c r="A254" s="259" t="s">
        <v>206</v>
      </c>
      <c r="B254" s="260" t="s">
        <v>550</v>
      </c>
      <c r="C254" s="260" t="s">
        <v>551</v>
      </c>
      <c r="D254" s="250">
        <v>1</v>
      </c>
      <c r="E254" s="275">
        <v>85</v>
      </c>
      <c r="F254" s="202"/>
      <c r="G254" s="203"/>
      <c r="H254" s="204"/>
      <c r="I254" s="205"/>
      <c r="J254" s="206"/>
      <c r="K254" s="207"/>
      <c r="L254" s="208"/>
      <c r="M254" s="209"/>
      <c r="N254" s="491"/>
      <c r="O254" s="210"/>
      <c r="P254" s="211"/>
      <c r="Q254" s="212"/>
      <c r="R254" s="213"/>
      <c r="S254" s="214"/>
      <c r="T254" s="276">
        <f t="shared" si="16"/>
        <v>0</v>
      </c>
      <c r="U254" s="276">
        <f t="shared" si="18"/>
        <v>0</v>
      </c>
      <c r="V254" s="256" t="str">
        <f t="shared" si="17"/>
        <v>-</v>
      </c>
      <c r="W254" s="277" t="s">
        <v>132</v>
      </c>
      <c r="X254" s="278">
        <v>1.5</v>
      </c>
      <c r="Y254" s="279">
        <f t="shared" si="19"/>
        <v>0</v>
      </c>
    </row>
    <row r="255" spans="1:25" s="255" customFormat="1" ht="37.25" customHeight="1" x14ac:dyDescent="0.15">
      <c r="A255" s="259" t="s">
        <v>206</v>
      </c>
      <c r="B255" s="260" t="s">
        <v>552</v>
      </c>
      <c r="C255" s="260" t="s">
        <v>553</v>
      </c>
      <c r="D255" s="250">
        <v>1</v>
      </c>
      <c r="E255" s="275">
        <v>75</v>
      </c>
      <c r="F255" s="202"/>
      <c r="G255" s="203"/>
      <c r="H255" s="204"/>
      <c r="I255" s="205"/>
      <c r="J255" s="206"/>
      <c r="K255" s="207"/>
      <c r="L255" s="208"/>
      <c r="M255" s="209"/>
      <c r="N255" s="491"/>
      <c r="O255" s="210"/>
      <c r="P255" s="211"/>
      <c r="Q255" s="212"/>
      <c r="R255" s="213"/>
      <c r="S255" s="214"/>
      <c r="T255" s="276">
        <f t="shared" si="16"/>
        <v>0</v>
      </c>
      <c r="U255" s="276">
        <f t="shared" si="18"/>
        <v>0</v>
      </c>
      <c r="V255" s="256" t="str">
        <f t="shared" si="17"/>
        <v>-</v>
      </c>
      <c r="W255" s="277" t="s">
        <v>149</v>
      </c>
      <c r="X255" s="278">
        <v>1.21</v>
      </c>
      <c r="Y255" s="279">
        <f t="shared" si="19"/>
        <v>0</v>
      </c>
    </row>
    <row r="256" spans="1:25" s="255" customFormat="1" ht="37.25" customHeight="1" x14ac:dyDescent="0.15">
      <c r="A256" s="259" t="s">
        <v>206</v>
      </c>
      <c r="B256" s="260" t="s">
        <v>554</v>
      </c>
      <c r="C256" s="260" t="s">
        <v>555</v>
      </c>
      <c r="D256" s="250">
        <v>1</v>
      </c>
      <c r="E256" s="275">
        <v>78</v>
      </c>
      <c r="F256" s="202"/>
      <c r="G256" s="203"/>
      <c r="H256" s="204"/>
      <c r="I256" s="205"/>
      <c r="J256" s="206"/>
      <c r="K256" s="207"/>
      <c r="L256" s="208"/>
      <c r="M256" s="209"/>
      <c r="N256" s="491"/>
      <c r="O256" s="210"/>
      <c r="P256" s="211"/>
      <c r="Q256" s="212"/>
      <c r="R256" s="213"/>
      <c r="S256" s="214"/>
      <c r="T256" s="276">
        <f t="shared" si="16"/>
        <v>0</v>
      </c>
      <c r="U256" s="276">
        <f t="shared" si="18"/>
        <v>0</v>
      </c>
      <c r="V256" s="256" t="str">
        <f t="shared" si="17"/>
        <v>-</v>
      </c>
      <c r="W256" s="277" t="s">
        <v>149</v>
      </c>
      <c r="X256" s="278">
        <v>1.26</v>
      </c>
      <c r="Y256" s="279">
        <f t="shared" si="19"/>
        <v>0</v>
      </c>
    </row>
    <row r="257" spans="1:25" s="255" customFormat="1" ht="37.25" customHeight="1" x14ac:dyDescent="0.15">
      <c r="A257" s="259" t="s">
        <v>556</v>
      </c>
      <c r="B257" s="260" t="s">
        <v>557</v>
      </c>
      <c r="C257" s="260" t="s">
        <v>558</v>
      </c>
      <c r="D257" s="250">
        <v>20</v>
      </c>
      <c r="E257" s="275">
        <v>71</v>
      </c>
      <c r="F257" s="202"/>
      <c r="G257" s="203"/>
      <c r="H257" s="204"/>
      <c r="I257" s="205"/>
      <c r="J257" s="206"/>
      <c r="K257" s="207"/>
      <c r="L257" s="208"/>
      <c r="M257" s="209"/>
      <c r="N257" s="491"/>
      <c r="O257" s="210"/>
      <c r="P257" s="211"/>
      <c r="Q257" s="212"/>
      <c r="R257" s="213"/>
      <c r="S257" s="214"/>
      <c r="T257" s="276">
        <f t="shared" si="16"/>
        <v>0</v>
      </c>
      <c r="U257" s="276">
        <f t="shared" si="18"/>
        <v>0</v>
      </c>
      <c r="V257" s="256" t="str">
        <f t="shared" si="17"/>
        <v>-</v>
      </c>
      <c r="W257" s="283" t="s">
        <v>378</v>
      </c>
      <c r="X257" s="278">
        <v>0.24</v>
      </c>
      <c r="Y257" s="279">
        <f t="shared" si="19"/>
        <v>0</v>
      </c>
    </row>
    <row r="258" spans="1:25" s="255" customFormat="1" ht="37.25" customHeight="1" x14ac:dyDescent="0.15">
      <c r="A258" s="259" t="s">
        <v>556</v>
      </c>
      <c r="B258" s="260" t="s">
        <v>559</v>
      </c>
      <c r="C258" s="260" t="s">
        <v>560</v>
      </c>
      <c r="D258" s="250">
        <v>10</v>
      </c>
      <c r="E258" s="275">
        <v>49</v>
      </c>
      <c r="F258" s="202"/>
      <c r="G258" s="203"/>
      <c r="H258" s="204"/>
      <c r="I258" s="205"/>
      <c r="J258" s="206"/>
      <c r="K258" s="207"/>
      <c r="L258" s="208"/>
      <c r="M258" s="209"/>
      <c r="N258" s="491"/>
      <c r="O258" s="210"/>
      <c r="P258" s="211"/>
      <c r="Q258" s="212"/>
      <c r="R258" s="213"/>
      <c r="S258" s="214"/>
      <c r="T258" s="276">
        <f t="shared" si="16"/>
        <v>0</v>
      </c>
      <c r="U258" s="276">
        <f t="shared" si="18"/>
        <v>0</v>
      </c>
      <c r="V258" s="256" t="str">
        <f t="shared" si="17"/>
        <v>-</v>
      </c>
      <c r="W258" s="283" t="s">
        <v>378</v>
      </c>
      <c r="X258" s="278">
        <v>0.33</v>
      </c>
      <c r="Y258" s="279">
        <f t="shared" si="19"/>
        <v>0</v>
      </c>
    </row>
    <row r="259" spans="1:25" s="255" customFormat="1" ht="37.25" customHeight="1" x14ac:dyDescent="0.15">
      <c r="A259" s="259" t="s">
        <v>556</v>
      </c>
      <c r="B259" s="274" t="s">
        <v>561</v>
      </c>
      <c r="C259" s="260" t="s">
        <v>562</v>
      </c>
      <c r="D259" s="250">
        <v>10</v>
      </c>
      <c r="E259" s="275">
        <v>55</v>
      </c>
      <c r="F259" s="202"/>
      <c r="G259" s="203"/>
      <c r="H259" s="204"/>
      <c r="I259" s="205"/>
      <c r="J259" s="206"/>
      <c r="K259" s="207"/>
      <c r="L259" s="208"/>
      <c r="M259" s="209"/>
      <c r="N259" s="491"/>
      <c r="O259" s="210"/>
      <c r="P259" s="211"/>
      <c r="Q259" s="212"/>
      <c r="R259" s="213"/>
      <c r="S259" s="214"/>
      <c r="T259" s="276">
        <f t="shared" si="16"/>
        <v>0</v>
      </c>
      <c r="U259" s="276">
        <f t="shared" si="18"/>
        <v>0</v>
      </c>
      <c r="V259" s="256" t="str">
        <f t="shared" si="17"/>
        <v>-</v>
      </c>
      <c r="W259" s="277" t="s">
        <v>563</v>
      </c>
      <c r="X259" s="278">
        <v>0.55000000000000004</v>
      </c>
      <c r="Y259" s="279">
        <f t="shared" si="19"/>
        <v>0</v>
      </c>
    </row>
    <row r="260" spans="1:25" s="255" customFormat="1" ht="37.25" customHeight="1" x14ac:dyDescent="0.15">
      <c r="A260" s="259" t="s">
        <v>556</v>
      </c>
      <c r="B260" s="260" t="s">
        <v>564</v>
      </c>
      <c r="C260" s="260" t="s">
        <v>565</v>
      </c>
      <c r="D260" s="250">
        <v>10</v>
      </c>
      <c r="E260" s="275">
        <v>50</v>
      </c>
      <c r="F260" s="202"/>
      <c r="G260" s="203"/>
      <c r="H260" s="204"/>
      <c r="I260" s="205"/>
      <c r="J260" s="206"/>
      <c r="K260" s="207"/>
      <c r="L260" s="208"/>
      <c r="M260" s="209"/>
      <c r="N260" s="491"/>
      <c r="O260" s="210"/>
      <c r="P260" s="211"/>
      <c r="Q260" s="212"/>
      <c r="R260" s="213"/>
      <c r="S260" s="214"/>
      <c r="T260" s="276">
        <f t="shared" si="16"/>
        <v>0</v>
      </c>
      <c r="U260" s="276">
        <f t="shared" si="18"/>
        <v>0</v>
      </c>
      <c r="V260" s="256" t="str">
        <f t="shared" si="17"/>
        <v>-</v>
      </c>
      <c r="W260" s="283" t="s">
        <v>378</v>
      </c>
      <c r="X260" s="278">
        <v>0.44</v>
      </c>
      <c r="Y260" s="279">
        <f t="shared" si="19"/>
        <v>0</v>
      </c>
    </row>
    <row r="261" spans="1:25" s="255" customFormat="1" ht="37.25" customHeight="1" x14ac:dyDescent="0.15">
      <c r="A261" s="259" t="s">
        <v>556</v>
      </c>
      <c r="B261" s="260" t="s">
        <v>566</v>
      </c>
      <c r="C261" s="260" t="s">
        <v>567</v>
      </c>
      <c r="D261" s="250">
        <v>5</v>
      </c>
      <c r="E261" s="275">
        <v>35</v>
      </c>
      <c r="F261" s="202"/>
      <c r="G261" s="203"/>
      <c r="H261" s="204"/>
      <c r="I261" s="205"/>
      <c r="J261" s="206"/>
      <c r="K261" s="207"/>
      <c r="L261" s="208"/>
      <c r="M261" s="209"/>
      <c r="N261" s="491"/>
      <c r="O261" s="210"/>
      <c r="P261" s="211"/>
      <c r="Q261" s="212"/>
      <c r="R261" s="213"/>
      <c r="S261" s="214"/>
      <c r="T261" s="276">
        <f t="shared" si="16"/>
        <v>0</v>
      </c>
      <c r="U261" s="276">
        <f t="shared" si="18"/>
        <v>0</v>
      </c>
      <c r="V261" s="256" t="str">
        <f t="shared" si="17"/>
        <v>-</v>
      </c>
      <c r="W261" s="283" t="s">
        <v>378</v>
      </c>
      <c r="X261" s="278">
        <v>0.4</v>
      </c>
      <c r="Y261" s="279">
        <f t="shared" si="19"/>
        <v>0</v>
      </c>
    </row>
    <row r="262" spans="1:25" s="255" customFormat="1" ht="37.25" customHeight="1" x14ac:dyDescent="0.15">
      <c r="A262" s="259" t="s">
        <v>556</v>
      </c>
      <c r="B262" s="260" t="s">
        <v>568</v>
      </c>
      <c r="C262" s="260" t="s">
        <v>569</v>
      </c>
      <c r="D262" s="250">
        <v>10</v>
      </c>
      <c r="E262" s="275">
        <v>65</v>
      </c>
      <c r="F262" s="202"/>
      <c r="G262" s="203"/>
      <c r="H262" s="204"/>
      <c r="I262" s="205"/>
      <c r="J262" s="206"/>
      <c r="K262" s="207"/>
      <c r="L262" s="208"/>
      <c r="M262" s="209"/>
      <c r="N262" s="491"/>
      <c r="O262" s="210"/>
      <c r="P262" s="211"/>
      <c r="Q262" s="212"/>
      <c r="R262" s="213"/>
      <c r="S262" s="214"/>
      <c r="T262" s="276">
        <f t="shared" si="16"/>
        <v>0</v>
      </c>
      <c r="U262" s="276">
        <f t="shared" si="18"/>
        <v>0</v>
      </c>
      <c r="V262" s="256" t="str">
        <f t="shared" si="17"/>
        <v>-</v>
      </c>
      <c r="W262" s="283" t="s">
        <v>378</v>
      </c>
      <c r="X262" s="278">
        <v>0.57999999999999996</v>
      </c>
      <c r="Y262" s="279">
        <f t="shared" si="19"/>
        <v>0</v>
      </c>
    </row>
    <row r="263" spans="1:25" s="255" customFormat="1" ht="37.25" customHeight="1" x14ac:dyDescent="0.15">
      <c r="A263" s="259" t="s">
        <v>556</v>
      </c>
      <c r="B263" s="274" t="s">
        <v>570</v>
      </c>
      <c r="C263" s="260" t="s">
        <v>571</v>
      </c>
      <c r="D263" s="250">
        <v>10</v>
      </c>
      <c r="E263" s="275">
        <v>84</v>
      </c>
      <c r="F263" s="202"/>
      <c r="G263" s="203"/>
      <c r="H263" s="204"/>
      <c r="I263" s="205"/>
      <c r="J263" s="206"/>
      <c r="K263" s="207"/>
      <c r="L263" s="208"/>
      <c r="M263" s="209"/>
      <c r="N263" s="491"/>
      <c r="O263" s="210"/>
      <c r="P263" s="211"/>
      <c r="Q263" s="212"/>
      <c r="R263" s="213"/>
      <c r="S263" s="214"/>
      <c r="T263" s="276">
        <f t="shared" ref="T263:T326" si="20">F263+G263+H263+I263+J263+K263+L263+M263+N263+O263+P263+Q263+R263+S263</f>
        <v>0</v>
      </c>
      <c r="U263" s="276">
        <f t="shared" si="18"/>
        <v>0</v>
      </c>
      <c r="V263" s="256" t="str">
        <f t="shared" si="17"/>
        <v>-</v>
      </c>
      <c r="W263" s="277" t="s">
        <v>1290</v>
      </c>
      <c r="X263" s="278">
        <v>1.21</v>
      </c>
      <c r="Y263" s="279">
        <f t="shared" si="19"/>
        <v>0</v>
      </c>
    </row>
    <row r="264" spans="1:25" s="255" customFormat="1" ht="37.25" customHeight="1" x14ac:dyDescent="0.15">
      <c r="A264" s="259" t="s">
        <v>556</v>
      </c>
      <c r="B264" s="260" t="s">
        <v>572</v>
      </c>
      <c r="C264" s="260" t="s">
        <v>573</v>
      </c>
      <c r="D264" s="250">
        <v>5</v>
      </c>
      <c r="E264" s="275">
        <v>37</v>
      </c>
      <c r="F264" s="202"/>
      <c r="G264" s="203"/>
      <c r="H264" s="204"/>
      <c r="I264" s="205"/>
      <c r="J264" s="206"/>
      <c r="K264" s="207"/>
      <c r="L264" s="208"/>
      <c r="M264" s="209"/>
      <c r="N264" s="491"/>
      <c r="O264" s="210"/>
      <c r="P264" s="211"/>
      <c r="Q264" s="212"/>
      <c r="R264" s="213"/>
      <c r="S264" s="214"/>
      <c r="T264" s="276">
        <f t="shared" si="20"/>
        <v>0</v>
      </c>
      <c r="U264" s="276">
        <f t="shared" si="18"/>
        <v>0</v>
      </c>
      <c r="V264" s="256" t="str">
        <f t="shared" si="17"/>
        <v>-</v>
      </c>
      <c r="W264" s="277" t="s">
        <v>303</v>
      </c>
      <c r="X264" s="278">
        <v>0.44</v>
      </c>
      <c r="Y264" s="279">
        <f t="shared" si="19"/>
        <v>0</v>
      </c>
    </row>
    <row r="265" spans="1:25" s="255" customFormat="1" ht="37.25" customHeight="1" x14ac:dyDescent="0.15">
      <c r="A265" s="259" t="s">
        <v>556</v>
      </c>
      <c r="B265" s="260" t="s">
        <v>574</v>
      </c>
      <c r="C265" s="260" t="s">
        <v>575</v>
      </c>
      <c r="D265" s="250">
        <v>5</v>
      </c>
      <c r="E265" s="275">
        <v>45</v>
      </c>
      <c r="F265" s="202"/>
      <c r="G265" s="203"/>
      <c r="H265" s="204"/>
      <c r="I265" s="205"/>
      <c r="J265" s="206"/>
      <c r="K265" s="207"/>
      <c r="L265" s="208"/>
      <c r="M265" s="209"/>
      <c r="N265" s="491"/>
      <c r="O265" s="210"/>
      <c r="P265" s="211"/>
      <c r="Q265" s="212"/>
      <c r="R265" s="213"/>
      <c r="S265" s="214"/>
      <c r="T265" s="276">
        <f t="shared" si="20"/>
        <v>0</v>
      </c>
      <c r="U265" s="276">
        <f t="shared" si="18"/>
        <v>0</v>
      </c>
      <c r="V265" s="256" t="str">
        <f t="shared" si="17"/>
        <v>-</v>
      </c>
      <c r="W265" s="277" t="s">
        <v>303</v>
      </c>
      <c r="X265" s="278">
        <v>0.59</v>
      </c>
      <c r="Y265" s="279">
        <f t="shared" si="19"/>
        <v>0</v>
      </c>
    </row>
    <row r="266" spans="1:25" s="255" customFormat="1" ht="37.25" customHeight="1" x14ac:dyDescent="0.15">
      <c r="A266" s="259" t="s">
        <v>556</v>
      </c>
      <c r="B266" s="260" t="s">
        <v>576</v>
      </c>
      <c r="C266" s="260" t="s">
        <v>577</v>
      </c>
      <c r="D266" s="250">
        <v>10</v>
      </c>
      <c r="E266" s="275">
        <v>106</v>
      </c>
      <c r="F266" s="202"/>
      <c r="G266" s="203"/>
      <c r="H266" s="204"/>
      <c r="I266" s="205"/>
      <c r="J266" s="206"/>
      <c r="K266" s="207"/>
      <c r="L266" s="208"/>
      <c r="M266" s="209"/>
      <c r="N266" s="491"/>
      <c r="O266" s="210"/>
      <c r="P266" s="211"/>
      <c r="Q266" s="212"/>
      <c r="R266" s="213"/>
      <c r="S266" s="214"/>
      <c r="T266" s="276">
        <f t="shared" si="20"/>
        <v>0</v>
      </c>
      <c r="U266" s="276">
        <f t="shared" si="18"/>
        <v>0</v>
      </c>
      <c r="V266" s="256" t="str">
        <f t="shared" si="17"/>
        <v>-</v>
      </c>
      <c r="W266" s="277" t="s">
        <v>1291</v>
      </c>
      <c r="X266" s="278">
        <v>1.56</v>
      </c>
      <c r="Y266" s="279">
        <f t="shared" si="19"/>
        <v>0</v>
      </c>
    </row>
    <row r="267" spans="1:25" s="255" customFormat="1" ht="37.25" customHeight="1" x14ac:dyDescent="0.15">
      <c r="A267" s="259" t="s">
        <v>556</v>
      </c>
      <c r="B267" s="274" t="s">
        <v>578</v>
      </c>
      <c r="C267" s="260" t="s">
        <v>579</v>
      </c>
      <c r="D267" s="250">
        <v>5</v>
      </c>
      <c r="E267" s="275">
        <v>48</v>
      </c>
      <c r="F267" s="202"/>
      <c r="G267" s="203"/>
      <c r="H267" s="204"/>
      <c r="I267" s="205"/>
      <c r="J267" s="206"/>
      <c r="K267" s="207"/>
      <c r="L267" s="208"/>
      <c r="M267" s="209"/>
      <c r="N267" s="491"/>
      <c r="O267" s="210"/>
      <c r="P267" s="211"/>
      <c r="Q267" s="212"/>
      <c r="R267" s="213"/>
      <c r="S267" s="214"/>
      <c r="T267" s="276">
        <f t="shared" si="20"/>
        <v>0</v>
      </c>
      <c r="U267" s="276">
        <f t="shared" si="18"/>
        <v>0</v>
      </c>
      <c r="V267" s="256" t="str">
        <f t="shared" si="17"/>
        <v>-</v>
      </c>
      <c r="W267" s="277" t="s">
        <v>303</v>
      </c>
      <c r="X267" s="278">
        <v>0.7</v>
      </c>
      <c r="Y267" s="279">
        <f t="shared" si="19"/>
        <v>0</v>
      </c>
    </row>
    <row r="268" spans="1:25" s="255" customFormat="1" ht="37.25" customHeight="1" x14ac:dyDescent="0.15">
      <c r="A268" s="259" t="s">
        <v>556</v>
      </c>
      <c r="B268" s="274" t="s">
        <v>580</v>
      </c>
      <c r="C268" s="260" t="s">
        <v>581</v>
      </c>
      <c r="D268" s="250">
        <v>3</v>
      </c>
      <c r="E268" s="275">
        <v>48</v>
      </c>
      <c r="F268" s="202"/>
      <c r="G268" s="203"/>
      <c r="H268" s="204"/>
      <c r="I268" s="205"/>
      <c r="J268" s="206"/>
      <c r="K268" s="207"/>
      <c r="L268" s="208"/>
      <c r="M268" s="209"/>
      <c r="N268" s="491"/>
      <c r="O268" s="210"/>
      <c r="P268" s="211"/>
      <c r="Q268" s="212"/>
      <c r="R268" s="213"/>
      <c r="S268" s="214"/>
      <c r="T268" s="276">
        <f t="shared" si="20"/>
        <v>0</v>
      </c>
      <c r="U268" s="276">
        <f t="shared" si="18"/>
        <v>0</v>
      </c>
      <c r="V268" s="256" t="str">
        <f t="shared" si="17"/>
        <v>-</v>
      </c>
      <c r="W268" s="277" t="s">
        <v>582</v>
      </c>
      <c r="X268" s="278">
        <v>0.85</v>
      </c>
      <c r="Y268" s="279">
        <f t="shared" si="19"/>
        <v>0</v>
      </c>
    </row>
    <row r="269" spans="1:25" s="255" customFormat="1" ht="37.25" customHeight="1" x14ac:dyDescent="0.15">
      <c r="A269" s="259" t="s">
        <v>556</v>
      </c>
      <c r="B269" s="260" t="s">
        <v>583</v>
      </c>
      <c r="C269" s="260" t="s">
        <v>584</v>
      </c>
      <c r="D269" s="250">
        <v>3</v>
      </c>
      <c r="E269" s="275">
        <v>56</v>
      </c>
      <c r="F269" s="202"/>
      <c r="G269" s="203"/>
      <c r="H269" s="204"/>
      <c r="I269" s="205"/>
      <c r="J269" s="206"/>
      <c r="K269" s="207"/>
      <c r="L269" s="208"/>
      <c r="M269" s="209"/>
      <c r="N269" s="491"/>
      <c r="O269" s="210"/>
      <c r="P269" s="211"/>
      <c r="Q269" s="212"/>
      <c r="R269" s="213"/>
      <c r="S269" s="214"/>
      <c r="T269" s="276">
        <f t="shared" si="20"/>
        <v>0</v>
      </c>
      <c r="U269" s="276">
        <f t="shared" si="18"/>
        <v>0</v>
      </c>
      <c r="V269" s="256" t="str">
        <f t="shared" si="17"/>
        <v>-</v>
      </c>
      <c r="W269" s="277" t="s">
        <v>585</v>
      </c>
      <c r="X269" s="278">
        <v>1</v>
      </c>
      <c r="Y269" s="279">
        <f t="shared" si="19"/>
        <v>0</v>
      </c>
    </row>
    <row r="270" spans="1:25" s="255" customFormat="1" ht="37.25" customHeight="1" x14ac:dyDescent="0.15">
      <c r="A270" s="259" t="s">
        <v>556</v>
      </c>
      <c r="B270" s="274" t="s">
        <v>586</v>
      </c>
      <c r="C270" s="260" t="s">
        <v>587</v>
      </c>
      <c r="D270" s="250">
        <v>3</v>
      </c>
      <c r="E270" s="275">
        <v>47</v>
      </c>
      <c r="F270" s="202"/>
      <c r="G270" s="203"/>
      <c r="H270" s="204"/>
      <c r="I270" s="205"/>
      <c r="J270" s="206"/>
      <c r="K270" s="207"/>
      <c r="L270" s="208"/>
      <c r="M270" s="209"/>
      <c r="N270" s="491"/>
      <c r="O270" s="210"/>
      <c r="P270" s="211"/>
      <c r="Q270" s="212"/>
      <c r="R270" s="213"/>
      <c r="S270" s="214"/>
      <c r="T270" s="276">
        <f t="shared" si="20"/>
        <v>0</v>
      </c>
      <c r="U270" s="276">
        <f t="shared" si="18"/>
        <v>0</v>
      </c>
      <c r="V270" s="256" t="str">
        <f t="shared" si="17"/>
        <v>-</v>
      </c>
      <c r="W270" s="277" t="s">
        <v>588</v>
      </c>
      <c r="X270" s="278">
        <v>0.8</v>
      </c>
      <c r="Y270" s="279">
        <f t="shared" si="19"/>
        <v>0</v>
      </c>
    </row>
    <row r="271" spans="1:25" s="255" customFormat="1" ht="37.25" customHeight="1" x14ac:dyDescent="0.15">
      <c r="A271" s="259" t="s">
        <v>556</v>
      </c>
      <c r="B271" s="274" t="s">
        <v>589</v>
      </c>
      <c r="C271" s="260" t="s">
        <v>590</v>
      </c>
      <c r="D271" s="250">
        <v>3</v>
      </c>
      <c r="E271" s="275">
        <v>60</v>
      </c>
      <c r="F271" s="202"/>
      <c r="G271" s="203"/>
      <c r="H271" s="204"/>
      <c r="I271" s="205"/>
      <c r="J271" s="206"/>
      <c r="K271" s="207"/>
      <c r="L271" s="208"/>
      <c r="M271" s="209"/>
      <c r="N271" s="491"/>
      <c r="O271" s="210"/>
      <c r="P271" s="211"/>
      <c r="Q271" s="212"/>
      <c r="R271" s="213"/>
      <c r="S271" s="214"/>
      <c r="T271" s="276">
        <f t="shared" si="20"/>
        <v>0</v>
      </c>
      <c r="U271" s="276">
        <f t="shared" si="18"/>
        <v>0</v>
      </c>
      <c r="V271" s="256" t="str">
        <f t="shared" si="17"/>
        <v>-</v>
      </c>
      <c r="W271" s="277" t="s">
        <v>582</v>
      </c>
      <c r="X271" s="278">
        <v>1.1100000000000001</v>
      </c>
      <c r="Y271" s="279">
        <f t="shared" si="19"/>
        <v>0</v>
      </c>
    </row>
    <row r="272" spans="1:25" s="255" customFormat="1" ht="37.25" customHeight="1" x14ac:dyDescent="0.15">
      <c r="A272" s="259" t="s">
        <v>556</v>
      </c>
      <c r="B272" s="274" t="s">
        <v>591</v>
      </c>
      <c r="C272" s="260" t="s">
        <v>592</v>
      </c>
      <c r="D272" s="250">
        <v>3</v>
      </c>
      <c r="E272" s="275">
        <v>67</v>
      </c>
      <c r="F272" s="202"/>
      <c r="G272" s="203"/>
      <c r="H272" s="204"/>
      <c r="I272" s="205"/>
      <c r="J272" s="206"/>
      <c r="K272" s="207"/>
      <c r="L272" s="208"/>
      <c r="M272" s="209"/>
      <c r="N272" s="491"/>
      <c r="O272" s="210"/>
      <c r="P272" s="211"/>
      <c r="Q272" s="212"/>
      <c r="R272" s="213"/>
      <c r="S272" s="214"/>
      <c r="T272" s="276">
        <f t="shared" si="20"/>
        <v>0</v>
      </c>
      <c r="U272" s="276">
        <f t="shared" si="18"/>
        <v>0</v>
      </c>
      <c r="V272" s="256" t="str">
        <f t="shared" si="17"/>
        <v>-</v>
      </c>
      <c r="W272" s="277" t="s">
        <v>593</v>
      </c>
      <c r="X272" s="278">
        <v>1.27</v>
      </c>
      <c r="Y272" s="279">
        <f t="shared" si="19"/>
        <v>0</v>
      </c>
    </row>
    <row r="273" spans="1:25" s="255" customFormat="1" ht="37.25" customHeight="1" x14ac:dyDescent="0.15">
      <c r="A273" s="259" t="s">
        <v>556</v>
      </c>
      <c r="B273" s="274" t="s">
        <v>594</v>
      </c>
      <c r="C273" s="260" t="s">
        <v>595</v>
      </c>
      <c r="D273" s="250">
        <v>3</v>
      </c>
      <c r="E273" s="275">
        <v>90</v>
      </c>
      <c r="F273" s="202"/>
      <c r="G273" s="203"/>
      <c r="H273" s="204"/>
      <c r="I273" s="205"/>
      <c r="J273" s="206"/>
      <c r="K273" s="207"/>
      <c r="L273" s="208"/>
      <c r="M273" s="209"/>
      <c r="N273" s="491"/>
      <c r="O273" s="210"/>
      <c r="P273" s="211"/>
      <c r="Q273" s="212"/>
      <c r="R273" s="213"/>
      <c r="S273" s="214"/>
      <c r="T273" s="276">
        <f t="shared" si="20"/>
        <v>0</v>
      </c>
      <c r="U273" s="276">
        <f t="shared" si="18"/>
        <v>0</v>
      </c>
      <c r="V273" s="256" t="str">
        <f t="shared" si="17"/>
        <v>-</v>
      </c>
      <c r="W273" s="277" t="s">
        <v>596</v>
      </c>
      <c r="X273" s="278">
        <v>1.01</v>
      </c>
      <c r="Y273" s="279">
        <f t="shared" si="19"/>
        <v>0</v>
      </c>
    </row>
    <row r="274" spans="1:25" s="255" customFormat="1" ht="37.25" customHeight="1" x14ac:dyDescent="0.15">
      <c r="A274" s="259" t="s">
        <v>556</v>
      </c>
      <c r="B274" s="274" t="s">
        <v>597</v>
      </c>
      <c r="C274" s="260" t="s">
        <v>598</v>
      </c>
      <c r="D274" s="250">
        <v>3</v>
      </c>
      <c r="E274" s="275">
        <v>85</v>
      </c>
      <c r="F274" s="202"/>
      <c r="G274" s="203"/>
      <c r="H274" s="204"/>
      <c r="I274" s="205"/>
      <c r="J274" s="206"/>
      <c r="K274" s="207"/>
      <c r="L274" s="208"/>
      <c r="M274" s="209"/>
      <c r="N274" s="491"/>
      <c r="O274" s="210"/>
      <c r="P274" s="211"/>
      <c r="Q274" s="212"/>
      <c r="R274" s="213"/>
      <c r="S274" s="214"/>
      <c r="T274" s="276">
        <f t="shared" si="20"/>
        <v>0</v>
      </c>
      <c r="U274" s="276">
        <f t="shared" si="18"/>
        <v>0</v>
      </c>
      <c r="V274" s="256" t="str">
        <f t="shared" si="17"/>
        <v>-</v>
      </c>
      <c r="W274" s="277" t="s">
        <v>599</v>
      </c>
      <c r="X274" s="278">
        <v>0.92</v>
      </c>
      <c r="Y274" s="279">
        <f t="shared" si="19"/>
        <v>0</v>
      </c>
    </row>
    <row r="275" spans="1:25" s="255" customFormat="1" ht="37.25" customHeight="1" x14ac:dyDescent="0.15">
      <c r="A275" s="259" t="s">
        <v>556</v>
      </c>
      <c r="B275" s="274" t="s">
        <v>600</v>
      </c>
      <c r="C275" s="260" t="s">
        <v>601</v>
      </c>
      <c r="D275" s="250">
        <v>3</v>
      </c>
      <c r="E275" s="275">
        <v>88</v>
      </c>
      <c r="F275" s="202"/>
      <c r="G275" s="203"/>
      <c r="H275" s="204"/>
      <c r="I275" s="205"/>
      <c r="J275" s="206"/>
      <c r="K275" s="207"/>
      <c r="L275" s="208"/>
      <c r="M275" s="209"/>
      <c r="N275" s="491"/>
      <c r="O275" s="210"/>
      <c r="P275" s="211"/>
      <c r="Q275" s="212"/>
      <c r="R275" s="213"/>
      <c r="S275" s="214"/>
      <c r="T275" s="276">
        <f t="shared" si="20"/>
        <v>0</v>
      </c>
      <c r="U275" s="276">
        <f t="shared" si="18"/>
        <v>0</v>
      </c>
      <c r="V275" s="256" t="str">
        <f t="shared" si="17"/>
        <v>-</v>
      </c>
      <c r="W275" s="277" t="s">
        <v>1292</v>
      </c>
      <c r="X275" s="278">
        <v>1.01</v>
      </c>
      <c r="Y275" s="279">
        <f t="shared" si="19"/>
        <v>0</v>
      </c>
    </row>
    <row r="276" spans="1:25" s="255" customFormat="1" ht="37.25" customHeight="1" x14ac:dyDescent="0.15">
      <c r="A276" s="259" t="s">
        <v>556</v>
      </c>
      <c r="B276" s="274" t="s">
        <v>602</v>
      </c>
      <c r="C276" s="260" t="s">
        <v>603</v>
      </c>
      <c r="D276" s="250">
        <v>3</v>
      </c>
      <c r="E276" s="275">
        <v>87</v>
      </c>
      <c r="F276" s="202"/>
      <c r="G276" s="203"/>
      <c r="H276" s="204"/>
      <c r="I276" s="205"/>
      <c r="J276" s="206"/>
      <c r="K276" s="207"/>
      <c r="L276" s="208"/>
      <c r="M276" s="209"/>
      <c r="N276" s="491"/>
      <c r="O276" s="210"/>
      <c r="P276" s="211"/>
      <c r="Q276" s="212"/>
      <c r="R276" s="213"/>
      <c r="S276" s="214"/>
      <c r="T276" s="276">
        <f t="shared" si="20"/>
        <v>0</v>
      </c>
      <c r="U276" s="276">
        <f t="shared" si="18"/>
        <v>0</v>
      </c>
      <c r="V276" s="256" t="str">
        <f t="shared" si="17"/>
        <v>-</v>
      </c>
      <c r="W276" s="277" t="s">
        <v>604</v>
      </c>
      <c r="X276" s="278">
        <v>0.94</v>
      </c>
      <c r="Y276" s="279">
        <f t="shared" si="19"/>
        <v>0</v>
      </c>
    </row>
    <row r="277" spans="1:25" s="255" customFormat="1" ht="37.25" customHeight="1" x14ac:dyDescent="0.15">
      <c r="A277" s="259" t="s">
        <v>556</v>
      </c>
      <c r="B277" s="274" t="s">
        <v>605</v>
      </c>
      <c r="C277" s="260" t="s">
        <v>606</v>
      </c>
      <c r="D277" s="250">
        <v>3</v>
      </c>
      <c r="E277" s="275">
        <v>87</v>
      </c>
      <c r="F277" s="202"/>
      <c r="G277" s="203"/>
      <c r="H277" s="204"/>
      <c r="I277" s="205"/>
      <c r="J277" s="206"/>
      <c r="K277" s="207"/>
      <c r="L277" s="208"/>
      <c r="M277" s="209"/>
      <c r="N277" s="491"/>
      <c r="O277" s="210"/>
      <c r="P277" s="211"/>
      <c r="Q277" s="212"/>
      <c r="R277" s="213"/>
      <c r="S277" s="214"/>
      <c r="T277" s="276">
        <f t="shared" si="20"/>
        <v>0</v>
      </c>
      <c r="U277" s="276">
        <f t="shared" si="18"/>
        <v>0</v>
      </c>
      <c r="V277" s="256" t="str">
        <f t="shared" si="17"/>
        <v>-</v>
      </c>
      <c r="W277" s="277" t="s">
        <v>607</v>
      </c>
      <c r="X277" s="278">
        <v>1.7</v>
      </c>
      <c r="Y277" s="279">
        <f t="shared" si="19"/>
        <v>0</v>
      </c>
    </row>
    <row r="278" spans="1:25" s="255" customFormat="1" ht="37.25" customHeight="1" x14ac:dyDescent="0.15">
      <c r="A278" s="259" t="s">
        <v>556</v>
      </c>
      <c r="B278" s="274" t="s">
        <v>608</v>
      </c>
      <c r="C278" s="260" t="s">
        <v>609</v>
      </c>
      <c r="D278" s="250">
        <v>3</v>
      </c>
      <c r="E278" s="275">
        <v>116</v>
      </c>
      <c r="F278" s="202"/>
      <c r="G278" s="203"/>
      <c r="H278" s="204"/>
      <c r="I278" s="205"/>
      <c r="J278" s="206"/>
      <c r="K278" s="207"/>
      <c r="L278" s="208"/>
      <c r="M278" s="209"/>
      <c r="N278" s="491"/>
      <c r="O278" s="210"/>
      <c r="P278" s="211"/>
      <c r="Q278" s="212"/>
      <c r="R278" s="213"/>
      <c r="S278" s="214"/>
      <c r="T278" s="276">
        <f t="shared" si="20"/>
        <v>0</v>
      </c>
      <c r="U278" s="276">
        <f t="shared" si="18"/>
        <v>0</v>
      </c>
      <c r="V278" s="256" t="str">
        <f t="shared" si="17"/>
        <v>-</v>
      </c>
      <c r="W278" s="277" t="s">
        <v>1293</v>
      </c>
      <c r="X278" s="278">
        <v>1.53</v>
      </c>
      <c r="Y278" s="279">
        <f t="shared" si="19"/>
        <v>0</v>
      </c>
    </row>
    <row r="279" spans="1:25" s="255" customFormat="1" ht="37.25" customHeight="1" x14ac:dyDescent="0.15">
      <c r="A279" s="259" t="s">
        <v>556</v>
      </c>
      <c r="B279" s="274" t="s">
        <v>610</v>
      </c>
      <c r="C279" s="260" t="s">
        <v>611</v>
      </c>
      <c r="D279" s="250">
        <v>2</v>
      </c>
      <c r="E279" s="275">
        <v>59</v>
      </c>
      <c r="F279" s="202"/>
      <c r="G279" s="203"/>
      <c r="H279" s="204"/>
      <c r="I279" s="205"/>
      <c r="J279" s="206"/>
      <c r="K279" s="207"/>
      <c r="L279" s="208"/>
      <c r="M279" s="209"/>
      <c r="N279" s="491"/>
      <c r="O279" s="210"/>
      <c r="P279" s="211"/>
      <c r="Q279" s="212"/>
      <c r="R279" s="213"/>
      <c r="S279" s="214"/>
      <c r="T279" s="276">
        <f t="shared" si="20"/>
        <v>0</v>
      </c>
      <c r="U279" s="276">
        <f t="shared" si="18"/>
        <v>0</v>
      </c>
      <c r="V279" s="256" t="str">
        <f t="shared" si="17"/>
        <v>-</v>
      </c>
      <c r="W279" s="277" t="s">
        <v>612</v>
      </c>
      <c r="X279" s="278">
        <v>1.18</v>
      </c>
      <c r="Y279" s="279">
        <f t="shared" si="19"/>
        <v>0</v>
      </c>
    </row>
    <row r="280" spans="1:25" s="255" customFormat="1" ht="37.25" customHeight="1" x14ac:dyDescent="0.15">
      <c r="A280" s="259" t="s">
        <v>556</v>
      </c>
      <c r="B280" s="260" t="s">
        <v>613</v>
      </c>
      <c r="C280" s="260" t="s">
        <v>614</v>
      </c>
      <c r="D280" s="250">
        <v>2</v>
      </c>
      <c r="E280" s="275">
        <v>57</v>
      </c>
      <c r="F280" s="202"/>
      <c r="G280" s="203"/>
      <c r="H280" s="204"/>
      <c r="I280" s="205"/>
      <c r="J280" s="206"/>
      <c r="K280" s="207"/>
      <c r="L280" s="208"/>
      <c r="M280" s="209"/>
      <c r="N280" s="491"/>
      <c r="O280" s="210"/>
      <c r="P280" s="211"/>
      <c r="Q280" s="212"/>
      <c r="R280" s="213"/>
      <c r="S280" s="214"/>
      <c r="T280" s="276">
        <f t="shared" si="20"/>
        <v>0</v>
      </c>
      <c r="U280" s="276">
        <f t="shared" si="18"/>
        <v>0</v>
      </c>
      <c r="V280" s="256" t="str">
        <f t="shared" si="17"/>
        <v>-</v>
      </c>
      <c r="W280" s="277" t="s">
        <v>327</v>
      </c>
      <c r="X280" s="278">
        <v>0.63</v>
      </c>
      <c r="Y280" s="279">
        <f t="shared" si="19"/>
        <v>0</v>
      </c>
    </row>
    <row r="281" spans="1:25" s="255" customFormat="1" ht="37.25" customHeight="1" x14ac:dyDescent="0.15">
      <c r="A281" s="259" t="s">
        <v>556</v>
      </c>
      <c r="B281" s="274" t="s">
        <v>615</v>
      </c>
      <c r="C281" s="260" t="s">
        <v>616</v>
      </c>
      <c r="D281" s="250">
        <v>2</v>
      </c>
      <c r="E281" s="275">
        <v>100</v>
      </c>
      <c r="F281" s="202"/>
      <c r="G281" s="203"/>
      <c r="H281" s="204"/>
      <c r="I281" s="205"/>
      <c r="J281" s="206"/>
      <c r="K281" s="207"/>
      <c r="L281" s="208"/>
      <c r="M281" s="209"/>
      <c r="N281" s="491"/>
      <c r="O281" s="210"/>
      <c r="P281" s="211"/>
      <c r="Q281" s="212"/>
      <c r="R281" s="213"/>
      <c r="S281" s="214"/>
      <c r="T281" s="276">
        <f t="shared" si="20"/>
        <v>0</v>
      </c>
      <c r="U281" s="276">
        <f t="shared" si="18"/>
        <v>0</v>
      </c>
      <c r="V281" s="256" t="str">
        <f t="shared" si="17"/>
        <v>-</v>
      </c>
      <c r="W281" s="277" t="s">
        <v>617</v>
      </c>
      <c r="X281" s="278">
        <v>1.4</v>
      </c>
      <c r="Y281" s="279">
        <f t="shared" si="19"/>
        <v>0</v>
      </c>
    </row>
    <row r="282" spans="1:25" s="255" customFormat="1" ht="37.25" customHeight="1" x14ac:dyDescent="0.15">
      <c r="A282" s="259" t="s">
        <v>556</v>
      </c>
      <c r="B282" s="260" t="s">
        <v>618</v>
      </c>
      <c r="C282" s="260" t="s">
        <v>619</v>
      </c>
      <c r="D282" s="250">
        <v>2</v>
      </c>
      <c r="E282" s="275">
        <v>96</v>
      </c>
      <c r="F282" s="202"/>
      <c r="G282" s="203"/>
      <c r="H282" s="204"/>
      <c r="I282" s="205"/>
      <c r="J282" s="206"/>
      <c r="K282" s="207"/>
      <c r="L282" s="208"/>
      <c r="M282" s="209"/>
      <c r="N282" s="491"/>
      <c r="O282" s="210"/>
      <c r="P282" s="211"/>
      <c r="Q282" s="212"/>
      <c r="R282" s="213"/>
      <c r="S282" s="214"/>
      <c r="T282" s="276">
        <f t="shared" si="20"/>
        <v>0</v>
      </c>
      <c r="U282" s="276">
        <f t="shared" si="18"/>
        <v>0</v>
      </c>
      <c r="V282" s="256" t="str">
        <f t="shared" si="17"/>
        <v>-</v>
      </c>
      <c r="W282" s="277" t="s">
        <v>620</v>
      </c>
      <c r="X282" s="278">
        <v>1.36</v>
      </c>
      <c r="Y282" s="279">
        <f t="shared" si="19"/>
        <v>0</v>
      </c>
    </row>
    <row r="283" spans="1:25" s="255" customFormat="1" ht="37.25" customHeight="1" x14ac:dyDescent="0.15">
      <c r="A283" s="259" t="s">
        <v>556</v>
      </c>
      <c r="B283" s="274" t="s">
        <v>621</v>
      </c>
      <c r="C283" s="260" t="s">
        <v>622</v>
      </c>
      <c r="D283" s="250">
        <v>2</v>
      </c>
      <c r="E283" s="275">
        <v>85</v>
      </c>
      <c r="F283" s="202"/>
      <c r="G283" s="203"/>
      <c r="H283" s="204"/>
      <c r="I283" s="205"/>
      <c r="J283" s="206"/>
      <c r="K283" s="207"/>
      <c r="L283" s="208"/>
      <c r="M283" s="209"/>
      <c r="N283" s="491"/>
      <c r="O283" s="210"/>
      <c r="P283" s="211"/>
      <c r="Q283" s="212"/>
      <c r="R283" s="213"/>
      <c r="S283" s="214"/>
      <c r="T283" s="276">
        <f t="shared" si="20"/>
        <v>0</v>
      </c>
      <c r="U283" s="276">
        <f t="shared" si="18"/>
        <v>0</v>
      </c>
      <c r="V283" s="256" t="str">
        <f t="shared" si="17"/>
        <v>-</v>
      </c>
      <c r="W283" s="277" t="s">
        <v>620</v>
      </c>
      <c r="X283" s="278">
        <v>1.1100000000000001</v>
      </c>
      <c r="Y283" s="279">
        <f t="shared" si="19"/>
        <v>0</v>
      </c>
    </row>
    <row r="284" spans="1:25" s="255" customFormat="1" ht="37.25" customHeight="1" x14ac:dyDescent="0.15">
      <c r="A284" s="259" t="s">
        <v>556</v>
      </c>
      <c r="B284" s="274" t="s">
        <v>623</v>
      </c>
      <c r="C284" s="260" t="s">
        <v>624</v>
      </c>
      <c r="D284" s="250">
        <v>2</v>
      </c>
      <c r="E284" s="275">
        <v>102</v>
      </c>
      <c r="F284" s="202"/>
      <c r="G284" s="203"/>
      <c r="H284" s="204"/>
      <c r="I284" s="205"/>
      <c r="J284" s="206"/>
      <c r="K284" s="207"/>
      <c r="L284" s="208"/>
      <c r="M284" s="209"/>
      <c r="N284" s="491"/>
      <c r="O284" s="210"/>
      <c r="P284" s="211"/>
      <c r="Q284" s="212"/>
      <c r="R284" s="213"/>
      <c r="S284" s="214"/>
      <c r="T284" s="276">
        <f t="shared" si="20"/>
        <v>0</v>
      </c>
      <c r="U284" s="276">
        <f t="shared" si="18"/>
        <v>0</v>
      </c>
      <c r="V284" s="256" t="str">
        <f t="shared" si="17"/>
        <v>-</v>
      </c>
      <c r="W284" s="277" t="s">
        <v>1294</v>
      </c>
      <c r="X284" s="278">
        <v>1.46</v>
      </c>
      <c r="Y284" s="279">
        <f t="shared" si="19"/>
        <v>0</v>
      </c>
    </row>
    <row r="285" spans="1:25" s="255" customFormat="1" ht="37.25" customHeight="1" x14ac:dyDescent="0.15">
      <c r="A285" s="259" t="s">
        <v>556</v>
      </c>
      <c r="B285" s="274" t="s">
        <v>625</v>
      </c>
      <c r="C285" s="260" t="s">
        <v>626</v>
      </c>
      <c r="D285" s="250">
        <v>2</v>
      </c>
      <c r="E285" s="275">
        <v>92</v>
      </c>
      <c r="F285" s="202"/>
      <c r="G285" s="203"/>
      <c r="H285" s="204"/>
      <c r="I285" s="205"/>
      <c r="J285" s="206"/>
      <c r="K285" s="207"/>
      <c r="L285" s="208"/>
      <c r="M285" s="209"/>
      <c r="N285" s="491"/>
      <c r="O285" s="210"/>
      <c r="P285" s="211"/>
      <c r="Q285" s="212"/>
      <c r="R285" s="213"/>
      <c r="S285" s="214"/>
      <c r="T285" s="276">
        <f t="shared" si="20"/>
        <v>0</v>
      </c>
      <c r="U285" s="276">
        <f t="shared" si="18"/>
        <v>0</v>
      </c>
      <c r="V285" s="256" t="str">
        <f t="shared" si="17"/>
        <v>-</v>
      </c>
      <c r="W285" s="277" t="s">
        <v>1295</v>
      </c>
      <c r="X285" s="278">
        <v>1.27</v>
      </c>
      <c r="Y285" s="279">
        <f t="shared" si="19"/>
        <v>0</v>
      </c>
    </row>
    <row r="286" spans="1:25" s="255" customFormat="1" ht="37.25" customHeight="1" x14ac:dyDescent="0.15">
      <c r="A286" s="259" t="s">
        <v>556</v>
      </c>
      <c r="B286" s="274" t="s">
        <v>627</v>
      </c>
      <c r="C286" s="260" t="s">
        <v>628</v>
      </c>
      <c r="D286" s="250">
        <v>2</v>
      </c>
      <c r="E286" s="275">
        <v>77</v>
      </c>
      <c r="F286" s="202"/>
      <c r="G286" s="203"/>
      <c r="H286" s="204"/>
      <c r="I286" s="205"/>
      <c r="J286" s="206"/>
      <c r="K286" s="207"/>
      <c r="L286" s="208"/>
      <c r="M286" s="209"/>
      <c r="N286" s="491"/>
      <c r="O286" s="210"/>
      <c r="P286" s="211"/>
      <c r="Q286" s="212"/>
      <c r="R286" s="213"/>
      <c r="S286" s="214"/>
      <c r="T286" s="276">
        <f t="shared" si="20"/>
        <v>0</v>
      </c>
      <c r="U286" s="276">
        <f t="shared" si="18"/>
        <v>0</v>
      </c>
      <c r="V286" s="256" t="str">
        <f t="shared" si="17"/>
        <v>-</v>
      </c>
      <c r="W286" s="277" t="s">
        <v>333</v>
      </c>
      <c r="X286" s="278">
        <v>0.99</v>
      </c>
      <c r="Y286" s="279">
        <f t="shared" si="19"/>
        <v>0</v>
      </c>
    </row>
    <row r="287" spans="1:25" s="255" customFormat="1" ht="37.25" customHeight="1" x14ac:dyDescent="0.15">
      <c r="A287" s="259" t="s">
        <v>556</v>
      </c>
      <c r="B287" s="274" t="s">
        <v>629</v>
      </c>
      <c r="C287" s="260" t="s">
        <v>630</v>
      </c>
      <c r="D287" s="250">
        <v>2</v>
      </c>
      <c r="E287" s="275">
        <v>127</v>
      </c>
      <c r="F287" s="202"/>
      <c r="G287" s="203"/>
      <c r="H287" s="204"/>
      <c r="I287" s="205"/>
      <c r="J287" s="206"/>
      <c r="K287" s="207"/>
      <c r="L287" s="208"/>
      <c r="M287" s="209"/>
      <c r="N287" s="491"/>
      <c r="O287" s="210"/>
      <c r="P287" s="211"/>
      <c r="Q287" s="212"/>
      <c r="R287" s="213"/>
      <c r="S287" s="214"/>
      <c r="T287" s="276">
        <f t="shared" si="20"/>
        <v>0</v>
      </c>
      <c r="U287" s="276">
        <f t="shared" si="18"/>
        <v>0</v>
      </c>
      <c r="V287" s="256" t="str">
        <f t="shared" si="17"/>
        <v>-</v>
      </c>
      <c r="W287" s="277" t="s">
        <v>631</v>
      </c>
      <c r="X287" s="278">
        <v>1.95</v>
      </c>
      <c r="Y287" s="279">
        <f t="shared" si="19"/>
        <v>0</v>
      </c>
    </row>
    <row r="288" spans="1:25" s="255" customFormat="1" ht="37.25" customHeight="1" x14ac:dyDescent="0.15">
      <c r="A288" s="259" t="s">
        <v>556</v>
      </c>
      <c r="B288" s="274" t="s">
        <v>632</v>
      </c>
      <c r="C288" s="260" t="s">
        <v>633</v>
      </c>
      <c r="D288" s="250">
        <v>2</v>
      </c>
      <c r="E288" s="275">
        <v>114</v>
      </c>
      <c r="F288" s="202"/>
      <c r="G288" s="203"/>
      <c r="H288" s="204"/>
      <c r="I288" s="205"/>
      <c r="J288" s="206"/>
      <c r="K288" s="207"/>
      <c r="L288" s="208"/>
      <c r="M288" s="209"/>
      <c r="N288" s="491"/>
      <c r="O288" s="210"/>
      <c r="P288" s="211"/>
      <c r="Q288" s="212"/>
      <c r="R288" s="213"/>
      <c r="S288" s="214"/>
      <c r="T288" s="276">
        <f t="shared" si="20"/>
        <v>0</v>
      </c>
      <c r="U288" s="276">
        <f t="shared" si="18"/>
        <v>0</v>
      </c>
      <c r="V288" s="256" t="str">
        <f t="shared" si="17"/>
        <v>-</v>
      </c>
      <c r="W288" s="277" t="s">
        <v>634</v>
      </c>
      <c r="X288" s="278">
        <v>1.71</v>
      </c>
      <c r="Y288" s="279">
        <f t="shared" si="19"/>
        <v>0</v>
      </c>
    </row>
    <row r="289" spans="1:25" s="255" customFormat="1" ht="37.25" customHeight="1" x14ac:dyDescent="0.15">
      <c r="A289" s="259" t="s">
        <v>556</v>
      </c>
      <c r="B289" s="274" t="s">
        <v>635</v>
      </c>
      <c r="C289" s="260" t="s">
        <v>636</v>
      </c>
      <c r="D289" s="250">
        <v>2</v>
      </c>
      <c r="E289" s="275">
        <v>121</v>
      </c>
      <c r="F289" s="202"/>
      <c r="G289" s="203"/>
      <c r="H289" s="204"/>
      <c r="I289" s="205"/>
      <c r="J289" s="206"/>
      <c r="K289" s="207"/>
      <c r="L289" s="208"/>
      <c r="M289" s="209"/>
      <c r="N289" s="491"/>
      <c r="O289" s="210"/>
      <c r="P289" s="211"/>
      <c r="Q289" s="212"/>
      <c r="R289" s="213"/>
      <c r="S289" s="214"/>
      <c r="T289" s="276">
        <f t="shared" si="20"/>
        <v>0</v>
      </c>
      <c r="U289" s="276">
        <f t="shared" si="18"/>
        <v>0</v>
      </c>
      <c r="V289" s="256" t="str">
        <f t="shared" si="17"/>
        <v>-</v>
      </c>
      <c r="W289" s="277" t="s">
        <v>637</v>
      </c>
      <c r="X289" s="278">
        <v>1.82</v>
      </c>
      <c r="Y289" s="279">
        <f t="shared" si="19"/>
        <v>0</v>
      </c>
    </row>
    <row r="290" spans="1:25" s="255" customFormat="1" ht="37.25" customHeight="1" x14ac:dyDescent="0.15">
      <c r="A290" s="259" t="s">
        <v>556</v>
      </c>
      <c r="B290" s="274" t="s">
        <v>638</v>
      </c>
      <c r="C290" s="260" t="s">
        <v>639</v>
      </c>
      <c r="D290" s="250">
        <v>2</v>
      </c>
      <c r="E290" s="275">
        <v>118</v>
      </c>
      <c r="F290" s="202"/>
      <c r="G290" s="203"/>
      <c r="H290" s="204"/>
      <c r="I290" s="205"/>
      <c r="J290" s="206"/>
      <c r="K290" s="207"/>
      <c r="L290" s="208"/>
      <c r="M290" s="209"/>
      <c r="N290" s="491"/>
      <c r="O290" s="210"/>
      <c r="P290" s="211"/>
      <c r="Q290" s="212"/>
      <c r="R290" s="213"/>
      <c r="S290" s="214"/>
      <c r="T290" s="276">
        <f t="shared" si="20"/>
        <v>0</v>
      </c>
      <c r="U290" s="276">
        <f t="shared" si="18"/>
        <v>0</v>
      </c>
      <c r="V290" s="256" t="str">
        <f t="shared" si="17"/>
        <v>-</v>
      </c>
      <c r="W290" s="277" t="s">
        <v>640</v>
      </c>
      <c r="X290" s="278">
        <v>1.76</v>
      </c>
      <c r="Y290" s="279">
        <f t="shared" si="19"/>
        <v>0</v>
      </c>
    </row>
    <row r="291" spans="1:25" s="255" customFormat="1" ht="37.25" customHeight="1" x14ac:dyDescent="0.15">
      <c r="A291" s="259" t="s">
        <v>556</v>
      </c>
      <c r="B291" s="274" t="s">
        <v>641</v>
      </c>
      <c r="C291" s="260" t="s">
        <v>642</v>
      </c>
      <c r="D291" s="250">
        <v>2</v>
      </c>
      <c r="E291" s="275">
        <v>90</v>
      </c>
      <c r="F291" s="202"/>
      <c r="G291" s="203"/>
      <c r="H291" s="204"/>
      <c r="I291" s="205"/>
      <c r="J291" s="206"/>
      <c r="K291" s="207"/>
      <c r="L291" s="208"/>
      <c r="M291" s="209"/>
      <c r="N291" s="491"/>
      <c r="O291" s="210"/>
      <c r="P291" s="211"/>
      <c r="Q291" s="212"/>
      <c r="R291" s="213"/>
      <c r="S291" s="214"/>
      <c r="T291" s="276">
        <f t="shared" si="20"/>
        <v>0</v>
      </c>
      <c r="U291" s="276">
        <f t="shared" si="18"/>
        <v>0</v>
      </c>
      <c r="V291" s="256" t="str">
        <f t="shared" si="17"/>
        <v>-</v>
      </c>
      <c r="W291" s="277" t="s">
        <v>327</v>
      </c>
      <c r="X291" s="278">
        <v>1.25</v>
      </c>
      <c r="Y291" s="279">
        <f t="shared" si="19"/>
        <v>0</v>
      </c>
    </row>
    <row r="292" spans="1:25" s="255" customFormat="1" ht="37.25" customHeight="1" x14ac:dyDescent="0.15">
      <c r="A292" s="259" t="s">
        <v>556</v>
      </c>
      <c r="B292" s="274" t="s">
        <v>643</v>
      </c>
      <c r="C292" s="260" t="s">
        <v>644</v>
      </c>
      <c r="D292" s="250">
        <v>1</v>
      </c>
      <c r="E292" s="275">
        <v>73</v>
      </c>
      <c r="F292" s="202"/>
      <c r="G292" s="203"/>
      <c r="H292" s="204"/>
      <c r="I292" s="205"/>
      <c r="J292" s="206"/>
      <c r="K292" s="207"/>
      <c r="L292" s="208"/>
      <c r="M292" s="209"/>
      <c r="N292" s="491"/>
      <c r="O292" s="210"/>
      <c r="P292" s="211"/>
      <c r="Q292" s="212"/>
      <c r="R292" s="213"/>
      <c r="S292" s="214"/>
      <c r="T292" s="276">
        <f t="shared" si="20"/>
        <v>0</v>
      </c>
      <c r="U292" s="276">
        <f t="shared" si="18"/>
        <v>0</v>
      </c>
      <c r="V292" s="256" t="str">
        <f t="shared" si="17"/>
        <v>-</v>
      </c>
      <c r="W292" s="277" t="s">
        <v>482</v>
      </c>
      <c r="X292" s="278">
        <v>1.1200000000000001</v>
      </c>
      <c r="Y292" s="279">
        <f t="shared" si="19"/>
        <v>0</v>
      </c>
    </row>
    <row r="293" spans="1:25" s="255" customFormat="1" ht="37.25" customHeight="1" x14ac:dyDescent="0.15">
      <c r="A293" s="259" t="s">
        <v>556</v>
      </c>
      <c r="B293" s="274" t="s">
        <v>645</v>
      </c>
      <c r="C293" s="260" t="s">
        <v>646</v>
      </c>
      <c r="D293" s="250">
        <v>1</v>
      </c>
      <c r="E293" s="275">
        <v>87</v>
      </c>
      <c r="F293" s="202"/>
      <c r="G293" s="203"/>
      <c r="H293" s="204"/>
      <c r="I293" s="205"/>
      <c r="J293" s="206"/>
      <c r="K293" s="207"/>
      <c r="L293" s="208"/>
      <c r="M293" s="209"/>
      <c r="N293" s="491"/>
      <c r="O293" s="210"/>
      <c r="P293" s="211"/>
      <c r="Q293" s="212"/>
      <c r="R293" s="213"/>
      <c r="S293" s="214"/>
      <c r="T293" s="276">
        <f t="shared" si="20"/>
        <v>0</v>
      </c>
      <c r="U293" s="276">
        <f t="shared" si="18"/>
        <v>0</v>
      </c>
      <c r="V293" s="256" t="str">
        <f t="shared" si="17"/>
        <v>-</v>
      </c>
      <c r="W293" s="277" t="s">
        <v>647</v>
      </c>
      <c r="X293" s="278">
        <v>1.4</v>
      </c>
      <c r="Y293" s="279">
        <f t="shared" si="19"/>
        <v>0</v>
      </c>
    </row>
    <row r="294" spans="1:25" s="255" customFormat="1" ht="37.25" customHeight="1" x14ac:dyDescent="0.15">
      <c r="A294" s="259" t="s">
        <v>556</v>
      </c>
      <c r="B294" s="274" t="s">
        <v>648</v>
      </c>
      <c r="C294" s="260" t="s">
        <v>649</v>
      </c>
      <c r="D294" s="250">
        <v>1</v>
      </c>
      <c r="E294" s="275">
        <v>190</v>
      </c>
      <c r="F294" s="202"/>
      <c r="G294" s="203"/>
      <c r="H294" s="204"/>
      <c r="I294" s="205"/>
      <c r="J294" s="206"/>
      <c r="K294" s="207"/>
      <c r="L294" s="208"/>
      <c r="M294" s="209"/>
      <c r="N294" s="491"/>
      <c r="O294" s="210"/>
      <c r="P294" s="211"/>
      <c r="Q294" s="212"/>
      <c r="R294" s="213"/>
      <c r="S294" s="214"/>
      <c r="T294" s="276">
        <f t="shared" si="20"/>
        <v>0</v>
      </c>
      <c r="U294" s="276">
        <f t="shared" si="18"/>
        <v>0</v>
      </c>
      <c r="V294" s="256" t="str">
        <f t="shared" si="17"/>
        <v>-</v>
      </c>
      <c r="W294" s="277" t="s">
        <v>149</v>
      </c>
      <c r="X294" s="278">
        <v>3.34</v>
      </c>
      <c r="Y294" s="279">
        <f t="shared" si="19"/>
        <v>0</v>
      </c>
    </row>
    <row r="295" spans="1:25" s="255" customFormat="1" ht="37.25" customHeight="1" x14ac:dyDescent="0.15">
      <c r="A295" s="259" t="s">
        <v>556</v>
      </c>
      <c r="B295" s="274" t="s">
        <v>650</v>
      </c>
      <c r="C295" s="260" t="s">
        <v>651</v>
      </c>
      <c r="D295" s="250">
        <v>1</v>
      </c>
      <c r="E295" s="275">
        <v>104</v>
      </c>
      <c r="F295" s="202"/>
      <c r="G295" s="203"/>
      <c r="H295" s="204"/>
      <c r="I295" s="205"/>
      <c r="J295" s="206"/>
      <c r="K295" s="207"/>
      <c r="L295" s="208"/>
      <c r="M295" s="209"/>
      <c r="N295" s="491"/>
      <c r="O295" s="210"/>
      <c r="P295" s="211"/>
      <c r="Q295" s="212"/>
      <c r="R295" s="213"/>
      <c r="S295" s="214"/>
      <c r="T295" s="276">
        <f t="shared" si="20"/>
        <v>0</v>
      </c>
      <c r="U295" s="276">
        <f t="shared" si="18"/>
        <v>0</v>
      </c>
      <c r="V295" s="256" t="str">
        <f t="shared" si="17"/>
        <v>-</v>
      </c>
      <c r="W295" s="277" t="s">
        <v>149</v>
      </c>
      <c r="X295" s="278">
        <v>1.73</v>
      </c>
      <c r="Y295" s="279">
        <f t="shared" si="19"/>
        <v>0</v>
      </c>
    </row>
    <row r="296" spans="1:25" s="255" customFormat="1" ht="37.25" customHeight="1" x14ac:dyDescent="0.15">
      <c r="A296" s="259" t="s">
        <v>556</v>
      </c>
      <c r="B296" s="274" t="s">
        <v>652</v>
      </c>
      <c r="C296" s="260" t="s">
        <v>653</v>
      </c>
      <c r="D296" s="250">
        <v>1</v>
      </c>
      <c r="E296" s="275">
        <v>100</v>
      </c>
      <c r="F296" s="202"/>
      <c r="G296" s="203"/>
      <c r="H296" s="204"/>
      <c r="I296" s="205"/>
      <c r="J296" s="206"/>
      <c r="K296" s="207"/>
      <c r="L296" s="208"/>
      <c r="M296" s="209"/>
      <c r="N296" s="491"/>
      <c r="O296" s="210"/>
      <c r="P296" s="211"/>
      <c r="Q296" s="212"/>
      <c r="R296" s="213"/>
      <c r="S296" s="214"/>
      <c r="T296" s="276">
        <f t="shared" si="20"/>
        <v>0</v>
      </c>
      <c r="U296" s="276">
        <f t="shared" si="18"/>
        <v>0</v>
      </c>
      <c r="V296" s="256" t="str">
        <f t="shared" si="17"/>
        <v>-</v>
      </c>
      <c r="W296" s="277" t="s">
        <v>647</v>
      </c>
      <c r="X296" s="278">
        <v>1.66</v>
      </c>
      <c r="Y296" s="279">
        <f t="shared" si="19"/>
        <v>0</v>
      </c>
    </row>
    <row r="297" spans="1:25" s="255" customFormat="1" ht="37.25" customHeight="1" x14ac:dyDescent="0.15">
      <c r="A297" s="259" t="s">
        <v>556</v>
      </c>
      <c r="B297" s="301" t="s">
        <v>654</v>
      </c>
      <c r="C297" s="302" t="s">
        <v>655</v>
      </c>
      <c r="D297" s="303">
        <v>1</v>
      </c>
      <c r="E297" s="275">
        <v>108</v>
      </c>
      <c r="F297" s="202"/>
      <c r="G297" s="203"/>
      <c r="H297" s="204"/>
      <c r="I297" s="205"/>
      <c r="J297" s="206"/>
      <c r="K297" s="207"/>
      <c r="L297" s="208"/>
      <c r="M297" s="209"/>
      <c r="N297" s="491"/>
      <c r="O297" s="210"/>
      <c r="P297" s="211"/>
      <c r="Q297" s="212"/>
      <c r="R297" s="213"/>
      <c r="S297" s="214"/>
      <c r="T297" s="276">
        <f t="shared" si="20"/>
        <v>0</v>
      </c>
      <c r="U297" s="276">
        <f t="shared" si="18"/>
        <v>0</v>
      </c>
      <c r="V297" s="256" t="str">
        <f t="shared" si="17"/>
        <v>-</v>
      </c>
      <c r="W297" s="277" t="s">
        <v>149</v>
      </c>
      <c r="X297" s="278">
        <v>1.8</v>
      </c>
      <c r="Y297" s="279">
        <f t="shared" si="19"/>
        <v>0</v>
      </c>
    </row>
    <row r="298" spans="1:25" s="255" customFormat="1" ht="37.25" customHeight="1" x14ac:dyDescent="0.15">
      <c r="A298" s="259" t="s">
        <v>1121</v>
      </c>
      <c r="B298" s="274" t="s">
        <v>1169</v>
      </c>
      <c r="C298" s="260" t="s">
        <v>1170</v>
      </c>
      <c r="D298" s="250">
        <v>30</v>
      </c>
      <c r="E298" s="275">
        <v>101</v>
      </c>
      <c r="F298" s="202"/>
      <c r="G298" s="203"/>
      <c r="H298" s="204"/>
      <c r="I298" s="205"/>
      <c r="J298" s="206"/>
      <c r="K298" s="207"/>
      <c r="L298" s="208"/>
      <c r="M298" s="209"/>
      <c r="N298" s="491"/>
      <c r="O298" s="210"/>
      <c r="P298" s="211"/>
      <c r="Q298" s="212"/>
      <c r="R298" s="213"/>
      <c r="S298" s="214"/>
      <c r="T298" s="276">
        <f t="shared" si="20"/>
        <v>0</v>
      </c>
      <c r="U298" s="276">
        <f t="shared" si="18"/>
        <v>0</v>
      </c>
      <c r="V298" s="256" t="str">
        <f t="shared" si="17"/>
        <v>-</v>
      </c>
      <c r="W298" s="277"/>
      <c r="X298" s="278">
        <v>0.40500000000000003</v>
      </c>
      <c r="Y298" s="279">
        <f t="shared" si="19"/>
        <v>0</v>
      </c>
    </row>
    <row r="299" spans="1:25" s="255" customFormat="1" ht="37.25" customHeight="1" x14ac:dyDescent="0.15">
      <c r="A299" s="259" t="s">
        <v>1121</v>
      </c>
      <c r="B299" s="274" t="s">
        <v>1171</v>
      </c>
      <c r="C299" s="260" t="s">
        <v>1172</v>
      </c>
      <c r="D299" s="250">
        <v>20</v>
      </c>
      <c r="E299" s="275">
        <v>73</v>
      </c>
      <c r="F299" s="202"/>
      <c r="G299" s="203"/>
      <c r="H299" s="204"/>
      <c r="I299" s="205"/>
      <c r="J299" s="206"/>
      <c r="K299" s="207"/>
      <c r="L299" s="208"/>
      <c r="M299" s="209"/>
      <c r="N299" s="491"/>
      <c r="O299" s="210"/>
      <c r="P299" s="211"/>
      <c r="Q299" s="212"/>
      <c r="R299" s="213"/>
      <c r="S299" s="214"/>
      <c r="T299" s="276">
        <f t="shared" si="20"/>
        <v>0</v>
      </c>
      <c r="U299" s="276">
        <f t="shared" si="18"/>
        <v>0</v>
      </c>
      <c r="V299" s="256" t="str">
        <f t="shared" si="17"/>
        <v>-</v>
      </c>
      <c r="W299" s="277"/>
      <c r="X299" s="278">
        <v>0.379</v>
      </c>
      <c r="Y299" s="279">
        <f t="shared" si="19"/>
        <v>0</v>
      </c>
    </row>
    <row r="300" spans="1:25" s="255" customFormat="1" ht="37.25" customHeight="1" x14ac:dyDescent="0.15">
      <c r="A300" s="259" t="s">
        <v>1121</v>
      </c>
      <c r="B300" s="260" t="s">
        <v>1173</v>
      </c>
      <c r="C300" s="260" t="s">
        <v>1174</v>
      </c>
      <c r="D300" s="250">
        <v>20</v>
      </c>
      <c r="E300" s="275">
        <v>103</v>
      </c>
      <c r="F300" s="202"/>
      <c r="G300" s="203"/>
      <c r="H300" s="204"/>
      <c r="I300" s="205"/>
      <c r="J300" s="206"/>
      <c r="K300" s="207"/>
      <c r="L300" s="208"/>
      <c r="M300" s="209"/>
      <c r="N300" s="491"/>
      <c r="O300" s="210"/>
      <c r="P300" s="211"/>
      <c r="Q300" s="212"/>
      <c r="R300" s="213"/>
      <c r="S300" s="214"/>
      <c r="T300" s="276">
        <f t="shared" si="20"/>
        <v>0</v>
      </c>
      <c r="U300" s="276">
        <f t="shared" si="18"/>
        <v>0</v>
      </c>
      <c r="V300" s="256" t="str">
        <f t="shared" si="17"/>
        <v>-</v>
      </c>
      <c r="W300" s="277" t="s">
        <v>1364</v>
      </c>
      <c r="X300" s="278">
        <v>0.83199999999999996</v>
      </c>
      <c r="Y300" s="279">
        <f t="shared" si="19"/>
        <v>0</v>
      </c>
    </row>
    <row r="301" spans="1:25" s="255" customFormat="1" ht="37.25" customHeight="1" x14ac:dyDescent="0.15">
      <c r="A301" s="259" t="s">
        <v>1121</v>
      </c>
      <c r="B301" s="274" t="s">
        <v>1175</v>
      </c>
      <c r="C301" s="260" t="s">
        <v>1176</v>
      </c>
      <c r="D301" s="250">
        <v>15</v>
      </c>
      <c r="E301" s="275">
        <v>101</v>
      </c>
      <c r="F301" s="202"/>
      <c r="G301" s="203"/>
      <c r="H301" s="204"/>
      <c r="I301" s="205"/>
      <c r="J301" s="206"/>
      <c r="K301" s="207"/>
      <c r="L301" s="208"/>
      <c r="M301" s="209"/>
      <c r="N301" s="491"/>
      <c r="O301" s="210"/>
      <c r="P301" s="211"/>
      <c r="Q301" s="212"/>
      <c r="R301" s="213"/>
      <c r="S301" s="214"/>
      <c r="T301" s="276">
        <f t="shared" si="20"/>
        <v>0</v>
      </c>
      <c r="U301" s="276">
        <f t="shared" si="18"/>
        <v>0</v>
      </c>
      <c r="V301" s="256" t="str">
        <f t="shared" si="17"/>
        <v>-</v>
      </c>
      <c r="W301" s="277"/>
      <c r="X301" s="278">
        <v>1.68</v>
      </c>
      <c r="Y301" s="279">
        <f t="shared" si="19"/>
        <v>0</v>
      </c>
    </row>
    <row r="302" spans="1:25" s="255" customFormat="1" ht="37.25" customHeight="1" x14ac:dyDescent="0.15">
      <c r="A302" s="259" t="s">
        <v>1121</v>
      </c>
      <c r="B302" s="260" t="s">
        <v>1177</v>
      </c>
      <c r="C302" s="260" t="s">
        <v>1178</v>
      </c>
      <c r="D302" s="250">
        <v>15</v>
      </c>
      <c r="E302" s="275">
        <v>81</v>
      </c>
      <c r="F302" s="202"/>
      <c r="G302" s="203"/>
      <c r="H302" s="204"/>
      <c r="I302" s="205"/>
      <c r="J302" s="206"/>
      <c r="K302" s="207"/>
      <c r="L302" s="208"/>
      <c r="M302" s="209"/>
      <c r="N302" s="491"/>
      <c r="O302" s="210"/>
      <c r="P302" s="211"/>
      <c r="Q302" s="212"/>
      <c r="R302" s="213"/>
      <c r="S302" s="214"/>
      <c r="T302" s="276">
        <f t="shared" si="20"/>
        <v>0</v>
      </c>
      <c r="U302" s="276">
        <f t="shared" si="18"/>
        <v>0</v>
      </c>
      <c r="V302" s="256" t="str">
        <f t="shared" si="17"/>
        <v>-</v>
      </c>
      <c r="W302" s="277" t="s">
        <v>1365</v>
      </c>
      <c r="X302" s="278">
        <v>0.70199999999999996</v>
      </c>
      <c r="Y302" s="279">
        <f t="shared" si="19"/>
        <v>0</v>
      </c>
    </row>
    <row r="303" spans="1:25" s="255" customFormat="1" ht="37.25" customHeight="1" x14ac:dyDescent="0.15">
      <c r="A303" s="259" t="s">
        <v>1121</v>
      </c>
      <c r="B303" s="274" t="s">
        <v>1179</v>
      </c>
      <c r="C303" s="260" t="s">
        <v>1180</v>
      </c>
      <c r="D303" s="250">
        <v>5</v>
      </c>
      <c r="E303" s="275">
        <v>55</v>
      </c>
      <c r="F303" s="202"/>
      <c r="G303" s="203"/>
      <c r="H303" s="204"/>
      <c r="I303" s="205"/>
      <c r="J303" s="206"/>
      <c r="K303" s="207"/>
      <c r="L303" s="208"/>
      <c r="M303" s="209"/>
      <c r="N303" s="491"/>
      <c r="O303" s="210"/>
      <c r="P303" s="211"/>
      <c r="Q303" s="212"/>
      <c r="R303" s="213"/>
      <c r="S303" s="214"/>
      <c r="T303" s="276">
        <f t="shared" si="20"/>
        <v>0</v>
      </c>
      <c r="U303" s="276">
        <f t="shared" si="18"/>
        <v>0</v>
      </c>
      <c r="V303" s="256" t="str">
        <f t="shared" si="17"/>
        <v>-</v>
      </c>
      <c r="W303" s="277" t="s">
        <v>1366</v>
      </c>
      <c r="X303" s="278">
        <v>0.95099999999999996</v>
      </c>
      <c r="Y303" s="279">
        <f t="shared" si="19"/>
        <v>0</v>
      </c>
    </row>
    <row r="304" spans="1:25" s="255" customFormat="1" ht="37.25" customHeight="1" x14ac:dyDescent="0.15">
      <c r="A304" s="259" t="s">
        <v>1121</v>
      </c>
      <c r="B304" s="274" t="s">
        <v>1181</v>
      </c>
      <c r="C304" s="260" t="s">
        <v>1182</v>
      </c>
      <c r="D304" s="250">
        <v>5</v>
      </c>
      <c r="E304" s="275">
        <v>84</v>
      </c>
      <c r="F304" s="202"/>
      <c r="G304" s="203"/>
      <c r="H304" s="204"/>
      <c r="I304" s="205"/>
      <c r="J304" s="206"/>
      <c r="K304" s="207"/>
      <c r="L304" s="208"/>
      <c r="M304" s="209"/>
      <c r="N304" s="491"/>
      <c r="O304" s="210"/>
      <c r="P304" s="211"/>
      <c r="Q304" s="212"/>
      <c r="R304" s="213"/>
      <c r="S304" s="214"/>
      <c r="T304" s="276">
        <f t="shared" si="20"/>
        <v>0</v>
      </c>
      <c r="U304" s="276">
        <f t="shared" si="18"/>
        <v>0</v>
      </c>
      <c r="V304" s="256" t="str">
        <f t="shared" si="17"/>
        <v>-</v>
      </c>
      <c r="W304" s="277" t="s">
        <v>1367</v>
      </c>
      <c r="X304" s="278">
        <v>1.621</v>
      </c>
      <c r="Y304" s="279">
        <f t="shared" si="19"/>
        <v>0</v>
      </c>
    </row>
    <row r="305" spans="1:25" s="255" customFormat="1" ht="37.25" customHeight="1" x14ac:dyDescent="0.15">
      <c r="A305" s="259" t="s">
        <v>1121</v>
      </c>
      <c r="B305" s="274" t="s">
        <v>1183</v>
      </c>
      <c r="C305" s="260" t="s">
        <v>1184</v>
      </c>
      <c r="D305" s="250">
        <v>3</v>
      </c>
      <c r="E305" s="275">
        <v>96</v>
      </c>
      <c r="F305" s="202"/>
      <c r="G305" s="203"/>
      <c r="H305" s="204"/>
      <c r="I305" s="205"/>
      <c r="J305" s="206"/>
      <c r="K305" s="207"/>
      <c r="L305" s="208"/>
      <c r="M305" s="209"/>
      <c r="N305" s="491"/>
      <c r="O305" s="210"/>
      <c r="P305" s="211"/>
      <c r="Q305" s="212"/>
      <c r="R305" s="213"/>
      <c r="S305" s="214"/>
      <c r="T305" s="276">
        <f t="shared" si="20"/>
        <v>0</v>
      </c>
      <c r="U305" s="276">
        <f t="shared" si="18"/>
        <v>0</v>
      </c>
      <c r="V305" s="256" t="str">
        <f t="shared" si="17"/>
        <v>-</v>
      </c>
      <c r="W305" s="277"/>
      <c r="X305" s="278">
        <v>1.28</v>
      </c>
      <c r="Y305" s="279">
        <f t="shared" si="19"/>
        <v>0</v>
      </c>
    </row>
    <row r="306" spans="1:25" s="255" customFormat="1" ht="37.25" customHeight="1" x14ac:dyDescent="0.15">
      <c r="A306" s="259" t="s">
        <v>1121</v>
      </c>
      <c r="B306" s="274" t="s">
        <v>1185</v>
      </c>
      <c r="C306" s="260" t="s">
        <v>1186</v>
      </c>
      <c r="D306" s="250">
        <v>3</v>
      </c>
      <c r="E306" s="275">
        <v>78</v>
      </c>
      <c r="F306" s="202"/>
      <c r="G306" s="203"/>
      <c r="H306" s="204"/>
      <c r="I306" s="205"/>
      <c r="J306" s="206"/>
      <c r="K306" s="207"/>
      <c r="L306" s="208"/>
      <c r="M306" s="209"/>
      <c r="N306" s="491"/>
      <c r="O306" s="210"/>
      <c r="P306" s="211"/>
      <c r="Q306" s="212"/>
      <c r="R306" s="213"/>
      <c r="S306" s="214"/>
      <c r="T306" s="276">
        <f t="shared" si="20"/>
        <v>0</v>
      </c>
      <c r="U306" s="276">
        <f t="shared" si="18"/>
        <v>0</v>
      </c>
      <c r="V306" s="256" t="str">
        <f t="shared" si="17"/>
        <v>-</v>
      </c>
      <c r="W306" s="277"/>
      <c r="X306" s="278">
        <v>0.83499999999999996</v>
      </c>
      <c r="Y306" s="279">
        <f t="shared" si="19"/>
        <v>0</v>
      </c>
    </row>
    <row r="307" spans="1:25" s="255" customFormat="1" ht="37.25" customHeight="1" x14ac:dyDescent="0.15">
      <c r="A307" s="259" t="s">
        <v>1121</v>
      </c>
      <c r="B307" s="274" t="s">
        <v>1187</v>
      </c>
      <c r="C307" s="260" t="s">
        <v>1188</v>
      </c>
      <c r="D307" s="250">
        <v>3</v>
      </c>
      <c r="E307" s="275">
        <v>91</v>
      </c>
      <c r="F307" s="202"/>
      <c r="G307" s="203"/>
      <c r="H307" s="204"/>
      <c r="I307" s="205"/>
      <c r="J307" s="206"/>
      <c r="K307" s="207"/>
      <c r="L307" s="208"/>
      <c r="M307" s="209"/>
      <c r="N307" s="491"/>
      <c r="O307" s="210"/>
      <c r="P307" s="211"/>
      <c r="Q307" s="212"/>
      <c r="R307" s="213"/>
      <c r="S307" s="214"/>
      <c r="T307" s="276">
        <f t="shared" si="20"/>
        <v>0</v>
      </c>
      <c r="U307" s="276">
        <f t="shared" si="18"/>
        <v>0</v>
      </c>
      <c r="V307" s="256" t="str">
        <f t="shared" si="17"/>
        <v>-</v>
      </c>
      <c r="W307" s="277"/>
      <c r="X307" s="278">
        <v>1.0169999999999999</v>
      </c>
      <c r="Y307" s="279">
        <f t="shared" si="19"/>
        <v>0</v>
      </c>
    </row>
    <row r="308" spans="1:25" s="255" customFormat="1" ht="37.25" customHeight="1" x14ac:dyDescent="0.15">
      <c r="A308" s="259" t="s">
        <v>1121</v>
      </c>
      <c r="B308" s="274" t="s">
        <v>1189</v>
      </c>
      <c r="C308" s="260" t="s">
        <v>1190</v>
      </c>
      <c r="D308" s="250">
        <v>3</v>
      </c>
      <c r="E308" s="275">
        <v>133</v>
      </c>
      <c r="F308" s="202"/>
      <c r="G308" s="203"/>
      <c r="H308" s="204"/>
      <c r="I308" s="205"/>
      <c r="J308" s="206"/>
      <c r="K308" s="207"/>
      <c r="L308" s="208"/>
      <c r="M308" s="209"/>
      <c r="N308" s="491"/>
      <c r="O308" s="210"/>
      <c r="P308" s="211"/>
      <c r="Q308" s="212"/>
      <c r="R308" s="213"/>
      <c r="S308" s="214"/>
      <c r="T308" s="276">
        <f t="shared" si="20"/>
        <v>0</v>
      </c>
      <c r="U308" s="276">
        <f t="shared" si="18"/>
        <v>0</v>
      </c>
      <c r="V308" s="256" t="str">
        <f t="shared" si="17"/>
        <v>-</v>
      </c>
      <c r="W308" s="277" t="s">
        <v>425</v>
      </c>
      <c r="X308" s="278">
        <v>1.6919999999999999</v>
      </c>
      <c r="Y308" s="279">
        <f t="shared" si="19"/>
        <v>0</v>
      </c>
    </row>
    <row r="309" spans="1:25" s="255" customFormat="1" ht="37.25" customHeight="1" x14ac:dyDescent="0.15">
      <c r="A309" s="259" t="s">
        <v>1121</v>
      </c>
      <c r="B309" s="274" t="s">
        <v>1191</v>
      </c>
      <c r="C309" s="260" t="s">
        <v>1192</v>
      </c>
      <c r="D309" s="250">
        <v>3</v>
      </c>
      <c r="E309" s="275">
        <v>138</v>
      </c>
      <c r="F309" s="202"/>
      <c r="G309" s="203"/>
      <c r="H309" s="204"/>
      <c r="I309" s="205"/>
      <c r="J309" s="206"/>
      <c r="K309" s="207"/>
      <c r="L309" s="208"/>
      <c r="M309" s="209"/>
      <c r="N309" s="491"/>
      <c r="O309" s="210"/>
      <c r="P309" s="211"/>
      <c r="Q309" s="212"/>
      <c r="R309" s="213"/>
      <c r="S309" s="214"/>
      <c r="T309" s="276">
        <f t="shared" si="20"/>
        <v>0</v>
      </c>
      <c r="U309" s="276">
        <f t="shared" si="18"/>
        <v>0</v>
      </c>
      <c r="V309" s="256" t="str">
        <f t="shared" ref="V309:V385" si="21">IF(T309&gt;0,T309*E309,"-")</f>
        <v>-</v>
      </c>
      <c r="W309" s="277" t="s">
        <v>1368</v>
      </c>
      <c r="X309" s="278">
        <v>1.9370000000000001</v>
      </c>
      <c r="Y309" s="279">
        <f t="shared" si="19"/>
        <v>0</v>
      </c>
    </row>
    <row r="310" spans="1:25" s="255" customFormat="1" ht="37.25" customHeight="1" x14ac:dyDescent="0.15">
      <c r="A310" s="259" t="s">
        <v>1121</v>
      </c>
      <c r="B310" s="274" t="s">
        <v>1193</v>
      </c>
      <c r="C310" s="260" t="s">
        <v>1194</v>
      </c>
      <c r="D310" s="250">
        <v>2</v>
      </c>
      <c r="E310" s="275">
        <v>103</v>
      </c>
      <c r="F310" s="202"/>
      <c r="G310" s="203"/>
      <c r="H310" s="204"/>
      <c r="I310" s="205"/>
      <c r="J310" s="206"/>
      <c r="K310" s="207"/>
      <c r="L310" s="208"/>
      <c r="M310" s="209"/>
      <c r="N310" s="491"/>
      <c r="O310" s="210"/>
      <c r="P310" s="211"/>
      <c r="Q310" s="212"/>
      <c r="R310" s="213"/>
      <c r="S310" s="214"/>
      <c r="T310" s="276">
        <f t="shared" si="20"/>
        <v>0</v>
      </c>
      <c r="U310" s="276">
        <f t="shared" ref="U310:U386" si="22">T310*D310</f>
        <v>0</v>
      </c>
      <c r="V310" s="256" t="str">
        <f t="shared" si="21"/>
        <v>-</v>
      </c>
      <c r="W310" s="277"/>
      <c r="X310" s="278">
        <v>1.65</v>
      </c>
      <c r="Y310" s="279">
        <f t="shared" ref="Y310:Y373" si="23">X310*T310</f>
        <v>0</v>
      </c>
    </row>
    <row r="311" spans="1:25" s="255" customFormat="1" ht="37.25" customHeight="1" x14ac:dyDescent="0.15">
      <c r="A311" s="259" t="s">
        <v>1121</v>
      </c>
      <c r="B311" s="274" t="s">
        <v>1195</v>
      </c>
      <c r="C311" s="260" t="s">
        <v>1196</v>
      </c>
      <c r="D311" s="250">
        <v>3</v>
      </c>
      <c r="E311" s="275">
        <v>95</v>
      </c>
      <c r="F311" s="202"/>
      <c r="G311" s="203"/>
      <c r="H311" s="204"/>
      <c r="I311" s="205"/>
      <c r="J311" s="206"/>
      <c r="K311" s="207"/>
      <c r="L311" s="208"/>
      <c r="M311" s="209"/>
      <c r="N311" s="491"/>
      <c r="O311" s="210"/>
      <c r="P311" s="211"/>
      <c r="Q311" s="212"/>
      <c r="R311" s="213"/>
      <c r="S311" s="214"/>
      <c r="T311" s="276">
        <f t="shared" si="20"/>
        <v>0</v>
      </c>
      <c r="U311" s="276">
        <f t="shared" si="22"/>
        <v>0</v>
      </c>
      <c r="V311" s="256" t="str">
        <f t="shared" si="21"/>
        <v>-</v>
      </c>
      <c r="W311" s="277"/>
      <c r="X311" s="278">
        <v>2.7080000000000002</v>
      </c>
      <c r="Y311" s="279">
        <f t="shared" si="23"/>
        <v>0</v>
      </c>
    </row>
    <row r="312" spans="1:25" s="255" customFormat="1" ht="37.25" customHeight="1" x14ac:dyDescent="0.15">
      <c r="A312" s="259" t="s">
        <v>1121</v>
      </c>
      <c r="B312" s="274" t="s">
        <v>1197</v>
      </c>
      <c r="C312" s="260" t="s">
        <v>1198</v>
      </c>
      <c r="D312" s="250">
        <v>2</v>
      </c>
      <c r="E312" s="275">
        <v>110</v>
      </c>
      <c r="F312" s="202"/>
      <c r="G312" s="203"/>
      <c r="H312" s="204"/>
      <c r="I312" s="205"/>
      <c r="J312" s="206"/>
      <c r="K312" s="207"/>
      <c r="L312" s="208"/>
      <c r="M312" s="209"/>
      <c r="N312" s="491"/>
      <c r="O312" s="210"/>
      <c r="P312" s="211"/>
      <c r="Q312" s="212"/>
      <c r="R312" s="213"/>
      <c r="S312" s="214"/>
      <c r="T312" s="276">
        <f t="shared" si="20"/>
        <v>0</v>
      </c>
      <c r="U312" s="276">
        <f t="shared" si="22"/>
        <v>0</v>
      </c>
      <c r="V312" s="256" t="str">
        <f t="shared" si="21"/>
        <v>-</v>
      </c>
      <c r="W312" s="277" t="s">
        <v>425</v>
      </c>
      <c r="X312" s="278">
        <v>1.633</v>
      </c>
      <c r="Y312" s="279">
        <f t="shared" si="23"/>
        <v>0</v>
      </c>
    </row>
    <row r="313" spans="1:25" s="255" customFormat="1" ht="37.25" customHeight="1" x14ac:dyDescent="0.15">
      <c r="A313" s="259" t="s">
        <v>1121</v>
      </c>
      <c r="B313" s="274" t="s">
        <v>1199</v>
      </c>
      <c r="C313" s="260" t="s">
        <v>1200</v>
      </c>
      <c r="D313" s="250">
        <v>2</v>
      </c>
      <c r="E313" s="275">
        <v>104</v>
      </c>
      <c r="F313" s="202"/>
      <c r="G313" s="203"/>
      <c r="H313" s="204"/>
      <c r="I313" s="205"/>
      <c r="J313" s="206"/>
      <c r="K313" s="207"/>
      <c r="L313" s="208"/>
      <c r="M313" s="209"/>
      <c r="N313" s="491"/>
      <c r="O313" s="210"/>
      <c r="P313" s="211"/>
      <c r="Q313" s="212"/>
      <c r="R313" s="213"/>
      <c r="S313" s="214"/>
      <c r="T313" s="276">
        <f t="shared" si="20"/>
        <v>0</v>
      </c>
      <c r="U313" s="276">
        <f t="shared" si="22"/>
        <v>0</v>
      </c>
      <c r="V313" s="256" t="str">
        <f t="shared" si="21"/>
        <v>-</v>
      </c>
      <c r="W313" s="277"/>
      <c r="X313" s="278">
        <v>1.4670000000000001</v>
      </c>
      <c r="Y313" s="279">
        <f t="shared" si="23"/>
        <v>0</v>
      </c>
    </row>
    <row r="314" spans="1:25" s="255" customFormat="1" ht="37.25" customHeight="1" x14ac:dyDescent="0.15">
      <c r="A314" s="259" t="s">
        <v>1121</v>
      </c>
      <c r="B314" s="274" t="s">
        <v>1201</v>
      </c>
      <c r="C314" s="260" t="s">
        <v>1202</v>
      </c>
      <c r="D314" s="250">
        <v>1</v>
      </c>
      <c r="E314" s="275">
        <v>62</v>
      </c>
      <c r="F314" s="202"/>
      <c r="G314" s="203"/>
      <c r="H314" s="204"/>
      <c r="I314" s="205"/>
      <c r="J314" s="206"/>
      <c r="K314" s="207"/>
      <c r="L314" s="208"/>
      <c r="M314" s="209"/>
      <c r="N314" s="491"/>
      <c r="O314" s="210"/>
      <c r="P314" s="211"/>
      <c r="Q314" s="212"/>
      <c r="R314" s="213"/>
      <c r="S314" s="214"/>
      <c r="T314" s="276">
        <f t="shared" si="20"/>
        <v>0</v>
      </c>
      <c r="U314" s="276">
        <f t="shared" si="22"/>
        <v>0</v>
      </c>
      <c r="V314" s="256" t="str">
        <f t="shared" si="21"/>
        <v>-</v>
      </c>
      <c r="W314" s="277"/>
      <c r="X314" s="278">
        <v>0.97899999999999998</v>
      </c>
      <c r="Y314" s="279">
        <f t="shared" si="23"/>
        <v>0</v>
      </c>
    </row>
    <row r="315" spans="1:25" s="255" customFormat="1" ht="37.25" customHeight="1" x14ac:dyDescent="0.15">
      <c r="A315" s="259" t="s">
        <v>1121</v>
      </c>
      <c r="B315" s="274" t="s">
        <v>1203</v>
      </c>
      <c r="C315" s="260" t="s">
        <v>1122</v>
      </c>
      <c r="D315" s="250">
        <v>2</v>
      </c>
      <c r="E315" s="275">
        <v>236</v>
      </c>
      <c r="F315" s="202"/>
      <c r="G315" s="203"/>
      <c r="H315" s="204"/>
      <c r="I315" s="205"/>
      <c r="J315" s="206"/>
      <c r="K315" s="207"/>
      <c r="L315" s="208"/>
      <c r="M315" s="209"/>
      <c r="N315" s="491"/>
      <c r="O315" s="210"/>
      <c r="P315" s="211"/>
      <c r="Q315" s="212"/>
      <c r="R315" s="213"/>
      <c r="S315" s="214"/>
      <c r="T315" s="276">
        <f t="shared" si="20"/>
        <v>0</v>
      </c>
      <c r="U315" s="276">
        <f t="shared" si="22"/>
        <v>0</v>
      </c>
      <c r="V315" s="256" t="str">
        <f t="shared" si="21"/>
        <v>-</v>
      </c>
      <c r="W315" s="277" t="s">
        <v>1369</v>
      </c>
      <c r="X315" s="278">
        <v>0.59</v>
      </c>
      <c r="Y315" s="279">
        <f t="shared" si="23"/>
        <v>0</v>
      </c>
    </row>
    <row r="316" spans="1:25" s="255" customFormat="1" ht="37.25" customHeight="1" x14ac:dyDescent="0.15">
      <c r="A316" s="259" t="s">
        <v>1121</v>
      </c>
      <c r="B316" s="274" t="s">
        <v>1204</v>
      </c>
      <c r="C316" s="260" t="s">
        <v>1123</v>
      </c>
      <c r="D316" s="250">
        <v>1</v>
      </c>
      <c r="E316" s="275">
        <v>150</v>
      </c>
      <c r="F316" s="202"/>
      <c r="G316" s="203"/>
      <c r="H316" s="204"/>
      <c r="I316" s="205"/>
      <c r="J316" s="206"/>
      <c r="K316" s="207"/>
      <c r="L316" s="208"/>
      <c r="M316" s="209"/>
      <c r="N316" s="491"/>
      <c r="O316" s="210"/>
      <c r="P316" s="211"/>
      <c r="Q316" s="212"/>
      <c r="R316" s="213"/>
      <c r="S316" s="214"/>
      <c r="T316" s="276">
        <f t="shared" si="20"/>
        <v>0</v>
      </c>
      <c r="U316" s="276">
        <f t="shared" si="22"/>
        <v>0</v>
      </c>
      <c r="V316" s="256" t="str">
        <f>IF(T316&gt;0,T316*E316,"-")</f>
        <v>-</v>
      </c>
      <c r="W316" s="277" t="s">
        <v>482</v>
      </c>
      <c r="X316" s="278">
        <v>3.173</v>
      </c>
      <c r="Y316" s="279">
        <f t="shared" si="23"/>
        <v>0</v>
      </c>
    </row>
    <row r="317" spans="1:25" s="255" customFormat="1" ht="37.25" customHeight="1" x14ac:dyDescent="0.15">
      <c r="A317" s="259" t="s">
        <v>1121</v>
      </c>
      <c r="B317" s="274" t="s">
        <v>1274</v>
      </c>
      <c r="C317" s="260" t="s">
        <v>1275</v>
      </c>
      <c r="D317" s="250">
        <v>1</v>
      </c>
      <c r="E317" s="275">
        <v>111</v>
      </c>
      <c r="F317" s="202"/>
      <c r="G317" s="203"/>
      <c r="H317" s="204"/>
      <c r="I317" s="205"/>
      <c r="J317" s="206"/>
      <c r="K317" s="207"/>
      <c r="L317" s="208"/>
      <c r="M317" s="209"/>
      <c r="N317" s="491"/>
      <c r="O317" s="210"/>
      <c r="P317" s="211"/>
      <c r="Q317" s="212"/>
      <c r="R317" s="213"/>
      <c r="S317" s="214"/>
      <c r="T317" s="276">
        <f t="shared" si="20"/>
        <v>0</v>
      </c>
      <c r="U317" s="276">
        <f t="shared" ref="U317:U318" si="24">T317*D317</f>
        <v>0</v>
      </c>
      <c r="V317" s="256" t="str">
        <f>IF(T317&gt;0,T317*E317,"-")</f>
        <v>-</v>
      </c>
      <c r="W317" s="277" t="s">
        <v>482</v>
      </c>
      <c r="X317" s="278">
        <v>1.9</v>
      </c>
      <c r="Y317" s="279">
        <f t="shared" si="23"/>
        <v>0</v>
      </c>
    </row>
    <row r="318" spans="1:25" s="255" customFormat="1" ht="37.25" customHeight="1" x14ac:dyDescent="0.15">
      <c r="A318" s="259" t="s">
        <v>1121</v>
      </c>
      <c r="B318" s="274" t="s">
        <v>1276</v>
      </c>
      <c r="C318" s="260" t="s">
        <v>1277</v>
      </c>
      <c r="D318" s="250">
        <v>1</v>
      </c>
      <c r="E318" s="275">
        <v>140</v>
      </c>
      <c r="F318" s="202"/>
      <c r="G318" s="203"/>
      <c r="H318" s="204"/>
      <c r="I318" s="205"/>
      <c r="J318" s="206"/>
      <c r="K318" s="207"/>
      <c r="L318" s="208"/>
      <c r="M318" s="209"/>
      <c r="N318" s="491"/>
      <c r="O318" s="210"/>
      <c r="P318" s="211"/>
      <c r="Q318" s="212"/>
      <c r="R318" s="213"/>
      <c r="S318" s="214"/>
      <c r="T318" s="276">
        <f t="shared" si="20"/>
        <v>0</v>
      </c>
      <c r="U318" s="276">
        <f t="shared" si="24"/>
        <v>0</v>
      </c>
      <c r="V318" s="256" t="str">
        <f t="shared" ref="V318" si="25">IF(T318&gt;0,T318*E318,"-")</f>
        <v>-</v>
      </c>
      <c r="W318" s="277"/>
      <c r="X318" s="278">
        <v>2.4700000000000002</v>
      </c>
      <c r="Y318" s="279">
        <f t="shared" si="23"/>
        <v>0</v>
      </c>
    </row>
    <row r="319" spans="1:25" s="255" customFormat="1" ht="37.25" customHeight="1" x14ac:dyDescent="0.15">
      <c r="A319" s="259" t="s">
        <v>1121</v>
      </c>
      <c r="B319" s="274" t="s">
        <v>1205</v>
      </c>
      <c r="C319" s="260" t="s">
        <v>1206</v>
      </c>
      <c r="D319" s="250">
        <v>5</v>
      </c>
      <c r="E319" s="275">
        <v>118</v>
      </c>
      <c r="F319" s="202"/>
      <c r="G319" s="203"/>
      <c r="H319" s="204"/>
      <c r="I319" s="205"/>
      <c r="J319" s="206"/>
      <c r="K319" s="207"/>
      <c r="L319" s="208"/>
      <c r="M319" s="209"/>
      <c r="N319" s="491"/>
      <c r="O319" s="210"/>
      <c r="P319" s="211"/>
      <c r="Q319" s="212"/>
      <c r="R319" s="213"/>
      <c r="S319" s="214"/>
      <c r="T319" s="276">
        <f t="shared" si="20"/>
        <v>0</v>
      </c>
      <c r="U319" s="276">
        <f t="shared" si="22"/>
        <v>0</v>
      </c>
      <c r="V319" s="256" t="str">
        <f t="shared" si="21"/>
        <v>-</v>
      </c>
      <c r="W319" s="277"/>
      <c r="X319" s="278">
        <v>2.12</v>
      </c>
      <c r="Y319" s="279">
        <f t="shared" si="23"/>
        <v>0</v>
      </c>
    </row>
    <row r="320" spans="1:25" s="255" customFormat="1" ht="37.25" customHeight="1" x14ac:dyDescent="0.15">
      <c r="A320" s="259" t="s">
        <v>1121</v>
      </c>
      <c r="B320" s="274" t="s">
        <v>1207</v>
      </c>
      <c r="C320" s="260" t="s">
        <v>1208</v>
      </c>
      <c r="D320" s="250">
        <v>5</v>
      </c>
      <c r="E320" s="275">
        <v>101</v>
      </c>
      <c r="F320" s="202"/>
      <c r="G320" s="203"/>
      <c r="H320" s="204"/>
      <c r="I320" s="205"/>
      <c r="J320" s="206"/>
      <c r="K320" s="207"/>
      <c r="L320" s="208"/>
      <c r="M320" s="209"/>
      <c r="N320" s="491"/>
      <c r="O320" s="210"/>
      <c r="P320" s="211"/>
      <c r="Q320" s="212"/>
      <c r="R320" s="213"/>
      <c r="S320" s="214"/>
      <c r="T320" s="276">
        <f t="shared" si="20"/>
        <v>0</v>
      </c>
      <c r="U320" s="276">
        <f t="shared" si="22"/>
        <v>0</v>
      </c>
      <c r="V320" s="256" t="str">
        <f t="shared" si="21"/>
        <v>-</v>
      </c>
      <c r="W320" s="277"/>
      <c r="X320" s="278">
        <v>1.77</v>
      </c>
      <c r="Y320" s="279">
        <f t="shared" si="23"/>
        <v>0</v>
      </c>
    </row>
    <row r="321" spans="1:25" s="255" customFormat="1" ht="37.25" customHeight="1" x14ac:dyDescent="0.15">
      <c r="A321" s="259" t="s">
        <v>1121</v>
      </c>
      <c r="B321" s="274" t="s">
        <v>1209</v>
      </c>
      <c r="C321" s="260" t="s">
        <v>1210</v>
      </c>
      <c r="D321" s="250">
        <v>5</v>
      </c>
      <c r="E321" s="275">
        <v>106</v>
      </c>
      <c r="F321" s="202"/>
      <c r="G321" s="203"/>
      <c r="H321" s="204"/>
      <c r="I321" s="205"/>
      <c r="J321" s="206"/>
      <c r="K321" s="207"/>
      <c r="L321" s="208"/>
      <c r="M321" s="209"/>
      <c r="N321" s="491"/>
      <c r="O321" s="210"/>
      <c r="P321" s="211"/>
      <c r="Q321" s="212"/>
      <c r="R321" s="213"/>
      <c r="S321" s="214"/>
      <c r="T321" s="276">
        <f t="shared" si="20"/>
        <v>0</v>
      </c>
      <c r="U321" s="276">
        <f t="shared" si="22"/>
        <v>0</v>
      </c>
      <c r="V321" s="256" t="str">
        <f t="shared" si="21"/>
        <v>-</v>
      </c>
      <c r="W321" s="277"/>
      <c r="X321" s="278">
        <v>1.88</v>
      </c>
      <c r="Y321" s="279">
        <f t="shared" si="23"/>
        <v>0</v>
      </c>
    </row>
    <row r="322" spans="1:25" s="255" customFormat="1" ht="37.25" customHeight="1" x14ac:dyDescent="0.15">
      <c r="A322" s="259" t="s">
        <v>1121</v>
      </c>
      <c r="B322" s="274" t="s">
        <v>1309</v>
      </c>
      <c r="C322" s="260" t="s">
        <v>1308</v>
      </c>
      <c r="D322" s="250">
        <v>10</v>
      </c>
      <c r="E322" s="275">
        <v>116</v>
      </c>
      <c r="F322" s="202"/>
      <c r="G322" s="203"/>
      <c r="H322" s="204"/>
      <c r="I322" s="205"/>
      <c r="J322" s="206"/>
      <c r="K322" s="207"/>
      <c r="L322" s="208"/>
      <c r="M322" s="209"/>
      <c r="N322" s="491"/>
      <c r="O322" s="210"/>
      <c r="P322" s="211"/>
      <c r="Q322" s="212"/>
      <c r="R322" s="213"/>
      <c r="S322" s="214"/>
      <c r="T322" s="276">
        <f t="shared" si="20"/>
        <v>0</v>
      </c>
      <c r="U322" s="276">
        <f t="shared" si="22"/>
        <v>0</v>
      </c>
      <c r="V322" s="256" t="str">
        <f t="shared" si="21"/>
        <v>-</v>
      </c>
      <c r="W322" s="277"/>
      <c r="X322" s="278">
        <v>1.78</v>
      </c>
      <c r="Y322" s="279">
        <f t="shared" si="23"/>
        <v>0</v>
      </c>
    </row>
    <row r="323" spans="1:25" s="255" customFormat="1" ht="37.25" customHeight="1" x14ac:dyDescent="0.15">
      <c r="A323" s="259" t="s">
        <v>1121</v>
      </c>
      <c r="B323" s="274" t="s">
        <v>1211</v>
      </c>
      <c r="C323" s="260" t="s">
        <v>1212</v>
      </c>
      <c r="D323" s="250">
        <v>15</v>
      </c>
      <c r="E323" s="275">
        <v>114</v>
      </c>
      <c r="F323" s="202"/>
      <c r="G323" s="203"/>
      <c r="H323" s="204"/>
      <c r="I323" s="205"/>
      <c r="J323" s="206"/>
      <c r="K323" s="207"/>
      <c r="L323" s="208"/>
      <c r="M323" s="209"/>
      <c r="N323" s="491"/>
      <c r="O323" s="210"/>
      <c r="P323" s="211"/>
      <c r="Q323" s="212"/>
      <c r="R323" s="213"/>
      <c r="S323" s="214"/>
      <c r="T323" s="276">
        <f t="shared" si="20"/>
        <v>0</v>
      </c>
      <c r="U323" s="276">
        <f t="shared" si="22"/>
        <v>0</v>
      </c>
      <c r="V323" s="256" t="str">
        <f t="shared" si="21"/>
        <v>-</v>
      </c>
      <c r="W323" s="277"/>
      <c r="X323" s="278">
        <v>1.4</v>
      </c>
      <c r="Y323" s="279">
        <f t="shared" si="23"/>
        <v>0</v>
      </c>
    </row>
    <row r="324" spans="1:25" s="255" customFormat="1" ht="37.25" customHeight="1" x14ac:dyDescent="0.15">
      <c r="A324" s="259" t="s">
        <v>1121</v>
      </c>
      <c r="B324" s="274" t="s">
        <v>1213</v>
      </c>
      <c r="C324" s="260" t="s">
        <v>1214</v>
      </c>
      <c r="D324" s="250">
        <v>3</v>
      </c>
      <c r="E324" s="275">
        <v>132</v>
      </c>
      <c r="F324" s="202"/>
      <c r="G324" s="203"/>
      <c r="H324" s="204"/>
      <c r="I324" s="205"/>
      <c r="J324" s="206"/>
      <c r="K324" s="207"/>
      <c r="L324" s="208"/>
      <c r="M324" s="209"/>
      <c r="N324" s="491"/>
      <c r="O324" s="210"/>
      <c r="P324" s="211"/>
      <c r="Q324" s="212"/>
      <c r="R324" s="213"/>
      <c r="S324" s="214"/>
      <c r="T324" s="276">
        <f t="shared" si="20"/>
        <v>0</v>
      </c>
      <c r="U324" s="276">
        <f t="shared" si="22"/>
        <v>0</v>
      </c>
      <c r="V324" s="256" t="str">
        <f t="shared" si="21"/>
        <v>-</v>
      </c>
      <c r="W324" s="277" t="s">
        <v>604</v>
      </c>
      <c r="X324" s="278">
        <v>1.58</v>
      </c>
      <c r="Y324" s="279">
        <f t="shared" si="23"/>
        <v>0</v>
      </c>
    </row>
    <row r="325" spans="1:25" s="255" customFormat="1" ht="37.25" customHeight="1" x14ac:dyDescent="0.15">
      <c r="A325" s="259" t="s">
        <v>1121</v>
      </c>
      <c r="B325" s="274" t="s">
        <v>1215</v>
      </c>
      <c r="C325" s="260" t="s">
        <v>1216</v>
      </c>
      <c r="D325" s="250">
        <v>3</v>
      </c>
      <c r="E325" s="275">
        <v>109</v>
      </c>
      <c r="F325" s="202"/>
      <c r="G325" s="203"/>
      <c r="H325" s="204"/>
      <c r="I325" s="205"/>
      <c r="J325" s="206"/>
      <c r="K325" s="207"/>
      <c r="L325" s="208"/>
      <c r="M325" s="209"/>
      <c r="N325" s="491"/>
      <c r="O325" s="210"/>
      <c r="P325" s="211"/>
      <c r="Q325" s="212"/>
      <c r="R325" s="213"/>
      <c r="S325" s="214"/>
      <c r="T325" s="276">
        <f t="shared" si="20"/>
        <v>0</v>
      </c>
      <c r="U325" s="276">
        <f t="shared" si="22"/>
        <v>0</v>
      </c>
      <c r="V325" s="256" t="str">
        <f t="shared" si="21"/>
        <v>-</v>
      </c>
      <c r="W325" s="277" t="s">
        <v>1296</v>
      </c>
      <c r="X325" s="278">
        <v>1.46</v>
      </c>
      <c r="Y325" s="279">
        <f t="shared" si="23"/>
        <v>0</v>
      </c>
    </row>
    <row r="326" spans="1:25" s="255" customFormat="1" ht="37.25" customHeight="1" x14ac:dyDescent="0.15">
      <c r="A326" s="259" t="s">
        <v>1121</v>
      </c>
      <c r="B326" s="274" t="s">
        <v>1217</v>
      </c>
      <c r="C326" s="260" t="s">
        <v>1218</v>
      </c>
      <c r="D326" s="250">
        <v>5</v>
      </c>
      <c r="E326" s="275">
        <v>78</v>
      </c>
      <c r="F326" s="202"/>
      <c r="G326" s="203"/>
      <c r="H326" s="204"/>
      <c r="I326" s="205"/>
      <c r="J326" s="206"/>
      <c r="K326" s="207"/>
      <c r="L326" s="208"/>
      <c r="M326" s="209"/>
      <c r="N326" s="491"/>
      <c r="O326" s="210"/>
      <c r="P326" s="211"/>
      <c r="Q326" s="212"/>
      <c r="R326" s="213"/>
      <c r="S326" s="214"/>
      <c r="T326" s="276">
        <f t="shared" si="20"/>
        <v>0</v>
      </c>
      <c r="U326" s="276">
        <f t="shared" si="22"/>
        <v>0</v>
      </c>
      <c r="V326" s="256" t="str">
        <f t="shared" si="21"/>
        <v>-</v>
      </c>
      <c r="W326" s="277" t="s">
        <v>1296</v>
      </c>
      <c r="X326" s="278">
        <v>1.32</v>
      </c>
      <c r="Y326" s="279">
        <f t="shared" si="23"/>
        <v>0</v>
      </c>
    </row>
    <row r="327" spans="1:25" s="255" customFormat="1" ht="37.25" customHeight="1" x14ac:dyDescent="0.15">
      <c r="A327" s="259" t="s">
        <v>1121</v>
      </c>
      <c r="B327" s="274" t="s">
        <v>1219</v>
      </c>
      <c r="C327" s="260" t="s">
        <v>1220</v>
      </c>
      <c r="D327" s="250">
        <v>3</v>
      </c>
      <c r="E327" s="275">
        <v>159</v>
      </c>
      <c r="F327" s="202"/>
      <c r="G327" s="203"/>
      <c r="H327" s="204"/>
      <c r="I327" s="205"/>
      <c r="J327" s="206"/>
      <c r="K327" s="207"/>
      <c r="L327" s="208"/>
      <c r="M327" s="209"/>
      <c r="N327" s="491"/>
      <c r="O327" s="210"/>
      <c r="P327" s="211"/>
      <c r="Q327" s="212"/>
      <c r="R327" s="213"/>
      <c r="S327" s="214"/>
      <c r="T327" s="276">
        <f t="shared" ref="T327:T390" si="26">F327+G327+H327+I327+J327+K327+L327+M327+N327+O327+P327+Q327+R327+S327</f>
        <v>0</v>
      </c>
      <c r="U327" s="276">
        <f t="shared" si="22"/>
        <v>0</v>
      </c>
      <c r="V327" s="256" t="str">
        <f t="shared" si="21"/>
        <v>-</v>
      </c>
      <c r="W327" s="277" t="s">
        <v>1370</v>
      </c>
      <c r="X327" s="278">
        <v>2.61</v>
      </c>
      <c r="Y327" s="279">
        <f t="shared" si="23"/>
        <v>0</v>
      </c>
    </row>
    <row r="328" spans="1:25" s="255" customFormat="1" ht="37.25" customHeight="1" x14ac:dyDescent="0.15">
      <c r="A328" s="259" t="s">
        <v>1121</v>
      </c>
      <c r="B328" s="274" t="s">
        <v>1221</v>
      </c>
      <c r="C328" s="260" t="s">
        <v>1222</v>
      </c>
      <c r="D328" s="250">
        <v>4</v>
      </c>
      <c r="E328" s="275">
        <v>168</v>
      </c>
      <c r="F328" s="202"/>
      <c r="G328" s="203"/>
      <c r="H328" s="204"/>
      <c r="I328" s="205"/>
      <c r="J328" s="206"/>
      <c r="K328" s="207"/>
      <c r="L328" s="208"/>
      <c r="M328" s="209"/>
      <c r="N328" s="491"/>
      <c r="O328" s="210"/>
      <c r="P328" s="211"/>
      <c r="Q328" s="212"/>
      <c r="R328" s="213"/>
      <c r="S328" s="214"/>
      <c r="T328" s="276">
        <f t="shared" si="26"/>
        <v>0</v>
      </c>
      <c r="U328" s="276">
        <f t="shared" si="22"/>
        <v>0</v>
      </c>
      <c r="V328" s="256" t="str">
        <f t="shared" si="21"/>
        <v>-</v>
      </c>
      <c r="W328" s="277" t="s">
        <v>1297</v>
      </c>
      <c r="X328" s="278">
        <v>2.29</v>
      </c>
      <c r="Y328" s="279">
        <f t="shared" si="23"/>
        <v>0</v>
      </c>
    </row>
    <row r="329" spans="1:25" s="255" customFormat="1" ht="37.25" customHeight="1" x14ac:dyDescent="0.15">
      <c r="A329" s="259" t="s">
        <v>1121</v>
      </c>
      <c r="B329" s="274" t="s">
        <v>1223</v>
      </c>
      <c r="C329" s="260" t="s">
        <v>1224</v>
      </c>
      <c r="D329" s="250">
        <v>3</v>
      </c>
      <c r="E329" s="275">
        <v>138</v>
      </c>
      <c r="F329" s="202"/>
      <c r="G329" s="203"/>
      <c r="H329" s="204"/>
      <c r="I329" s="205"/>
      <c r="J329" s="206"/>
      <c r="K329" s="207"/>
      <c r="L329" s="208"/>
      <c r="M329" s="209"/>
      <c r="N329" s="491"/>
      <c r="O329" s="210"/>
      <c r="P329" s="211"/>
      <c r="Q329" s="212"/>
      <c r="R329" s="213"/>
      <c r="S329" s="214"/>
      <c r="T329" s="276">
        <f t="shared" si="26"/>
        <v>0</v>
      </c>
      <c r="U329" s="276">
        <f t="shared" si="22"/>
        <v>0</v>
      </c>
      <c r="V329" s="256" t="str">
        <f t="shared" si="21"/>
        <v>-</v>
      </c>
      <c r="W329" s="277" t="s">
        <v>537</v>
      </c>
      <c r="X329" s="278">
        <v>1.78</v>
      </c>
      <c r="Y329" s="279">
        <f t="shared" si="23"/>
        <v>0</v>
      </c>
    </row>
    <row r="330" spans="1:25" s="255" customFormat="1" ht="37.25" customHeight="1" x14ac:dyDescent="0.15">
      <c r="A330" s="259" t="s">
        <v>1121</v>
      </c>
      <c r="B330" s="274" t="s">
        <v>1225</v>
      </c>
      <c r="C330" s="260" t="s">
        <v>1226</v>
      </c>
      <c r="D330" s="250">
        <v>3</v>
      </c>
      <c r="E330" s="275">
        <v>258</v>
      </c>
      <c r="F330" s="202"/>
      <c r="G330" s="203"/>
      <c r="H330" s="204"/>
      <c r="I330" s="205"/>
      <c r="J330" s="206"/>
      <c r="K330" s="207"/>
      <c r="L330" s="208"/>
      <c r="M330" s="209"/>
      <c r="N330" s="491"/>
      <c r="O330" s="210"/>
      <c r="P330" s="211"/>
      <c r="Q330" s="212"/>
      <c r="R330" s="213"/>
      <c r="S330" s="214"/>
      <c r="T330" s="276">
        <f t="shared" si="26"/>
        <v>0</v>
      </c>
      <c r="U330" s="276">
        <f t="shared" si="22"/>
        <v>0</v>
      </c>
      <c r="V330" s="256" t="str">
        <f t="shared" si="21"/>
        <v>-</v>
      </c>
      <c r="W330" s="277" t="s">
        <v>1371</v>
      </c>
      <c r="X330" s="278">
        <v>4.53</v>
      </c>
      <c r="Y330" s="279">
        <f t="shared" si="23"/>
        <v>0</v>
      </c>
    </row>
    <row r="331" spans="1:25" s="255" customFormat="1" ht="37.25" customHeight="1" x14ac:dyDescent="0.15">
      <c r="A331" s="259" t="s">
        <v>1121</v>
      </c>
      <c r="B331" s="274" t="s">
        <v>1227</v>
      </c>
      <c r="C331" s="260" t="s">
        <v>1228</v>
      </c>
      <c r="D331" s="250">
        <v>2</v>
      </c>
      <c r="E331" s="275">
        <v>184</v>
      </c>
      <c r="F331" s="202"/>
      <c r="G331" s="203"/>
      <c r="H331" s="204"/>
      <c r="I331" s="205"/>
      <c r="J331" s="206"/>
      <c r="K331" s="207"/>
      <c r="L331" s="208"/>
      <c r="M331" s="209"/>
      <c r="N331" s="491"/>
      <c r="O331" s="210"/>
      <c r="P331" s="211"/>
      <c r="Q331" s="212"/>
      <c r="R331" s="213"/>
      <c r="S331" s="214"/>
      <c r="T331" s="276">
        <f t="shared" si="26"/>
        <v>0</v>
      </c>
      <c r="U331" s="276">
        <f t="shared" si="22"/>
        <v>0</v>
      </c>
      <c r="V331" s="256" t="str">
        <f t="shared" si="21"/>
        <v>-</v>
      </c>
      <c r="W331" s="277" t="s">
        <v>1305</v>
      </c>
      <c r="X331" s="278">
        <v>2.29</v>
      </c>
      <c r="Y331" s="279">
        <f t="shared" si="23"/>
        <v>0</v>
      </c>
    </row>
    <row r="332" spans="1:25" s="255" customFormat="1" ht="37.25" customHeight="1" x14ac:dyDescent="0.15">
      <c r="A332" s="259" t="s">
        <v>1121</v>
      </c>
      <c r="B332" s="274" t="s">
        <v>1124</v>
      </c>
      <c r="C332" s="260" t="s">
        <v>1125</v>
      </c>
      <c r="D332" s="250">
        <v>1</v>
      </c>
      <c r="E332" s="275">
        <v>127</v>
      </c>
      <c r="F332" s="202"/>
      <c r="G332" s="203"/>
      <c r="H332" s="204"/>
      <c r="I332" s="205"/>
      <c r="J332" s="206"/>
      <c r="K332" s="207"/>
      <c r="L332" s="208"/>
      <c r="M332" s="209"/>
      <c r="N332" s="491"/>
      <c r="O332" s="210"/>
      <c r="P332" s="211"/>
      <c r="Q332" s="212"/>
      <c r="R332" s="213"/>
      <c r="S332" s="214"/>
      <c r="T332" s="276">
        <f t="shared" si="26"/>
        <v>0</v>
      </c>
      <c r="U332" s="276">
        <f t="shared" si="22"/>
        <v>0</v>
      </c>
      <c r="V332" s="256" t="str">
        <f t="shared" si="21"/>
        <v>-</v>
      </c>
      <c r="W332" s="277" t="s">
        <v>132</v>
      </c>
      <c r="X332" s="278">
        <v>2.25</v>
      </c>
      <c r="Y332" s="279">
        <f t="shared" si="23"/>
        <v>0</v>
      </c>
    </row>
    <row r="333" spans="1:25" s="255" customFormat="1" ht="37.25" customHeight="1" x14ac:dyDescent="0.15">
      <c r="A333" s="259" t="s">
        <v>1121</v>
      </c>
      <c r="B333" s="274" t="s">
        <v>1126</v>
      </c>
      <c r="C333" s="260" t="s">
        <v>1127</v>
      </c>
      <c r="D333" s="250">
        <v>1</v>
      </c>
      <c r="E333" s="275">
        <v>101</v>
      </c>
      <c r="F333" s="202"/>
      <c r="G333" s="203"/>
      <c r="H333" s="204"/>
      <c r="I333" s="205"/>
      <c r="J333" s="206"/>
      <c r="K333" s="207"/>
      <c r="L333" s="208"/>
      <c r="M333" s="209"/>
      <c r="N333" s="491"/>
      <c r="O333" s="210"/>
      <c r="P333" s="211"/>
      <c r="Q333" s="212"/>
      <c r="R333" s="213"/>
      <c r="S333" s="214"/>
      <c r="T333" s="276">
        <f t="shared" si="26"/>
        <v>0</v>
      </c>
      <c r="U333" s="276">
        <f t="shared" si="22"/>
        <v>0</v>
      </c>
      <c r="V333" s="256" t="str">
        <f t="shared" si="21"/>
        <v>-</v>
      </c>
      <c r="W333" s="277" t="s">
        <v>132</v>
      </c>
      <c r="X333" s="278">
        <v>1.9</v>
      </c>
      <c r="Y333" s="279">
        <f t="shared" si="23"/>
        <v>0</v>
      </c>
    </row>
    <row r="334" spans="1:25" s="255" customFormat="1" ht="37.25" customHeight="1" x14ac:dyDescent="0.15">
      <c r="A334" s="259" t="s">
        <v>1121</v>
      </c>
      <c r="B334" s="274" t="s">
        <v>1128</v>
      </c>
      <c r="C334" s="260" t="s">
        <v>1129</v>
      </c>
      <c r="D334" s="250">
        <v>2</v>
      </c>
      <c r="E334" s="275">
        <v>134</v>
      </c>
      <c r="F334" s="202"/>
      <c r="G334" s="203"/>
      <c r="H334" s="204"/>
      <c r="I334" s="205"/>
      <c r="J334" s="206"/>
      <c r="K334" s="207"/>
      <c r="L334" s="208"/>
      <c r="M334" s="209"/>
      <c r="N334" s="491"/>
      <c r="O334" s="210"/>
      <c r="P334" s="211"/>
      <c r="Q334" s="212"/>
      <c r="R334" s="213"/>
      <c r="S334" s="214"/>
      <c r="T334" s="276">
        <f t="shared" si="26"/>
        <v>0</v>
      </c>
      <c r="U334" s="276">
        <f t="shared" si="22"/>
        <v>0</v>
      </c>
      <c r="V334" s="256" t="str">
        <f t="shared" si="21"/>
        <v>-</v>
      </c>
      <c r="W334" s="277" t="s">
        <v>1163</v>
      </c>
      <c r="X334" s="278">
        <v>2.23</v>
      </c>
      <c r="Y334" s="279">
        <f t="shared" si="23"/>
        <v>0</v>
      </c>
    </row>
    <row r="335" spans="1:25" s="255" customFormat="1" ht="37.25" customHeight="1" x14ac:dyDescent="0.15">
      <c r="A335" s="259" t="s">
        <v>1121</v>
      </c>
      <c r="B335" s="274" t="s">
        <v>1130</v>
      </c>
      <c r="C335" s="260" t="s">
        <v>1131</v>
      </c>
      <c r="D335" s="250">
        <v>1</v>
      </c>
      <c r="E335" s="275">
        <v>296</v>
      </c>
      <c r="F335" s="202"/>
      <c r="G335" s="203"/>
      <c r="H335" s="204"/>
      <c r="I335" s="205"/>
      <c r="J335" s="206"/>
      <c r="K335" s="207"/>
      <c r="L335" s="208"/>
      <c r="M335" s="209"/>
      <c r="N335" s="491"/>
      <c r="O335" s="210"/>
      <c r="P335" s="211"/>
      <c r="Q335" s="212"/>
      <c r="R335" s="213"/>
      <c r="S335" s="214"/>
      <c r="T335" s="276">
        <f t="shared" si="26"/>
        <v>0</v>
      </c>
      <c r="U335" s="276">
        <f t="shared" si="22"/>
        <v>0</v>
      </c>
      <c r="V335" s="256" t="str">
        <f t="shared" si="21"/>
        <v>-</v>
      </c>
      <c r="W335" s="277" t="s">
        <v>1164</v>
      </c>
      <c r="X335" s="278">
        <v>5.9</v>
      </c>
      <c r="Y335" s="279">
        <f t="shared" si="23"/>
        <v>0</v>
      </c>
    </row>
    <row r="336" spans="1:25" s="255" customFormat="1" ht="37.25" customHeight="1" x14ac:dyDescent="0.15">
      <c r="A336" s="259" t="s">
        <v>1121</v>
      </c>
      <c r="B336" s="274" t="s">
        <v>1132</v>
      </c>
      <c r="C336" s="260" t="s">
        <v>1133</v>
      </c>
      <c r="D336" s="250">
        <v>1</v>
      </c>
      <c r="E336" s="275">
        <v>174</v>
      </c>
      <c r="F336" s="202"/>
      <c r="G336" s="203"/>
      <c r="H336" s="204"/>
      <c r="I336" s="205"/>
      <c r="J336" s="206"/>
      <c r="K336" s="207"/>
      <c r="L336" s="208"/>
      <c r="M336" s="209"/>
      <c r="N336" s="491"/>
      <c r="O336" s="210"/>
      <c r="P336" s="211"/>
      <c r="Q336" s="212"/>
      <c r="R336" s="213"/>
      <c r="S336" s="214"/>
      <c r="T336" s="276">
        <f t="shared" si="26"/>
        <v>0</v>
      </c>
      <c r="U336" s="276">
        <f t="shared" si="22"/>
        <v>0</v>
      </c>
      <c r="V336" s="256" t="str">
        <f t="shared" si="21"/>
        <v>-</v>
      </c>
      <c r="W336" s="277" t="s">
        <v>1164</v>
      </c>
      <c r="X336" s="278">
        <v>3.25</v>
      </c>
      <c r="Y336" s="279">
        <f t="shared" si="23"/>
        <v>0</v>
      </c>
    </row>
    <row r="337" spans="1:25" s="255" customFormat="1" ht="37.25" customHeight="1" x14ac:dyDescent="0.15">
      <c r="A337" s="259" t="s">
        <v>1121</v>
      </c>
      <c r="B337" s="274" t="s">
        <v>1134</v>
      </c>
      <c r="C337" s="260" t="s">
        <v>1135</v>
      </c>
      <c r="D337" s="250">
        <v>1</v>
      </c>
      <c r="E337" s="275">
        <v>199</v>
      </c>
      <c r="F337" s="202"/>
      <c r="G337" s="203"/>
      <c r="H337" s="204"/>
      <c r="I337" s="205"/>
      <c r="J337" s="206"/>
      <c r="K337" s="207"/>
      <c r="L337" s="208"/>
      <c r="M337" s="209"/>
      <c r="N337" s="491"/>
      <c r="O337" s="210"/>
      <c r="P337" s="211"/>
      <c r="Q337" s="212"/>
      <c r="R337" s="213"/>
      <c r="S337" s="214"/>
      <c r="T337" s="276">
        <f t="shared" si="26"/>
        <v>0</v>
      </c>
      <c r="U337" s="276">
        <f t="shared" si="22"/>
        <v>0</v>
      </c>
      <c r="V337" s="256" t="str">
        <f t="shared" si="21"/>
        <v>-</v>
      </c>
      <c r="W337" s="277" t="s">
        <v>1164</v>
      </c>
      <c r="X337" s="278">
        <v>3.8</v>
      </c>
      <c r="Y337" s="279">
        <f t="shared" si="23"/>
        <v>0</v>
      </c>
    </row>
    <row r="338" spans="1:25" s="255" customFormat="1" ht="37.25" customHeight="1" x14ac:dyDescent="0.15">
      <c r="A338" s="259" t="s">
        <v>1121</v>
      </c>
      <c r="B338" s="274" t="s">
        <v>1229</v>
      </c>
      <c r="C338" s="260" t="s">
        <v>1230</v>
      </c>
      <c r="D338" s="250">
        <v>10</v>
      </c>
      <c r="E338" s="275">
        <v>80</v>
      </c>
      <c r="F338" s="202"/>
      <c r="G338" s="203"/>
      <c r="H338" s="204"/>
      <c r="I338" s="205"/>
      <c r="J338" s="206"/>
      <c r="K338" s="207"/>
      <c r="L338" s="208"/>
      <c r="M338" s="209"/>
      <c r="N338" s="491"/>
      <c r="O338" s="210"/>
      <c r="P338" s="211"/>
      <c r="Q338" s="212"/>
      <c r="R338" s="213"/>
      <c r="S338" s="214"/>
      <c r="T338" s="276">
        <f t="shared" si="26"/>
        <v>0</v>
      </c>
      <c r="U338" s="276">
        <f t="shared" si="22"/>
        <v>0</v>
      </c>
      <c r="V338" s="256" t="str">
        <f t="shared" si="21"/>
        <v>-</v>
      </c>
      <c r="W338" s="277" t="s">
        <v>563</v>
      </c>
      <c r="X338" s="278">
        <v>1.02</v>
      </c>
      <c r="Y338" s="279">
        <f t="shared" si="23"/>
        <v>0</v>
      </c>
    </row>
    <row r="339" spans="1:25" s="255" customFormat="1" ht="37.25" customHeight="1" x14ac:dyDescent="0.15">
      <c r="A339" s="259" t="s">
        <v>1121</v>
      </c>
      <c r="B339" s="274" t="s">
        <v>1231</v>
      </c>
      <c r="C339" s="260" t="s">
        <v>1232</v>
      </c>
      <c r="D339" s="250">
        <v>5</v>
      </c>
      <c r="E339" s="275">
        <v>62</v>
      </c>
      <c r="F339" s="202"/>
      <c r="G339" s="203"/>
      <c r="H339" s="204"/>
      <c r="I339" s="205"/>
      <c r="J339" s="206"/>
      <c r="K339" s="207"/>
      <c r="L339" s="208"/>
      <c r="M339" s="209"/>
      <c r="N339" s="491"/>
      <c r="O339" s="210"/>
      <c r="P339" s="211"/>
      <c r="Q339" s="212"/>
      <c r="R339" s="213"/>
      <c r="S339" s="214"/>
      <c r="T339" s="276">
        <f t="shared" si="26"/>
        <v>0</v>
      </c>
      <c r="U339" s="276">
        <f t="shared" si="22"/>
        <v>0</v>
      </c>
      <c r="V339" s="256" t="str">
        <f t="shared" si="21"/>
        <v>-</v>
      </c>
      <c r="W339" s="277" t="s">
        <v>303</v>
      </c>
      <c r="X339" s="278">
        <v>0.95</v>
      </c>
      <c r="Y339" s="279">
        <f t="shared" si="23"/>
        <v>0</v>
      </c>
    </row>
    <row r="340" spans="1:25" s="255" customFormat="1" ht="37.25" customHeight="1" x14ac:dyDescent="0.15">
      <c r="A340" s="259" t="s">
        <v>1121</v>
      </c>
      <c r="B340" s="274" t="s">
        <v>1233</v>
      </c>
      <c r="C340" s="260" t="s">
        <v>1234</v>
      </c>
      <c r="D340" s="250">
        <v>5</v>
      </c>
      <c r="E340" s="275">
        <v>123</v>
      </c>
      <c r="F340" s="202"/>
      <c r="G340" s="203"/>
      <c r="H340" s="204"/>
      <c r="I340" s="205"/>
      <c r="J340" s="206"/>
      <c r="K340" s="207"/>
      <c r="L340" s="208"/>
      <c r="M340" s="209"/>
      <c r="N340" s="491"/>
      <c r="O340" s="210"/>
      <c r="P340" s="211"/>
      <c r="Q340" s="212"/>
      <c r="R340" s="213"/>
      <c r="S340" s="214"/>
      <c r="T340" s="276">
        <f t="shared" si="26"/>
        <v>0</v>
      </c>
      <c r="U340" s="276">
        <f t="shared" si="22"/>
        <v>0</v>
      </c>
      <c r="V340" s="256" t="str">
        <f t="shared" si="21"/>
        <v>-</v>
      </c>
      <c r="W340" s="277" t="s">
        <v>1372</v>
      </c>
      <c r="X340" s="278">
        <v>2.23</v>
      </c>
      <c r="Y340" s="279">
        <f t="shared" si="23"/>
        <v>0</v>
      </c>
    </row>
    <row r="341" spans="1:25" s="255" customFormat="1" ht="37.25" customHeight="1" x14ac:dyDescent="0.15">
      <c r="A341" s="259" t="s">
        <v>1121</v>
      </c>
      <c r="B341" s="274" t="s">
        <v>1235</v>
      </c>
      <c r="C341" s="260" t="s">
        <v>1236</v>
      </c>
      <c r="D341" s="250">
        <v>3</v>
      </c>
      <c r="E341" s="275">
        <v>78</v>
      </c>
      <c r="F341" s="202"/>
      <c r="G341" s="203"/>
      <c r="H341" s="204"/>
      <c r="I341" s="205"/>
      <c r="J341" s="206"/>
      <c r="K341" s="207"/>
      <c r="L341" s="208"/>
      <c r="M341" s="209"/>
      <c r="N341" s="491"/>
      <c r="O341" s="210"/>
      <c r="P341" s="211"/>
      <c r="Q341" s="212"/>
      <c r="R341" s="213"/>
      <c r="S341" s="214"/>
      <c r="T341" s="276">
        <f t="shared" si="26"/>
        <v>0</v>
      </c>
      <c r="U341" s="276">
        <f t="shared" si="22"/>
        <v>0</v>
      </c>
      <c r="V341" s="256" t="str">
        <f t="shared" si="21"/>
        <v>-</v>
      </c>
      <c r="W341" s="277" t="s">
        <v>1306</v>
      </c>
      <c r="X341" s="278">
        <v>0.73</v>
      </c>
      <c r="Y341" s="279">
        <f t="shared" si="23"/>
        <v>0</v>
      </c>
    </row>
    <row r="342" spans="1:25" s="255" customFormat="1" ht="37.25" customHeight="1" x14ac:dyDescent="0.15">
      <c r="A342" s="259" t="s">
        <v>1121</v>
      </c>
      <c r="B342" s="274" t="s">
        <v>1237</v>
      </c>
      <c r="C342" s="260" t="s">
        <v>1238</v>
      </c>
      <c r="D342" s="250">
        <v>3</v>
      </c>
      <c r="E342" s="275">
        <v>122</v>
      </c>
      <c r="F342" s="202"/>
      <c r="G342" s="203"/>
      <c r="H342" s="204"/>
      <c r="I342" s="205"/>
      <c r="J342" s="206"/>
      <c r="K342" s="207"/>
      <c r="L342" s="208"/>
      <c r="M342" s="209"/>
      <c r="N342" s="491"/>
      <c r="O342" s="210"/>
      <c r="P342" s="211"/>
      <c r="Q342" s="212"/>
      <c r="R342" s="213"/>
      <c r="S342" s="214"/>
      <c r="T342" s="276">
        <f t="shared" si="26"/>
        <v>0</v>
      </c>
      <c r="U342" s="276">
        <f t="shared" si="22"/>
        <v>0</v>
      </c>
      <c r="V342" s="256" t="str">
        <f t="shared" si="21"/>
        <v>-</v>
      </c>
      <c r="W342" s="277" t="s">
        <v>1307</v>
      </c>
      <c r="X342" s="278">
        <v>1.5</v>
      </c>
      <c r="Y342" s="279">
        <f t="shared" si="23"/>
        <v>0</v>
      </c>
    </row>
    <row r="343" spans="1:25" s="255" customFormat="1" ht="37.25" customHeight="1" x14ac:dyDescent="0.15">
      <c r="A343" s="259" t="s">
        <v>1121</v>
      </c>
      <c r="B343" s="274" t="s">
        <v>1239</v>
      </c>
      <c r="C343" s="260" t="s">
        <v>1240</v>
      </c>
      <c r="D343" s="250">
        <v>5</v>
      </c>
      <c r="E343" s="275">
        <v>62</v>
      </c>
      <c r="F343" s="202"/>
      <c r="G343" s="203"/>
      <c r="H343" s="204"/>
      <c r="I343" s="205"/>
      <c r="J343" s="206"/>
      <c r="K343" s="207"/>
      <c r="L343" s="208"/>
      <c r="M343" s="209"/>
      <c r="N343" s="491"/>
      <c r="O343" s="210"/>
      <c r="P343" s="211"/>
      <c r="Q343" s="212"/>
      <c r="R343" s="213"/>
      <c r="S343" s="214"/>
      <c r="T343" s="276">
        <f t="shared" si="26"/>
        <v>0</v>
      </c>
      <c r="U343" s="276">
        <f t="shared" si="22"/>
        <v>0</v>
      </c>
      <c r="V343" s="256" t="str">
        <f t="shared" si="21"/>
        <v>-</v>
      </c>
      <c r="W343" s="277" t="s">
        <v>303</v>
      </c>
      <c r="X343" s="278">
        <v>0.96</v>
      </c>
      <c r="Y343" s="279">
        <f t="shared" si="23"/>
        <v>0</v>
      </c>
    </row>
    <row r="344" spans="1:25" s="255" customFormat="1" ht="37.25" customHeight="1" x14ac:dyDescent="0.15">
      <c r="A344" s="259" t="s">
        <v>1121</v>
      </c>
      <c r="B344" s="274" t="s">
        <v>1241</v>
      </c>
      <c r="C344" s="260" t="s">
        <v>1242</v>
      </c>
      <c r="D344" s="250">
        <v>4</v>
      </c>
      <c r="E344" s="275">
        <v>131</v>
      </c>
      <c r="F344" s="202"/>
      <c r="G344" s="203"/>
      <c r="H344" s="204"/>
      <c r="I344" s="205"/>
      <c r="J344" s="206"/>
      <c r="K344" s="207"/>
      <c r="L344" s="208"/>
      <c r="M344" s="209"/>
      <c r="N344" s="491"/>
      <c r="O344" s="210"/>
      <c r="P344" s="211"/>
      <c r="Q344" s="212"/>
      <c r="R344" s="213"/>
      <c r="S344" s="214"/>
      <c r="T344" s="276">
        <f t="shared" si="26"/>
        <v>0</v>
      </c>
      <c r="U344" s="276">
        <f t="shared" si="22"/>
        <v>0</v>
      </c>
      <c r="V344" s="256" t="str">
        <f t="shared" si="21"/>
        <v>-</v>
      </c>
      <c r="W344" s="277" t="s">
        <v>1298</v>
      </c>
      <c r="X344" s="278">
        <v>1.46</v>
      </c>
      <c r="Y344" s="279">
        <f t="shared" si="23"/>
        <v>0</v>
      </c>
    </row>
    <row r="345" spans="1:25" s="255" customFormat="1" ht="37.25" customHeight="1" x14ac:dyDescent="0.15">
      <c r="A345" s="259" t="s">
        <v>1121</v>
      </c>
      <c r="B345" s="274" t="s">
        <v>1243</v>
      </c>
      <c r="C345" s="260" t="s">
        <v>1244</v>
      </c>
      <c r="D345" s="250">
        <v>5</v>
      </c>
      <c r="E345" s="275">
        <v>92</v>
      </c>
      <c r="F345" s="202"/>
      <c r="G345" s="203"/>
      <c r="H345" s="204"/>
      <c r="I345" s="205"/>
      <c r="J345" s="206"/>
      <c r="K345" s="207"/>
      <c r="L345" s="208"/>
      <c r="M345" s="209"/>
      <c r="N345" s="491"/>
      <c r="O345" s="210"/>
      <c r="P345" s="211"/>
      <c r="Q345" s="212"/>
      <c r="R345" s="213"/>
      <c r="S345" s="214"/>
      <c r="T345" s="276">
        <f t="shared" si="26"/>
        <v>0</v>
      </c>
      <c r="U345" s="276">
        <f t="shared" si="22"/>
        <v>0</v>
      </c>
      <c r="V345" s="256" t="str">
        <f t="shared" si="21"/>
        <v>-</v>
      </c>
      <c r="W345" s="277" t="s">
        <v>528</v>
      </c>
      <c r="X345" s="278">
        <v>1.61</v>
      </c>
      <c r="Y345" s="279">
        <f t="shared" si="23"/>
        <v>0</v>
      </c>
    </row>
    <row r="346" spans="1:25" s="255" customFormat="1" ht="37.25" customHeight="1" x14ac:dyDescent="0.15">
      <c r="A346" s="259" t="s">
        <v>1121</v>
      </c>
      <c r="B346" s="274" t="s">
        <v>1245</v>
      </c>
      <c r="C346" s="260" t="s">
        <v>1246</v>
      </c>
      <c r="D346" s="250">
        <v>3</v>
      </c>
      <c r="E346" s="275">
        <v>196</v>
      </c>
      <c r="F346" s="202"/>
      <c r="G346" s="203"/>
      <c r="H346" s="204"/>
      <c r="I346" s="205"/>
      <c r="J346" s="206"/>
      <c r="K346" s="207"/>
      <c r="L346" s="208"/>
      <c r="M346" s="209"/>
      <c r="N346" s="491"/>
      <c r="O346" s="210"/>
      <c r="P346" s="211"/>
      <c r="Q346" s="212"/>
      <c r="R346" s="213"/>
      <c r="S346" s="214"/>
      <c r="T346" s="276">
        <f t="shared" si="26"/>
        <v>0</v>
      </c>
      <c r="U346" s="276">
        <f t="shared" si="22"/>
        <v>0</v>
      </c>
      <c r="V346" s="256" t="str">
        <f t="shared" si="21"/>
        <v>-</v>
      </c>
      <c r="W346" s="277" t="s">
        <v>1299</v>
      </c>
      <c r="X346" s="278">
        <v>2.8</v>
      </c>
      <c r="Y346" s="279">
        <f t="shared" si="23"/>
        <v>0</v>
      </c>
    </row>
    <row r="347" spans="1:25" s="255" customFormat="1" ht="37.25" customHeight="1" x14ac:dyDescent="0.15">
      <c r="A347" s="259" t="s">
        <v>1121</v>
      </c>
      <c r="B347" s="274" t="s">
        <v>1247</v>
      </c>
      <c r="C347" s="260" t="s">
        <v>1248</v>
      </c>
      <c r="D347" s="250">
        <v>3</v>
      </c>
      <c r="E347" s="275">
        <v>155</v>
      </c>
      <c r="F347" s="202"/>
      <c r="G347" s="203"/>
      <c r="H347" s="204"/>
      <c r="I347" s="205"/>
      <c r="J347" s="206"/>
      <c r="K347" s="207"/>
      <c r="L347" s="208"/>
      <c r="M347" s="209"/>
      <c r="N347" s="491"/>
      <c r="O347" s="210"/>
      <c r="P347" s="211"/>
      <c r="Q347" s="212"/>
      <c r="R347" s="213"/>
      <c r="S347" s="214"/>
      <c r="T347" s="276">
        <f t="shared" si="26"/>
        <v>0</v>
      </c>
      <c r="U347" s="276">
        <f t="shared" si="22"/>
        <v>0</v>
      </c>
      <c r="V347" s="256" t="str">
        <f t="shared" si="21"/>
        <v>-</v>
      </c>
      <c r="W347" s="277" t="s">
        <v>1301</v>
      </c>
      <c r="X347" s="278">
        <v>2.06</v>
      </c>
      <c r="Y347" s="279">
        <f t="shared" si="23"/>
        <v>0</v>
      </c>
    </row>
    <row r="348" spans="1:25" s="255" customFormat="1" ht="37.25" customHeight="1" x14ac:dyDescent="0.15">
      <c r="A348" s="259" t="s">
        <v>1121</v>
      </c>
      <c r="B348" s="274" t="s">
        <v>1249</v>
      </c>
      <c r="C348" s="260" t="s">
        <v>1250</v>
      </c>
      <c r="D348" s="250">
        <v>4</v>
      </c>
      <c r="E348" s="275">
        <v>138</v>
      </c>
      <c r="F348" s="202"/>
      <c r="G348" s="203"/>
      <c r="H348" s="204"/>
      <c r="I348" s="205"/>
      <c r="J348" s="206"/>
      <c r="K348" s="207"/>
      <c r="L348" s="208"/>
      <c r="M348" s="209"/>
      <c r="N348" s="491"/>
      <c r="O348" s="210"/>
      <c r="P348" s="211"/>
      <c r="Q348" s="212"/>
      <c r="R348" s="213"/>
      <c r="S348" s="214"/>
      <c r="T348" s="276">
        <f t="shared" si="26"/>
        <v>0</v>
      </c>
      <c r="U348" s="276">
        <f t="shared" si="22"/>
        <v>0</v>
      </c>
      <c r="V348" s="256" t="str">
        <f t="shared" si="21"/>
        <v>-</v>
      </c>
      <c r="W348" s="277" t="s">
        <v>1373</v>
      </c>
      <c r="X348" s="278">
        <v>1.97</v>
      </c>
      <c r="Y348" s="279">
        <f t="shared" si="23"/>
        <v>0</v>
      </c>
    </row>
    <row r="349" spans="1:25" s="255" customFormat="1" ht="37.25" customHeight="1" x14ac:dyDescent="0.15">
      <c r="A349" s="259" t="s">
        <v>1121</v>
      </c>
      <c r="B349" s="274" t="s">
        <v>1251</v>
      </c>
      <c r="C349" s="260" t="s">
        <v>1252</v>
      </c>
      <c r="D349" s="250">
        <v>1</v>
      </c>
      <c r="E349" s="275">
        <v>55</v>
      </c>
      <c r="F349" s="202"/>
      <c r="G349" s="203"/>
      <c r="H349" s="204"/>
      <c r="I349" s="205"/>
      <c r="J349" s="206"/>
      <c r="K349" s="207"/>
      <c r="L349" s="208"/>
      <c r="M349" s="209"/>
      <c r="N349" s="491"/>
      <c r="O349" s="210"/>
      <c r="P349" s="211"/>
      <c r="Q349" s="212"/>
      <c r="R349" s="213"/>
      <c r="S349" s="214"/>
      <c r="T349" s="276">
        <f t="shared" si="26"/>
        <v>0</v>
      </c>
      <c r="U349" s="276">
        <f t="shared" si="22"/>
        <v>0</v>
      </c>
      <c r="V349" s="256" t="str">
        <f t="shared" si="21"/>
        <v>-</v>
      </c>
      <c r="W349" s="277" t="s">
        <v>482</v>
      </c>
      <c r="X349" s="278">
        <v>0.78</v>
      </c>
      <c r="Y349" s="279">
        <f t="shared" si="23"/>
        <v>0</v>
      </c>
    </row>
    <row r="350" spans="1:25" s="255" customFormat="1" ht="37.25" customHeight="1" x14ac:dyDescent="0.15">
      <c r="A350" s="259" t="s">
        <v>1121</v>
      </c>
      <c r="B350" s="274" t="s">
        <v>1253</v>
      </c>
      <c r="C350" s="260" t="s">
        <v>1254</v>
      </c>
      <c r="D350" s="250">
        <v>3</v>
      </c>
      <c r="E350" s="275">
        <v>94</v>
      </c>
      <c r="F350" s="202"/>
      <c r="G350" s="203"/>
      <c r="H350" s="204"/>
      <c r="I350" s="205"/>
      <c r="J350" s="206"/>
      <c r="K350" s="207"/>
      <c r="L350" s="208"/>
      <c r="M350" s="209"/>
      <c r="N350" s="491"/>
      <c r="O350" s="210"/>
      <c r="P350" s="211"/>
      <c r="Q350" s="212"/>
      <c r="R350" s="213"/>
      <c r="S350" s="214"/>
      <c r="T350" s="276">
        <f t="shared" si="26"/>
        <v>0</v>
      </c>
      <c r="U350" s="276">
        <f t="shared" si="22"/>
        <v>0</v>
      </c>
      <c r="V350" s="256" t="str">
        <f t="shared" si="21"/>
        <v>-</v>
      </c>
      <c r="W350" s="277" t="s">
        <v>596</v>
      </c>
      <c r="X350" s="278">
        <v>1.04</v>
      </c>
      <c r="Y350" s="279">
        <f t="shared" si="23"/>
        <v>0</v>
      </c>
    </row>
    <row r="351" spans="1:25" s="255" customFormat="1" ht="37.25" customHeight="1" x14ac:dyDescent="0.15">
      <c r="A351" s="259" t="s">
        <v>1121</v>
      </c>
      <c r="B351" s="274" t="s">
        <v>1255</v>
      </c>
      <c r="C351" s="260" t="s">
        <v>1256</v>
      </c>
      <c r="D351" s="250">
        <v>3</v>
      </c>
      <c r="E351" s="275">
        <v>91</v>
      </c>
      <c r="F351" s="202"/>
      <c r="G351" s="203"/>
      <c r="H351" s="204"/>
      <c r="I351" s="205"/>
      <c r="J351" s="206"/>
      <c r="K351" s="207"/>
      <c r="L351" s="208"/>
      <c r="M351" s="209"/>
      <c r="N351" s="491"/>
      <c r="O351" s="210"/>
      <c r="P351" s="211"/>
      <c r="Q351" s="212"/>
      <c r="R351" s="213"/>
      <c r="S351" s="214"/>
      <c r="T351" s="276">
        <f t="shared" si="26"/>
        <v>0</v>
      </c>
      <c r="U351" s="276">
        <f t="shared" si="22"/>
        <v>0</v>
      </c>
      <c r="V351" s="256" t="str">
        <f t="shared" si="21"/>
        <v>-</v>
      </c>
      <c r="W351" s="277" t="s">
        <v>582</v>
      </c>
      <c r="X351" s="278">
        <v>0.95</v>
      </c>
      <c r="Y351" s="279">
        <f t="shared" si="23"/>
        <v>0</v>
      </c>
    </row>
    <row r="352" spans="1:25" s="255" customFormat="1" ht="37.25" customHeight="1" x14ac:dyDescent="0.15">
      <c r="A352" s="259" t="s">
        <v>1121</v>
      </c>
      <c r="B352" s="274" t="s">
        <v>1136</v>
      </c>
      <c r="C352" s="260" t="s">
        <v>1137</v>
      </c>
      <c r="D352" s="250">
        <v>1</v>
      </c>
      <c r="E352" s="275">
        <v>112</v>
      </c>
      <c r="F352" s="202"/>
      <c r="G352" s="203"/>
      <c r="H352" s="204"/>
      <c r="I352" s="205"/>
      <c r="J352" s="206"/>
      <c r="K352" s="207"/>
      <c r="L352" s="208"/>
      <c r="M352" s="209"/>
      <c r="N352" s="491"/>
      <c r="O352" s="210"/>
      <c r="P352" s="211"/>
      <c r="Q352" s="212"/>
      <c r="R352" s="213"/>
      <c r="S352" s="214"/>
      <c r="T352" s="276">
        <f t="shared" si="26"/>
        <v>0</v>
      </c>
      <c r="U352" s="276">
        <f t="shared" si="22"/>
        <v>0</v>
      </c>
      <c r="V352" s="256" t="str">
        <f t="shared" si="21"/>
        <v>-</v>
      </c>
      <c r="W352" s="277" t="s">
        <v>149</v>
      </c>
      <c r="X352" s="278">
        <v>1.76</v>
      </c>
      <c r="Y352" s="279">
        <f t="shared" si="23"/>
        <v>0</v>
      </c>
    </row>
    <row r="353" spans="1:25" s="255" customFormat="1" ht="37.25" customHeight="1" x14ac:dyDescent="0.15">
      <c r="A353" s="259" t="s">
        <v>1121</v>
      </c>
      <c r="B353" s="274" t="s">
        <v>1138</v>
      </c>
      <c r="C353" s="260" t="s">
        <v>1139</v>
      </c>
      <c r="D353" s="250">
        <v>1</v>
      </c>
      <c r="E353" s="275">
        <v>93</v>
      </c>
      <c r="F353" s="202"/>
      <c r="G353" s="203"/>
      <c r="H353" s="204"/>
      <c r="I353" s="205"/>
      <c r="J353" s="206"/>
      <c r="K353" s="207"/>
      <c r="L353" s="208"/>
      <c r="M353" s="209"/>
      <c r="N353" s="491"/>
      <c r="O353" s="210"/>
      <c r="P353" s="211"/>
      <c r="Q353" s="212"/>
      <c r="R353" s="213"/>
      <c r="S353" s="214"/>
      <c r="T353" s="276">
        <f t="shared" si="26"/>
        <v>0</v>
      </c>
      <c r="U353" s="276">
        <f t="shared" si="22"/>
        <v>0</v>
      </c>
      <c r="V353" s="256" t="str">
        <f t="shared" si="21"/>
        <v>-</v>
      </c>
      <c r="W353" s="277" t="s">
        <v>132</v>
      </c>
      <c r="X353" s="278">
        <v>1.42</v>
      </c>
      <c r="Y353" s="279">
        <f t="shared" si="23"/>
        <v>0</v>
      </c>
    </row>
    <row r="354" spans="1:25" s="255" customFormat="1" ht="37.25" customHeight="1" x14ac:dyDescent="0.15">
      <c r="A354" s="259" t="s">
        <v>1140</v>
      </c>
      <c r="B354" s="274" t="s">
        <v>1141</v>
      </c>
      <c r="C354" s="260" t="s">
        <v>1142</v>
      </c>
      <c r="D354" s="250">
        <v>5</v>
      </c>
      <c r="E354" s="275">
        <v>118</v>
      </c>
      <c r="F354" s="202"/>
      <c r="G354" s="203"/>
      <c r="H354" s="204"/>
      <c r="I354" s="205"/>
      <c r="J354" s="206"/>
      <c r="K354" s="207"/>
      <c r="L354" s="208"/>
      <c r="M354" s="209"/>
      <c r="N354" s="491"/>
      <c r="O354" s="210"/>
      <c r="P354" s="211"/>
      <c r="Q354" s="212"/>
      <c r="R354" s="213"/>
      <c r="S354" s="214"/>
      <c r="T354" s="276">
        <f t="shared" si="26"/>
        <v>0</v>
      </c>
      <c r="U354" s="276">
        <f t="shared" si="22"/>
        <v>0</v>
      </c>
      <c r="V354" s="256" t="str">
        <f t="shared" si="21"/>
        <v>-</v>
      </c>
      <c r="W354" s="277" t="s">
        <v>1165</v>
      </c>
      <c r="X354" s="278">
        <v>2.4</v>
      </c>
      <c r="Y354" s="279">
        <f t="shared" si="23"/>
        <v>0</v>
      </c>
    </row>
    <row r="355" spans="1:25" s="255" customFormat="1" ht="37.25" customHeight="1" x14ac:dyDescent="0.15">
      <c r="A355" s="259" t="s">
        <v>1140</v>
      </c>
      <c r="B355" s="274" t="s">
        <v>1143</v>
      </c>
      <c r="C355" s="260" t="s">
        <v>1144</v>
      </c>
      <c r="D355" s="250">
        <v>5</v>
      </c>
      <c r="E355" s="275">
        <v>141</v>
      </c>
      <c r="F355" s="202"/>
      <c r="G355" s="203"/>
      <c r="H355" s="204"/>
      <c r="I355" s="205"/>
      <c r="J355" s="206"/>
      <c r="K355" s="207"/>
      <c r="L355" s="208"/>
      <c r="M355" s="209"/>
      <c r="N355" s="491"/>
      <c r="O355" s="210"/>
      <c r="P355" s="211"/>
      <c r="Q355" s="212"/>
      <c r="R355" s="213"/>
      <c r="S355" s="214"/>
      <c r="T355" s="276">
        <f t="shared" si="26"/>
        <v>0</v>
      </c>
      <c r="U355" s="276">
        <f t="shared" si="22"/>
        <v>0</v>
      </c>
      <c r="V355" s="256" t="str">
        <f t="shared" si="21"/>
        <v>-</v>
      </c>
      <c r="W355" s="277" t="s">
        <v>1166</v>
      </c>
      <c r="X355" s="278">
        <v>2.9</v>
      </c>
      <c r="Y355" s="279">
        <f t="shared" si="23"/>
        <v>0</v>
      </c>
    </row>
    <row r="356" spans="1:25" s="255" customFormat="1" ht="37.25" customHeight="1" x14ac:dyDescent="0.15">
      <c r="A356" s="259" t="s">
        <v>1140</v>
      </c>
      <c r="B356" s="274" t="s">
        <v>1145</v>
      </c>
      <c r="C356" s="260" t="s">
        <v>1146</v>
      </c>
      <c r="D356" s="250">
        <v>5</v>
      </c>
      <c r="E356" s="275">
        <v>199</v>
      </c>
      <c r="F356" s="202"/>
      <c r="G356" s="203"/>
      <c r="H356" s="204"/>
      <c r="I356" s="205"/>
      <c r="J356" s="206"/>
      <c r="K356" s="207"/>
      <c r="L356" s="208"/>
      <c r="M356" s="209"/>
      <c r="N356" s="491"/>
      <c r="O356" s="210"/>
      <c r="P356" s="211"/>
      <c r="Q356" s="212"/>
      <c r="R356" s="213"/>
      <c r="S356" s="214"/>
      <c r="T356" s="276">
        <f t="shared" si="26"/>
        <v>0</v>
      </c>
      <c r="U356" s="276">
        <f t="shared" si="22"/>
        <v>0</v>
      </c>
      <c r="V356" s="256" t="str">
        <f t="shared" si="21"/>
        <v>-</v>
      </c>
      <c r="W356" s="277" t="s">
        <v>1167</v>
      </c>
      <c r="X356" s="278">
        <v>3</v>
      </c>
      <c r="Y356" s="279">
        <f t="shared" si="23"/>
        <v>0</v>
      </c>
    </row>
    <row r="357" spans="1:25" s="255" customFormat="1" ht="37.25" customHeight="1" x14ac:dyDescent="0.15">
      <c r="A357" s="259" t="s">
        <v>1140</v>
      </c>
      <c r="B357" s="274" t="s">
        <v>1147</v>
      </c>
      <c r="C357" s="260" t="s">
        <v>1148</v>
      </c>
      <c r="D357" s="250">
        <v>3</v>
      </c>
      <c r="E357" s="275">
        <v>125</v>
      </c>
      <c r="F357" s="202"/>
      <c r="G357" s="203"/>
      <c r="H357" s="204"/>
      <c r="I357" s="205"/>
      <c r="J357" s="206"/>
      <c r="K357" s="207"/>
      <c r="L357" s="208"/>
      <c r="M357" s="209"/>
      <c r="N357" s="491"/>
      <c r="O357" s="210"/>
      <c r="P357" s="211"/>
      <c r="Q357" s="212"/>
      <c r="R357" s="213"/>
      <c r="S357" s="214"/>
      <c r="T357" s="276">
        <f t="shared" si="26"/>
        <v>0</v>
      </c>
      <c r="U357" s="276">
        <f t="shared" si="22"/>
        <v>0</v>
      </c>
      <c r="V357" s="256" t="str">
        <f t="shared" si="21"/>
        <v>-</v>
      </c>
      <c r="W357" s="277" t="s">
        <v>604</v>
      </c>
      <c r="X357" s="278">
        <v>1.7</v>
      </c>
      <c r="Y357" s="279">
        <f t="shared" si="23"/>
        <v>0</v>
      </c>
    </row>
    <row r="358" spans="1:25" s="255" customFormat="1" ht="37.25" customHeight="1" x14ac:dyDescent="0.15">
      <c r="A358" s="259" t="s">
        <v>1140</v>
      </c>
      <c r="B358" s="274" t="s">
        <v>1149</v>
      </c>
      <c r="C358" s="260" t="s">
        <v>1150</v>
      </c>
      <c r="D358" s="250">
        <v>3</v>
      </c>
      <c r="E358" s="275">
        <v>151</v>
      </c>
      <c r="F358" s="202"/>
      <c r="G358" s="203"/>
      <c r="H358" s="204"/>
      <c r="I358" s="205"/>
      <c r="J358" s="206"/>
      <c r="K358" s="207"/>
      <c r="L358" s="208"/>
      <c r="M358" s="209"/>
      <c r="N358" s="491"/>
      <c r="O358" s="210"/>
      <c r="P358" s="211"/>
      <c r="Q358" s="212"/>
      <c r="R358" s="213"/>
      <c r="S358" s="214"/>
      <c r="T358" s="276">
        <f t="shared" si="26"/>
        <v>0</v>
      </c>
      <c r="U358" s="276">
        <f t="shared" si="22"/>
        <v>0</v>
      </c>
      <c r="V358" s="256" t="str">
        <f t="shared" si="21"/>
        <v>-</v>
      </c>
      <c r="W358" s="277" t="s">
        <v>1168</v>
      </c>
      <c r="X358" s="278">
        <v>2.8</v>
      </c>
      <c r="Y358" s="279">
        <f t="shared" si="23"/>
        <v>0</v>
      </c>
    </row>
    <row r="359" spans="1:25" s="255" customFormat="1" ht="37.25" customHeight="1" x14ac:dyDescent="0.15">
      <c r="A359" s="259" t="s">
        <v>1140</v>
      </c>
      <c r="B359" s="274" t="s">
        <v>1151</v>
      </c>
      <c r="C359" s="260" t="s">
        <v>1152</v>
      </c>
      <c r="D359" s="250">
        <v>1</v>
      </c>
      <c r="E359" s="275">
        <v>100</v>
      </c>
      <c r="F359" s="202"/>
      <c r="G359" s="203"/>
      <c r="H359" s="204"/>
      <c r="I359" s="205"/>
      <c r="J359" s="206"/>
      <c r="K359" s="207"/>
      <c r="L359" s="208"/>
      <c r="M359" s="209"/>
      <c r="N359" s="491"/>
      <c r="O359" s="210"/>
      <c r="P359" s="211"/>
      <c r="Q359" s="212"/>
      <c r="R359" s="213"/>
      <c r="S359" s="214"/>
      <c r="T359" s="276">
        <f t="shared" si="26"/>
        <v>0</v>
      </c>
      <c r="U359" s="276">
        <f t="shared" si="22"/>
        <v>0</v>
      </c>
      <c r="V359" s="256" t="str">
        <f t="shared" si="21"/>
        <v>-</v>
      </c>
      <c r="W359" s="277" t="s">
        <v>647</v>
      </c>
      <c r="X359" s="278">
        <v>1.7</v>
      </c>
      <c r="Y359" s="279">
        <f t="shared" si="23"/>
        <v>0</v>
      </c>
    </row>
    <row r="360" spans="1:25" s="255" customFormat="1" ht="37.25" customHeight="1" x14ac:dyDescent="0.15">
      <c r="A360" s="259" t="s">
        <v>1153</v>
      </c>
      <c r="B360" s="274" t="s">
        <v>1257</v>
      </c>
      <c r="C360" s="260" t="s">
        <v>1258</v>
      </c>
      <c r="D360" s="250">
        <v>15</v>
      </c>
      <c r="E360" s="275">
        <v>84</v>
      </c>
      <c r="F360" s="202"/>
      <c r="G360" s="203"/>
      <c r="H360" s="204"/>
      <c r="I360" s="205"/>
      <c r="J360" s="206"/>
      <c r="K360" s="207"/>
      <c r="L360" s="208"/>
      <c r="M360" s="209"/>
      <c r="N360" s="491"/>
      <c r="O360" s="210"/>
      <c r="P360" s="211"/>
      <c r="Q360" s="212"/>
      <c r="R360" s="213"/>
      <c r="S360" s="214"/>
      <c r="T360" s="276">
        <f t="shared" si="26"/>
        <v>0</v>
      </c>
      <c r="U360" s="276">
        <f t="shared" si="22"/>
        <v>0</v>
      </c>
      <c r="V360" s="256" t="str">
        <f t="shared" si="21"/>
        <v>-</v>
      </c>
      <c r="W360" s="277" t="s">
        <v>1300</v>
      </c>
      <c r="X360" s="278">
        <v>0.79500000000000004</v>
      </c>
      <c r="Y360" s="279">
        <f t="shared" si="23"/>
        <v>0</v>
      </c>
    </row>
    <row r="361" spans="1:25" s="255" customFormat="1" ht="37.25" customHeight="1" x14ac:dyDescent="0.15">
      <c r="A361" s="259" t="s">
        <v>1153</v>
      </c>
      <c r="B361" s="274" t="s">
        <v>1259</v>
      </c>
      <c r="C361" s="260" t="s">
        <v>1260</v>
      </c>
      <c r="D361" s="250">
        <v>10</v>
      </c>
      <c r="E361" s="275">
        <v>74</v>
      </c>
      <c r="F361" s="202"/>
      <c r="G361" s="203"/>
      <c r="H361" s="204"/>
      <c r="I361" s="205"/>
      <c r="J361" s="206"/>
      <c r="K361" s="207"/>
      <c r="L361" s="208"/>
      <c r="M361" s="209"/>
      <c r="N361" s="491"/>
      <c r="O361" s="210"/>
      <c r="P361" s="211"/>
      <c r="Q361" s="212"/>
      <c r="R361" s="213"/>
      <c r="S361" s="214"/>
      <c r="T361" s="276">
        <f t="shared" si="26"/>
        <v>0</v>
      </c>
      <c r="U361" s="276">
        <f t="shared" si="22"/>
        <v>0</v>
      </c>
      <c r="V361" s="256" t="str">
        <f t="shared" si="21"/>
        <v>-</v>
      </c>
      <c r="W361" s="277"/>
      <c r="X361" s="278">
        <v>0.98</v>
      </c>
      <c r="Y361" s="279">
        <f t="shared" si="23"/>
        <v>0</v>
      </c>
    </row>
    <row r="362" spans="1:25" s="255" customFormat="1" ht="37.25" customHeight="1" x14ac:dyDescent="0.15">
      <c r="A362" s="259" t="s">
        <v>1153</v>
      </c>
      <c r="B362" s="274" t="s">
        <v>1261</v>
      </c>
      <c r="C362" s="260" t="s">
        <v>1262</v>
      </c>
      <c r="D362" s="250">
        <v>5</v>
      </c>
      <c r="E362" s="275">
        <v>66</v>
      </c>
      <c r="F362" s="202"/>
      <c r="G362" s="203"/>
      <c r="H362" s="204"/>
      <c r="I362" s="205"/>
      <c r="J362" s="206"/>
      <c r="K362" s="207"/>
      <c r="L362" s="208"/>
      <c r="M362" s="209"/>
      <c r="N362" s="491"/>
      <c r="O362" s="210"/>
      <c r="P362" s="211"/>
      <c r="Q362" s="212"/>
      <c r="R362" s="213"/>
      <c r="S362" s="214"/>
      <c r="T362" s="276">
        <f t="shared" si="26"/>
        <v>0</v>
      </c>
      <c r="U362" s="276">
        <f t="shared" si="22"/>
        <v>0</v>
      </c>
      <c r="V362" s="256" t="str">
        <f t="shared" si="21"/>
        <v>-</v>
      </c>
      <c r="W362" s="277" t="s">
        <v>1374</v>
      </c>
      <c r="X362" s="278">
        <v>1.08</v>
      </c>
      <c r="Y362" s="279">
        <f t="shared" si="23"/>
        <v>0</v>
      </c>
    </row>
    <row r="363" spans="1:25" s="255" customFormat="1" ht="37.25" customHeight="1" x14ac:dyDescent="0.15">
      <c r="A363" s="259" t="s">
        <v>1153</v>
      </c>
      <c r="B363" s="274" t="s">
        <v>1263</v>
      </c>
      <c r="C363" s="260" t="s">
        <v>1264</v>
      </c>
      <c r="D363" s="250">
        <v>4</v>
      </c>
      <c r="E363" s="275">
        <v>105</v>
      </c>
      <c r="F363" s="202"/>
      <c r="G363" s="203"/>
      <c r="H363" s="204"/>
      <c r="I363" s="205"/>
      <c r="J363" s="206"/>
      <c r="K363" s="207"/>
      <c r="L363" s="208"/>
      <c r="M363" s="209"/>
      <c r="N363" s="491"/>
      <c r="O363" s="210"/>
      <c r="P363" s="211"/>
      <c r="Q363" s="212"/>
      <c r="R363" s="213"/>
      <c r="S363" s="214"/>
      <c r="T363" s="276">
        <f t="shared" si="26"/>
        <v>0</v>
      </c>
      <c r="U363" s="276">
        <f t="shared" si="22"/>
        <v>0</v>
      </c>
      <c r="V363" s="256" t="str">
        <f t="shared" si="21"/>
        <v>-</v>
      </c>
      <c r="W363" s="277" t="s">
        <v>1375</v>
      </c>
      <c r="X363" s="278">
        <v>1.93</v>
      </c>
      <c r="Y363" s="279">
        <f t="shared" si="23"/>
        <v>0</v>
      </c>
    </row>
    <row r="364" spans="1:25" s="255" customFormat="1" ht="37.25" customHeight="1" x14ac:dyDescent="0.15">
      <c r="A364" s="259" t="s">
        <v>1153</v>
      </c>
      <c r="B364" s="274" t="s">
        <v>1265</v>
      </c>
      <c r="C364" s="260" t="s">
        <v>1266</v>
      </c>
      <c r="D364" s="250">
        <v>3</v>
      </c>
      <c r="E364" s="275">
        <v>106</v>
      </c>
      <c r="F364" s="202"/>
      <c r="G364" s="203"/>
      <c r="H364" s="204"/>
      <c r="I364" s="205"/>
      <c r="J364" s="206"/>
      <c r="K364" s="207"/>
      <c r="L364" s="208"/>
      <c r="M364" s="209"/>
      <c r="N364" s="491"/>
      <c r="O364" s="210"/>
      <c r="P364" s="211"/>
      <c r="Q364" s="212"/>
      <c r="R364" s="213"/>
      <c r="S364" s="214"/>
      <c r="T364" s="276">
        <f t="shared" si="26"/>
        <v>0</v>
      </c>
      <c r="U364" s="276">
        <f t="shared" si="22"/>
        <v>0</v>
      </c>
      <c r="V364" s="256" t="str">
        <f t="shared" si="21"/>
        <v>-</v>
      </c>
      <c r="W364" s="277" t="s">
        <v>1301</v>
      </c>
      <c r="X364" s="278">
        <v>1.23</v>
      </c>
      <c r="Y364" s="279">
        <f t="shared" si="23"/>
        <v>0</v>
      </c>
    </row>
    <row r="365" spans="1:25" s="255" customFormat="1" ht="37.25" customHeight="1" x14ac:dyDescent="0.15">
      <c r="A365" s="259" t="s">
        <v>1153</v>
      </c>
      <c r="B365" s="274" t="s">
        <v>1267</v>
      </c>
      <c r="C365" s="260" t="s">
        <v>1268</v>
      </c>
      <c r="D365" s="250">
        <v>3</v>
      </c>
      <c r="E365" s="275">
        <v>118</v>
      </c>
      <c r="F365" s="202"/>
      <c r="G365" s="203"/>
      <c r="H365" s="204"/>
      <c r="I365" s="205"/>
      <c r="J365" s="206"/>
      <c r="K365" s="207"/>
      <c r="L365" s="208"/>
      <c r="M365" s="209"/>
      <c r="N365" s="491"/>
      <c r="O365" s="210"/>
      <c r="P365" s="211"/>
      <c r="Q365" s="212"/>
      <c r="R365" s="213"/>
      <c r="S365" s="214"/>
      <c r="T365" s="276">
        <f t="shared" si="26"/>
        <v>0</v>
      </c>
      <c r="U365" s="276">
        <f t="shared" si="22"/>
        <v>0</v>
      </c>
      <c r="V365" s="256" t="str">
        <f t="shared" si="21"/>
        <v>-</v>
      </c>
      <c r="W365" s="277" t="s">
        <v>1302</v>
      </c>
      <c r="X365" s="278">
        <v>1.43</v>
      </c>
      <c r="Y365" s="279">
        <f t="shared" si="23"/>
        <v>0</v>
      </c>
    </row>
    <row r="366" spans="1:25" s="255" customFormat="1" ht="37.25" customHeight="1" x14ac:dyDescent="0.15">
      <c r="A366" s="259" t="s">
        <v>1153</v>
      </c>
      <c r="B366" s="274" t="s">
        <v>1269</v>
      </c>
      <c r="C366" s="260" t="s">
        <v>1270</v>
      </c>
      <c r="D366" s="250">
        <v>2</v>
      </c>
      <c r="E366" s="275">
        <v>114</v>
      </c>
      <c r="F366" s="202"/>
      <c r="G366" s="203"/>
      <c r="H366" s="204"/>
      <c r="I366" s="205"/>
      <c r="J366" s="206"/>
      <c r="K366" s="207"/>
      <c r="L366" s="208"/>
      <c r="M366" s="209"/>
      <c r="N366" s="491"/>
      <c r="O366" s="210"/>
      <c r="P366" s="211"/>
      <c r="Q366" s="212"/>
      <c r="R366" s="213"/>
      <c r="S366" s="214"/>
      <c r="T366" s="276">
        <f t="shared" si="26"/>
        <v>0</v>
      </c>
      <c r="U366" s="276">
        <f t="shared" si="22"/>
        <v>0</v>
      </c>
      <c r="V366" s="256" t="str">
        <f t="shared" si="21"/>
        <v>-</v>
      </c>
      <c r="W366" s="277" t="s">
        <v>1163</v>
      </c>
      <c r="X366" s="278">
        <v>1.59</v>
      </c>
      <c r="Y366" s="279">
        <f t="shared" si="23"/>
        <v>0</v>
      </c>
    </row>
    <row r="367" spans="1:25" s="255" customFormat="1" ht="37.25" customHeight="1" x14ac:dyDescent="0.15">
      <c r="A367" s="259" t="s">
        <v>1153</v>
      </c>
      <c r="B367" s="274" t="s">
        <v>1271</v>
      </c>
      <c r="C367" s="260" t="s">
        <v>1272</v>
      </c>
      <c r="D367" s="250">
        <v>2</v>
      </c>
      <c r="E367" s="275">
        <v>108</v>
      </c>
      <c r="F367" s="202"/>
      <c r="G367" s="203"/>
      <c r="H367" s="204"/>
      <c r="I367" s="205"/>
      <c r="J367" s="206"/>
      <c r="K367" s="207"/>
      <c r="L367" s="208"/>
      <c r="M367" s="209"/>
      <c r="N367" s="491"/>
      <c r="O367" s="210"/>
      <c r="P367" s="211"/>
      <c r="Q367" s="212"/>
      <c r="R367" s="213"/>
      <c r="S367" s="214"/>
      <c r="T367" s="276">
        <f t="shared" si="26"/>
        <v>0</v>
      </c>
      <c r="U367" s="276">
        <f t="shared" si="22"/>
        <v>0</v>
      </c>
      <c r="V367" s="256" t="str">
        <f t="shared" si="21"/>
        <v>-</v>
      </c>
      <c r="W367" s="277" t="s">
        <v>687</v>
      </c>
      <c r="X367" s="278">
        <v>1.45</v>
      </c>
      <c r="Y367" s="279">
        <f t="shared" si="23"/>
        <v>0</v>
      </c>
    </row>
    <row r="368" spans="1:25" s="255" customFormat="1" ht="37.25" customHeight="1" x14ac:dyDescent="0.15">
      <c r="A368" s="259" t="s">
        <v>1153</v>
      </c>
      <c r="B368" s="274" t="s">
        <v>1273</v>
      </c>
      <c r="C368" s="260" t="s">
        <v>1377</v>
      </c>
      <c r="D368" s="250">
        <v>2</v>
      </c>
      <c r="E368" s="275">
        <v>147</v>
      </c>
      <c r="F368" s="202"/>
      <c r="G368" s="203"/>
      <c r="H368" s="204"/>
      <c r="I368" s="205"/>
      <c r="J368" s="206"/>
      <c r="K368" s="207"/>
      <c r="L368" s="208"/>
      <c r="M368" s="209"/>
      <c r="N368" s="491"/>
      <c r="O368" s="210"/>
      <c r="P368" s="211"/>
      <c r="Q368" s="212"/>
      <c r="R368" s="213"/>
      <c r="S368" s="214"/>
      <c r="T368" s="276">
        <f t="shared" si="26"/>
        <v>0</v>
      </c>
      <c r="U368" s="276">
        <f t="shared" si="22"/>
        <v>0</v>
      </c>
      <c r="V368" s="256" t="str">
        <f t="shared" si="21"/>
        <v>-</v>
      </c>
      <c r="W368" s="277" t="s">
        <v>687</v>
      </c>
      <c r="X368" s="278">
        <v>2.1800000000000002</v>
      </c>
      <c r="Y368" s="279">
        <f t="shared" si="23"/>
        <v>0</v>
      </c>
    </row>
    <row r="369" spans="1:25" s="255" customFormat="1" ht="37.25" customHeight="1" x14ac:dyDescent="0.15">
      <c r="A369" s="259" t="s">
        <v>1153</v>
      </c>
      <c r="B369" s="274" t="s">
        <v>1314</v>
      </c>
      <c r="C369" s="260" t="s">
        <v>1317</v>
      </c>
      <c r="D369" s="250">
        <v>3</v>
      </c>
      <c r="E369" s="275">
        <v>108</v>
      </c>
      <c r="F369" s="202"/>
      <c r="G369" s="203"/>
      <c r="H369" s="204"/>
      <c r="I369" s="205"/>
      <c r="J369" s="206"/>
      <c r="K369" s="207"/>
      <c r="L369" s="208"/>
      <c r="M369" s="209"/>
      <c r="N369" s="491"/>
      <c r="O369" s="210"/>
      <c r="P369" s="211"/>
      <c r="Q369" s="212"/>
      <c r="R369" s="213"/>
      <c r="S369" s="214"/>
      <c r="T369" s="276">
        <f t="shared" si="26"/>
        <v>0</v>
      </c>
      <c r="U369" s="276">
        <f t="shared" si="22"/>
        <v>0</v>
      </c>
      <c r="V369" s="256" t="str">
        <f t="shared" ref="V369:V376" si="27">IF(T369&gt;0,T369*E369,"-")</f>
        <v>-</v>
      </c>
      <c r="W369" s="277"/>
      <c r="X369" s="279">
        <v>2</v>
      </c>
      <c r="Y369" s="279">
        <f t="shared" si="23"/>
        <v>0</v>
      </c>
    </row>
    <row r="370" spans="1:25" s="255" customFormat="1" ht="37" customHeight="1" x14ac:dyDescent="0.15">
      <c r="A370" s="259" t="s">
        <v>1153</v>
      </c>
      <c r="B370" s="274" t="s">
        <v>1315</v>
      </c>
      <c r="C370" s="260" t="s">
        <v>1347</v>
      </c>
      <c r="D370" s="250">
        <v>3</v>
      </c>
      <c r="E370" s="275">
        <v>96</v>
      </c>
      <c r="F370" s="202"/>
      <c r="G370" s="203"/>
      <c r="H370" s="204"/>
      <c r="I370" s="205"/>
      <c r="J370" s="206"/>
      <c r="K370" s="207"/>
      <c r="L370" s="208"/>
      <c r="M370" s="209"/>
      <c r="N370" s="491"/>
      <c r="O370" s="210"/>
      <c r="P370" s="211"/>
      <c r="Q370" s="212"/>
      <c r="R370" s="213"/>
      <c r="S370" s="214"/>
      <c r="T370" s="276">
        <f t="shared" si="26"/>
        <v>0</v>
      </c>
      <c r="U370" s="276">
        <f t="shared" si="22"/>
        <v>0</v>
      </c>
      <c r="V370" s="256" t="str">
        <f t="shared" si="27"/>
        <v>-</v>
      </c>
      <c r="W370" s="277"/>
      <c r="X370" s="279">
        <v>1.8</v>
      </c>
      <c r="Y370" s="279">
        <f t="shared" si="23"/>
        <v>0</v>
      </c>
    </row>
    <row r="371" spans="1:25" s="255" customFormat="1" ht="37" customHeight="1" x14ac:dyDescent="0.15">
      <c r="A371" s="259" t="s">
        <v>1153</v>
      </c>
      <c r="B371" s="274" t="s">
        <v>1319</v>
      </c>
      <c r="C371" s="260" t="s">
        <v>1325</v>
      </c>
      <c r="D371" s="250">
        <v>2</v>
      </c>
      <c r="E371" s="275">
        <v>161</v>
      </c>
      <c r="F371" s="202"/>
      <c r="G371" s="203"/>
      <c r="H371" s="204"/>
      <c r="I371" s="205"/>
      <c r="J371" s="206"/>
      <c r="K371" s="207"/>
      <c r="L371" s="208"/>
      <c r="M371" s="209"/>
      <c r="N371" s="491"/>
      <c r="O371" s="210"/>
      <c r="P371" s="211"/>
      <c r="Q371" s="212"/>
      <c r="R371" s="213"/>
      <c r="S371" s="214"/>
      <c r="T371" s="276">
        <f t="shared" si="26"/>
        <v>0</v>
      </c>
      <c r="U371" s="276">
        <f t="shared" ref="U371:U375" si="28">T371*D371</f>
        <v>0</v>
      </c>
      <c r="V371" s="256" t="str">
        <f t="shared" ref="V371:V375" si="29">IF(T371&gt;0,T371*E371,"-")</f>
        <v>-</v>
      </c>
      <c r="W371" s="277"/>
      <c r="X371" s="279">
        <v>2.4500000000000002</v>
      </c>
      <c r="Y371" s="279">
        <f t="shared" si="23"/>
        <v>0</v>
      </c>
    </row>
    <row r="372" spans="1:25" s="255" customFormat="1" ht="37" customHeight="1" x14ac:dyDescent="0.15">
      <c r="A372" s="259" t="s">
        <v>1153</v>
      </c>
      <c r="B372" s="274" t="s">
        <v>1320</v>
      </c>
      <c r="C372" s="260" t="s">
        <v>1326</v>
      </c>
      <c r="D372" s="250">
        <v>1</v>
      </c>
      <c r="E372" s="275">
        <v>159</v>
      </c>
      <c r="F372" s="202"/>
      <c r="G372" s="203"/>
      <c r="H372" s="204"/>
      <c r="I372" s="205"/>
      <c r="J372" s="206"/>
      <c r="K372" s="207"/>
      <c r="L372" s="208"/>
      <c r="M372" s="209"/>
      <c r="N372" s="491"/>
      <c r="O372" s="210"/>
      <c r="P372" s="211"/>
      <c r="Q372" s="212"/>
      <c r="R372" s="213"/>
      <c r="S372" s="214"/>
      <c r="T372" s="276">
        <f t="shared" si="26"/>
        <v>0</v>
      </c>
      <c r="U372" s="276">
        <f t="shared" si="28"/>
        <v>0</v>
      </c>
      <c r="V372" s="256" t="str">
        <f t="shared" si="29"/>
        <v>-</v>
      </c>
      <c r="W372" s="277" t="s">
        <v>479</v>
      </c>
      <c r="X372" s="279">
        <v>2.64</v>
      </c>
      <c r="Y372" s="279">
        <f t="shared" si="23"/>
        <v>0</v>
      </c>
    </row>
    <row r="373" spans="1:25" s="255" customFormat="1" ht="37" customHeight="1" x14ac:dyDescent="0.15">
      <c r="A373" s="259" t="s">
        <v>1153</v>
      </c>
      <c r="B373" s="274" t="s">
        <v>1321</v>
      </c>
      <c r="C373" s="260" t="s">
        <v>1327</v>
      </c>
      <c r="D373" s="250">
        <v>1</v>
      </c>
      <c r="E373" s="275">
        <v>101</v>
      </c>
      <c r="F373" s="202"/>
      <c r="G373" s="203"/>
      <c r="H373" s="204"/>
      <c r="I373" s="205"/>
      <c r="J373" s="206"/>
      <c r="K373" s="207"/>
      <c r="L373" s="208"/>
      <c r="M373" s="209"/>
      <c r="N373" s="491"/>
      <c r="O373" s="210"/>
      <c r="P373" s="211"/>
      <c r="Q373" s="212"/>
      <c r="R373" s="213"/>
      <c r="S373" s="214"/>
      <c r="T373" s="276">
        <f t="shared" si="26"/>
        <v>0</v>
      </c>
      <c r="U373" s="276">
        <f t="shared" si="28"/>
        <v>0</v>
      </c>
      <c r="V373" s="256" t="str">
        <f t="shared" si="29"/>
        <v>-</v>
      </c>
      <c r="W373" s="277"/>
      <c r="X373" s="279">
        <v>1.43</v>
      </c>
      <c r="Y373" s="279">
        <f t="shared" si="23"/>
        <v>0</v>
      </c>
    </row>
    <row r="374" spans="1:25" s="255" customFormat="1" ht="37" customHeight="1" x14ac:dyDescent="0.15">
      <c r="A374" s="259" t="s">
        <v>1153</v>
      </c>
      <c r="B374" s="274" t="s">
        <v>1322</v>
      </c>
      <c r="C374" s="260" t="s">
        <v>1328</v>
      </c>
      <c r="D374" s="250">
        <v>1</v>
      </c>
      <c r="E374" s="275">
        <v>75</v>
      </c>
      <c r="F374" s="202"/>
      <c r="G374" s="203"/>
      <c r="H374" s="204"/>
      <c r="I374" s="205"/>
      <c r="J374" s="206"/>
      <c r="K374" s="207"/>
      <c r="L374" s="208"/>
      <c r="M374" s="209"/>
      <c r="N374" s="491"/>
      <c r="O374" s="210"/>
      <c r="P374" s="211"/>
      <c r="Q374" s="212"/>
      <c r="R374" s="213"/>
      <c r="S374" s="214"/>
      <c r="T374" s="276">
        <f t="shared" si="26"/>
        <v>0</v>
      </c>
      <c r="U374" s="276">
        <f t="shared" si="28"/>
        <v>0</v>
      </c>
      <c r="V374" s="256" t="str">
        <f t="shared" si="29"/>
        <v>-</v>
      </c>
      <c r="W374" s="277"/>
      <c r="X374" s="279">
        <v>0.99</v>
      </c>
      <c r="Y374" s="279">
        <f t="shared" ref="Y374:Y421" si="30">X374*T374</f>
        <v>0</v>
      </c>
    </row>
    <row r="375" spans="1:25" s="255" customFormat="1" ht="37" customHeight="1" x14ac:dyDescent="0.15">
      <c r="A375" s="259" t="s">
        <v>1153</v>
      </c>
      <c r="B375" s="274" t="s">
        <v>1323</v>
      </c>
      <c r="C375" s="260" t="s">
        <v>1329</v>
      </c>
      <c r="D375" s="250">
        <v>1</v>
      </c>
      <c r="E375" s="275">
        <v>114</v>
      </c>
      <c r="F375" s="202"/>
      <c r="G375" s="203"/>
      <c r="H375" s="204"/>
      <c r="I375" s="205"/>
      <c r="J375" s="206"/>
      <c r="K375" s="207"/>
      <c r="L375" s="208"/>
      <c r="M375" s="209"/>
      <c r="N375" s="491"/>
      <c r="O375" s="210"/>
      <c r="P375" s="211"/>
      <c r="Q375" s="212"/>
      <c r="R375" s="213"/>
      <c r="S375" s="214"/>
      <c r="T375" s="276">
        <f t="shared" si="26"/>
        <v>0</v>
      </c>
      <c r="U375" s="276">
        <f t="shared" si="28"/>
        <v>0</v>
      </c>
      <c r="V375" s="256" t="str">
        <f t="shared" si="29"/>
        <v>-</v>
      </c>
      <c r="W375" s="277"/>
      <c r="X375" s="279">
        <v>1.68</v>
      </c>
      <c r="Y375" s="279">
        <f t="shared" si="30"/>
        <v>0</v>
      </c>
    </row>
    <row r="376" spans="1:25" s="255" customFormat="1" ht="37.25" customHeight="1" x14ac:dyDescent="0.15">
      <c r="A376" s="259" t="s">
        <v>1153</v>
      </c>
      <c r="B376" s="274" t="s">
        <v>1316</v>
      </c>
      <c r="C376" s="260" t="s">
        <v>1318</v>
      </c>
      <c r="D376" s="250">
        <v>2</v>
      </c>
      <c r="E376" s="275">
        <v>120</v>
      </c>
      <c r="F376" s="202"/>
      <c r="G376" s="203"/>
      <c r="H376" s="204"/>
      <c r="I376" s="205"/>
      <c r="J376" s="206"/>
      <c r="K376" s="207"/>
      <c r="L376" s="208"/>
      <c r="M376" s="209"/>
      <c r="N376" s="491"/>
      <c r="O376" s="210"/>
      <c r="P376" s="211"/>
      <c r="Q376" s="212"/>
      <c r="R376" s="213"/>
      <c r="S376" s="214"/>
      <c r="T376" s="276">
        <f t="shared" si="26"/>
        <v>0</v>
      </c>
      <c r="U376" s="276">
        <f t="shared" si="22"/>
        <v>0</v>
      </c>
      <c r="V376" s="256" t="str">
        <f t="shared" si="27"/>
        <v>-</v>
      </c>
      <c r="W376" s="277"/>
      <c r="X376" s="279">
        <v>2.2400000000000002</v>
      </c>
      <c r="Y376" s="279">
        <f t="shared" si="30"/>
        <v>0</v>
      </c>
    </row>
    <row r="377" spans="1:25" s="255" customFormat="1" ht="37.25" customHeight="1" x14ac:dyDescent="0.15">
      <c r="A377" s="259" t="s">
        <v>1153</v>
      </c>
      <c r="B377" s="274" t="s">
        <v>1324</v>
      </c>
      <c r="C377" s="260" t="s">
        <v>1330</v>
      </c>
      <c r="D377" s="250">
        <v>1</v>
      </c>
      <c r="E377" s="275">
        <v>144</v>
      </c>
      <c r="F377" s="202"/>
      <c r="G377" s="203"/>
      <c r="H377" s="204"/>
      <c r="I377" s="205"/>
      <c r="J377" s="206"/>
      <c r="K377" s="207"/>
      <c r="L377" s="208"/>
      <c r="M377" s="209"/>
      <c r="N377" s="491"/>
      <c r="O377" s="210"/>
      <c r="P377" s="211"/>
      <c r="Q377" s="212"/>
      <c r="R377" s="213"/>
      <c r="S377" s="214"/>
      <c r="T377" s="276">
        <f t="shared" si="26"/>
        <v>0</v>
      </c>
      <c r="U377" s="276">
        <f t="shared" ref="U377" si="31">T377*D377</f>
        <v>0</v>
      </c>
      <c r="V377" s="256" t="str">
        <f t="shared" ref="V377" si="32">IF(T377&gt;0,T377*E377,"-")</f>
        <v>-</v>
      </c>
      <c r="W377" s="277"/>
      <c r="X377" s="279">
        <v>2.2999999999999998</v>
      </c>
      <c r="Y377" s="279">
        <f t="shared" si="30"/>
        <v>0</v>
      </c>
    </row>
    <row r="378" spans="1:25" s="255" customFormat="1" ht="37.25" customHeight="1" x14ac:dyDescent="0.15">
      <c r="A378" s="259" t="s">
        <v>1153</v>
      </c>
      <c r="B378" s="274" t="s">
        <v>1332</v>
      </c>
      <c r="C378" s="260" t="s">
        <v>1331</v>
      </c>
      <c r="D378" s="250">
        <v>1</v>
      </c>
      <c r="E378" s="275">
        <v>171</v>
      </c>
      <c r="F378" s="202"/>
      <c r="G378" s="203"/>
      <c r="H378" s="204"/>
      <c r="I378" s="205"/>
      <c r="J378" s="206"/>
      <c r="K378" s="207"/>
      <c r="L378" s="208"/>
      <c r="M378" s="209"/>
      <c r="N378" s="491"/>
      <c r="O378" s="210"/>
      <c r="P378" s="211"/>
      <c r="Q378" s="212"/>
      <c r="R378" s="213"/>
      <c r="S378" s="214"/>
      <c r="T378" s="276">
        <f t="shared" si="26"/>
        <v>0</v>
      </c>
      <c r="U378" s="276">
        <f t="shared" ref="U378" si="33">T378*D378</f>
        <v>0</v>
      </c>
      <c r="V378" s="256" t="str">
        <f t="shared" ref="V378" si="34">IF(T378&gt;0,T378*E378,"-")</f>
        <v>-</v>
      </c>
      <c r="W378" s="277"/>
      <c r="X378" s="279">
        <v>2.77</v>
      </c>
      <c r="Y378" s="279">
        <f t="shared" si="30"/>
        <v>0</v>
      </c>
    </row>
    <row r="379" spans="1:25" s="255" customFormat="1" ht="37.25" customHeight="1" x14ac:dyDescent="0.15">
      <c r="A379" s="259" t="s">
        <v>1153</v>
      </c>
      <c r="B379" s="274" t="s">
        <v>1154</v>
      </c>
      <c r="C379" s="260" t="s">
        <v>1155</v>
      </c>
      <c r="D379" s="250">
        <v>1</v>
      </c>
      <c r="E379" s="275">
        <v>94</v>
      </c>
      <c r="F379" s="202"/>
      <c r="G379" s="203"/>
      <c r="H379" s="204"/>
      <c r="I379" s="205"/>
      <c r="J379" s="206"/>
      <c r="K379" s="207"/>
      <c r="L379" s="208"/>
      <c r="M379" s="209"/>
      <c r="N379" s="491"/>
      <c r="O379" s="210"/>
      <c r="P379" s="211"/>
      <c r="Q379" s="212"/>
      <c r="R379" s="213"/>
      <c r="S379" s="214"/>
      <c r="T379" s="276">
        <f t="shared" si="26"/>
        <v>0</v>
      </c>
      <c r="U379" s="276">
        <f t="shared" si="22"/>
        <v>0</v>
      </c>
      <c r="V379" s="256" t="str">
        <f t="shared" si="21"/>
        <v>-</v>
      </c>
      <c r="W379" s="277" t="s">
        <v>455</v>
      </c>
      <c r="X379" s="278">
        <v>1.6</v>
      </c>
      <c r="Y379" s="279">
        <f t="shared" si="30"/>
        <v>0</v>
      </c>
    </row>
    <row r="380" spans="1:25" s="255" customFormat="1" ht="37.25" customHeight="1" x14ac:dyDescent="0.15">
      <c r="A380" s="259" t="s">
        <v>1153</v>
      </c>
      <c r="B380" s="274" t="s">
        <v>1156</v>
      </c>
      <c r="C380" s="260" t="s">
        <v>1157</v>
      </c>
      <c r="D380" s="250">
        <v>1</v>
      </c>
      <c r="E380" s="275">
        <v>74</v>
      </c>
      <c r="F380" s="202"/>
      <c r="G380" s="203"/>
      <c r="H380" s="204"/>
      <c r="I380" s="205"/>
      <c r="J380" s="206"/>
      <c r="K380" s="207"/>
      <c r="L380" s="208"/>
      <c r="M380" s="209"/>
      <c r="N380" s="491"/>
      <c r="O380" s="210"/>
      <c r="P380" s="211"/>
      <c r="Q380" s="212"/>
      <c r="R380" s="213"/>
      <c r="S380" s="214"/>
      <c r="T380" s="276">
        <f t="shared" si="26"/>
        <v>0</v>
      </c>
      <c r="U380" s="276">
        <f t="shared" si="22"/>
        <v>0</v>
      </c>
      <c r="V380" s="256" t="str">
        <f t="shared" si="21"/>
        <v>-</v>
      </c>
      <c r="W380" s="277" t="s">
        <v>407</v>
      </c>
      <c r="X380" s="278">
        <v>1.2</v>
      </c>
      <c r="Y380" s="279">
        <f t="shared" si="30"/>
        <v>0</v>
      </c>
    </row>
    <row r="381" spans="1:25" s="255" customFormat="1" ht="37.25" customHeight="1" x14ac:dyDescent="0.15">
      <c r="A381" s="259" t="s">
        <v>1153</v>
      </c>
      <c r="B381" s="274" t="s">
        <v>1158</v>
      </c>
      <c r="C381" s="260" t="s">
        <v>1159</v>
      </c>
      <c r="D381" s="250">
        <v>1</v>
      </c>
      <c r="E381" s="275">
        <v>82</v>
      </c>
      <c r="F381" s="202"/>
      <c r="G381" s="203"/>
      <c r="H381" s="204"/>
      <c r="I381" s="205"/>
      <c r="J381" s="206"/>
      <c r="K381" s="207"/>
      <c r="L381" s="208"/>
      <c r="M381" s="209"/>
      <c r="N381" s="491"/>
      <c r="O381" s="210"/>
      <c r="P381" s="211"/>
      <c r="Q381" s="212"/>
      <c r="R381" s="213"/>
      <c r="S381" s="214"/>
      <c r="T381" s="276">
        <f t="shared" si="26"/>
        <v>0</v>
      </c>
      <c r="U381" s="276">
        <f t="shared" si="22"/>
        <v>0</v>
      </c>
      <c r="V381" s="256" t="str">
        <f t="shared" si="21"/>
        <v>-</v>
      </c>
      <c r="W381" s="304" t="s">
        <v>647</v>
      </c>
      <c r="X381" s="278">
        <v>1.3</v>
      </c>
      <c r="Y381" s="279">
        <f t="shared" si="30"/>
        <v>0</v>
      </c>
    </row>
    <row r="382" spans="1:25" s="255" customFormat="1" ht="37.25" customHeight="1" x14ac:dyDescent="0.15">
      <c r="A382" s="259" t="s">
        <v>1153</v>
      </c>
      <c r="B382" s="274" t="s">
        <v>1160</v>
      </c>
      <c r="C382" s="260" t="s">
        <v>1161</v>
      </c>
      <c r="D382" s="250">
        <v>1</v>
      </c>
      <c r="E382" s="275">
        <v>177</v>
      </c>
      <c r="F382" s="202"/>
      <c r="G382" s="203"/>
      <c r="H382" s="204"/>
      <c r="I382" s="205"/>
      <c r="J382" s="206"/>
      <c r="K382" s="207"/>
      <c r="L382" s="208"/>
      <c r="M382" s="209"/>
      <c r="N382" s="491"/>
      <c r="O382" s="210"/>
      <c r="P382" s="211"/>
      <c r="Q382" s="212"/>
      <c r="R382" s="213"/>
      <c r="S382" s="214"/>
      <c r="T382" s="276">
        <f t="shared" si="26"/>
        <v>0</v>
      </c>
      <c r="U382" s="276">
        <f t="shared" si="22"/>
        <v>0</v>
      </c>
      <c r="V382" s="256" t="str">
        <f t="shared" si="21"/>
        <v>-</v>
      </c>
      <c r="W382" s="277" t="s">
        <v>647</v>
      </c>
      <c r="X382" s="278">
        <v>3.2</v>
      </c>
      <c r="Y382" s="279">
        <f t="shared" si="30"/>
        <v>0</v>
      </c>
    </row>
    <row r="383" spans="1:25" s="255" customFormat="1" ht="37.25" customHeight="1" x14ac:dyDescent="0.15">
      <c r="A383" s="259" t="s">
        <v>1162</v>
      </c>
      <c r="B383" s="274" t="s">
        <v>1310</v>
      </c>
      <c r="C383" s="260" t="s">
        <v>1312</v>
      </c>
      <c r="D383" s="250">
        <v>2</v>
      </c>
      <c r="E383" s="275">
        <v>76</v>
      </c>
      <c r="F383" s="202"/>
      <c r="G383" s="203"/>
      <c r="H383" s="204"/>
      <c r="I383" s="205"/>
      <c r="J383" s="206"/>
      <c r="K383" s="207"/>
      <c r="L383" s="208"/>
      <c r="M383" s="209"/>
      <c r="N383" s="491"/>
      <c r="O383" s="210"/>
      <c r="P383" s="211"/>
      <c r="Q383" s="212"/>
      <c r="R383" s="213"/>
      <c r="S383" s="214"/>
      <c r="T383" s="276">
        <f t="shared" si="26"/>
        <v>0</v>
      </c>
      <c r="U383" s="276">
        <f t="shared" si="22"/>
        <v>0</v>
      </c>
      <c r="V383" s="256" t="str">
        <f t="shared" si="21"/>
        <v>-</v>
      </c>
      <c r="W383" s="305" t="s">
        <v>702</v>
      </c>
      <c r="X383" s="278">
        <v>1</v>
      </c>
      <c r="Y383" s="279">
        <f t="shared" si="30"/>
        <v>0</v>
      </c>
    </row>
    <row r="384" spans="1:25" s="255" customFormat="1" ht="37.25" customHeight="1" x14ac:dyDescent="0.15">
      <c r="A384" s="259" t="s">
        <v>1162</v>
      </c>
      <c r="B384" s="274" t="s">
        <v>918</v>
      </c>
      <c r="C384" s="260" t="s">
        <v>1311</v>
      </c>
      <c r="D384" s="250">
        <v>1</v>
      </c>
      <c r="E384" s="275">
        <v>116</v>
      </c>
      <c r="F384" s="202"/>
      <c r="G384" s="203"/>
      <c r="H384" s="204"/>
      <c r="I384" s="205"/>
      <c r="J384" s="206"/>
      <c r="K384" s="207"/>
      <c r="L384" s="208"/>
      <c r="M384" s="209"/>
      <c r="N384" s="491"/>
      <c r="O384" s="210"/>
      <c r="P384" s="211"/>
      <c r="Q384" s="212"/>
      <c r="R384" s="213"/>
      <c r="S384" s="214"/>
      <c r="T384" s="276">
        <f t="shared" si="26"/>
        <v>0</v>
      </c>
      <c r="U384" s="276">
        <f t="shared" si="22"/>
        <v>0</v>
      </c>
      <c r="V384" s="256" t="str">
        <f t="shared" si="21"/>
        <v>-</v>
      </c>
      <c r="W384" s="277" t="s">
        <v>455</v>
      </c>
      <c r="X384" s="278">
        <v>2</v>
      </c>
      <c r="Y384" s="279">
        <f t="shared" si="30"/>
        <v>0</v>
      </c>
    </row>
    <row r="385" spans="1:25" s="255" customFormat="1" ht="37.25" customHeight="1" x14ac:dyDescent="0.15">
      <c r="A385" s="259" t="s">
        <v>1162</v>
      </c>
      <c r="B385" s="274" t="s">
        <v>920</v>
      </c>
      <c r="C385" s="260" t="s">
        <v>1313</v>
      </c>
      <c r="D385" s="250">
        <v>1</v>
      </c>
      <c r="E385" s="275">
        <v>64</v>
      </c>
      <c r="F385" s="202"/>
      <c r="G385" s="203"/>
      <c r="H385" s="204"/>
      <c r="I385" s="205"/>
      <c r="J385" s="206"/>
      <c r="K385" s="207"/>
      <c r="L385" s="208"/>
      <c r="M385" s="209"/>
      <c r="N385" s="491"/>
      <c r="O385" s="210"/>
      <c r="P385" s="211"/>
      <c r="Q385" s="212"/>
      <c r="R385" s="213"/>
      <c r="S385" s="214"/>
      <c r="T385" s="276">
        <f t="shared" si="26"/>
        <v>0</v>
      </c>
      <c r="U385" s="276">
        <f t="shared" si="22"/>
        <v>0</v>
      </c>
      <c r="V385" s="256" t="str">
        <f t="shared" si="21"/>
        <v>-</v>
      </c>
      <c r="W385" s="277" t="s">
        <v>482</v>
      </c>
      <c r="X385" s="278">
        <v>2.13</v>
      </c>
      <c r="Y385" s="279">
        <f t="shared" si="30"/>
        <v>0</v>
      </c>
    </row>
    <row r="386" spans="1:25" s="255" customFormat="1" ht="37.25" customHeight="1" x14ac:dyDescent="0.15">
      <c r="A386" s="306">
        <v>2018</v>
      </c>
      <c r="B386" s="274" t="s">
        <v>656</v>
      </c>
      <c r="C386" s="260" t="s">
        <v>657</v>
      </c>
      <c r="D386" s="250">
        <v>26</v>
      </c>
      <c r="E386" s="275">
        <v>81</v>
      </c>
      <c r="F386" s="202"/>
      <c r="G386" s="203"/>
      <c r="H386" s="204"/>
      <c r="I386" s="205"/>
      <c r="J386" s="206"/>
      <c r="K386" s="207"/>
      <c r="L386" s="208"/>
      <c r="M386" s="209"/>
      <c r="N386" s="491"/>
      <c r="O386" s="210"/>
      <c r="P386" s="211"/>
      <c r="Q386" s="212"/>
      <c r="R386" s="213"/>
      <c r="S386" s="214"/>
      <c r="T386" s="276">
        <f t="shared" si="26"/>
        <v>0</v>
      </c>
      <c r="U386" s="276">
        <f t="shared" si="22"/>
        <v>0</v>
      </c>
      <c r="V386" s="256" t="str">
        <f t="shared" ref="V386:V422" si="35">IF(T386&gt;0,T386*E386,"-")</f>
        <v>-</v>
      </c>
      <c r="W386" s="283" t="s">
        <v>378</v>
      </c>
      <c r="X386" s="278">
        <v>0.36</v>
      </c>
      <c r="Y386" s="279">
        <f t="shared" si="30"/>
        <v>0</v>
      </c>
    </row>
    <row r="387" spans="1:25" s="255" customFormat="1" ht="37.25" customHeight="1" x14ac:dyDescent="0.15">
      <c r="A387" s="306">
        <v>2018</v>
      </c>
      <c r="B387" s="274" t="s">
        <v>658</v>
      </c>
      <c r="C387" s="260" t="s">
        <v>659</v>
      </c>
      <c r="D387" s="250">
        <v>10</v>
      </c>
      <c r="E387" s="275">
        <v>77</v>
      </c>
      <c r="F387" s="202"/>
      <c r="G387" s="203"/>
      <c r="H387" s="204"/>
      <c r="I387" s="205"/>
      <c r="J387" s="206"/>
      <c r="K387" s="207"/>
      <c r="L387" s="208"/>
      <c r="M387" s="209"/>
      <c r="N387" s="491"/>
      <c r="O387" s="210"/>
      <c r="P387" s="211"/>
      <c r="Q387" s="212"/>
      <c r="R387" s="213"/>
      <c r="S387" s="214"/>
      <c r="T387" s="276">
        <f t="shared" si="26"/>
        <v>0</v>
      </c>
      <c r="U387" s="276">
        <f t="shared" ref="U387:U422" si="36">T387*D387</f>
        <v>0</v>
      </c>
      <c r="V387" s="256" t="str">
        <f t="shared" si="35"/>
        <v>-</v>
      </c>
      <c r="W387" s="307" t="s">
        <v>660</v>
      </c>
      <c r="X387" s="278">
        <v>1.1200000000000001</v>
      </c>
      <c r="Y387" s="279">
        <f t="shared" si="30"/>
        <v>0</v>
      </c>
    </row>
    <row r="388" spans="1:25" s="255" customFormat="1" ht="37.25" customHeight="1" x14ac:dyDescent="0.15">
      <c r="A388" s="306">
        <v>2018</v>
      </c>
      <c r="B388" s="274" t="s">
        <v>661</v>
      </c>
      <c r="C388" s="260" t="s">
        <v>662</v>
      </c>
      <c r="D388" s="250">
        <v>13</v>
      </c>
      <c r="E388" s="275">
        <v>94</v>
      </c>
      <c r="F388" s="202"/>
      <c r="G388" s="203"/>
      <c r="H388" s="204"/>
      <c r="I388" s="205"/>
      <c r="J388" s="206"/>
      <c r="K388" s="207"/>
      <c r="L388" s="208"/>
      <c r="M388" s="209"/>
      <c r="N388" s="491"/>
      <c r="O388" s="210"/>
      <c r="P388" s="211"/>
      <c r="Q388" s="212"/>
      <c r="R388" s="213"/>
      <c r="S388" s="214"/>
      <c r="T388" s="276">
        <f t="shared" si="26"/>
        <v>0</v>
      </c>
      <c r="U388" s="276">
        <f t="shared" si="36"/>
        <v>0</v>
      </c>
      <c r="V388" s="256" t="str">
        <f t="shared" si="35"/>
        <v>-</v>
      </c>
      <c r="W388" s="283" t="s">
        <v>378</v>
      </c>
      <c r="X388" s="278">
        <v>1.3</v>
      </c>
      <c r="Y388" s="279">
        <f t="shared" si="30"/>
        <v>0</v>
      </c>
    </row>
    <row r="389" spans="1:25" s="255" customFormat="1" ht="37.25" customHeight="1" x14ac:dyDescent="0.15">
      <c r="A389" s="306">
        <v>2018</v>
      </c>
      <c r="B389" s="274" t="s">
        <v>663</v>
      </c>
      <c r="C389" s="260" t="s">
        <v>664</v>
      </c>
      <c r="D389" s="250">
        <v>10</v>
      </c>
      <c r="E389" s="275">
        <v>73</v>
      </c>
      <c r="F389" s="202"/>
      <c r="G389" s="203"/>
      <c r="H389" s="204"/>
      <c r="I389" s="205"/>
      <c r="J389" s="206"/>
      <c r="K389" s="207"/>
      <c r="L389" s="208"/>
      <c r="M389" s="209"/>
      <c r="N389" s="491"/>
      <c r="O389" s="210"/>
      <c r="P389" s="211"/>
      <c r="Q389" s="212"/>
      <c r="R389" s="213"/>
      <c r="S389" s="214"/>
      <c r="T389" s="276">
        <f t="shared" si="26"/>
        <v>0</v>
      </c>
      <c r="U389" s="276">
        <f t="shared" si="36"/>
        <v>0</v>
      </c>
      <c r="V389" s="256" t="str">
        <f t="shared" si="35"/>
        <v>-</v>
      </c>
      <c r="W389" s="308" t="s">
        <v>1303</v>
      </c>
      <c r="X389" s="278">
        <v>0.98</v>
      </c>
      <c r="Y389" s="279">
        <f t="shared" si="30"/>
        <v>0</v>
      </c>
    </row>
    <row r="390" spans="1:25" s="255" customFormat="1" ht="37.25" customHeight="1" x14ac:dyDescent="0.15">
      <c r="A390" s="306">
        <v>2018</v>
      </c>
      <c r="B390" s="274" t="s">
        <v>665</v>
      </c>
      <c r="C390" s="260" t="s">
        <v>666</v>
      </c>
      <c r="D390" s="250">
        <v>5</v>
      </c>
      <c r="E390" s="275">
        <v>94</v>
      </c>
      <c r="F390" s="202"/>
      <c r="G390" s="203"/>
      <c r="H390" s="204"/>
      <c r="I390" s="205"/>
      <c r="J390" s="206"/>
      <c r="K390" s="207"/>
      <c r="L390" s="208"/>
      <c r="M390" s="209"/>
      <c r="N390" s="491"/>
      <c r="O390" s="210"/>
      <c r="P390" s="211"/>
      <c r="Q390" s="212"/>
      <c r="R390" s="213"/>
      <c r="S390" s="214"/>
      <c r="T390" s="276">
        <f t="shared" si="26"/>
        <v>0</v>
      </c>
      <c r="U390" s="276">
        <f t="shared" si="36"/>
        <v>0</v>
      </c>
      <c r="V390" s="256" t="str">
        <f t="shared" si="35"/>
        <v>-</v>
      </c>
      <c r="W390" s="309" t="s">
        <v>667</v>
      </c>
      <c r="X390" s="278">
        <v>1.74</v>
      </c>
      <c r="Y390" s="279">
        <f t="shared" si="30"/>
        <v>0</v>
      </c>
    </row>
    <row r="391" spans="1:25" s="255" customFormat="1" ht="37.25" customHeight="1" x14ac:dyDescent="0.15">
      <c r="A391" s="306">
        <v>2018</v>
      </c>
      <c r="B391" s="274" t="s">
        <v>668</v>
      </c>
      <c r="C391" s="260" t="s">
        <v>669</v>
      </c>
      <c r="D391" s="250">
        <v>10</v>
      </c>
      <c r="E391" s="275">
        <v>131</v>
      </c>
      <c r="F391" s="202"/>
      <c r="G391" s="203"/>
      <c r="H391" s="204"/>
      <c r="I391" s="205"/>
      <c r="J391" s="206"/>
      <c r="K391" s="207"/>
      <c r="L391" s="208"/>
      <c r="M391" s="209"/>
      <c r="N391" s="491"/>
      <c r="O391" s="210"/>
      <c r="P391" s="211"/>
      <c r="Q391" s="212"/>
      <c r="R391" s="213"/>
      <c r="S391" s="214"/>
      <c r="T391" s="276">
        <f t="shared" ref="T391:T422" si="37">F391+G391+H391+I391+J391+K391+L391+M391+N391+O391+P391+Q391+R391+S391</f>
        <v>0</v>
      </c>
      <c r="U391" s="276">
        <f t="shared" si="36"/>
        <v>0</v>
      </c>
      <c r="V391" s="256" t="str">
        <f t="shared" si="35"/>
        <v>-</v>
      </c>
      <c r="W391" s="305" t="s">
        <v>660</v>
      </c>
      <c r="X391" s="278">
        <v>2.2200000000000002</v>
      </c>
      <c r="Y391" s="279">
        <f t="shared" si="30"/>
        <v>0</v>
      </c>
    </row>
    <row r="392" spans="1:25" s="255" customFormat="1" ht="37.25" customHeight="1" x14ac:dyDescent="0.15">
      <c r="A392" s="306">
        <v>2018</v>
      </c>
      <c r="B392" s="274" t="s">
        <v>670</v>
      </c>
      <c r="C392" s="260" t="s">
        <v>671</v>
      </c>
      <c r="D392" s="250">
        <v>3</v>
      </c>
      <c r="E392" s="275">
        <v>103</v>
      </c>
      <c r="F392" s="202"/>
      <c r="G392" s="203"/>
      <c r="H392" s="204"/>
      <c r="I392" s="205"/>
      <c r="J392" s="206"/>
      <c r="K392" s="207"/>
      <c r="L392" s="208"/>
      <c r="M392" s="209"/>
      <c r="N392" s="491"/>
      <c r="O392" s="210"/>
      <c r="P392" s="211"/>
      <c r="Q392" s="212"/>
      <c r="R392" s="213"/>
      <c r="S392" s="214"/>
      <c r="T392" s="276">
        <f t="shared" si="37"/>
        <v>0</v>
      </c>
      <c r="U392" s="276">
        <f t="shared" si="36"/>
        <v>0</v>
      </c>
      <c r="V392" s="256" t="str">
        <f t="shared" si="35"/>
        <v>-</v>
      </c>
      <c r="W392" s="305" t="s">
        <v>672</v>
      </c>
      <c r="X392" s="278">
        <v>1.34</v>
      </c>
      <c r="Y392" s="279">
        <f t="shared" si="30"/>
        <v>0</v>
      </c>
    </row>
    <row r="393" spans="1:25" s="255" customFormat="1" ht="37.25" customHeight="1" x14ac:dyDescent="0.15">
      <c r="A393" s="306">
        <v>2018</v>
      </c>
      <c r="B393" s="274" t="s">
        <v>673</v>
      </c>
      <c r="C393" s="260" t="s">
        <v>674</v>
      </c>
      <c r="D393" s="250">
        <v>3</v>
      </c>
      <c r="E393" s="275">
        <v>103</v>
      </c>
      <c r="F393" s="202"/>
      <c r="G393" s="203"/>
      <c r="H393" s="204"/>
      <c r="I393" s="205"/>
      <c r="J393" s="206"/>
      <c r="K393" s="207"/>
      <c r="L393" s="208"/>
      <c r="M393" s="209"/>
      <c r="N393" s="491"/>
      <c r="O393" s="210"/>
      <c r="P393" s="211"/>
      <c r="Q393" s="212"/>
      <c r="R393" s="213"/>
      <c r="S393" s="214"/>
      <c r="T393" s="276">
        <f t="shared" si="37"/>
        <v>0</v>
      </c>
      <c r="U393" s="276">
        <f t="shared" si="36"/>
        <v>0</v>
      </c>
      <c r="V393" s="256" t="str">
        <f t="shared" si="35"/>
        <v>-</v>
      </c>
      <c r="W393" s="305" t="s">
        <v>675</v>
      </c>
      <c r="X393" s="278">
        <v>1.31</v>
      </c>
      <c r="Y393" s="279">
        <f t="shared" si="30"/>
        <v>0</v>
      </c>
    </row>
    <row r="394" spans="1:25" s="255" customFormat="1" ht="37.25" customHeight="1" x14ac:dyDescent="0.15">
      <c r="A394" s="306">
        <v>2018</v>
      </c>
      <c r="B394" s="274" t="s">
        <v>676</v>
      </c>
      <c r="C394" s="260" t="s">
        <v>677</v>
      </c>
      <c r="D394" s="250">
        <v>5</v>
      </c>
      <c r="E394" s="275">
        <v>113</v>
      </c>
      <c r="F394" s="202"/>
      <c r="G394" s="203"/>
      <c r="H394" s="204"/>
      <c r="I394" s="205"/>
      <c r="J394" s="206"/>
      <c r="K394" s="207"/>
      <c r="L394" s="208"/>
      <c r="M394" s="209"/>
      <c r="N394" s="491"/>
      <c r="O394" s="210"/>
      <c r="P394" s="211"/>
      <c r="Q394" s="212"/>
      <c r="R394" s="213"/>
      <c r="S394" s="214"/>
      <c r="T394" s="276">
        <f t="shared" si="37"/>
        <v>0</v>
      </c>
      <c r="U394" s="276">
        <f t="shared" si="36"/>
        <v>0</v>
      </c>
      <c r="V394" s="256" t="str">
        <f t="shared" si="35"/>
        <v>-</v>
      </c>
      <c r="W394" s="305" t="s">
        <v>678</v>
      </c>
      <c r="X394" s="278">
        <v>2.15</v>
      </c>
      <c r="Y394" s="279">
        <f t="shared" si="30"/>
        <v>0</v>
      </c>
    </row>
    <row r="395" spans="1:25" s="255" customFormat="1" ht="37.25" customHeight="1" x14ac:dyDescent="0.15">
      <c r="A395" s="306">
        <v>2018</v>
      </c>
      <c r="B395" s="274" t="s">
        <v>679</v>
      </c>
      <c r="C395" s="260" t="s">
        <v>680</v>
      </c>
      <c r="D395" s="250">
        <v>5</v>
      </c>
      <c r="E395" s="275">
        <v>116</v>
      </c>
      <c r="F395" s="202"/>
      <c r="G395" s="203"/>
      <c r="H395" s="204"/>
      <c r="I395" s="205"/>
      <c r="J395" s="206"/>
      <c r="K395" s="207"/>
      <c r="L395" s="208"/>
      <c r="M395" s="209"/>
      <c r="N395" s="491"/>
      <c r="O395" s="210"/>
      <c r="P395" s="211"/>
      <c r="Q395" s="212"/>
      <c r="R395" s="213"/>
      <c r="S395" s="214"/>
      <c r="T395" s="276">
        <f t="shared" si="37"/>
        <v>0</v>
      </c>
      <c r="U395" s="276">
        <f t="shared" si="36"/>
        <v>0</v>
      </c>
      <c r="V395" s="256" t="str">
        <f t="shared" si="35"/>
        <v>-</v>
      </c>
      <c r="W395" s="305" t="s">
        <v>681</v>
      </c>
      <c r="X395" s="278">
        <v>2.2200000000000002</v>
      </c>
      <c r="Y395" s="279">
        <f t="shared" si="30"/>
        <v>0</v>
      </c>
    </row>
    <row r="396" spans="1:25" s="255" customFormat="1" ht="37.25" customHeight="1" x14ac:dyDescent="0.15">
      <c r="A396" s="306">
        <v>2018</v>
      </c>
      <c r="B396" s="274" t="s">
        <v>682</v>
      </c>
      <c r="C396" s="260" t="s">
        <v>683</v>
      </c>
      <c r="D396" s="250">
        <v>2</v>
      </c>
      <c r="E396" s="275">
        <v>134</v>
      </c>
      <c r="F396" s="202"/>
      <c r="G396" s="203"/>
      <c r="H396" s="204"/>
      <c r="I396" s="205"/>
      <c r="J396" s="206"/>
      <c r="K396" s="207"/>
      <c r="L396" s="208"/>
      <c r="M396" s="209"/>
      <c r="N396" s="491"/>
      <c r="O396" s="210"/>
      <c r="P396" s="211"/>
      <c r="Q396" s="212"/>
      <c r="R396" s="213"/>
      <c r="S396" s="214"/>
      <c r="T396" s="276">
        <f t="shared" si="37"/>
        <v>0</v>
      </c>
      <c r="U396" s="276">
        <f t="shared" si="36"/>
        <v>0</v>
      </c>
      <c r="V396" s="256" t="str">
        <f t="shared" si="35"/>
        <v>-</v>
      </c>
      <c r="W396" s="305" t="s">
        <v>684</v>
      </c>
      <c r="X396" s="278">
        <v>2.09</v>
      </c>
      <c r="Y396" s="279">
        <f t="shared" si="30"/>
        <v>0</v>
      </c>
    </row>
    <row r="397" spans="1:25" s="255" customFormat="1" ht="37.25" customHeight="1" x14ac:dyDescent="0.15">
      <c r="A397" s="306">
        <v>2018</v>
      </c>
      <c r="B397" s="274" t="s">
        <v>685</v>
      </c>
      <c r="C397" s="260" t="s">
        <v>686</v>
      </c>
      <c r="D397" s="250">
        <v>2</v>
      </c>
      <c r="E397" s="275">
        <v>144</v>
      </c>
      <c r="F397" s="202"/>
      <c r="G397" s="203"/>
      <c r="H397" s="204"/>
      <c r="I397" s="205"/>
      <c r="J397" s="206"/>
      <c r="K397" s="207"/>
      <c r="L397" s="208"/>
      <c r="M397" s="209"/>
      <c r="N397" s="491"/>
      <c r="O397" s="210"/>
      <c r="P397" s="211"/>
      <c r="Q397" s="212"/>
      <c r="R397" s="213"/>
      <c r="S397" s="214"/>
      <c r="T397" s="276">
        <f t="shared" si="37"/>
        <v>0</v>
      </c>
      <c r="U397" s="276">
        <f t="shared" si="36"/>
        <v>0</v>
      </c>
      <c r="V397" s="256" t="str">
        <f t="shared" si="35"/>
        <v>-</v>
      </c>
      <c r="W397" s="305" t="s">
        <v>687</v>
      </c>
      <c r="X397" s="278">
        <v>2.2400000000000002</v>
      </c>
      <c r="Y397" s="279">
        <f t="shared" si="30"/>
        <v>0</v>
      </c>
    </row>
    <row r="398" spans="1:25" s="255" customFormat="1" ht="37.25" customHeight="1" x14ac:dyDescent="0.15">
      <c r="A398" s="306">
        <v>2018</v>
      </c>
      <c r="B398" s="274" t="s">
        <v>688</v>
      </c>
      <c r="C398" s="260" t="s">
        <v>689</v>
      </c>
      <c r="D398" s="250">
        <v>3</v>
      </c>
      <c r="E398" s="275">
        <v>156</v>
      </c>
      <c r="F398" s="202"/>
      <c r="G398" s="203"/>
      <c r="H398" s="204"/>
      <c r="I398" s="205"/>
      <c r="J398" s="206"/>
      <c r="K398" s="207"/>
      <c r="L398" s="208"/>
      <c r="M398" s="209"/>
      <c r="N398" s="491"/>
      <c r="O398" s="210"/>
      <c r="P398" s="211"/>
      <c r="Q398" s="212"/>
      <c r="R398" s="213"/>
      <c r="S398" s="214"/>
      <c r="T398" s="276">
        <f t="shared" si="37"/>
        <v>0</v>
      </c>
      <c r="U398" s="276">
        <f t="shared" si="36"/>
        <v>0</v>
      </c>
      <c r="V398" s="256" t="str">
        <f t="shared" si="35"/>
        <v>-</v>
      </c>
      <c r="W398" s="305" t="s">
        <v>681</v>
      </c>
      <c r="X398" s="278">
        <v>2.2400000000000002</v>
      </c>
      <c r="Y398" s="279">
        <f t="shared" si="30"/>
        <v>0</v>
      </c>
    </row>
    <row r="399" spans="1:25" s="255" customFormat="1" ht="37.25" customHeight="1" x14ac:dyDescent="0.15">
      <c r="A399" s="306">
        <v>2018</v>
      </c>
      <c r="B399" s="274" t="s">
        <v>690</v>
      </c>
      <c r="C399" s="260" t="s">
        <v>691</v>
      </c>
      <c r="D399" s="250">
        <v>3</v>
      </c>
      <c r="E399" s="275">
        <v>139</v>
      </c>
      <c r="F399" s="202"/>
      <c r="G399" s="203"/>
      <c r="H399" s="204"/>
      <c r="I399" s="205"/>
      <c r="J399" s="206"/>
      <c r="K399" s="207"/>
      <c r="L399" s="208"/>
      <c r="M399" s="209"/>
      <c r="N399" s="491"/>
      <c r="O399" s="210"/>
      <c r="P399" s="211"/>
      <c r="Q399" s="212"/>
      <c r="R399" s="213"/>
      <c r="S399" s="214"/>
      <c r="T399" s="276">
        <f t="shared" si="37"/>
        <v>0</v>
      </c>
      <c r="U399" s="276">
        <f t="shared" si="36"/>
        <v>0</v>
      </c>
      <c r="V399" s="256" t="str">
        <f t="shared" si="35"/>
        <v>-</v>
      </c>
      <c r="W399" s="305" t="s">
        <v>692</v>
      </c>
      <c r="X399" s="278">
        <v>1.95</v>
      </c>
      <c r="Y399" s="279">
        <f t="shared" si="30"/>
        <v>0</v>
      </c>
    </row>
    <row r="400" spans="1:25" s="255" customFormat="1" ht="37.25" customHeight="1" x14ac:dyDescent="0.15">
      <c r="A400" s="306">
        <v>2018</v>
      </c>
      <c r="B400" s="274" t="s">
        <v>693</v>
      </c>
      <c r="C400" s="260" t="s">
        <v>694</v>
      </c>
      <c r="D400" s="250">
        <v>2</v>
      </c>
      <c r="E400" s="275">
        <v>78</v>
      </c>
      <c r="F400" s="202"/>
      <c r="G400" s="203"/>
      <c r="H400" s="204"/>
      <c r="I400" s="205"/>
      <c r="J400" s="206"/>
      <c r="K400" s="207"/>
      <c r="L400" s="208"/>
      <c r="M400" s="209"/>
      <c r="N400" s="491"/>
      <c r="O400" s="210"/>
      <c r="P400" s="211"/>
      <c r="Q400" s="212"/>
      <c r="R400" s="213"/>
      <c r="S400" s="214"/>
      <c r="T400" s="276">
        <f t="shared" si="37"/>
        <v>0</v>
      </c>
      <c r="U400" s="276">
        <f t="shared" si="36"/>
        <v>0</v>
      </c>
      <c r="V400" s="256" t="str">
        <f t="shared" si="35"/>
        <v>-</v>
      </c>
      <c r="W400" s="305" t="s">
        <v>425</v>
      </c>
      <c r="X400" s="278">
        <v>1.32</v>
      </c>
      <c r="Y400" s="279">
        <f t="shared" si="30"/>
        <v>0</v>
      </c>
    </row>
    <row r="401" spans="1:25" s="255" customFormat="1" ht="37.25" customHeight="1" x14ac:dyDescent="0.15">
      <c r="A401" s="306">
        <v>2018</v>
      </c>
      <c r="B401" s="274" t="s">
        <v>695</v>
      </c>
      <c r="C401" s="260" t="s">
        <v>696</v>
      </c>
      <c r="D401" s="250">
        <v>3</v>
      </c>
      <c r="E401" s="275">
        <v>115</v>
      </c>
      <c r="F401" s="202"/>
      <c r="G401" s="203"/>
      <c r="H401" s="204"/>
      <c r="I401" s="205"/>
      <c r="J401" s="206"/>
      <c r="K401" s="207"/>
      <c r="L401" s="208"/>
      <c r="M401" s="209"/>
      <c r="N401" s="491"/>
      <c r="O401" s="210"/>
      <c r="P401" s="211"/>
      <c r="Q401" s="212"/>
      <c r="R401" s="213"/>
      <c r="S401" s="214"/>
      <c r="T401" s="276">
        <f t="shared" si="37"/>
        <v>0</v>
      </c>
      <c r="U401" s="276">
        <f t="shared" si="36"/>
        <v>0</v>
      </c>
      <c r="V401" s="256" t="str">
        <f t="shared" si="35"/>
        <v>-</v>
      </c>
      <c r="W401" s="305" t="s">
        <v>697</v>
      </c>
      <c r="X401" s="278">
        <v>1.51</v>
      </c>
      <c r="Y401" s="279">
        <f t="shared" si="30"/>
        <v>0</v>
      </c>
    </row>
    <row r="402" spans="1:25" s="255" customFormat="1" ht="37.25" customHeight="1" x14ac:dyDescent="0.15">
      <c r="A402" s="306">
        <v>2018</v>
      </c>
      <c r="B402" s="274" t="s">
        <v>698</v>
      </c>
      <c r="C402" s="260" t="s">
        <v>699</v>
      </c>
      <c r="D402" s="250">
        <v>2</v>
      </c>
      <c r="E402" s="275">
        <v>119</v>
      </c>
      <c r="F402" s="202"/>
      <c r="G402" s="203"/>
      <c r="H402" s="204"/>
      <c r="I402" s="205"/>
      <c r="J402" s="206"/>
      <c r="K402" s="207"/>
      <c r="L402" s="208"/>
      <c r="M402" s="209"/>
      <c r="N402" s="491"/>
      <c r="O402" s="210"/>
      <c r="P402" s="211"/>
      <c r="Q402" s="212"/>
      <c r="R402" s="213"/>
      <c r="S402" s="214"/>
      <c r="T402" s="276">
        <f t="shared" si="37"/>
        <v>0</v>
      </c>
      <c r="U402" s="276">
        <f t="shared" si="36"/>
        <v>0</v>
      </c>
      <c r="V402" s="256" t="str">
        <f t="shared" si="35"/>
        <v>-</v>
      </c>
      <c r="W402" s="305" t="s">
        <v>687</v>
      </c>
      <c r="X402" s="278">
        <v>1.81</v>
      </c>
      <c r="Y402" s="279">
        <f t="shared" si="30"/>
        <v>0</v>
      </c>
    </row>
    <row r="403" spans="1:25" s="255" customFormat="1" ht="37.25" customHeight="1" x14ac:dyDescent="0.15">
      <c r="A403" s="306">
        <v>2018</v>
      </c>
      <c r="B403" s="274" t="s">
        <v>700</v>
      </c>
      <c r="C403" s="260" t="s">
        <v>701</v>
      </c>
      <c r="D403" s="250">
        <v>2</v>
      </c>
      <c r="E403" s="275">
        <v>97</v>
      </c>
      <c r="F403" s="202"/>
      <c r="G403" s="203"/>
      <c r="H403" s="204"/>
      <c r="I403" s="205"/>
      <c r="J403" s="206"/>
      <c r="K403" s="207"/>
      <c r="L403" s="208"/>
      <c r="M403" s="209"/>
      <c r="N403" s="491"/>
      <c r="O403" s="210"/>
      <c r="P403" s="211"/>
      <c r="Q403" s="212"/>
      <c r="R403" s="213"/>
      <c r="S403" s="214"/>
      <c r="T403" s="276">
        <f t="shared" si="37"/>
        <v>0</v>
      </c>
      <c r="U403" s="276">
        <f t="shared" si="36"/>
        <v>0</v>
      </c>
      <c r="V403" s="256" t="str">
        <f t="shared" si="35"/>
        <v>-</v>
      </c>
      <c r="W403" s="305" t="s">
        <v>702</v>
      </c>
      <c r="X403" s="278">
        <v>1.41</v>
      </c>
      <c r="Y403" s="279">
        <f t="shared" si="30"/>
        <v>0</v>
      </c>
    </row>
    <row r="404" spans="1:25" s="255" customFormat="1" ht="37.25" customHeight="1" x14ac:dyDescent="0.15">
      <c r="A404" s="306">
        <v>2018</v>
      </c>
      <c r="B404" s="274" t="s">
        <v>703</v>
      </c>
      <c r="C404" s="260" t="s">
        <v>704</v>
      </c>
      <c r="D404" s="250">
        <v>1</v>
      </c>
      <c r="E404" s="275">
        <v>99</v>
      </c>
      <c r="F404" s="202"/>
      <c r="G404" s="203"/>
      <c r="H404" s="204"/>
      <c r="I404" s="205"/>
      <c r="J404" s="206"/>
      <c r="K404" s="207"/>
      <c r="L404" s="208"/>
      <c r="M404" s="209"/>
      <c r="N404" s="491"/>
      <c r="O404" s="210"/>
      <c r="P404" s="211"/>
      <c r="Q404" s="212"/>
      <c r="R404" s="213"/>
      <c r="S404" s="214"/>
      <c r="T404" s="276">
        <f t="shared" si="37"/>
        <v>0</v>
      </c>
      <c r="U404" s="276">
        <f t="shared" si="36"/>
        <v>0</v>
      </c>
      <c r="V404" s="256" t="str">
        <f t="shared" si="35"/>
        <v>-</v>
      </c>
      <c r="W404" s="305" t="s">
        <v>149</v>
      </c>
      <c r="X404" s="278">
        <v>1.67</v>
      </c>
      <c r="Y404" s="279">
        <f t="shared" si="30"/>
        <v>0</v>
      </c>
    </row>
    <row r="405" spans="1:25" s="255" customFormat="1" ht="37.25" customHeight="1" x14ac:dyDescent="0.15">
      <c r="A405" s="306">
        <v>2018</v>
      </c>
      <c r="B405" s="274" t="s">
        <v>705</v>
      </c>
      <c r="C405" s="260" t="s">
        <v>706</v>
      </c>
      <c r="D405" s="250">
        <v>1</v>
      </c>
      <c r="E405" s="275">
        <v>100</v>
      </c>
      <c r="F405" s="202"/>
      <c r="G405" s="203"/>
      <c r="H405" s="204"/>
      <c r="I405" s="205"/>
      <c r="J405" s="206"/>
      <c r="K405" s="207"/>
      <c r="L405" s="208"/>
      <c r="M405" s="209"/>
      <c r="N405" s="491"/>
      <c r="O405" s="210"/>
      <c r="P405" s="211"/>
      <c r="Q405" s="212"/>
      <c r="R405" s="213"/>
      <c r="S405" s="214"/>
      <c r="T405" s="276">
        <f t="shared" si="37"/>
        <v>0</v>
      </c>
      <c r="U405" s="276">
        <f t="shared" si="36"/>
        <v>0</v>
      </c>
      <c r="V405" s="256" t="str">
        <f t="shared" si="35"/>
        <v>-</v>
      </c>
      <c r="W405" s="305" t="s">
        <v>149</v>
      </c>
      <c r="X405" s="278">
        <v>1.67</v>
      </c>
      <c r="Y405" s="279">
        <f t="shared" si="30"/>
        <v>0</v>
      </c>
    </row>
    <row r="406" spans="1:25" s="255" customFormat="1" ht="37.25" customHeight="1" x14ac:dyDescent="0.15">
      <c r="A406" s="306">
        <v>2018</v>
      </c>
      <c r="B406" s="274" t="s">
        <v>707</v>
      </c>
      <c r="C406" s="260" t="s">
        <v>708</v>
      </c>
      <c r="D406" s="250">
        <v>1</v>
      </c>
      <c r="E406" s="275">
        <v>99</v>
      </c>
      <c r="F406" s="202"/>
      <c r="G406" s="203"/>
      <c r="H406" s="204"/>
      <c r="I406" s="205"/>
      <c r="J406" s="206"/>
      <c r="K406" s="207"/>
      <c r="L406" s="208"/>
      <c r="M406" s="209"/>
      <c r="N406" s="491"/>
      <c r="O406" s="210"/>
      <c r="P406" s="211"/>
      <c r="Q406" s="212"/>
      <c r="R406" s="213"/>
      <c r="S406" s="214"/>
      <c r="T406" s="276">
        <f t="shared" si="37"/>
        <v>0</v>
      </c>
      <c r="U406" s="276">
        <f t="shared" si="36"/>
        <v>0</v>
      </c>
      <c r="V406" s="256" t="str">
        <f t="shared" si="35"/>
        <v>-</v>
      </c>
      <c r="W406" s="305" t="s">
        <v>452</v>
      </c>
      <c r="X406" s="278">
        <v>1.63</v>
      </c>
      <c r="Y406" s="279">
        <f t="shared" si="30"/>
        <v>0</v>
      </c>
    </row>
    <row r="407" spans="1:25" s="255" customFormat="1" ht="37.25" customHeight="1" x14ac:dyDescent="0.15">
      <c r="A407" s="306">
        <v>2018</v>
      </c>
      <c r="B407" s="274" t="s">
        <v>709</v>
      </c>
      <c r="C407" s="260" t="s">
        <v>710</v>
      </c>
      <c r="D407" s="250">
        <v>1</v>
      </c>
      <c r="E407" s="275">
        <v>102</v>
      </c>
      <c r="F407" s="202"/>
      <c r="G407" s="203"/>
      <c r="H407" s="204"/>
      <c r="I407" s="205"/>
      <c r="J407" s="206"/>
      <c r="K407" s="207"/>
      <c r="L407" s="208"/>
      <c r="M407" s="209"/>
      <c r="N407" s="491"/>
      <c r="O407" s="210"/>
      <c r="P407" s="211"/>
      <c r="Q407" s="212"/>
      <c r="R407" s="213"/>
      <c r="S407" s="214"/>
      <c r="T407" s="276">
        <f t="shared" si="37"/>
        <v>0</v>
      </c>
      <c r="U407" s="276">
        <f t="shared" si="36"/>
        <v>0</v>
      </c>
      <c r="V407" s="256" t="str">
        <f t="shared" si="35"/>
        <v>-</v>
      </c>
      <c r="W407" s="305" t="s">
        <v>479</v>
      </c>
      <c r="X407" s="278">
        <v>1.72</v>
      </c>
      <c r="Y407" s="279">
        <f t="shared" si="30"/>
        <v>0</v>
      </c>
    </row>
    <row r="408" spans="1:25" s="255" customFormat="1" ht="37.25" customHeight="1" x14ac:dyDescent="0.15">
      <c r="A408" s="306">
        <v>2018</v>
      </c>
      <c r="B408" s="274" t="s">
        <v>711</v>
      </c>
      <c r="C408" s="260" t="s">
        <v>712</v>
      </c>
      <c r="D408" s="250">
        <v>1</v>
      </c>
      <c r="E408" s="275">
        <v>101</v>
      </c>
      <c r="F408" s="202"/>
      <c r="G408" s="203"/>
      <c r="H408" s="204"/>
      <c r="I408" s="205"/>
      <c r="J408" s="206"/>
      <c r="K408" s="207"/>
      <c r="L408" s="208"/>
      <c r="M408" s="209"/>
      <c r="N408" s="491"/>
      <c r="O408" s="210"/>
      <c r="P408" s="211"/>
      <c r="Q408" s="212"/>
      <c r="R408" s="213"/>
      <c r="S408" s="214"/>
      <c r="T408" s="276">
        <f t="shared" si="37"/>
        <v>0</v>
      </c>
      <c r="U408" s="276">
        <f t="shared" si="36"/>
        <v>0</v>
      </c>
      <c r="V408" s="256" t="str">
        <f t="shared" si="35"/>
        <v>-</v>
      </c>
      <c r="W408" s="305" t="s">
        <v>482</v>
      </c>
      <c r="X408" s="278">
        <v>1.69</v>
      </c>
      <c r="Y408" s="279">
        <f t="shared" si="30"/>
        <v>0</v>
      </c>
    </row>
    <row r="409" spans="1:25" s="255" customFormat="1" ht="37.25" customHeight="1" x14ac:dyDescent="0.15">
      <c r="A409" s="306">
        <v>2018</v>
      </c>
      <c r="B409" s="274" t="s">
        <v>713</v>
      </c>
      <c r="C409" s="260" t="s">
        <v>714</v>
      </c>
      <c r="D409" s="250">
        <v>1</v>
      </c>
      <c r="E409" s="275">
        <v>81</v>
      </c>
      <c r="F409" s="202"/>
      <c r="G409" s="203"/>
      <c r="H409" s="204"/>
      <c r="I409" s="205"/>
      <c r="J409" s="206"/>
      <c r="K409" s="207"/>
      <c r="L409" s="208"/>
      <c r="M409" s="209"/>
      <c r="N409" s="491"/>
      <c r="O409" s="210"/>
      <c r="P409" s="211"/>
      <c r="Q409" s="212"/>
      <c r="R409" s="213"/>
      <c r="S409" s="214"/>
      <c r="T409" s="276">
        <f t="shared" si="37"/>
        <v>0</v>
      </c>
      <c r="U409" s="276">
        <f t="shared" si="36"/>
        <v>0</v>
      </c>
      <c r="V409" s="256" t="str">
        <f t="shared" si="35"/>
        <v>-</v>
      </c>
      <c r="W409" s="305" t="s">
        <v>715</v>
      </c>
      <c r="X409" s="278">
        <v>1.3</v>
      </c>
      <c r="Y409" s="279">
        <f t="shared" si="30"/>
        <v>0</v>
      </c>
    </row>
    <row r="410" spans="1:25" s="255" customFormat="1" ht="37.25" customHeight="1" x14ac:dyDescent="0.15">
      <c r="A410" s="306">
        <v>2018</v>
      </c>
      <c r="B410" s="274" t="s">
        <v>716</v>
      </c>
      <c r="C410" s="260" t="s">
        <v>717</v>
      </c>
      <c r="D410" s="250">
        <v>1</v>
      </c>
      <c r="E410" s="275">
        <v>77</v>
      </c>
      <c r="F410" s="202"/>
      <c r="G410" s="203"/>
      <c r="H410" s="204"/>
      <c r="I410" s="205"/>
      <c r="J410" s="206"/>
      <c r="K410" s="207"/>
      <c r="L410" s="208"/>
      <c r="M410" s="209"/>
      <c r="N410" s="491"/>
      <c r="O410" s="210"/>
      <c r="P410" s="211"/>
      <c r="Q410" s="212"/>
      <c r="R410" s="213"/>
      <c r="S410" s="214"/>
      <c r="T410" s="276">
        <f t="shared" si="37"/>
        <v>0</v>
      </c>
      <c r="U410" s="276">
        <f t="shared" si="36"/>
        <v>0</v>
      </c>
      <c r="V410" s="256" t="str">
        <f t="shared" si="35"/>
        <v>-</v>
      </c>
      <c r="W410" s="305" t="s">
        <v>149</v>
      </c>
      <c r="X410" s="278">
        <v>1.25</v>
      </c>
      <c r="Y410" s="279">
        <f t="shared" si="30"/>
        <v>0</v>
      </c>
    </row>
    <row r="411" spans="1:25" s="255" customFormat="1" ht="37.25" customHeight="1" x14ac:dyDescent="0.15">
      <c r="A411" s="306">
        <v>2018</v>
      </c>
      <c r="B411" s="274" t="s">
        <v>718</v>
      </c>
      <c r="C411" s="260" t="s">
        <v>1109</v>
      </c>
      <c r="D411" s="250">
        <v>1</v>
      </c>
      <c r="E411" s="275">
        <v>80</v>
      </c>
      <c r="F411" s="202"/>
      <c r="G411" s="203"/>
      <c r="H411" s="204"/>
      <c r="I411" s="205"/>
      <c r="J411" s="206"/>
      <c r="K411" s="207"/>
      <c r="L411" s="208"/>
      <c r="M411" s="209"/>
      <c r="N411" s="491"/>
      <c r="O411" s="210"/>
      <c r="P411" s="211"/>
      <c r="Q411" s="212"/>
      <c r="R411" s="213"/>
      <c r="S411" s="214"/>
      <c r="T411" s="276">
        <f t="shared" si="37"/>
        <v>0</v>
      </c>
      <c r="U411" s="276">
        <f t="shared" si="36"/>
        <v>0</v>
      </c>
      <c r="V411" s="256" t="str">
        <f t="shared" si="35"/>
        <v>-</v>
      </c>
      <c r="W411" s="305" t="s">
        <v>132</v>
      </c>
      <c r="X411" s="278">
        <v>1.27</v>
      </c>
      <c r="Y411" s="279">
        <f t="shared" si="30"/>
        <v>0</v>
      </c>
    </row>
    <row r="412" spans="1:25" s="255" customFormat="1" ht="37.25" customHeight="1" x14ac:dyDescent="0.15">
      <c r="A412" s="306">
        <v>2018</v>
      </c>
      <c r="B412" s="274" t="s">
        <v>719</v>
      </c>
      <c r="C412" s="260" t="s">
        <v>720</v>
      </c>
      <c r="D412" s="250">
        <v>1</v>
      </c>
      <c r="E412" s="275">
        <v>217</v>
      </c>
      <c r="F412" s="202"/>
      <c r="G412" s="203"/>
      <c r="H412" s="204"/>
      <c r="I412" s="205"/>
      <c r="J412" s="206"/>
      <c r="K412" s="207"/>
      <c r="L412" s="208"/>
      <c r="M412" s="209"/>
      <c r="N412" s="491"/>
      <c r="O412" s="210"/>
      <c r="P412" s="211"/>
      <c r="Q412" s="212"/>
      <c r="R412" s="213"/>
      <c r="S412" s="214"/>
      <c r="T412" s="276">
        <f t="shared" si="37"/>
        <v>0</v>
      </c>
      <c r="U412" s="276">
        <f t="shared" si="36"/>
        <v>0</v>
      </c>
      <c r="V412" s="256" t="str">
        <f t="shared" si="35"/>
        <v>-</v>
      </c>
      <c r="W412" s="305" t="s">
        <v>511</v>
      </c>
      <c r="X412" s="278">
        <v>3.87</v>
      </c>
      <c r="Y412" s="279">
        <f t="shared" si="30"/>
        <v>0</v>
      </c>
    </row>
    <row r="413" spans="1:25" s="255" customFormat="1" ht="37.25" customHeight="1" x14ac:dyDescent="0.15">
      <c r="A413" s="306">
        <v>2018</v>
      </c>
      <c r="B413" s="274" t="s">
        <v>721</v>
      </c>
      <c r="C413" s="260" t="s">
        <v>722</v>
      </c>
      <c r="D413" s="250">
        <v>1</v>
      </c>
      <c r="E413" s="275">
        <v>120</v>
      </c>
      <c r="F413" s="202"/>
      <c r="G413" s="203"/>
      <c r="H413" s="204"/>
      <c r="I413" s="205"/>
      <c r="J413" s="206"/>
      <c r="K413" s="207"/>
      <c r="L413" s="208"/>
      <c r="M413" s="209"/>
      <c r="N413" s="491"/>
      <c r="O413" s="210"/>
      <c r="P413" s="211"/>
      <c r="Q413" s="212"/>
      <c r="R413" s="213"/>
      <c r="S413" s="214"/>
      <c r="T413" s="276">
        <f t="shared" si="37"/>
        <v>0</v>
      </c>
      <c r="U413" s="276">
        <f t="shared" si="36"/>
        <v>0</v>
      </c>
      <c r="V413" s="256" t="str">
        <f t="shared" si="35"/>
        <v>-</v>
      </c>
      <c r="W413" s="305" t="s">
        <v>511</v>
      </c>
      <c r="X413" s="278">
        <v>2.0699999999999998</v>
      </c>
      <c r="Y413" s="279">
        <f t="shared" si="30"/>
        <v>0</v>
      </c>
    </row>
    <row r="414" spans="1:25" s="255" customFormat="1" ht="37.25" customHeight="1" x14ac:dyDescent="0.15">
      <c r="A414" s="306">
        <v>2018</v>
      </c>
      <c r="B414" s="274" t="s">
        <v>723</v>
      </c>
      <c r="C414" s="260" t="s">
        <v>724</v>
      </c>
      <c r="D414" s="250">
        <v>1</v>
      </c>
      <c r="E414" s="275">
        <v>213</v>
      </c>
      <c r="F414" s="202"/>
      <c r="G414" s="203"/>
      <c r="H414" s="204"/>
      <c r="I414" s="205"/>
      <c r="J414" s="206"/>
      <c r="K414" s="207"/>
      <c r="L414" s="208"/>
      <c r="M414" s="209"/>
      <c r="N414" s="491"/>
      <c r="O414" s="210"/>
      <c r="P414" s="211"/>
      <c r="Q414" s="212"/>
      <c r="R414" s="213"/>
      <c r="S414" s="214"/>
      <c r="T414" s="276">
        <f t="shared" si="37"/>
        <v>0</v>
      </c>
      <c r="U414" s="276">
        <f t="shared" si="36"/>
        <v>0</v>
      </c>
      <c r="V414" s="256" t="str">
        <f t="shared" si="35"/>
        <v>-</v>
      </c>
      <c r="W414" s="305" t="s">
        <v>511</v>
      </c>
      <c r="X414" s="278">
        <v>3.79</v>
      </c>
      <c r="Y414" s="279">
        <f t="shared" si="30"/>
        <v>0</v>
      </c>
    </row>
    <row r="415" spans="1:25" s="255" customFormat="1" ht="37.25" customHeight="1" x14ac:dyDescent="0.15">
      <c r="A415" s="306">
        <v>2018</v>
      </c>
      <c r="B415" s="274" t="s">
        <v>725</v>
      </c>
      <c r="C415" s="260" t="s">
        <v>726</v>
      </c>
      <c r="D415" s="250">
        <v>1</v>
      </c>
      <c r="E415" s="275">
        <v>160</v>
      </c>
      <c r="F415" s="202"/>
      <c r="G415" s="203"/>
      <c r="H415" s="204"/>
      <c r="I415" s="205"/>
      <c r="J415" s="206"/>
      <c r="K415" s="207"/>
      <c r="L415" s="208"/>
      <c r="M415" s="209"/>
      <c r="N415" s="491"/>
      <c r="O415" s="210"/>
      <c r="P415" s="211"/>
      <c r="Q415" s="212"/>
      <c r="R415" s="213"/>
      <c r="S415" s="214"/>
      <c r="T415" s="276">
        <f t="shared" si="37"/>
        <v>0</v>
      </c>
      <c r="U415" s="276">
        <f t="shared" si="36"/>
        <v>0</v>
      </c>
      <c r="V415" s="256" t="str">
        <f t="shared" si="35"/>
        <v>-</v>
      </c>
      <c r="W415" s="305" t="s">
        <v>132</v>
      </c>
      <c r="X415" s="278">
        <v>2.82</v>
      </c>
      <c r="Y415" s="279">
        <f t="shared" si="30"/>
        <v>0</v>
      </c>
    </row>
    <row r="416" spans="1:25" s="255" customFormat="1" ht="37.25" customHeight="1" x14ac:dyDescent="0.15">
      <c r="A416" s="306">
        <v>2018</v>
      </c>
      <c r="B416" s="274" t="s">
        <v>727</v>
      </c>
      <c r="C416" s="260" t="s">
        <v>728</v>
      </c>
      <c r="D416" s="250">
        <v>1</v>
      </c>
      <c r="E416" s="275">
        <v>198</v>
      </c>
      <c r="F416" s="202"/>
      <c r="G416" s="203"/>
      <c r="H416" s="204"/>
      <c r="I416" s="205"/>
      <c r="J416" s="206"/>
      <c r="K416" s="207"/>
      <c r="L416" s="208"/>
      <c r="M416" s="209"/>
      <c r="N416" s="491"/>
      <c r="O416" s="210"/>
      <c r="P416" s="211"/>
      <c r="Q416" s="212"/>
      <c r="R416" s="213"/>
      <c r="S416" s="214"/>
      <c r="T416" s="276">
        <f t="shared" si="37"/>
        <v>0</v>
      </c>
      <c r="U416" s="276">
        <f t="shared" si="36"/>
        <v>0</v>
      </c>
      <c r="V416" s="256" t="str">
        <f t="shared" si="35"/>
        <v>-</v>
      </c>
      <c r="W416" s="305" t="s">
        <v>149</v>
      </c>
      <c r="X416" s="278">
        <v>3.51</v>
      </c>
      <c r="Y416" s="279">
        <f t="shared" si="30"/>
        <v>0</v>
      </c>
    </row>
    <row r="417" spans="1:25" s="255" customFormat="1" ht="37.25" customHeight="1" x14ac:dyDescent="0.15">
      <c r="A417" s="306">
        <v>2018</v>
      </c>
      <c r="B417" s="274" t="s">
        <v>729</v>
      </c>
      <c r="C417" s="260" t="s">
        <v>730</v>
      </c>
      <c r="D417" s="250">
        <v>1</v>
      </c>
      <c r="E417" s="275">
        <v>150</v>
      </c>
      <c r="F417" s="202"/>
      <c r="G417" s="203"/>
      <c r="H417" s="204"/>
      <c r="I417" s="205"/>
      <c r="J417" s="206"/>
      <c r="K417" s="207"/>
      <c r="L417" s="208"/>
      <c r="M417" s="209"/>
      <c r="N417" s="491"/>
      <c r="O417" s="210"/>
      <c r="P417" s="211"/>
      <c r="Q417" s="212"/>
      <c r="R417" s="213"/>
      <c r="S417" s="214"/>
      <c r="T417" s="276">
        <f t="shared" si="37"/>
        <v>0</v>
      </c>
      <c r="U417" s="276">
        <f t="shared" si="36"/>
        <v>0</v>
      </c>
      <c r="V417" s="256" t="str">
        <f t="shared" si="35"/>
        <v>-</v>
      </c>
      <c r="W417" s="305" t="s">
        <v>132</v>
      </c>
      <c r="X417" s="278">
        <v>2.6</v>
      </c>
      <c r="Y417" s="279">
        <f t="shared" si="30"/>
        <v>0</v>
      </c>
    </row>
    <row r="418" spans="1:25" s="255" customFormat="1" ht="37.25" customHeight="1" x14ac:dyDescent="0.15">
      <c r="A418" s="306">
        <v>2018</v>
      </c>
      <c r="B418" s="274" t="s">
        <v>731</v>
      </c>
      <c r="C418" s="260" t="s">
        <v>732</v>
      </c>
      <c r="D418" s="250">
        <v>1</v>
      </c>
      <c r="E418" s="275">
        <v>151</v>
      </c>
      <c r="F418" s="202"/>
      <c r="G418" s="203"/>
      <c r="H418" s="204"/>
      <c r="I418" s="205"/>
      <c r="J418" s="206"/>
      <c r="K418" s="207"/>
      <c r="L418" s="208"/>
      <c r="M418" s="209"/>
      <c r="N418" s="491"/>
      <c r="O418" s="210"/>
      <c r="P418" s="211"/>
      <c r="Q418" s="212"/>
      <c r="R418" s="213"/>
      <c r="S418" s="214"/>
      <c r="T418" s="276">
        <f t="shared" si="37"/>
        <v>0</v>
      </c>
      <c r="U418" s="276">
        <f t="shared" si="36"/>
        <v>0</v>
      </c>
      <c r="V418" s="256" t="str">
        <f t="shared" si="35"/>
        <v>-</v>
      </c>
      <c r="W418" s="305" t="s">
        <v>149</v>
      </c>
      <c r="X418" s="278">
        <v>2.64</v>
      </c>
      <c r="Y418" s="279">
        <f t="shared" si="30"/>
        <v>0</v>
      </c>
    </row>
    <row r="419" spans="1:25" s="255" customFormat="1" ht="37.25" customHeight="1" x14ac:dyDescent="0.15">
      <c r="A419" s="306">
        <v>2018</v>
      </c>
      <c r="B419" s="274" t="s">
        <v>733</v>
      </c>
      <c r="C419" s="260" t="s">
        <v>734</v>
      </c>
      <c r="D419" s="250">
        <v>1</v>
      </c>
      <c r="E419" s="275">
        <v>132</v>
      </c>
      <c r="F419" s="202"/>
      <c r="G419" s="203"/>
      <c r="H419" s="204"/>
      <c r="I419" s="205"/>
      <c r="J419" s="206"/>
      <c r="K419" s="207"/>
      <c r="L419" s="208"/>
      <c r="M419" s="209"/>
      <c r="N419" s="491"/>
      <c r="O419" s="210"/>
      <c r="P419" s="211"/>
      <c r="Q419" s="212"/>
      <c r="R419" s="213"/>
      <c r="S419" s="214"/>
      <c r="T419" s="276">
        <f t="shared" si="37"/>
        <v>0</v>
      </c>
      <c r="U419" s="276">
        <f t="shared" si="36"/>
        <v>0</v>
      </c>
      <c r="V419" s="256" t="str">
        <f t="shared" si="35"/>
        <v>-</v>
      </c>
      <c r="W419" s="305" t="s">
        <v>132</v>
      </c>
      <c r="X419" s="278">
        <v>2.2799999999999998</v>
      </c>
      <c r="Y419" s="279">
        <f t="shared" si="30"/>
        <v>0</v>
      </c>
    </row>
    <row r="420" spans="1:25" s="255" customFormat="1" ht="37.25" customHeight="1" x14ac:dyDescent="0.15">
      <c r="A420" s="306">
        <v>2018</v>
      </c>
      <c r="B420" s="274" t="s">
        <v>735</v>
      </c>
      <c r="C420" s="260" t="s">
        <v>736</v>
      </c>
      <c r="D420" s="250">
        <v>1</v>
      </c>
      <c r="E420" s="275">
        <v>111</v>
      </c>
      <c r="F420" s="202"/>
      <c r="G420" s="203"/>
      <c r="H420" s="204"/>
      <c r="I420" s="205"/>
      <c r="J420" s="206"/>
      <c r="K420" s="207"/>
      <c r="L420" s="208"/>
      <c r="M420" s="209"/>
      <c r="N420" s="491"/>
      <c r="O420" s="210"/>
      <c r="P420" s="211"/>
      <c r="Q420" s="212"/>
      <c r="R420" s="213"/>
      <c r="S420" s="214"/>
      <c r="T420" s="276">
        <f t="shared" si="37"/>
        <v>0</v>
      </c>
      <c r="U420" s="276">
        <f t="shared" si="36"/>
        <v>0</v>
      </c>
      <c r="V420" s="256" t="str">
        <f t="shared" si="35"/>
        <v>-</v>
      </c>
      <c r="W420" s="305" t="s">
        <v>132</v>
      </c>
      <c r="X420" s="278">
        <v>1.88</v>
      </c>
      <c r="Y420" s="279">
        <f t="shared" si="30"/>
        <v>0</v>
      </c>
    </row>
    <row r="421" spans="1:25" s="255" customFormat="1" ht="37.25" customHeight="1" x14ac:dyDescent="0.15">
      <c r="A421" s="306">
        <v>2018</v>
      </c>
      <c r="B421" s="274" t="s">
        <v>737</v>
      </c>
      <c r="C421" s="260" t="s">
        <v>738</v>
      </c>
      <c r="D421" s="250">
        <v>1</v>
      </c>
      <c r="E421" s="310">
        <v>225</v>
      </c>
      <c r="F421" s="202"/>
      <c r="G421" s="203"/>
      <c r="H421" s="204"/>
      <c r="I421" s="205"/>
      <c r="J421" s="206"/>
      <c r="K421" s="207"/>
      <c r="L421" s="208"/>
      <c r="M421" s="209"/>
      <c r="N421" s="491"/>
      <c r="O421" s="210"/>
      <c r="P421" s="211"/>
      <c r="Q421" s="212"/>
      <c r="R421" s="213"/>
      <c r="S421" s="214"/>
      <c r="T421" s="276">
        <f t="shared" si="37"/>
        <v>0</v>
      </c>
      <c r="U421" s="276">
        <f t="shared" si="36"/>
        <v>0</v>
      </c>
      <c r="V421" s="256" t="str">
        <f t="shared" si="35"/>
        <v>-</v>
      </c>
      <c r="W421" s="305" t="s">
        <v>132</v>
      </c>
      <c r="X421" s="278">
        <v>4.0199999999999996</v>
      </c>
      <c r="Y421" s="279">
        <f t="shared" si="30"/>
        <v>0</v>
      </c>
    </row>
    <row r="422" spans="1:25" s="217" customFormat="1" ht="37.25" customHeight="1" x14ac:dyDescent="0.15">
      <c r="A422" s="259" t="s">
        <v>739</v>
      </c>
      <c r="B422" s="274" t="s">
        <v>739</v>
      </c>
      <c r="C422" s="260" t="s">
        <v>740</v>
      </c>
      <c r="D422" s="250">
        <v>1</v>
      </c>
      <c r="E422" s="275">
        <v>15</v>
      </c>
      <c r="F422" s="202"/>
      <c r="G422" s="203"/>
      <c r="H422" s="204"/>
      <c r="I422" s="205"/>
      <c r="J422" s="206"/>
      <c r="K422" s="207"/>
      <c r="L422" s="208"/>
      <c r="M422" s="209"/>
      <c r="N422" s="491"/>
      <c r="O422" s="210"/>
      <c r="P422" s="211"/>
      <c r="Q422" s="212"/>
      <c r="R422" s="213"/>
      <c r="S422" s="214"/>
      <c r="T422" s="276">
        <f t="shared" si="37"/>
        <v>0</v>
      </c>
      <c r="U422" s="276">
        <f t="shared" si="36"/>
        <v>0</v>
      </c>
      <c r="V422" s="256" t="str">
        <f t="shared" si="35"/>
        <v>-</v>
      </c>
      <c r="W422" s="305"/>
      <c r="X422" s="279"/>
      <c r="Y422" s="279"/>
    </row>
    <row r="423" spans="1:25" s="255" customFormat="1" ht="37.25" customHeight="1" x14ac:dyDescent="0.15">
      <c r="A423" s="311" t="s">
        <v>741</v>
      </c>
      <c r="B423" s="312"/>
      <c r="C423" s="313"/>
      <c r="D423" s="314"/>
      <c r="E423" s="315"/>
      <c r="F423" s="316">
        <f>SUMPRODUCT(D6:D421,F6:F421)</f>
        <v>0</v>
      </c>
      <c r="G423" s="317">
        <f>SUMPRODUCT(D6:D421,G6:G421)</f>
        <v>0</v>
      </c>
      <c r="H423" s="318">
        <f>SUMPRODUCT(D6:D421,H6:H421)</f>
        <v>0</v>
      </c>
      <c r="I423" s="319">
        <f>SUMPRODUCT(D6:D421,I6:I421)</f>
        <v>0</v>
      </c>
      <c r="J423" s="320">
        <f>SUMPRODUCT(D6:D421,J6:J421)</f>
        <v>0</v>
      </c>
      <c r="K423" s="321">
        <f>SUMPRODUCT(D6:D421,K6:K421)</f>
        <v>0</v>
      </c>
      <c r="L423" s="322">
        <f>SUMPRODUCT(D6:D421,L6:L421)</f>
        <v>0</v>
      </c>
      <c r="M423" s="323">
        <f>SUMPRODUCT(D6:D421,M6:M421)</f>
        <v>0</v>
      </c>
      <c r="N423" s="492">
        <f>SUMPRODUCT(D6:D421,N6:N421)</f>
        <v>0</v>
      </c>
      <c r="O423" s="303">
        <f>SUMPRODUCT(D6:D421,O6:O421)</f>
        <v>0</v>
      </c>
      <c r="P423" s="324">
        <f>SUMPRODUCT(D6:D421,P6:P421)</f>
        <v>0</v>
      </c>
      <c r="Q423" s="325">
        <f>SUMPRODUCT(D6:D421,Q6:Q421)</f>
        <v>0</v>
      </c>
      <c r="R423" s="326">
        <f>SUMPRODUCT(D6:D421,R6:R421)</f>
        <v>0</v>
      </c>
      <c r="S423" s="327">
        <f>SUMPRODUCT(D6:D421,S6:S421)</f>
        <v>0</v>
      </c>
      <c r="T423" s="328">
        <f>SUM(T6:T422)</f>
        <v>0</v>
      </c>
      <c r="U423" s="328">
        <f>SUM(U6:U422)</f>
        <v>0</v>
      </c>
      <c r="V423" s="329">
        <f>SUM(V6:V422)</f>
        <v>0</v>
      </c>
      <c r="W423" s="330"/>
      <c r="X423" s="238"/>
      <c r="Y423" s="331"/>
    </row>
    <row r="424" spans="1:25" s="255" customFormat="1" ht="25" customHeight="1" x14ac:dyDescent="0.15">
      <c r="A424" s="332"/>
      <c r="B424" s="231"/>
      <c r="C424" s="231"/>
      <c r="D424" s="232"/>
      <c r="E424" s="233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468" t="s">
        <v>2</v>
      </c>
      <c r="U424" s="468"/>
      <c r="V424" s="333">
        <f>V423</f>
        <v>0</v>
      </c>
      <c r="W424" s="334"/>
      <c r="X424" s="335"/>
      <c r="Y424" s="335"/>
    </row>
    <row r="425" spans="1:25" s="255" customFormat="1" ht="18" customHeight="1" x14ac:dyDescent="0.15">
      <c r="A425" s="239"/>
      <c r="B425" s="239"/>
      <c r="C425" s="239"/>
      <c r="D425" s="239"/>
      <c r="X425" s="279"/>
      <c r="Y425" s="279"/>
    </row>
    <row r="426" spans="1:25" s="255" customFormat="1" ht="18" customHeight="1" x14ac:dyDescent="0.15">
      <c r="A426" s="239"/>
      <c r="B426" s="239"/>
      <c r="C426" s="239"/>
      <c r="D426" s="239"/>
      <c r="X426" s="335"/>
      <c r="Y426" s="335"/>
    </row>
    <row r="427" spans="1:25" s="255" customFormat="1" ht="18" customHeight="1" x14ac:dyDescent="0.15">
      <c r="A427" s="239"/>
      <c r="B427" s="239"/>
      <c r="C427" s="239"/>
      <c r="D427" s="239"/>
      <c r="X427" s="279"/>
      <c r="Y427" s="279"/>
    </row>
    <row r="428" spans="1:25" s="255" customFormat="1" ht="18" customHeight="1" x14ac:dyDescent="0.15">
      <c r="A428" s="239"/>
      <c r="B428" s="239"/>
      <c r="C428" s="239"/>
      <c r="D428" s="239"/>
      <c r="X428" s="279"/>
      <c r="Y428" s="279"/>
    </row>
    <row r="429" spans="1:25" s="255" customFormat="1" ht="18" customHeight="1" x14ac:dyDescent="0.15">
      <c r="A429" s="239"/>
      <c r="B429" s="239"/>
      <c r="C429" s="239"/>
      <c r="D429" s="239"/>
      <c r="X429" s="279"/>
      <c r="Y429" s="279"/>
    </row>
    <row r="430" spans="1:25" s="255" customFormat="1" ht="18" customHeight="1" x14ac:dyDescent="0.15">
      <c r="A430" s="239"/>
      <c r="B430" s="239"/>
      <c r="C430" s="239"/>
      <c r="D430" s="239"/>
      <c r="X430" s="336"/>
      <c r="Y430" s="336"/>
    </row>
  </sheetData>
  <sheetProtection algorithmName="SHA-512" hashValue="ejWJzAM0TyeT9i5gGXI6Q86t0/TluYM0xmS82/6Ku3Egq6W35ShWq3WuJcLjR3iKbwM7bdEfuWWCoS+g3IchSw==" saltValue="StDPqZxYB6UWd4UBiSox9Q==" spinCount="100000" sheet="1" selectLockedCells="1"/>
  <mergeCells count="5">
    <mergeCell ref="A1:E1"/>
    <mergeCell ref="F1:S1"/>
    <mergeCell ref="T2:U2"/>
    <mergeCell ref="D4:E4"/>
    <mergeCell ref="T424:U424"/>
  </mergeCells>
  <phoneticPr fontId="18" type="noConversion"/>
  <pageMargins left="0.5" right="0.5" top="0.75" bottom="0.75" header="0.27777800000000002" footer="0.27777800000000002"/>
  <pageSetup orientation="portrait"/>
  <headerFooter>
    <oddFooter>&amp;L&amp;"Helvetica,Regular"&amp;11&amp;K000000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74D3-BB2C-0D4E-A936-186C5A1DD20B}">
  <sheetPr>
    <pageSetUpPr fitToPage="1"/>
  </sheetPr>
  <dimension ref="A1:IU33"/>
  <sheetViews>
    <sheetView tabSelected="1" defaultGridColor="0" colorId="12" zoomScale="41" zoomScaleNormal="75" workbookViewId="0">
      <selection activeCell="M14" sqref="M14"/>
    </sheetView>
  </sheetViews>
  <sheetFormatPr baseColWidth="10" defaultColWidth="23.33203125" defaultRowHeight="18" customHeight="1" x14ac:dyDescent="0.15"/>
  <cols>
    <col min="1" max="1" width="23.33203125" style="442" customWidth="1"/>
    <col min="2" max="2" width="33" style="442" customWidth="1"/>
    <col min="3" max="5" width="23.33203125" style="442" customWidth="1"/>
    <col min="6" max="21" width="14.6640625" style="442" customWidth="1"/>
    <col min="22" max="22" width="23.33203125" style="442" customWidth="1"/>
    <col min="23" max="23" width="23.33203125" style="342" customWidth="1"/>
    <col min="24" max="24" width="18" style="443" hidden="1" customWidth="1"/>
    <col min="25" max="25" width="10.33203125" style="444" hidden="1" customWidth="1"/>
    <col min="26" max="89" width="23.33203125" style="345" customWidth="1"/>
    <col min="90" max="255" width="23.33203125" style="342" customWidth="1"/>
    <col min="256" max="256" width="23.33203125" style="445" customWidth="1"/>
    <col min="257" max="16384" width="23.33203125" style="445"/>
  </cols>
  <sheetData>
    <row r="1" spans="1:89" s="342" customFormat="1" ht="143.5" customHeight="1" x14ac:dyDescent="0.15">
      <c r="A1" s="469" t="s">
        <v>0</v>
      </c>
      <c r="B1" s="470"/>
      <c r="C1" s="470"/>
      <c r="D1" s="470"/>
      <c r="E1" s="470"/>
      <c r="F1" s="471" t="s">
        <v>1719</v>
      </c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340"/>
      <c r="U1" s="340"/>
      <c r="V1" s="341" t="s">
        <v>1</v>
      </c>
      <c r="X1" s="343"/>
      <c r="Y1" s="344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</row>
    <row r="2" spans="1:89" s="342" customFormat="1" ht="44" customHeight="1" x14ac:dyDescent="0.15">
      <c r="A2" s="346" t="s">
        <v>1717</v>
      </c>
      <c r="B2" s="347"/>
      <c r="C2" s="348"/>
      <c r="D2" s="349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473" t="s">
        <v>2</v>
      </c>
      <c r="U2" s="474"/>
      <c r="V2" s="352">
        <f>V25</f>
        <v>0</v>
      </c>
      <c r="W2" s="353"/>
      <c r="X2" s="354" t="s">
        <v>3</v>
      </c>
      <c r="Y2" s="35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</row>
    <row r="3" spans="1:89" s="342" customFormat="1" ht="8.5" customHeight="1" x14ac:dyDescent="0.15">
      <c r="A3" s="356"/>
      <c r="B3" s="357"/>
      <c r="C3" s="358"/>
      <c r="D3" s="359"/>
      <c r="E3" s="360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2"/>
      <c r="U3" s="363"/>
      <c r="V3" s="364"/>
      <c r="W3" s="353"/>
      <c r="X3" s="365"/>
      <c r="Y3" s="366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</row>
    <row r="4" spans="1:89" s="383" customFormat="1" ht="42" customHeight="1" x14ac:dyDescent="0.15">
      <c r="A4" s="367"/>
      <c r="B4" s="368"/>
      <c r="C4" s="368"/>
      <c r="D4" s="475" t="s">
        <v>4</v>
      </c>
      <c r="E4" s="475"/>
      <c r="F4" s="370">
        <v>9005</v>
      </c>
      <c r="G4" s="371">
        <v>5015</v>
      </c>
      <c r="H4" s="372">
        <v>0</v>
      </c>
      <c r="I4" s="373">
        <v>3020</v>
      </c>
      <c r="J4" s="374">
        <v>4008</v>
      </c>
      <c r="K4" s="375">
        <v>2005</v>
      </c>
      <c r="L4" s="376">
        <v>0</v>
      </c>
      <c r="M4" s="377">
        <v>0</v>
      </c>
      <c r="N4" s="493">
        <v>6027</v>
      </c>
      <c r="O4" s="378">
        <v>9016</v>
      </c>
      <c r="P4" s="379">
        <v>0</v>
      </c>
      <c r="Q4" s="380">
        <v>0</v>
      </c>
      <c r="R4" s="381">
        <v>0</v>
      </c>
      <c r="S4" s="382">
        <v>0</v>
      </c>
      <c r="U4" s="384" t="s">
        <v>3</v>
      </c>
      <c r="V4" s="385">
        <f>SUM(Y6:Y23)</f>
        <v>0</v>
      </c>
      <c r="W4" s="386"/>
      <c r="X4" s="365"/>
      <c r="Y4" s="366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</row>
    <row r="5" spans="1:89" s="383" customFormat="1" ht="63" customHeight="1" x14ac:dyDescent="0.15">
      <c r="A5" s="387" t="s">
        <v>5</v>
      </c>
      <c r="B5" s="388" t="s">
        <v>6</v>
      </c>
      <c r="C5" s="388" t="s">
        <v>7</v>
      </c>
      <c r="D5" s="369" t="s">
        <v>8</v>
      </c>
      <c r="E5" s="369" t="s">
        <v>9</v>
      </c>
      <c r="F5" s="389" t="s">
        <v>10</v>
      </c>
      <c r="G5" s="390" t="s">
        <v>11</v>
      </c>
      <c r="H5" s="391" t="s">
        <v>12</v>
      </c>
      <c r="I5" s="392" t="s">
        <v>13</v>
      </c>
      <c r="J5" s="393" t="s">
        <v>14</v>
      </c>
      <c r="K5" s="394" t="s">
        <v>15</v>
      </c>
      <c r="L5" s="395" t="s">
        <v>16</v>
      </c>
      <c r="M5" s="396" t="s">
        <v>17</v>
      </c>
      <c r="N5" s="494" t="s">
        <v>1722</v>
      </c>
      <c r="O5" s="369" t="s">
        <v>18</v>
      </c>
      <c r="P5" s="397" t="s">
        <v>19</v>
      </c>
      <c r="Q5" s="398" t="s">
        <v>20</v>
      </c>
      <c r="R5" s="399" t="s">
        <v>21</v>
      </c>
      <c r="S5" s="400" t="s">
        <v>22</v>
      </c>
      <c r="T5" s="384" t="s">
        <v>23</v>
      </c>
      <c r="U5" s="384" t="s">
        <v>24</v>
      </c>
      <c r="V5" s="384" t="s">
        <v>25</v>
      </c>
      <c r="W5" s="401" t="s">
        <v>26</v>
      </c>
      <c r="X5" s="354" t="s">
        <v>27</v>
      </c>
      <c r="Y5" s="402" t="s">
        <v>3</v>
      </c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</row>
    <row r="6" spans="1:89" s="383" customFormat="1" ht="37.25" customHeight="1" x14ac:dyDescent="0.15">
      <c r="A6" s="387" t="s">
        <v>1669</v>
      </c>
      <c r="B6" s="403" t="s">
        <v>1683</v>
      </c>
      <c r="C6" s="388" t="s">
        <v>1684</v>
      </c>
      <c r="D6" s="378">
        <v>10</v>
      </c>
      <c r="E6" s="404">
        <v>215</v>
      </c>
      <c r="F6" s="202"/>
      <c r="G6" s="203"/>
      <c r="H6" s="204"/>
      <c r="I6" s="205"/>
      <c r="J6" s="206"/>
      <c r="K6" s="207"/>
      <c r="L6" s="208"/>
      <c r="M6" s="209"/>
      <c r="N6" s="491"/>
      <c r="O6" s="210"/>
      <c r="P6" s="211"/>
      <c r="Q6" s="212"/>
      <c r="R6" s="213"/>
      <c r="S6" s="214"/>
      <c r="T6" s="405">
        <f>F6+G6+H6+I6+J6+K6+L6+M6+N6+O6+P6+Q6+R6+S6</f>
        <v>0</v>
      </c>
      <c r="U6" s="405">
        <f t="shared" ref="U6:U14" si="0">T6*D6</f>
        <v>0</v>
      </c>
      <c r="V6" s="384" t="str">
        <f t="shared" ref="V6:V14" si="1">IF(T6&gt;0,T6*E6,"-")</f>
        <v>-</v>
      </c>
      <c r="W6" s="406" t="s">
        <v>1716</v>
      </c>
      <c r="X6" s="407">
        <v>1.4059999999999999</v>
      </c>
      <c r="Y6" s="408">
        <f t="shared" ref="Y6:Y23" si="2">X6*T6</f>
        <v>0</v>
      </c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</row>
    <row r="7" spans="1:89" s="383" customFormat="1" ht="37.25" customHeight="1" x14ac:dyDescent="0.15">
      <c r="A7" s="387" t="s">
        <v>1669</v>
      </c>
      <c r="B7" s="403" t="s">
        <v>1685</v>
      </c>
      <c r="C7" s="388" t="s">
        <v>1686</v>
      </c>
      <c r="D7" s="378">
        <v>5</v>
      </c>
      <c r="E7" s="404">
        <v>95</v>
      </c>
      <c r="F7" s="202"/>
      <c r="G7" s="203"/>
      <c r="H7" s="204"/>
      <c r="I7" s="205"/>
      <c r="J7" s="206"/>
      <c r="K7" s="207"/>
      <c r="L7" s="208"/>
      <c r="M7" s="209"/>
      <c r="N7" s="491"/>
      <c r="O7" s="210"/>
      <c r="P7" s="211"/>
      <c r="Q7" s="212"/>
      <c r="R7" s="213"/>
      <c r="S7" s="214"/>
      <c r="T7" s="405">
        <f t="shared" ref="T7:T23" si="3">F7+G7+H7+I7+J7+K7+L7+M7+N7+O7+P7+Q7+R7+S7</f>
        <v>0</v>
      </c>
      <c r="U7" s="405">
        <f t="shared" si="0"/>
        <v>0</v>
      </c>
      <c r="V7" s="384" t="str">
        <f t="shared" si="1"/>
        <v>-</v>
      </c>
      <c r="W7" s="406" t="s">
        <v>390</v>
      </c>
      <c r="X7" s="407">
        <v>1.712</v>
      </c>
      <c r="Y7" s="408">
        <f t="shared" si="2"/>
        <v>0</v>
      </c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</row>
    <row r="8" spans="1:89" s="383" customFormat="1" ht="37.25" customHeight="1" x14ac:dyDescent="0.15">
      <c r="A8" s="387" t="s">
        <v>1669</v>
      </c>
      <c r="B8" s="403" t="s">
        <v>1670</v>
      </c>
      <c r="C8" s="388" t="s">
        <v>1671</v>
      </c>
      <c r="D8" s="378">
        <v>5</v>
      </c>
      <c r="E8" s="404">
        <v>97</v>
      </c>
      <c r="F8" s="202"/>
      <c r="G8" s="203"/>
      <c r="H8" s="204"/>
      <c r="I8" s="205"/>
      <c r="J8" s="206"/>
      <c r="K8" s="207"/>
      <c r="L8" s="208"/>
      <c r="M8" s="209"/>
      <c r="N8" s="491"/>
      <c r="O8" s="210"/>
      <c r="P8" s="211"/>
      <c r="Q8" s="212"/>
      <c r="R8" s="213"/>
      <c r="S8" s="214"/>
      <c r="T8" s="405">
        <f t="shared" si="3"/>
        <v>0</v>
      </c>
      <c r="U8" s="405">
        <f t="shared" si="0"/>
        <v>0</v>
      </c>
      <c r="V8" s="384" t="str">
        <f t="shared" si="1"/>
        <v>-</v>
      </c>
      <c r="W8" s="406" t="s">
        <v>1657</v>
      </c>
      <c r="X8" s="407">
        <v>1.954</v>
      </c>
      <c r="Y8" s="408">
        <f t="shared" si="2"/>
        <v>0</v>
      </c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</row>
    <row r="9" spans="1:89" s="383" customFormat="1" ht="37.25" customHeight="1" x14ac:dyDescent="0.15">
      <c r="A9" s="387" t="s">
        <v>1669</v>
      </c>
      <c r="B9" s="403" t="s">
        <v>1672</v>
      </c>
      <c r="C9" s="388" t="s">
        <v>1673</v>
      </c>
      <c r="D9" s="378">
        <v>5</v>
      </c>
      <c r="E9" s="404">
        <v>124</v>
      </c>
      <c r="F9" s="202"/>
      <c r="G9" s="203"/>
      <c r="H9" s="204"/>
      <c r="I9" s="205"/>
      <c r="J9" s="206"/>
      <c r="K9" s="207"/>
      <c r="L9" s="208"/>
      <c r="M9" s="209"/>
      <c r="N9" s="491"/>
      <c r="O9" s="210"/>
      <c r="P9" s="211"/>
      <c r="Q9" s="212"/>
      <c r="R9" s="213"/>
      <c r="S9" s="214"/>
      <c r="T9" s="405">
        <f t="shared" si="3"/>
        <v>0</v>
      </c>
      <c r="U9" s="405">
        <f t="shared" si="0"/>
        <v>0</v>
      </c>
      <c r="V9" s="384" t="str">
        <f t="shared" si="1"/>
        <v>-</v>
      </c>
      <c r="W9" s="406" t="s">
        <v>1668</v>
      </c>
      <c r="X9" s="407">
        <v>2.2029999999999998</v>
      </c>
      <c r="Y9" s="408">
        <f t="shared" si="2"/>
        <v>0</v>
      </c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</row>
    <row r="10" spans="1:89" s="383" customFormat="1" ht="37.25" customHeight="1" x14ac:dyDescent="0.15">
      <c r="A10" s="387" t="s">
        <v>1669</v>
      </c>
      <c r="B10" s="403" t="s">
        <v>1674</v>
      </c>
      <c r="C10" s="388" t="s">
        <v>1675</v>
      </c>
      <c r="D10" s="378">
        <v>5</v>
      </c>
      <c r="E10" s="404">
        <v>124</v>
      </c>
      <c r="F10" s="202"/>
      <c r="G10" s="203"/>
      <c r="H10" s="204"/>
      <c r="I10" s="205"/>
      <c r="J10" s="206"/>
      <c r="K10" s="207"/>
      <c r="L10" s="208"/>
      <c r="M10" s="209"/>
      <c r="N10" s="491"/>
      <c r="O10" s="210"/>
      <c r="P10" s="211"/>
      <c r="Q10" s="212"/>
      <c r="R10" s="213"/>
      <c r="S10" s="214"/>
      <c r="T10" s="405">
        <f t="shared" si="3"/>
        <v>0</v>
      </c>
      <c r="U10" s="405">
        <f t="shared" si="0"/>
        <v>0</v>
      </c>
      <c r="V10" s="384" t="str">
        <f t="shared" si="1"/>
        <v>-</v>
      </c>
      <c r="W10" s="406" t="s">
        <v>1658</v>
      </c>
      <c r="X10" s="407">
        <v>2.33</v>
      </c>
      <c r="Y10" s="408">
        <f t="shared" si="2"/>
        <v>0</v>
      </c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</row>
    <row r="11" spans="1:89" s="383" customFormat="1" ht="37.25" customHeight="1" x14ac:dyDescent="0.15">
      <c r="A11" s="387" t="s">
        <v>1669</v>
      </c>
      <c r="B11" s="403" t="s">
        <v>1676</v>
      </c>
      <c r="C11" s="388" t="s">
        <v>1714</v>
      </c>
      <c r="D11" s="378">
        <v>6</v>
      </c>
      <c r="E11" s="404">
        <v>142</v>
      </c>
      <c r="F11" s="202"/>
      <c r="G11" s="203"/>
      <c r="H11" s="204"/>
      <c r="I11" s="205"/>
      <c r="J11" s="206"/>
      <c r="K11" s="207"/>
      <c r="L11" s="208"/>
      <c r="M11" s="209"/>
      <c r="N11" s="491"/>
      <c r="O11" s="210"/>
      <c r="P11" s="211"/>
      <c r="Q11" s="212"/>
      <c r="R11" s="213"/>
      <c r="S11" s="214"/>
      <c r="T11" s="405">
        <f t="shared" si="3"/>
        <v>0</v>
      </c>
      <c r="U11" s="405">
        <f t="shared" si="0"/>
        <v>0</v>
      </c>
      <c r="V11" s="384" t="str">
        <f t="shared" si="1"/>
        <v>-</v>
      </c>
      <c r="W11" s="406" t="s">
        <v>1677</v>
      </c>
      <c r="X11" s="407">
        <v>2.145</v>
      </c>
      <c r="Y11" s="408">
        <f t="shared" si="2"/>
        <v>0</v>
      </c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</row>
    <row r="12" spans="1:89" s="383" customFormat="1" ht="37.25" customHeight="1" x14ac:dyDescent="0.15">
      <c r="A12" s="387" t="s">
        <v>1669</v>
      </c>
      <c r="B12" s="403" t="s">
        <v>1678</v>
      </c>
      <c r="C12" s="388" t="s">
        <v>1679</v>
      </c>
      <c r="D12" s="378">
        <v>6</v>
      </c>
      <c r="E12" s="404">
        <v>149</v>
      </c>
      <c r="F12" s="202"/>
      <c r="G12" s="203"/>
      <c r="H12" s="204"/>
      <c r="I12" s="205"/>
      <c r="J12" s="206"/>
      <c r="K12" s="207"/>
      <c r="L12" s="208"/>
      <c r="M12" s="209"/>
      <c r="N12" s="491"/>
      <c r="O12" s="210"/>
      <c r="P12" s="211"/>
      <c r="Q12" s="212"/>
      <c r="R12" s="213"/>
      <c r="S12" s="214"/>
      <c r="T12" s="405">
        <f t="shared" si="3"/>
        <v>0</v>
      </c>
      <c r="U12" s="405">
        <f t="shared" ref="U12:U13" si="4">T12*D12</f>
        <v>0</v>
      </c>
      <c r="V12" s="384" t="str">
        <f t="shared" ref="V12:V13" si="5">IF(T12&gt;0,T12*E12,"-")</f>
        <v>-</v>
      </c>
      <c r="W12" s="406" t="s">
        <v>1680</v>
      </c>
      <c r="X12" s="407"/>
      <c r="Y12" s="408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</row>
    <row r="13" spans="1:89" s="383" customFormat="1" ht="37.25" customHeight="1" x14ac:dyDescent="0.15">
      <c r="A13" s="387" t="s">
        <v>1669</v>
      </c>
      <c r="B13" s="403" t="s">
        <v>1681</v>
      </c>
      <c r="C13" s="388" t="s">
        <v>1682</v>
      </c>
      <c r="D13" s="378">
        <v>5</v>
      </c>
      <c r="E13" s="404">
        <v>134</v>
      </c>
      <c r="F13" s="202"/>
      <c r="G13" s="203"/>
      <c r="H13" s="204"/>
      <c r="I13" s="205"/>
      <c r="J13" s="206"/>
      <c r="K13" s="207"/>
      <c r="L13" s="208"/>
      <c r="M13" s="209"/>
      <c r="N13" s="491"/>
      <c r="O13" s="210"/>
      <c r="P13" s="211"/>
      <c r="Q13" s="212"/>
      <c r="R13" s="213"/>
      <c r="S13" s="214"/>
      <c r="T13" s="405">
        <f t="shared" si="3"/>
        <v>0</v>
      </c>
      <c r="U13" s="405">
        <f t="shared" si="4"/>
        <v>0</v>
      </c>
      <c r="V13" s="384" t="str">
        <f t="shared" si="5"/>
        <v>-</v>
      </c>
      <c r="W13" s="406" t="s">
        <v>528</v>
      </c>
      <c r="X13" s="407"/>
      <c r="Y13" s="408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</row>
    <row r="14" spans="1:89" s="383" customFormat="1" ht="37.25" customHeight="1" x14ac:dyDescent="0.15">
      <c r="A14" s="387" t="s">
        <v>1669</v>
      </c>
      <c r="B14" s="403" t="s">
        <v>1687</v>
      </c>
      <c r="C14" s="388" t="s">
        <v>1688</v>
      </c>
      <c r="D14" s="378">
        <v>5</v>
      </c>
      <c r="E14" s="404">
        <v>169</v>
      </c>
      <c r="F14" s="202"/>
      <c r="G14" s="203"/>
      <c r="H14" s="204"/>
      <c r="I14" s="205"/>
      <c r="J14" s="206"/>
      <c r="K14" s="207"/>
      <c r="L14" s="208"/>
      <c r="M14" s="209"/>
      <c r="N14" s="491"/>
      <c r="O14" s="210"/>
      <c r="P14" s="211"/>
      <c r="Q14" s="212"/>
      <c r="R14" s="213"/>
      <c r="S14" s="214"/>
      <c r="T14" s="405">
        <f t="shared" si="3"/>
        <v>0</v>
      </c>
      <c r="U14" s="405">
        <f t="shared" si="0"/>
        <v>0</v>
      </c>
      <c r="V14" s="384" t="str">
        <f t="shared" si="1"/>
        <v>-</v>
      </c>
      <c r="W14" s="406" t="s">
        <v>1689</v>
      </c>
      <c r="X14" s="407">
        <v>2.867</v>
      </c>
      <c r="Y14" s="408">
        <f t="shared" si="2"/>
        <v>0</v>
      </c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</row>
    <row r="15" spans="1:89" s="383" customFormat="1" ht="37.25" customHeight="1" x14ac:dyDescent="0.15">
      <c r="A15" s="409" t="s">
        <v>1690</v>
      </c>
      <c r="B15" s="403" t="s">
        <v>1691</v>
      </c>
      <c r="C15" s="388" t="s">
        <v>1692</v>
      </c>
      <c r="D15" s="378">
        <v>5</v>
      </c>
      <c r="E15" s="404">
        <v>219</v>
      </c>
      <c r="F15" s="202"/>
      <c r="G15" s="203"/>
      <c r="H15" s="204"/>
      <c r="I15" s="205"/>
      <c r="J15" s="206"/>
      <c r="K15" s="207"/>
      <c r="L15" s="208"/>
      <c r="M15" s="209"/>
      <c r="N15" s="491"/>
      <c r="O15" s="210"/>
      <c r="P15" s="211"/>
      <c r="Q15" s="212"/>
      <c r="R15" s="213"/>
      <c r="S15" s="214"/>
      <c r="T15" s="405">
        <f t="shared" si="3"/>
        <v>0</v>
      </c>
      <c r="U15" s="405">
        <f>T15*D15</f>
        <v>0</v>
      </c>
      <c r="V15" s="384" t="str">
        <f>IF(T15&gt;0,T15*E15,"-")</f>
        <v>-</v>
      </c>
      <c r="W15" s="406" t="s">
        <v>1693</v>
      </c>
      <c r="X15" s="407">
        <v>2.484</v>
      </c>
      <c r="Y15" s="408">
        <f t="shared" si="2"/>
        <v>0</v>
      </c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</row>
    <row r="16" spans="1:89" s="383" customFormat="1" ht="37.25" customHeight="1" x14ac:dyDescent="0.15">
      <c r="A16" s="409" t="s">
        <v>1690</v>
      </c>
      <c r="B16" s="403" t="s">
        <v>1694</v>
      </c>
      <c r="C16" s="388" t="s">
        <v>1695</v>
      </c>
      <c r="D16" s="378">
        <v>3</v>
      </c>
      <c r="E16" s="404">
        <v>168</v>
      </c>
      <c r="F16" s="202"/>
      <c r="G16" s="203"/>
      <c r="H16" s="204"/>
      <c r="I16" s="205"/>
      <c r="J16" s="206"/>
      <c r="K16" s="207"/>
      <c r="L16" s="208"/>
      <c r="M16" s="209"/>
      <c r="N16" s="491"/>
      <c r="O16" s="210"/>
      <c r="P16" s="211"/>
      <c r="Q16" s="212"/>
      <c r="R16" s="213"/>
      <c r="S16" s="214"/>
      <c r="T16" s="405">
        <f t="shared" si="3"/>
        <v>0</v>
      </c>
      <c r="U16" s="405">
        <f>T16*D16</f>
        <v>0</v>
      </c>
      <c r="V16" s="384" t="str">
        <f>IF(T16&gt;0,T16*E16,"-")</f>
        <v>-</v>
      </c>
      <c r="W16" s="406" t="s">
        <v>537</v>
      </c>
      <c r="X16" s="407">
        <v>2.1339999999999999</v>
      </c>
      <c r="Y16" s="408">
        <f t="shared" si="2"/>
        <v>0</v>
      </c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</row>
    <row r="17" spans="1:89" s="383" customFormat="1" ht="37.25" customHeight="1" x14ac:dyDescent="0.15">
      <c r="A17" s="409" t="s">
        <v>1690</v>
      </c>
      <c r="B17" s="403" t="s">
        <v>1696</v>
      </c>
      <c r="C17" s="388" t="s">
        <v>1697</v>
      </c>
      <c r="D17" s="378">
        <v>3</v>
      </c>
      <c r="E17" s="404">
        <v>224</v>
      </c>
      <c r="F17" s="202"/>
      <c r="G17" s="203"/>
      <c r="H17" s="204"/>
      <c r="I17" s="205"/>
      <c r="J17" s="206"/>
      <c r="K17" s="207"/>
      <c r="L17" s="208"/>
      <c r="M17" s="209"/>
      <c r="N17" s="491"/>
      <c r="O17" s="210"/>
      <c r="P17" s="211"/>
      <c r="Q17" s="212"/>
      <c r="R17" s="213"/>
      <c r="S17" s="214"/>
      <c r="T17" s="405">
        <f t="shared" si="3"/>
        <v>0</v>
      </c>
      <c r="U17" s="405">
        <f>T17*D17</f>
        <v>0</v>
      </c>
      <c r="V17" s="384" t="str">
        <f>IF(T17&gt;0,T17*E17,"-")</f>
        <v>-</v>
      </c>
      <c r="W17" s="406" t="s">
        <v>1698</v>
      </c>
      <c r="X17" s="407">
        <v>3.0960000000000001</v>
      </c>
      <c r="Y17" s="408">
        <f t="shared" si="2"/>
        <v>0</v>
      </c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</row>
    <row r="18" spans="1:89" s="383" customFormat="1" ht="37.25" customHeight="1" x14ac:dyDescent="0.15">
      <c r="A18" s="403" t="s">
        <v>1699</v>
      </c>
      <c r="B18" s="403" t="s">
        <v>1700</v>
      </c>
      <c r="C18" s="388" t="s">
        <v>1701</v>
      </c>
      <c r="D18" s="378">
        <v>5</v>
      </c>
      <c r="E18" s="404">
        <v>136</v>
      </c>
      <c r="F18" s="202"/>
      <c r="G18" s="203"/>
      <c r="H18" s="204"/>
      <c r="I18" s="205"/>
      <c r="J18" s="206"/>
      <c r="K18" s="207"/>
      <c r="L18" s="208"/>
      <c r="M18" s="209"/>
      <c r="N18" s="491"/>
      <c r="O18" s="210"/>
      <c r="P18" s="211"/>
      <c r="Q18" s="212"/>
      <c r="R18" s="213"/>
      <c r="S18" s="214"/>
      <c r="T18" s="405">
        <f t="shared" si="3"/>
        <v>0</v>
      </c>
      <c r="U18" s="405">
        <f t="shared" ref="U18:U23" si="6">T18*D18</f>
        <v>0</v>
      </c>
      <c r="V18" s="384" t="str">
        <f t="shared" ref="V18:V23" si="7">IF(T18&gt;0,T18*E18,"-")</f>
        <v>-</v>
      </c>
      <c r="W18" s="406" t="s">
        <v>79</v>
      </c>
      <c r="X18" s="407">
        <v>2.181</v>
      </c>
      <c r="Y18" s="408">
        <f t="shared" si="2"/>
        <v>0</v>
      </c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</row>
    <row r="19" spans="1:89" s="383" customFormat="1" ht="37.25" customHeight="1" x14ac:dyDescent="0.15">
      <c r="A19" s="403" t="s">
        <v>1699</v>
      </c>
      <c r="B19" s="403" t="s">
        <v>1702</v>
      </c>
      <c r="C19" s="388" t="s">
        <v>1703</v>
      </c>
      <c r="D19" s="378">
        <v>5</v>
      </c>
      <c r="E19" s="404">
        <v>157</v>
      </c>
      <c r="F19" s="202"/>
      <c r="G19" s="203"/>
      <c r="H19" s="204"/>
      <c r="I19" s="205"/>
      <c r="J19" s="206"/>
      <c r="K19" s="207"/>
      <c r="L19" s="208"/>
      <c r="M19" s="209"/>
      <c r="N19" s="491"/>
      <c r="O19" s="210"/>
      <c r="P19" s="211"/>
      <c r="Q19" s="212"/>
      <c r="R19" s="213"/>
      <c r="S19" s="214"/>
      <c r="T19" s="405">
        <f t="shared" si="3"/>
        <v>0</v>
      </c>
      <c r="U19" s="405">
        <f t="shared" si="6"/>
        <v>0</v>
      </c>
      <c r="V19" s="384" t="str">
        <f t="shared" si="7"/>
        <v>-</v>
      </c>
      <c r="W19" s="406" t="s">
        <v>528</v>
      </c>
      <c r="X19" s="407">
        <v>2.6070000000000002</v>
      </c>
      <c r="Y19" s="408">
        <f t="shared" si="2"/>
        <v>0</v>
      </c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</row>
    <row r="20" spans="1:89" s="383" customFormat="1" ht="37.25" customHeight="1" x14ac:dyDescent="0.15">
      <c r="A20" s="403" t="s">
        <v>1699</v>
      </c>
      <c r="B20" s="403" t="s">
        <v>1704</v>
      </c>
      <c r="C20" s="388" t="s">
        <v>1705</v>
      </c>
      <c r="D20" s="378">
        <v>5</v>
      </c>
      <c r="E20" s="404">
        <v>229</v>
      </c>
      <c r="F20" s="202"/>
      <c r="G20" s="203"/>
      <c r="H20" s="204"/>
      <c r="I20" s="205"/>
      <c r="J20" s="206"/>
      <c r="K20" s="207"/>
      <c r="L20" s="208"/>
      <c r="M20" s="209"/>
      <c r="N20" s="491"/>
      <c r="O20" s="210"/>
      <c r="P20" s="211"/>
      <c r="Q20" s="212"/>
      <c r="R20" s="213"/>
      <c r="S20" s="214"/>
      <c r="T20" s="405">
        <f t="shared" si="3"/>
        <v>0</v>
      </c>
      <c r="U20" s="405">
        <f t="shared" si="6"/>
        <v>0</v>
      </c>
      <c r="V20" s="384" t="str">
        <f t="shared" si="7"/>
        <v>-</v>
      </c>
      <c r="W20" s="406" t="s">
        <v>1167</v>
      </c>
      <c r="X20" s="407">
        <v>4.0810000000000004</v>
      </c>
      <c r="Y20" s="408">
        <f t="shared" si="2"/>
        <v>0</v>
      </c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</row>
    <row r="21" spans="1:89" s="383" customFormat="1" ht="37.25" customHeight="1" x14ac:dyDescent="0.15">
      <c r="A21" s="403" t="s">
        <v>1699</v>
      </c>
      <c r="B21" s="403" t="s">
        <v>1706</v>
      </c>
      <c r="C21" s="388" t="s">
        <v>1715</v>
      </c>
      <c r="D21" s="378">
        <v>3</v>
      </c>
      <c r="E21" s="404">
        <v>198</v>
      </c>
      <c r="F21" s="202"/>
      <c r="G21" s="203"/>
      <c r="H21" s="204"/>
      <c r="I21" s="205"/>
      <c r="J21" s="206"/>
      <c r="K21" s="207"/>
      <c r="L21" s="208"/>
      <c r="M21" s="209"/>
      <c r="N21" s="491"/>
      <c r="O21" s="210"/>
      <c r="P21" s="211"/>
      <c r="Q21" s="212"/>
      <c r="R21" s="213"/>
      <c r="S21" s="214"/>
      <c r="T21" s="405">
        <f t="shared" si="3"/>
        <v>0</v>
      </c>
      <c r="U21" s="405">
        <f t="shared" si="6"/>
        <v>0</v>
      </c>
      <c r="V21" s="384" t="str">
        <f t="shared" si="7"/>
        <v>-</v>
      </c>
      <c r="W21" s="406" t="s">
        <v>604</v>
      </c>
      <c r="X21" s="407">
        <v>2.6509999999999998</v>
      </c>
      <c r="Y21" s="408">
        <f t="shared" si="2"/>
        <v>0</v>
      </c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</row>
    <row r="22" spans="1:89" s="383" customFormat="1" ht="37.25" customHeight="1" x14ac:dyDescent="0.15">
      <c r="A22" s="403" t="s">
        <v>1699</v>
      </c>
      <c r="B22" s="403" t="s">
        <v>1707</v>
      </c>
      <c r="C22" s="388" t="s">
        <v>1708</v>
      </c>
      <c r="D22" s="378">
        <v>3</v>
      </c>
      <c r="E22" s="404">
        <v>229</v>
      </c>
      <c r="F22" s="202"/>
      <c r="G22" s="203"/>
      <c r="H22" s="204"/>
      <c r="I22" s="205"/>
      <c r="J22" s="206"/>
      <c r="K22" s="207"/>
      <c r="L22" s="208"/>
      <c r="M22" s="209"/>
      <c r="N22" s="491"/>
      <c r="O22" s="210"/>
      <c r="P22" s="211"/>
      <c r="Q22" s="212"/>
      <c r="R22" s="213"/>
      <c r="S22" s="214"/>
      <c r="T22" s="405">
        <f t="shared" si="3"/>
        <v>0</v>
      </c>
      <c r="U22" s="405">
        <f t="shared" si="6"/>
        <v>0</v>
      </c>
      <c r="V22" s="384" t="str">
        <f t="shared" si="7"/>
        <v>-</v>
      </c>
      <c r="W22" s="406" t="s">
        <v>1292</v>
      </c>
      <c r="X22" s="407">
        <v>3.1930000000000001</v>
      </c>
      <c r="Y22" s="408">
        <f t="shared" si="2"/>
        <v>0</v>
      </c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</row>
    <row r="23" spans="1:89" s="383" customFormat="1" ht="37.25" customHeight="1" x14ac:dyDescent="0.15">
      <c r="A23" s="403" t="s">
        <v>1699</v>
      </c>
      <c r="B23" s="403" t="s">
        <v>1709</v>
      </c>
      <c r="C23" s="388" t="s">
        <v>1710</v>
      </c>
      <c r="D23" s="378">
        <v>1</v>
      </c>
      <c r="E23" s="404">
        <v>138</v>
      </c>
      <c r="F23" s="202"/>
      <c r="G23" s="203"/>
      <c r="H23" s="204"/>
      <c r="I23" s="205"/>
      <c r="J23" s="206"/>
      <c r="K23" s="207"/>
      <c r="L23" s="208"/>
      <c r="M23" s="209"/>
      <c r="N23" s="491"/>
      <c r="O23" s="210"/>
      <c r="P23" s="211"/>
      <c r="Q23" s="212"/>
      <c r="R23" s="213"/>
      <c r="S23" s="214"/>
      <c r="T23" s="405">
        <f t="shared" si="3"/>
        <v>0</v>
      </c>
      <c r="U23" s="405">
        <f t="shared" si="6"/>
        <v>0</v>
      </c>
      <c r="V23" s="384" t="str">
        <f t="shared" si="7"/>
        <v>-</v>
      </c>
      <c r="W23" s="406" t="s">
        <v>647</v>
      </c>
      <c r="X23" s="407">
        <v>2.13</v>
      </c>
      <c r="Y23" s="408">
        <f t="shared" si="2"/>
        <v>0</v>
      </c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</row>
    <row r="24" spans="1:89" s="383" customFormat="1" ht="37.25" customHeight="1" x14ac:dyDescent="0.15">
      <c r="A24" s="410" t="s">
        <v>741</v>
      </c>
      <c r="B24" s="411"/>
      <c r="C24" s="412"/>
      <c r="D24" s="413"/>
      <c r="E24" s="414"/>
      <c r="F24" s="415">
        <f>SUMPRODUCT(D6:D23,F6:F23)</f>
        <v>0</v>
      </c>
      <c r="G24" s="416">
        <f>SUMPRODUCT(D6:D23,G6:G23)</f>
        <v>0</v>
      </c>
      <c r="H24" s="417">
        <f>SUMPRODUCT(D6:D23,H6:H23)</f>
        <v>0</v>
      </c>
      <c r="I24" s="418">
        <f>SUMPRODUCT(D6:D23,I6:I23)</f>
        <v>0</v>
      </c>
      <c r="J24" s="419">
        <f>SUMPRODUCT(D6:D23,J6:J23)</f>
        <v>0</v>
      </c>
      <c r="K24" s="420">
        <f>SUMPRODUCT(D6:D23,K6:K23)</f>
        <v>0</v>
      </c>
      <c r="L24" s="421">
        <f>SUMPRODUCT(D6:D23,L6:L23)</f>
        <v>0</v>
      </c>
      <c r="M24" s="422">
        <f>SUMPRODUCT(D6:D23,M6:M23)</f>
        <v>0</v>
      </c>
      <c r="N24" s="495">
        <f>SUMPRODUCT(D6:D23,N6:N23)</f>
        <v>0</v>
      </c>
      <c r="O24" s="423">
        <f>SUMPRODUCT(D6:D23,O6:O23)</f>
        <v>0</v>
      </c>
      <c r="P24" s="424">
        <f>SUMPRODUCT(D6:D23,P6:P23)</f>
        <v>0</v>
      </c>
      <c r="Q24" s="425">
        <f>SUMPRODUCT(D6:D23,Q6:Q23)</f>
        <v>0</v>
      </c>
      <c r="R24" s="426">
        <f>SUMPRODUCT(D6:D23,R6:R23)</f>
        <v>0</v>
      </c>
      <c r="S24" s="427">
        <f>SUMPRODUCT(D6:D23,S6:S23)</f>
        <v>0</v>
      </c>
      <c r="T24" s="428">
        <f>SUM(T6:T23)</f>
        <v>0</v>
      </c>
      <c r="U24" s="428">
        <f>SUM(U6:U23)</f>
        <v>0</v>
      </c>
      <c r="V24" s="429">
        <f>SUM(V6:V23)</f>
        <v>0</v>
      </c>
      <c r="W24" s="430"/>
      <c r="X24" s="365"/>
      <c r="Y24" s="431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</row>
    <row r="25" spans="1:89" s="383" customFormat="1" ht="25" customHeight="1" x14ac:dyDescent="0.15">
      <c r="A25" s="432"/>
      <c r="B25" s="348"/>
      <c r="C25" s="348"/>
      <c r="D25" s="349"/>
      <c r="E25" s="350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476" t="s">
        <v>2</v>
      </c>
      <c r="U25" s="476"/>
      <c r="V25" s="433">
        <f>V24</f>
        <v>0</v>
      </c>
      <c r="W25" s="434"/>
      <c r="X25" s="435"/>
      <c r="Y25" s="436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</row>
    <row r="26" spans="1:89" s="345" customFormat="1" ht="18" customHeight="1" x14ac:dyDescent="0.15">
      <c r="A26" s="437"/>
      <c r="B26" s="437"/>
      <c r="C26" s="437"/>
      <c r="D26" s="437"/>
      <c r="X26" s="438"/>
      <c r="Y26" s="439"/>
    </row>
    <row r="27" spans="1:89" s="345" customFormat="1" ht="18" customHeight="1" x14ac:dyDescent="0.15">
      <c r="A27" s="437"/>
      <c r="B27" s="437"/>
      <c r="C27" s="437"/>
      <c r="D27" s="437"/>
      <c r="X27" s="438"/>
      <c r="Y27" s="439"/>
    </row>
    <row r="28" spans="1:89" s="345" customFormat="1" ht="18" customHeight="1" x14ac:dyDescent="0.15">
      <c r="A28" s="437"/>
      <c r="B28" s="437"/>
      <c r="C28" s="437"/>
      <c r="D28" s="437"/>
      <c r="X28" s="438"/>
      <c r="Y28" s="439"/>
    </row>
    <row r="29" spans="1:89" s="345" customFormat="1" ht="18" customHeight="1" x14ac:dyDescent="0.15">
      <c r="A29" s="437"/>
      <c r="B29" s="437"/>
      <c r="C29" s="437"/>
      <c r="D29" s="437"/>
      <c r="X29" s="438"/>
      <c r="Y29" s="439"/>
    </row>
    <row r="30" spans="1:89" s="345" customFormat="1" ht="18" customHeight="1" x14ac:dyDescent="0.15">
      <c r="A30" s="437"/>
      <c r="B30" s="437"/>
      <c r="C30" s="437"/>
      <c r="D30" s="437"/>
      <c r="X30" s="438"/>
      <c r="Y30" s="439"/>
    </row>
    <row r="31" spans="1:89" s="345" customFormat="1" ht="18" customHeight="1" x14ac:dyDescent="0.15">
      <c r="A31" s="437"/>
      <c r="B31" s="437"/>
      <c r="C31" s="437"/>
      <c r="D31" s="437"/>
      <c r="X31" s="438"/>
      <c r="Y31" s="439"/>
    </row>
    <row r="32" spans="1:89" s="345" customFormat="1" ht="18" customHeight="1" x14ac:dyDescent="0.15">
      <c r="A32" s="437"/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X32" s="440"/>
      <c r="Y32" s="441"/>
    </row>
    <row r="33" spans="1:25" s="345" customFormat="1" ht="18" customHeight="1" x14ac:dyDescent="0.15">
      <c r="A33" s="437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X33" s="440"/>
      <c r="Y33" s="441"/>
    </row>
  </sheetData>
  <sheetProtection algorithmName="SHA-512" hashValue="sTf0XQSzKy+56M9c9ekJsqAwCCoNoFKkhq0e5uNYJ4sM2tvamxXhYODeQH9BimCRjCX/GxhXsPaBLf6WnscJzA==" saltValue="ghZuub6IrDjNdZdv23D7zQ==" spinCount="100000" sheet="1" formatCells="0" selectLockedCells="1"/>
  <mergeCells count="5">
    <mergeCell ref="A1:E1"/>
    <mergeCell ref="F1:S1"/>
    <mergeCell ref="T2:U2"/>
    <mergeCell ref="D4:E4"/>
    <mergeCell ref="T25:U25"/>
  </mergeCells>
  <pageMargins left="0.5" right="0.5" top="0.75" bottom="0.75" header="0.27777800000000002" footer="0.27777800000000002"/>
  <pageSetup orientation="portrait"/>
  <headerFooter>
    <oddFooter>&amp;L&amp;"Helvetica,Regular"&amp;11&amp;K000000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166"/>
  <sheetViews>
    <sheetView showGridLines="0" zoomScale="39" zoomScaleNormal="234" workbookViewId="0">
      <selection activeCell="G7" sqref="G7"/>
    </sheetView>
  </sheetViews>
  <sheetFormatPr baseColWidth="10" defaultColWidth="30.5" defaultRowHeight="18" customHeight="1" x14ac:dyDescent="0.15"/>
  <cols>
    <col min="1" max="1" width="24.1640625" style="23" customWidth="1"/>
    <col min="2" max="3" width="25.6640625" style="23" customWidth="1"/>
    <col min="4" max="5" width="15.6640625" style="23" customWidth="1"/>
    <col min="6" max="6" width="21.1640625" style="23" customWidth="1"/>
    <col min="7" max="15" width="19.33203125" style="23" customWidth="1"/>
    <col min="16" max="16" width="19.33203125" style="155" customWidth="1"/>
    <col min="17" max="17" width="22.6640625" style="23" customWidth="1"/>
    <col min="18" max="18" width="34.6640625" style="23" customWidth="1"/>
    <col min="19" max="19" width="21" style="23" customWidth="1"/>
    <col min="20" max="255" width="30.5" style="23" customWidth="1"/>
    <col min="256" max="16384" width="30.5" style="23"/>
  </cols>
  <sheetData>
    <row r="1" spans="1:254" ht="143.5" customHeight="1" x14ac:dyDescent="0.15">
      <c r="A1" s="479" t="s">
        <v>742</v>
      </c>
      <c r="B1" s="480"/>
      <c r="C1" s="480"/>
      <c r="D1" s="480"/>
      <c r="E1" s="480"/>
      <c r="F1" s="477" t="s">
        <v>1720</v>
      </c>
      <c r="G1" s="478"/>
      <c r="H1" s="478"/>
      <c r="I1" s="478"/>
      <c r="J1" s="478"/>
      <c r="K1" s="478"/>
      <c r="L1" s="478"/>
      <c r="M1" s="478"/>
      <c r="N1" s="478"/>
      <c r="O1" s="478"/>
      <c r="Q1" s="24"/>
      <c r="R1" s="24"/>
      <c r="S1" s="24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6"/>
    </row>
    <row r="2" spans="1:254" ht="11" customHeight="1" x14ac:dyDescent="0.15">
      <c r="A2" s="149" t="s">
        <v>1711</v>
      </c>
      <c r="B2" s="27"/>
      <c r="C2" s="2"/>
      <c r="D2" s="2"/>
      <c r="E2" s="28"/>
      <c r="F2" s="3"/>
      <c r="G2" s="3"/>
      <c r="H2" s="3"/>
      <c r="I2" s="3"/>
      <c r="J2" s="3"/>
      <c r="K2" s="3"/>
      <c r="L2" s="3"/>
      <c r="M2" s="3"/>
      <c r="N2" s="3"/>
      <c r="O2" s="3"/>
      <c r="P2" s="156"/>
      <c r="Q2" s="1"/>
      <c r="R2" s="3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1"/>
    </row>
    <row r="3" spans="1:254" ht="21" customHeight="1" x14ac:dyDescent="0.15">
      <c r="A3" s="10"/>
      <c r="B3" s="32"/>
      <c r="C3" s="21"/>
      <c r="D3" s="21"/>
      <c r="E3" s="33"/>
      <c r="F3" s="9" t="s">
        <v>743</v>
      </c>
      <c r="G3" s="9" t="s">
        <v>743</v>
      </c>
      <c r="H3" s="9" t="s">
        <v>743</v>
      </c>
      <c r="I3" s="9" t="s">
        <v>743</v>
      </c>
      <c r="J3" s="9" t="s">
        <v>744</v>
      </c>
      <c r="K3" s="9" t="s">
        <v>744</v>
      </c>
      <c r="L3" s="9" t="s">
        <v>744</v>
      </c>
      <c r="M3" s="9" t="s">
        <v>744</v>
      </c>
      <c r="N3" s="9" t="s">
        <v>744</v>
      </c>
      <c r="O3" s="9" t="s">
        <v>744</v>
      </c>
      <c r="P3" s="9" t="s">
        <v>744</v>
      </c>
      <c r="Q3" s="9"/>
      <c r="R3" s="34" t="s">
        <v>2</v>
      </c>
      <c r="S3" s="35">
        <f>S166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1"/>
    </row>
    <row r="4" spans="1:254" ht="21" customHeight="1" x14ac:dyDescent="0.15">
      <c r="A4" s="36"/>
      <c r="B4" s="21"/>
      <c r="C4" s="21"/>
      <c r="D4" s="481" t="s">
        <v>745</v>
      </c>
      <c r="E4" s="481"/>
      <c r="F4" s="5">
        <v>9005</v>
      </c>
      <c r="G4" s="6">
        <v>5015</v>
      </c>
      <c r="H4" s="37">
        <v>1018</v>
      </c>
      <c r="I4" s="7">
        <v>3020</v>
      </c>
      <c r="J4" s="38"/>
      <c r="K4" s="39"/>
      <c r="L4" s="40"/>
      <c r="M4" s="8">
        <v>9010</v>
      </c>
      <c r="N4" s="41">
        <v>6037</v>
      </c>
      <c r="O4" s="42">
        <v>4008</v>
      </c>
      <c r="P4" s="152">
        <v>7046</v>
      </c>
      <c r="Q4" s="3"/>
      <c r="R4" s="43"/>
      <c r="S4" s="43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1"/>
    </row>
    <row r="5" spans="1:254" ht="42" customHeight="1" x14ac:dyDescent="0.15">
      <c r="A5" s="44" t="s">
        <v>5</v>
      </c>
      <c r="B5" s="4" t="s">
        <v>6</v>
      </c>
      <c r="C5" s="4" t="s">
        <v>7</v>
      </c>
      <c r="D5" s="4" t="s">
        <v>746</v>
      </c>
      <c r="E5" s="45" t="s">
        <v>9</v>
      </c>
      <c r="F5" s="12" t="s">
        <v>747</v>
      </c>
      <c r="G5" s="13" t="s">
        <v>748</v>
      </c>
      <c r="H5" s="14" t="s">
        <v>749</v>
      </c>
      <c r="I5" s="15" t="s">
        <v>750</v>
      </c>
      <c r="J5" s="46" t="s">
        <v>17</v>
      </c>
      <c r="K5" s="47" t="s">
        <v>15</v>
      </c>
      <c r="L5" s="48" t="s">
        <v>16</v>
      </c>
      <c r="M5" s="4" t="s">
        <v>751</v>
      </c>
      <c r="N5" s="49" t="s">
        <v>752</v>
      </c>
      <c r="O5" s="50" t="s">
        <v>753</v>
      </c>
      <c r="P5" s="153" t="s">
        <v>942</v>
      </c>
      <c r="Q5" s="9" t="s">
        <v>23</v>
      </c>
      <c r="R5" s="9" t="s">
        <v>754</v>
      </c>
      <c r="S5" s="9" t="s">
        <v>25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1"/>
    </row>
    <row r="6" spans="1:254" ht="37.25" customHeight="1" x14ac:dyDescent="0.15">
      <c r="A6" s="190" t="s">
        <v>1664</v>
      </c>
      <c r="B6" s="4" t="s">
        <v>1583</v>
      </c>
      <c r="C6" s="4" t="s">
        <v>1584</v>
      </c>
      <c r="D6" s="8">
        <v>1</v>
      </c>
      <c r="E6" s="51">
        <v>179</v>
      </c>
      <c r="F6" s="191"/>
      <c r="G6" s="192"/>
      <c r="H6" s="193"/>
      <c r="I6" s="194"/>
      <c r="J6" s="177" t="s">
        <v>806</v>
      </c>
      <c r="K6" s="178" t="s">
        <v>806</v>
      </c>
      <c r="L6" s="179" t="s">
        <v>806</v>
      </c>
      <c r="M6" s="450"/>
      <c r="N6" s="56" t="s">
        <v>806</v>
      </c>
      <c r="O6" s="57" t="s">
        <v>806</v>
      </c>
      <c r="P6" s="154" t="s">
        <v>806</v>
      </c>
      <c r="Q6" s="22">
        <f>F6+G6+H6+I6+M6</f>
        <v>0</v>
      </c>
      <c r="R6" s="22">
        <f t="shared" ref="R6:R37" si="0">Q6*D6</f>
        <v>0</v>
      </c>
      <c r="S6" s="9" t="str">
        <f t="shared" ref="S6:S37" si="1">IF(Q6&gt;0,Q6*E6,"-")</f>
        <v>-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1"/>
    </row>
    <row r="7" spans="1:254" ht="37.25" customHeight="1" x14ac:dyDescent="0.15">
      <c r="A7" s="190" t="s">
        <v>1664</v>
      </c>
      <c r="B7" s="4" t="s">
        <v>1585</v>
      </c>
      <c r="C7" s="4" t="s">
        <v>1586</v>
      </c>
      <c r="D7" s="8">
        <v>1</v>
      </c>
      <c r="E7" s="51">
        <v>178</v>
      </c>
      <c r="F7" s="191"/>
      <c r="G7" s="192"/>
      <c r="H7" s="193"/>
      <c r="I7" s="194"/>
      <c r="J7" s="177" t="s">
        <v>806</v>
      </c>
      <c r="K7" s="178" t="s">
        <v>806</v>
      </c>
      <c r="L7" s="179" t="s">
        <v>806</v>
      </c>
      <c r="M7" s="450"/>
      <c r="N7" s="56" t="s">
        <v>806</v>
      </c>
      <c r="O7" s="57" t="s">
        <v>806</v>
      </c>
      <c r="P7" s="154" t="s">
        <v>806</v>
      </c>
      <c r="Q7" s="22">
        <f t="shared" ref="Q7:Q59" si="2">F7+G7+H7+I7+M7</f>
        <v>0</v>
      </c>
      <c r="R7" s="22">
        <f t="shared" si="0"/>
        <v>0</v>
      </c>
      <c r="S7" s="9" t="str">
        <f t="shared" si="1"/>
        <v>-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1"/>
    </row>
    <row r="8" spans="1:254" ht="37.25" customHeight="1" x14ac:dyDescent="0.15">
      <c r="A8" s="190" t="s">
        <v>1664</v>
      </c>
      <c r="B8" s="4" t="s">
        <v>1587</v>
      </c>
      <c r="C8" s="4" t="s">
        <v>1588</v>
      </c>
      <c r="D8" s="8">
        <v>1</v>
      </c>
      <c r="E8" s="51">
        <v>176</v>
      </c>
      <c r="F8" s="191"/>
      <c r="G8" s="192"/>
      <c r="H8" s="193"/>
      <c r="I8" s="194"/>
      <c r="J8" s="177" t="s">
        <v>806</v>
      </c>
      <c r="K8" s="178" t="s">
        <v>806</v>
      </c>
      <c r="L8" s="179" t="s">
        <v>806</v>
      </c>
      <c r="M8" s="450"/>
      <c r="N8" s="56" t="s">
        <v>806</v>
      </c>
      <c r="O8" s="57" t="s">
        <v>806</v>
      </c>
      <c r="P8" s="154" t="s">
        <v>806</v>
      </c>
      <c r="Q8" s="22">
        <f t="shared" si="2"/>
        <v>0</v>
      </c>
      <c r="R8" s="22">
        <f t="shared" si="0"/>
        <v>0</v>
      </c>
      <c r="S8" s="9" t="str">
        <f t="shared" si="1"/>
        <v>-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1"/>
    </row>
    <row r="9" spans="1:254" ht="37.25" customHeight="1" x14ac:dyDescent="0.15">
      <c r="A9" s="190" t="s">
        <v>1664</v>
      </c>
      <c r="B9" s="4" t="s">
        <v>1589</v>
      </c>
      <c r="C9" s="4" t="s">
        <v>1590</v>
      </c>
      <c r="D9" s="8">
        <v>1</v>
      </c>
      <c r="E9" s="51">
        <v>165</v>
      </c>
      <c r="F9" s="191"/>
      <c r="G9" s="192"/>
      <c r="H9" s="193"/>
      <c r="I9" s="194"/>
      <c r="J9" s="177" t="s">
        <v>806</v>
      </c>
      <c r="K9" s="178" t="s">
        <v>806</v>
      </c>
      <c r="L9" s="179" t="s">
        <v>806</v>
      </c>
      <c r="M9" s="450"/>
      <c r="N9" s="56" t="s">
        <v>806</v>
      </c>
      <c r="O9" s="57" t="s">
        <v>806</v>
      </c>
      <c r="P9" s="154" t="s">
        <v>806</v>
      </c>
      <c r="Q9" s="22">
        <f t="shared" si="2"/>
        <v>0</v>
      </c>
      <c r="R9" s="22">
        <f t="shared" si="0"/>
        <v>0</v>
      </c>
      <c r="S9" s="9" t="str">
        <f t="shared" si="1"/>
        <v>-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1"/>
    </row>
    <row r="10" spans="1:254" ht="37.25" customHeight="1" x14ac:dyDescent="0.15">
      <c r="A10" s="190" t="s">
        <v>1664</v>
      </c>
      <c r="B10" s="4" t="s">
        <v>1591</v>
      </c>
      <c r="C10" s="4" t="s">
        <v>1592</v>
      </c>
      <c r="D10" s="8">
        <v>1</v>
      </c>
      <c r="E10" s="51">
        <v>129</v>
      </c>
      <c r="F10" s="191"/>
      <c r="G10" s="192"/>
      <c r="H10" s="193"/>
      <c r="I10" s="194"/>
      <c r="J10" s="177" t="s">
        <v>806</v>
      </c>
      <c r="K10" s="178" t="s">
        <v>806</v>
      </c>
      <c r="L10" s="179" t="s">
        <v>806</v>
      </c>
      <c r="M10" s="450"/>
      <c r="N10" s="56" t="s">
        <v>806</v>
      </c>
      <c r="O10" s="57" t="s">
        <v>806</v>
      </c>
      <c r="P10" s="154" t="s">
        <v>806</v>
      </c>
      <c r="Q10" s="22">
        <f t="shared" si="2"/>
        <v>0</v>
      </c>
      <c r="R10" s="22">
        <f t="shared" si="0"/>
        <v>0</v>
      </c>
      <c r="S10" s="9" t="str">
        <f t="shared" si="1"/>
        <v>-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1"/>
    </row>
    <row r="11" spans="1:254" ht="37.25" customHeight="1" x14ac:dyDescent="0.15">
      <c r="A11" s="190" t="s">
        <v>1664</v>
      </c>
      <c r="B11" s="4" t="s">
        <v>1593</v>
      </c>
      <c r="C11" s="4" t="s">
        <v>1594</v>
      </c>
      <c r="D11" s="8">
        <v>1</v>
      </c>
      <c r="E11" s="51">
        <v>159</v>
      </c>
      <c r="F11" s="191"/>
      <c r="G11" s="192"/>
      <c r="H11" s="193"/>
      <c r="I11" s="194"/>
      <c r="J11" s="177" t="s">
        <v>806</v>
      </c>
      <c r="K11" s="178" t="s">
        <v>806</v>
      </c>
      <c r="L11" s="179" t="s">
        <v>806</v>
      </c>
      <c r="M11" s="450"/>
      <c r="N11" s="56" t="s">
        <v>806</v>
      </c>
      <c r="O11" s="57" t="s">
        <v>806</v>
      </c>
      <c r="P11" s="154" t="s">
        <v>806</v>
      </c>
      <c r="Q11" s="22">
        <f t="shared" si="2"/>
        <v>0</v>
      </c>
      <c r="R11" s="22">
        <f t="shared" si="0"/>
        <v>0</v>
      </c>
      <c r="S11" s="9" t="str">
        <f t="shared" si="1"/>
        <v>-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1"/>
    </row>
    <row r="12" spans="1:254" ht="37.25" customHeight="1" x14ac:dyDescent="0.15">
      <c r="A12" s="190" t="s">
        <v>1664</v>
      </c>
      <c r="B12" s="4" t="s">
        <v>1595</v>
      </c>
      <c r="C12" s="4" t="s">
        <v>1596</v>
      </c>
      <c r="D12" s="8">
        <v>1</v>
      </c>
      <c r="E12" s="51">
        <v>154</v>
      </c>
      <c r="F12" s="191"/>
      <c r="G12" s="192"/>
      <c r="H12" s="193"/>
      <c r="I12" s="194"/>
      <c r="J12" s="177" t="s">
        <v>806</v>
      </c>
      <c r="K12" s="178" t="s">
        <v>806</v>
      </c>
      <c r="L12" s="179" t="s">
        <v>806</v>
      </c>
      <c r="M12" s="450"/>
      <c r="N12" s="56" t="s">
        <v>806</v>
      </c>
      <c r="O12" s="57" t="s">
        <v>806</v>
      </c>
      <c r="P12" s="154" t="s">
        <v>806</v>
      </c>
      <c r="Q12" s="22">
        <f t="shared" si="2"/>
        <v>0</v>
      </c>
      <c r="R12" s="22">
        <f t="shared" si="0"/>
        <v>0</v>
      </c>
      <c r="S12" s="9" t="str">
        <f t="shared" si="1"/>
        <v>-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1"/>
    </row>
    <row r="13" spans="1:254" ht="37.25" customHeight="1" x14ac:dyDescent="0.15">
      <c r="A13" s="190" t="s">
        <v>1664</v>
      </c>
      <c r="B13" s="4" t="s">
        <v>1597</v>
      </c>
      <c r="C13" s="4" t="s">
        <v>1598</v>
      </c>
      <c r="D13" s="8">
        <v>1</v>
      </c>
      <c r="E13" s="51">
        <v>128</v>
      </c>
      <c r="F13" s="191"/>
      <c r="G13" s="192"/>
      <c r="H13" s="193"/>
      <c r="I13" s="194"/>
      <c r="J13" s="177" t="s">
        <v>806</v>
      </c>
      <c r="K13" s="178" t="s">
        <v>806</v>
      </c>
      <c r="L13" s="179" t="s">
        <v>806</v>
      </c>
      <c r="M13" s="450"/>
      <c r="N13" s="56" t="s">
        <v>806</v>
      </c>
      <c r="O13" s="57" t="s">
        <v>806</v>
      </c>
      <c r="P13" s="154" t="s">
        <v>806</v>
      </c>
      <c r="Q13" s="22">
        <f t="shared" si="2"/>
        <v>0</v>
      </c>
      <c r="R13" s="22">
        <f t="shared" si="0"/>
        <v>0</v>
      </c>
      <c r="S13" s="9" t="str">
        <f t="shared" si="1"/>
        <v>-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1"/>
    </row>
    <row r="14" spans="1:254" ht="37.25" customHeight="1" x14ac:dyDescent="0.15">
      <c r="A14" s="190" t="s">
        <v>1664</v>
      </c>
      <c r="B14" s="4" t="s">
        <v>1599</v>
      </c>
      <c r="C14" s="4" t="s">
        <v>1600</v>
      </c>
      <c r="D14" s="8">
        <v>1</v>
      </c>
      <c r="E14" s="51">
        <v>123</v>
      </c>
      <c r="F14" s="191"/>
      <c r="G14" s="192"/>
      <c r="H14" s="193"/>
      <c r="I14" s="194"/>
      <c r="J14" s="177" t="s">
        <v>806</v>
      </c>
      <c r="K14" s="178" t="s">
        <v>806</v>
      </c>
      <c r="L14" s="179" t="s">
        <v>806</v>
      </c>
      <c r="M14" s="450"/>
      <c r="N14" s="56" t="s">
        <v>806</v>
      </c>
      <c r="O14" s="57" t="s">
        <v>806</v>
      </c>
      <c r="P14" s="154" t="s">
        <v>806</v>
      </c>
      <c r="Q14" s="22">
        <f t="shared" si="2"/>
        <v>0</v>
      </c>
      <c r="R14" s="22">
        <f t="shared" si="0"/>
        <v>0</v>
      </c>
      <c r="S14" s="9" t="str">
        <f t="shared" si="1"/>
        <v>-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1"/>
    </row>
    <row r="15" spans="1:254" ht="37.25" customHeight="1" x14ac:dyDescent="0.15">
      <c r="A15" s="190" t="s">
        <v>1664</v>
      </c>
      <c r="B15" s="4" t="s">
        <v>1601</v>
      </c>
      <c r="C15" s="4" t="s">
        <v>1602</v>
      </c>
      <c r="D15" s="8">
        <v>1</v>
      </c>
      <c r="E15" s="51">
        <v>154</v>
      </c>
      <c r="F15" s="191"/>
      <c r="G15" s="192"/>
      <c r="H15" s="193"/>
      <c r="I15" s="194"/>
      <c r="J15" s="177" t="s">
        <v>806</v>
      </c>
      <c r="K15" s="178" t="s">
        <v>806</v>
      </c>
      <c r="L15" s="179" t="s">
        <v>806</v>
      </c>
      <c r="M15" s="450"/>
      <c r="N15" s="56" t="s">
        <v>806</v>
      </c>
      <c r="O15" s="57" t="s">
        <v>806</v>
      </c>
      <c r="P15" s="154" t="s">
        <v>806</v>
      </c>
      <c r="Q15" s="22">
        <f t="shared" si="2"/>
        <v>0</v>
      </c>
      <c r="R15" s="22">
        <f t="shared" si="0"/>
        <v>0</v>
      </c>
      <c r="S15" s="9" t="str">
        <f t="shared" si="1"/>
        <v>-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1"/>
    </row>
    <row r="16" spans="1:254" ht="37.25" customHeight="1" x14ac:dyDescent="0.15">
      <c r="A16" s="190" t="s">
        <v>1664</v>
      </c>
      <c r="B16" s="4" t="s">
        <v>1603</v>
      </c>
      <c r="C16" s="4" t="s">
        <v>1604</v>
      </c>
      <c r="D16" s="8">
        <v>1</v>
      </c>
      <c r="E16" s="51">
        <v>156</v>
      </c>
      <c r="F16" s="191"/>
      <c r="G16" s="192"/>
      <c r="H16" s="193"/>
      <c r="I16" s="194"/>
      <c r="J16" s="177" t="s">
        <v>806</v>
      </c>
      <c r="K16" s="178" t="s">
        <v>806</v>
      </c>
      <c r="L16" s="179" t="s">
        <v>806</v>
      </c>
      <c r="M16" s="450"/>
      <c r="N16" s="56" t="s">
        <v>806</v>
      </c>
      <c r="O16" s="57" t="s">
        <v>806</v>
      </c>
      <c r="P16" s="154" t="s">
        <v>806</v>
      </c>
      <c r="Q16" s="22">
        <f t="shared" si="2"/>
        <v>0</v>
      </c>
      <c r="R16" s="22">
        <f t="shared" si="0"/>
        <v>0</v>
      </c>
      <c r="S16" s="9" t="str">
        <f t="shared" si="1"/>
        <v>-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1"/>
    </row>
    <row r="17" spans="1:254" ht="37.25" customHeight="1" x14ac:dyDescent="0.15">
      <c r="A17" s="190" t="s">
        <v>1664</v>
      </c>
      <c r="B17" s="4" t="s">
        <v>1605</v>
      </c>
      <c r="C17" s="4" t="s">
        <v>1606</v>
      </c>
      <c r="D17" s="8">
        <v>1</v>
      </c>
      <c r="E17" s="51">
        <v>126</v>
      </c>
      <c r="F17" s="191"/>
      <c r="G17" s="192"/>
      <c r="H17" s="193"/>
      <c r="I17" s="194"/>
      <c r="J17" s="177" t="s">
        <v>806</v>
      </c>
      <c r="K17" s="178" t="s">
        <v>806</v>
      </c>
      <c r="L17" s="179" t="s">
        <v>806</v>
      </c>
      <c r="M17" s="450"/>
      <c r="N17" s="56" t="s">
        <v>806</v>
      </c>
      <c r="O17" s="57" t="s">
        <v>806</v>
      </c>
      <c r="P17" s="154" t="s">
        <v>806</v>
      </c>
      <c r="Q17" s="22">
        <f t="shared" si="2"/>
        <v>0</v>
      </c>
      <c r="R17" s="22">
        <f t="shared" si="0"/>
        <v>0</v>
      </c>
      <c r="S17" s="9" t="str">
        <f t="shared" si="1"/>
        <v>-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1"/>
    </row>
    <row r="18" spans="1:254" ht="37.25" customHeight="1" x14ac:dyDescent="0.15">
      <c r="A18" s="190" t="s">
        <v>1664</v>
      </c>
      <c r="B18" s="4" t="s">
        <v>1607</v>
      </c>
      <c r="C18" s="4" t="s">
        <v>1608</v>
      </c>
      <c r="D18" s="8">
        <v>1</v>
      </c>
      <c r="E18" s="51">
        <v>117</v>
      </c>
      <c r="F18" s="191"/>
      <c r="G18" s="192"/>
      <c r="H18" s="193"/>
      <c r="I18" s="194"/>
      <c r="J18" s="177" t="s">
        <v>806</v>
      </c>
      <c r="K18" s="178" t="s">
        <v>806</v>
      </c>
      <c r="L18" s="179" t="s">
        <v>806</v>
      </c>
      <c r="M18" s="450"/>
      <c r="N18" s="56" t="s">
        <v>806</v>
      </c>
      <c r="O18" s="57" t="s">
        <v>806</v>
      </c>
      <c r="P18" s="154" t="s">
        <v>806</v>
      </c>
      <c r="Q18" s="22">
        <f t="shared" si="2"/>
        <v>0</v>
      </c>
      <c r="R18" s="22">
        <f t="shared" si="0"/>
        <v>0</v>
      </c>
      <c r="S18" s="9" t="str">
        <f t="shared" si="1"/>
        <v>-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1"/>
    </row>
    <row r="19" spans="1:254" ht="37.25" customHeight="1" x14ac:dyDescent="0.15">
      <c r="A19" s="190" t="s">
        <v>1664</v>
      </c>
      <c r="B19" s="4" t="s">
        <v>1609</v>
      </c>
      <c r="C19" s="4" t="s">
        <v>1610</v>
      </c>
      <c r="D19" s="8">
        <v>1</v>
      </c>
      <c r="E19" s="51">
        <v>123</v>
      </c>
      <c r="F19" s="191"/>
      <c r="G19" s="192"/>
      <c r="H19" s="193"/>
      <c r="I19" s="194"/>
      <c r="J19" s="177" t="s">
        <v>806</v>
      </c>
      <c r="K19" s="178" t="s">
        <v>806</v>
      </c>
      <c r="L19" s="179" t="s">
        <v>806</v>
      </c>
      <c r="M19" s="450"/>
      <c r="N19" s="56" t="s">
        <v>806</v>
      </c>
      <c r="O19" s="57" t="s">
        <v>806</v>
      </c>
      <c r="P19" s="154" t="s">
        <v>806</v>
      </c>
      <c r="Q19" s="22">
        <f t="shared" si="2"/>
        <v>0</v>
      </c>
      <c r="R19" s="22">
        <f t="shared" si="0"/>
        <v>0</v>
      </c>
      <c r="S19" s="9" t="str">
        <f t="shared" si="1"/>
        <v>-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1"/>
    </row>
    <row r="20" spans="1:254" ht="37.25" customHeight="1" x14ac:dyDescent="0.15">
      <c r="A20" s="190" t="s">
        <v>1664</v>
      </c>
      <c r="B20" s="4" t="s">
        <v>1611</v>
      </c>
      <c r="C20" s="4" t="s">
        <v>1612</v>
      </c>
      <c r="D20" s="8">
        <v>1</v>
      </c>
      <c r="E20" s="51">
        <v>121</v>
      </c>
      <c r="F20" s="191"/>
      <c r="G20" s="192"/>
      <c r="H20" s="193"/>
      <c r="I20" s="194"/>
      <c r="J20" s="177" t="s">
        <v>806</v>
      </c>
      <c r="K20" s="178" t="s">
        <v>806</v>
      </c>
      <c r="L20" s="179" t="s">
        <v>806</v>
      </c>
      <c r="M20" s="450"/>
      <c r="N20" s="56" t="s">
        <v>806</v>
      </c>
      <c r="O20" s="57" t="s">
        <v>806</v>
      </c>
      <c r="P20" s="154" t="s">
        <v>806</v>
      </c>
      <c r="Q20" s="22">
        <f t="shared" si="2"/>
        <v>0</v>
      </c>
      <c r="R20" s="22">
        <f t="shared" si="0"/>
        <v>0</v>
      </c>
      <c r="S20" s="9" t="str">
        <f t="shared" si="1"/>
        <v>-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1"/>
    </row>
    <row r="21" spans="1:254" ht="37.25" customHeight="1" x14ac:dyDescent="0.15">
      <c r="A21" s="190" t="s">
        <v>1664</v>
      </c>
      <c r="B21" s="4" t="s">
        <v>1613</v>
      </c>
      <c r="C21" s="4" t="s">
        <v>1614</v>
      </c>
      <c r="D21" s="8">
        <v>1</v>
      </c>
      <c r="E21" s="51">
        <v>119</v>
      </c>
      <c r="F21" s="191"/>
      <c r="G21" s="192"/>
      <c r="H21" s="193"/>
      <c r="I21" s="194"/>
      <c r="J21" s="177" t="s">
        <v>806</v>
      </c>
      <c r="K21" s="178" t="s">
        <v>806</v>
      </c>
      <c r="L21" s="179" t="s">
        <v>806</v>
      </c>
      <c r="M21" s="450"/>
      <c r="N21" s="56" t="s">
        <v>806</v>
      </c>
      <c r="O21" s="57" t="s">
        <v>806</v>
      </c>
      <c r="P21" s="154" t="s">
        <v>806</v>
      </c>
      <c r="Q21" s="22">
        <f t="shared" si="2"/>
        <v>0</v>
      </c>
      <c r="R21" s="22">
        <f t="shared" si="0"/>
        <v>0</v>
      </c>
      <c r="S21" s="9" t="str">
        <f t="shared" si="1"/>
        <v>-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1"/>
    </row>
    <row r="22" spans="1:254" ht="37.25" customHeight="1" x14ac:dyDescent="0.15">
      <c r="A22" s="190" t="s">
        <v>1664</v>
      </c>
      <c r="B22" s="4" t="s">
        <v>1615</v>
      </c>
      <c r="C22" s="4" t="s">
        <v>1616</v>
      </c>
      <c r="D22" s="8">
        <v>1</v>
      </c>
      <c r="E22" s="51">
        <v>124</v>
      </c>
      <c r="F22" s="191"/>
      <c r="G22" s="192"/>
      <c r="H22" s="193"/>
      <c r="I22" s="194"/>
      <c r="J22" s="177" t="s">
        <v>806</v>
      </c>
      <c r="K22" s="178" t="s">
        <v>806</v>
      </c>
      <c r="L22" s="179" t="s">
        <v>806</v>
      </c>
      <c r="M22" s="450"/>
      <c r="N22" s="56" t="s">
        <v>806</v>
      </c>
      <c r="O22" s="57" t="s">
        <v>806</v>
      </c>
      <c r="P22" s="154" t="s">
        <v>806</v>
      </c>
      <c r="Q22" s="22">
        <f t="shared" si="2"/>
        <v>0</v>
      </c>
      <c r="R22" s="22">
        <f t="shared" si="0"/>
        <v>0</v>
      </c>
      <c r="S22" s="9" t="str">
        <f t="shared" si="1"/>
        <v>-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1"/>
    </row>
    <row r="23" spans="1:254" ht="37.25" customHeight="1" x14ac:dyDescent="0.15">
      <c r="A23" s="190" t="s">
        <v>1664</v>
      </c>
      <c r="B23" s="4" t="s">
        <v>1617</v>
      </c>
      <c r="C23" s="4" t="s">
        <v>1618</v>
      </c>
      <c r="D23" s="8">
        <v>1</v>
      </c>
      <c r="E23" s="51">
        <v>192</v>
      </c>
      <c r="F23" s="191"/>
      <c r="G23" s="192"/>
      <c r="H23" s="193"/>
      <c r="I23" s="194"/>
      <c r="J23" s="177" t="s">
        <v>806</v>
      </c>
      <c r="K23" s="178" t="s">
        <v>806</v>
      </c>
      <c r="L23" s="179" t="s">
        <v>806</v>
      </c>
      <c r="M23" s="450"/>
      <c r="N23" s="56" t="s">
        <v>806</v>
      </c>
      <c r="O23" s="57" t="s">
        <v>806</v>
      </c>
      <c r="P23" s="154" t="s">
        <v>806</v>
      </c>
      <c r="Q23" s="22">
        <f t="shared" si="2"/>
        <v>0</v>
      </c>
      <c r="R23" s="22">
        <f t="shared" si="0"/>
        <v>0</v>
      </c>
      <c r="S23" s="9" t="str">
        <f t="shared" si="1"/>
        <v>-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1"/>
    </row>
    <row r="24" spans="1:254" ht="37.25" customHeight="1" x14ac:dyDescent="0.15">
      <c r="A24" s="190" t="s">
        <v>1664</v>
      </c>
      <c r="B24" s="4" t="s">
        <v>1619</v>
      </c>
      <c r="C24" s="4" t="s">
        <v>1620</v>
      </c>
      <c r="D24" s="8">
        <v>1</v>
      </c>
      <c r="E24" s="51">
        <v>190</v>
      </c>
      <c r="F24" s="191"/>
      <c r="G24" s="192"/>
      <c r="H24" s="193"/>
      <c r="I24" s="194"/>
      <c r="J24" s="177" t="s">
        <v>806</v>
      </c>
      <c r="K24" s="178" t="s">
        <v>806</v>
      </c>
      <c r="L24" s="179" t="s">
        <v>806</v>
      </c>
      <c r="M24" s="450"/>
      <c r="N24" s="56" t="s">
        <v>806</v>
      </c>
      <c r="O24" s="57" t="s">
        <v>806</v>
      </c>
      <c r="P24" s="154" t="s">
        <v>806</v>
      </c>
      <c r="Q24" s="22">
        <f t="shared" si="2"/>
        <v>0</v>
      </c>
      <c r="R24" s="22">
        <f t="shared" si="0"/>
        <v>0</v>
      </c>
      <c r="S24" s="9" t="str">
        <f t="shared" si="1"/>
        <v>-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1"/>
    </row>
    <row r="25" spans="1:254" ht="37.25" customHeight="1" x14ac:dyDescent="0.15">
      <c r="A25" s="190" t="s">
        <v>1664</v>
      </c>
      <c r="B25" s="4" t="s">
        <v>1621</v>
      </c>
      <c r="C25" s="4" t="s">
        <v>1622</v>
      </c>
      <c r="D25" s="8">
        <v>1</v>
      </c>
      <c r="E25" s="51">
        <v>188</v>
      </c>
      <c r="F25" s="191"/>
      <c r="G25" s="192"/>
      <c r="H25" s="193"/>
      <c r="I25" s="194"/>
      <c r="J25" s="177" t="s">
        <v>806</v>
      </c>
      <c r="K25" s="178" t="s">
        <v>806</v>
      </c>
      <c r="L25" s="179" t="s">
        <v>806</v>
      </c>
      <c r="M25" s="450"/>
      <c r="N25" s="56" t="s">
        <v>806</v>
      </c>
      <c r="O25" s="57" t="s">
        <v>806</v>
      </c>
      <c r="P25" s="154" t="s">
        <v>806</v>
      </c>
      <c r="Q25" s="22">
        <f t="shared" si="2"/>
        <v>0</v>
      </c>
      <c r="R25" s="22">
        <f t="shared" si="0"/>
        <v>0</v>
      </c>
      <c r="S25" s="9" t="str">
        <f t="shared" si="1"/>
        <v>-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1"/>
    </row>
    <row r="26" spans="1:254" ht="37.25" customHeight="1" x14ac:dyDescent="0.15">
      <c r="A26" s="190" t="s">
        <v>1664</v>
      </c>
      <c r="B26" s="4" t="s">
        <v>1623</v>
      </c>
      <c r="C26" s="4" t="s">
        <v>1624</v>
      </c>
      <c r="D26" s="8">
        <v>1</v>
      </c>
      <c r="E26" s="51">
        <v>177</v>
      </c>
      <c r="F26" s="191"/>
      <c r="G26" s="192"/>
      <c r="H26" s="193"/>
      <c r="I26" s="194"/>
      <c r="J26" s="177" t="s">
        <v>806</v>
      </c>
      <c r="K26" s="178" t="s">
        <v>806</v>
      </c>
      <c r="L26" s="179" t="s">
        <v>806</v>
      </c>
      <c r="M26" s="450"/>
      <c r="N26" s="56" t="s">
        <v>806</v>
      </c>
      <c r="O26" s="57" t="s">
        <v>806</v>
      </c>
      <c r="P26" s="154" t="s">
        <v>806</v>
      </c>
      <c r="Q26" s="22">
        <f t="shared" si="2"/>
        <v>0</v>
      </c>
      <c r="R26" s="22">
        <f t="shared" si="0"/>
        <v>0</v>
      </c>
      <c r="S26" s="9" t="str">
        <f t="shared" si="1"/>
        <v>-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1"/>
    </row>
    <row r="27" spans="1:254" ht="37.25" customHeight="1" x14ac:dyDescent="0.15">
      <c r="A27" s="190" t="s">
        <v>1664</v>
      </c>
      <c r="B27" s="4" t="s">
        <v>1625</v>
      </c>
      <c r="C27" s="4" t="s">
        <v>1626</v>
      </c>
      <c r="D27" s="8">
        <v>1</v>
      </c>
      <c r="E27" s="51">
        <v>142</v>
      </c>
      <c r="F27" s="191"/>
      <c r="G27" s="192"/>
      <c r="H27" s="193"/>
      <c r="I27" s="194"/>
      <c r="J27" s="177" t="s">
        <v>806</v>
      </c>
      <c r="K27" s="178" t="s">
        <v>806</v>
      </c>
      <c r="L27" s="179" t="s">
        <v>806</v>
      </c>
      <c r="M27" s="450"/>
      <c r="N27" s="56" t="s">
        <v>806</v>
      </c>
      <c r="O27" s="57" t="s">
        <v>806</v>
      </c>
      <c r="P27" s="154" t="s">
        <v>806</v>
      </c>
      <c r="Q27" s="22">
        <f t="shared" si="2"/>
        <v>0</v>
      </c>
      <c r="R27" s="22">
        <f t="shared" si="0"/>
        <v>0</v>
      </c>
      <c r="S27" s="9" t="str">
        <f t="shared" si="1"/>
        <v>-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1"/>
    </row>
    <row r="28" spans="1:254" ht="37.25" customHeight="1" x14ac:dyDescent="0.15">
      <c r="A28" s="190" t="s">
        <v>1664</v>
      </c>
      <c r="B28" s="4" t="s">
        <v>1627</v>
      </c>
      <c r="C28" s="4" t="s">
        <v>1628</v>
      </c>
      <c r="D28" s="8">
        <v>1</v>
      </c>
      <c r="E28" s="51">
        <v>178</v>
      </c>
      <c r="F28" s="191"/>
      <c r="G28" s="192"/>
      <c r="H28" s="193"/>
      <c r="I28" s="194"/>
      <c r="J28" s="177" t="s">
        <v>806</v>
      </c>
      <c r="K28" s="178" t="s">
        <v>806</v>
      </c>
      <c r="L28" s="179" t="s">
        <v>806</v>
      </c>
      <c r="M28" s="450"/>
      <c r="N28" s="56" t="s">
        <v>806</v>
      </c>
      <c r="O28" s="57" t="s">
        <v>806</v>
      </c>
      <c r="P28" s="154" t="s">
        <v>806</v>
      </c>
      <c r="Q28" s="22">
        <f t="shared" si="2"/>
        <v>0</v>
      </c>
      <c r="R28" s="22">
        <f t="shared" si="0"/>
        <v>0</v>
      </c>
      <c r="S28" s="9" t="str">
        <f t="shared" si="1"/>
        <v>-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1"/>
    </row>
    <row r="29" spans="1:254" ht="37.25" customHeight="1" x14ac:dyDescent="0.15">
      <c r="A29" s="190" t="s">
        <v>1664</v>
      </c>
      <c r="B29" s="4" t="s">
        <v>1629</v>
      </c>
      <c r="C29" s="4" t="s">
        <v>1630</v>
      </c>
      <c r="D29" s="8">
        <v>1</v>
      </c>
      <c r="E29" s="51">
        <v>171</v>
      </c>
      <c r="F29" s="191"/>
      <c r="G29" s="192"/>
      <c r="H29" s="193"/>
      <c r="I29" s="194"/>
      <c r="J29" s="177" t="s">
        <v>806</v>
      </c>
      <c r="K29" s="178" t="s">
        <v>806</v>
      </c>
      <c r="L29" s="179" t="s">
        <v>806</v>
      </c>
      <c r="M29" s="450"/>
      <c r="N29" s="56" t="s">
        <v>806</v>
      </c>
      <c r="O29" s="57" t="s">
        <v>806</v>
      </c>
      <c r="P29" s="154" t="s">
        <v>806</v>
      </c>
      <c r="Q29" s="22">
        <f t="shared" si="2"/>
        <v>0</v>
      </c>
      <c r="R29" s="22">
        <f t="shared" si="0"/>
        <v>0</v>
      </c>
      <c r="S29" s="9" t="str">
        <f t="shared" si="1"/>
        <v>-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1"/>
    </row>
    <row r="30" spans="1:254" ht="37.25" customHeight="1" x14ac:dyDescent="0.15">
      <c r="A30" s="190" t="s">
        <v>1664</v>
      </c>
      <c r="B30" s="4" t="s">
        <v>1631</v>
      </c>
      <c r="C30" s="4" t="s">
        <v>1632</v>
      </c>
      <c r="D30" s="8">
        <v>1</v>
      </c>
      <c r="E30" s="51">
        <v>142</v>
      </c>
      <c r="F30" s="191"/>
      <c r="G30" s="192"/>
      <c r="H30" s="193"/>
      <c r="I30" s="194"/>
      <c r="J30" s="177" t="s">
        <v>806</v>
      </c>
      <c r="K30" s="178" t="s">
        <v>806</v>
      </c>
      <c r="L30" s="179" t="s">
        <v>806</v>
      </c>
      <c r="M30" s="450"/>
      <c r="N30" s="56" t="s">
        <v>806</v>
      </c>
      <c r="O30" s="57" t="s">
        <v>806</v>
      </c>
      <c r="P30" s="154" t="s">
        <v>806</v>
      </c>
      <c r="Q30" s="22">
        <f t="shared" si="2"/>
        <v>0</v>
      </c>
      <c r="R30" s="22">
        <f t="shared" si="0"/>
        <v>0</v>
      </c>
      <c r="S30" s="9" t="str">
        <f t="shared" si="1"/>
        <v>-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1"/>
    </row>
    <row r="31" spans="1:254" ht="37.25" customHeight="1" x14ac:dyDescent="0.15">
      <c r="A31" s="190" t="s">
        <v>1664</v>
      </c>
      <c r="B31" s="4" t="s">
        <v>1633</v>
      </c>
      <c r="C31" s="4" t="s">
        <v>1634</v>
      </c>
      <c r="D31" s="8">
        <v>1</v>
      </c>
      <c r="E31" s="51">
        <v>136</v>
      </c>
      <c r="F31" s="191"/>
      <c r="G31" s="192"/>
      <c r="H31" s="193"/>
      <c r="I31" s="194"/>
      <c r="J31" s="177" t="s">
        <v>806</v>
      </c>
      <c r="K31" s="178" t="s">
        <v>806</v>
      </c>
      <c r="L31" s="179" t="s">
        <v>806</v>
      </c>
      <c r="M31" s="450"/>
      <c r="N31" s="56" t="s">
        <v>806</v>
      </c>
      <c r="O31" s="57" t="s">
        <v>806</v>
      </c>
      <c r="P31" s="154" t="s">
        <v>806</v>
      </c>
      <c r="Q31" s="22">
        <f t="shared" si="2"/>
        <v>0</v>
      </c>
      <c r="R31" s="22">
        <f t="shared" si="0"/>
        <v>0</v>
      </c>
      <c r="S31" s="9" t="str">
        <f t="shared" si="1"/>
        <v>-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1"/>
    </row>
    <row r="32" spans="1:254" ht="37.25" customHeight="1" x14ac:dyDescent="0.15">
      <c r="A32" s="190" t="s">
        <v>1664</v>
      </c>
      <c r="B32" s="4" t="s">
        <v>1635</v>
      </c>
      <c r="C32" s="4" t="s">
        <v>1636</v>
      </c>
      <c r="D32" s="8">
        <v>1</v>
      </c>
      <c r="E32" s="51">
        <v>165</v>
      </c>
      <c r="F32" s="191"/>
      <c r="G32" s="192"/>
      <c r="H32" s="193"/>
      <c r="I32" s="194"/>
      <c r="J32" s="177" t="s">
        <v>806</v>
      </c>
      <c r="K32" s="178" t="s">
        <v>806</v>
      </c>
      <c r="L32" s="179" t="s">
        <v>806</v>
      </c>
      <c r="M32" s="450"/>
      <c r="N32" s="56" t="s">
        <v>806</v>
      </c>
      <c r="O32" s="57" t="s">
        <v>806</v>
      </c>
      <c r="P32" s="154" t="s">
        <v>806</v>
      </c>
      <c r="Q32" s="22">
        <f t="shared" si="2"/>
        <v>0</v>
      </c>
      <c r="R32" s="22">
        <f t="shared" si="0"/>
        <v>0</v>
      </c>
      <c r="S32" s="9" t="str">
        <f t="shared" si="1"/>
        <v>-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1"/>
    </row>
    <row r="33" spans="1:254" ht="37.25" customHeight="1" x14ac:dyDescent="0.15">
      <c r="A33" s="190" t="s">
        <v>1664</v>
      </c>
      <c r="B33" s="4" t="s">
        <v>1637</v>
      </c>
      <c r="C33" s="4" t="s">
        <v>1638</v>
      </c>
      <c r="D33" s="8">
        <v>1</v>
      </c>
      <c r="E33" s="51">
        <v>172</v>
      </c>
      <c r="F33" s="191"/>
      <c r="G33" s="192"/>
      <c r="H33" s="193"/>
      <c r="I33" s="194"/>
      <c r="J33" s="177" t="s">
        <v>806</v>
      </c>
      <c r="K33" s="178" t="s">
        <v>806</v>
      </c>
      <c r="L33" s="179" t="s">
        <v>806</v>
      </c>
      <c r="M33" s="450"/>
      <c r="N33" s="56" t="s">
        <v>806</v>
      </c>
      <c r="O33" s="57" t="s">
        <v>806</v>
      </c>
      <c r="P33" s="154" t="s">
        <v>806</v>
      </c>
      <c r="Q33" s="22">
        <f t="shared" si="2"/>
        <v>0</v>
      </c>
      <c r="R33" s="22">
        <f t="shared" si="0"/>
        <v>0</v>
      </c>
      <c r="S33" s="9" t="str">
        <f t="shared" si="1"/>
        <v>-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1"/>
    </row>
    <row r="34" spans="1:254" ht="37.25" customHeight="1" x14ac:dyDescent="0.15">
      <c r="A34" s="190" t="s">
        <v>1664</v>
      </c>
      <c r="B34" s="4" t="s">
        <v>1639</v>
      </c>
      <c r="C34" s="4" t="s">
        <v>1640</v>
      </c>
      <c r="D34" s="8">
        <v>1</v>
      </c>
      <c r="E34" s="51">
        <v>140</v>
      </c>
      <c r="F34" s="191"/>
      <c r="G34" s="192"/>
      <c r="H34" s="193"/>
      <c r="I34" s="194"/>
      <c r="J34" s="177" t="s">
        <v>806</v>
      </c>
      <c r="K34" s="178" t="s">
        <v>806</v>
      </c>
      <c r="L34" s="179" t="s">
        <v>806</v>
      </c>
      <c r="M34" s="450"/>
      <c r="N34" s="56" t="s">
        <v>806</v>
      </c>
      <c r="O34" s="57" t="s">
        <v>806</v>
      </c>
      <c r="P34" s="154" t="s">
        <v>806</v>
      </c>
      <c r="Q34" s="22">
        <f t="shared" si="2"/>
        <v>0</v>
      </c>
      <c r="R34" s="22">
        <f t="shared" si="0"/>
        <v>0</v>
      </c>
      <c r="S34" s="9" t="str">
        <f t="shared" si="1"/>
        <v>-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1"/>
    </row>
    <row r="35" spans="1:254" ht="37.25" customHeight="1" x14ac:dyDescent="0.15">
      <c r="A35" s="190" t="s">
        <v>1664</v>
      </c>
      <c r="B35" s="4" t="s">
        <v>1641</v>
      </c>
      <c r="C35" s="4" t="s">
        <v>1642</v>
      </c>
      <c r="D35" s="8">
        <v>1</v>
      </c>
      <c r="E35" s="51">
        <v>130</v>
      </c>
      <c r="F35" s="191"/>
      <c r="G35" s="192"/>
      <c r="H35" s="193"/>
      <c r="I35" s="194"/>
      <c r="J35" s="177" t="s">
        <v>806</v>
      </c>
      <c r="K35" s="178" t="s">
        <v>806</v>
      </c>
      <c r="L35" s="179" t="s">
        <v>806</v>
      </c>
      <c r="M35" s="450"/>
      <c r="N35" s="56" t="s">
        <v>806</v>
      </c>
      <c r="O35" s="57" t="s">
        <v>806</v>
      </c>
      <c r="P35" s="154" t="s">
        <v>806</v>
      </c>
      <c r="Q35" s="22">
        <f t="shared" si="2"/>
        <v>0</v>
      </c>
      <c r="R35" s="22">
        <f t="shared" si="0"/>
        <v>0</v>
      </c>
      <c r="S35" s="9" t="str">
        <f t="shared" si="1"/>
        <v>-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1"/>
    </row>
    <row r="36" spans="1:254" ht="37.25" customHeight="1" x14ac:dyDescent="0.15">
      <c r="A36" s="190" t="s">
        <v>1664</v>
      </c>
      <c r="B36" s="4" t="s">
        <v>1643</v>
      </c>
      <c r="C36" s="4" t="s">
        <v>1644</v>
      </c>
      <c r="D36" s="8">
        <v>1</v>
      </c>
      <c r="E36" s="51">
        <v>136</v>
      </c>
      <c r="F36" s="191"/>
      <c r="G36" s="192"/>
      <c r="H36" s="193"/>
      <c r="I36" s="194"/>
      <c r="J36" s="177" t="s">
        <v>806</v>
      </c>
      <c r="K36" s="178" t="s">
        <v>806</v>
      </c>
      <c r="L36" s="179" t="s">
        <v>806</v>
      </c>
      <c r="M36" s="450"/>
      <c r="N36" s="56" t="s">
        <v>806</v>
      </c>
      <c r="O36" s="57" t="s">
        <v>806</v>
      </c>
      <c r="P36" s="154" t="s">
        <v>806</v>
      </c>
      <c r="Q36" s="22">
        <f t="shared" si="2"/>
        <v>0</v>
      </c>
      <c r="R36" s="22">
        <f t="shared" si="0"/>
        <v>0</v>
      </c>
      <c r="S36" s="9" t="str">
        <f t="shared" si="1"/>
        <v>-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1"/>
    </row>
    <row r="37" spans="1:254" ht="37.25" customHeight="1" x14ac:dyDescent="0.15">
      <c r="A37" s="190" t="s">
        <v>1664</v>
      </c>
      <c r="B37" s="4" t="s">
        <v>1645</v>
      </c>
      <c r="C37" s="4" t="s">
        <v>1646</v>
      </c>
      <c r="D37" s="8">
        <v>1</v>
      </c>
      <c r="E37" s="51">
        <v>135</v>
      </c>
      <c r="F37" s="191"/>
      <c r="G37" s="192"/>
      <c r="H37" s="193"/>
      <c r="I37" s="194"/>
      <c r="J37" s="177" t="s">
        <v>806</v>
      </c>
      <c r="K37" s="178" t="s">
        <v>806</v>
      </c>
      <c r="L37" s="179" t="s">
        <v>806</v>
      </c>
      <c r="M37" s="450"/>
      <c r="N37" s="56" t="s">
        <v>806</v>
      </c>
      <c r="O37" s="57" t="s">
        <v>806</v>
      </c>
      <c r="P37" s="154" t="s">
        <v>806</v>
      </c>
      <c r="Q37" s="22">
        <f t="shared" si="2"/>
        <v>0</v>
      </c>
      <c r="R37" s="22">
        <f t="shared" si="0"/>
        <v>0</v>
      </c>
      <c r="S37" s="9" t="str">
        <f t="shared" si="1"/>
        <v>-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1"/>
    </row>
    <row r="38" spans="1:254" ht="37.25" customHeight="1" x14ac:dyDescent="0.15">
      <c r="A38" s="190" t="s">
        <v>1664</v>
      </c>
      <c r="B38" s="4" t="s">
        <v>1647</v>
      </c>
      <c r="C38" s="4" t="s">
        <v>1648</v>
      </c>
      <c r="D38" s="8">
        <v>1</v>
      </c>
      <c r="E38" s="51">
        <v>132</v>
      </c>
      <c r="F38" s="191"/>
      <c r="G38" s="192"/>
      <c r="H38" s="193"/>
      <c r="I38" s="194"/>
      <c r="J38" s="177" t="s">
        <v>806</v>
      </c>
      <c r="K38" s="178" t="s">
        <v>806</v>
      </c>
      <c r="L38" s="179" t="s">
        <v>806</v>
      </c>
      <c r="M38" s="450"/>
      <c r="N38" s="56" t="s">
        <v>806</v>
      </c>
      <c r="O38" s="57" t="s">
        <v>806</v>
      </c>
      <c r="P38" s="154" t="s">
        <v>806</v>
      </c>
      <c r="Q38" s="22">
        <f t="shared" si="2"/>
        <v>0</v>
      </c>
      <c r="R38" s="22">
        <f t="shared" ref="R38:R59" si="3">Q38*D38</f>
        <v>0</v>
      </c>
      <c r="S38" s="9" t="str">
        <f t="shared" ref="S38:S59" si="4">IF(Q38&gt;0,Q38*E38,"-")</f>
        <v>-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1"/>
    </row>
    <row r="39" spans="1:254" ht="37.25" customHeight="1" x14ac:dyDescent="0.15">
      <c r="A39" s="190" t="s">
        <v>1664</v>
      </c>
      <c r="B39" s="4" t="s">
        <v>1649</v>
      </c>
      <c r="C39" s="4" t="s">
        <v>1650</v>
      </c>
      <c r="D39" s="8">
        <v>1</v>
      </c>
      <c r="E39" s="51">
        <v>138</v>
      </c>
      <c r="F39" s="191"/>
      <c r="G39" s="192"/>
      <c r="H39" s="193"/>
      <c r="I39" s="194"/>
      <c r="J39" s="177" t="s">
        <v>806</v>
      </c>
      <c r="K39" s="178" t="s">
        <v>806</v>
      </c>
      <c r="L39" s="179" t="s">
        <v>806</v>
      </c>
      <c r="M39" s="450"/>
      <c r="N39" s="56" t="s">
        <v>806</v>
      </c>
      <c r="O39" s="57" t="s">
        <v>806</v>
      </c>
      <c r="P39" s="154" t="s">
        <v>806</v>
      </c>
      <c r="Q39" s="22">
        <f t="shared" si="2"/>
        <v>0</v>
      </c>
      <c r="R39" s="22">
        <f t="shared" si="3"/>
        <v>0</v>
      </c>
      <c r="S39" s="9" t="str">
        <f t="shared" si="4"/>
        <v>-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1"/>
    </row>
    <row r="40" spans="1:254" ht="37.25" customHeight="1" x14ac:dyDescent="0.15">
      <c r="A40" s="190" t="s">
        <v>1665</v>
      </c>
      <c r="B40" s="4" t="s">
        <v>1543</v>
      </c>
      <c r="C40" s="4" t="s">
        <v>1544</v>
      </c>
      <c r="D40" s="8">
        <v>1</v>
      </c>
      <c r="E40" s="51">
        <v>176</v>
      </c>
      <c r="F40" s="191"/>
      <c r="G40" s="192"/>
      <c r="H40" s="193"/>
      <c r="I40" s="194"/>
      <c r="J40" s="177" t="s">
        <v>806</v>
      </c>
      <c r="K40" s="178" t="s">
        <v>806</v>
      </c>
      <c r="L40" s="179" t="s">
        <v>806</v>
      </c>
      <c r="M40" s="450"/>
      <c r="N40" s="56" t="s">
        <v>806</v>
      </c>
      <c r="O40" s="57" t="s">
        <v>806</v>
      </c>
      <c r="P40" s="154" t="s">
        <v>806</v>
      </c>
      <c r="Q40" s="22">
        <f t="shared" si="2"/>
        <v>0</v>
      </c>
      <c r="R40" s="22">
        <f t="shared" si="3"/>
        <v>0</v>
      </c>
      <c r="S40" s="9" t="str">
        <f t="shared" si="4"/>
        <v>-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1"/>
    </row>
    <row r="41" spans="1:254" ht="37.25" customHeight="1" x14ac:dyDescent="0.15">
      <c r="A41" s="190" t="s">
        <v>1665</v>
      </c>
      <c r="B41" s="4" t="s">
        <v>1545</v>
      </c>
      <c r="C41" s="4" t="s">
        <v>1546</v>
      </c>
      <c r="D41" s="8">
        <v>1</v>
      </c>
      <c r="E41" s="51">
        <v>152</v>
      </c>
      <c r="F41" s="191"/>
      <c r="G41" s="192"/>
      <c r="H41" s="193"/>
      <c r="I41" s="194"/>
      <c r="J41" s="177" t="s">
        <v>806</v>
      </c>
      <c r="K41" s="178" t="s">
        <v>806</v>
      </c>
      <c r="L41" s="179" t="s">
        <v>806</v>
      </c>
      <c r="M41" s="450"/>
      <c r="N41" s="56" t="s">
        <v>806</v>
      </c>
      <c r="O41" s="57" t="s">
        <v>806</v>
      </c>
      <c r="P41" s="154" t="s">
        <v>806</v>
      </c>
      <c r="Q41" s="22">
        <f t="shared" si="2"/>
        <v>0</v>
      </c>
      <c r="R41" s="22">
        <f t="shared" si="3"/>
        <v>0</v>
      </c>
      <c r="S41" s="9" t="str">
        <f t="shared" si="4"/>
        <v>-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1"/>
    </row>
    <row r="42" spans="1:254" ht="37.25" customHeight="1" x14ac:dyDescent="0.15">
      <c r="A42" s="190" t="s">
        <v>1665</v>
      </c>
      <c r="B42" s="4" t="s">
        <v>1547</v>
      </c>
      <c r="C42" s="4" t="s">
        <v>1548</v>
      </c>
      <c r="D42" s="8">
        <v>1</v>
      </c>
      <c r="E42" s="51">
        <v>176</v>
      </c>
      <c r="F42" s="191"/>
      <c r="G42" s="192"/>
      <c r="H42" s="193"/>
      <c r="I42" s="194"/>
      <c r="J42" s="177" t="s">
        <v>806</v>
      </c>
      <c r="K42" s="178" t="s">
        <v>806</v>
      </c>
      <c r="L42" s="179" t="s">
        <v>806</v>
      </c>
      <c r="M42" s="450"/>
      <c r="N42" s="56" t="s">
        <v>806</v>
      </c>
      <c r="O42" s="57" t="s">
        <v>806</v>
      </c>
      <c r="P42" s="154" t="s">
        <v>806</v>
      </c>
      <c r="Q42" s="22">
        <f t="shared" si="2"/>
        <v>0</v>
      </c>
      <c r="R42" s="22">
        <f t="shared" si="3"/>
        <v>0</v>
      </c>
      <c r="S42" s="9" t="str">
        <f t="shared" si="4"/>
        <v>-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1"/>
    </row>
    <row r="43" spans="1:254" ht="37.25" customHeight="1" x14ac:dyDescent="0.15">
      <c r="A43" s="190" t="s">
        <v>1665</v>
      </c>
      <c r="B43" s="4" t="s">
        <v>1549</v>
      </c>
      <c r="C43" s="4" t="s">
        <v>1550</v>
      </c>
      <c r="D43" s="8">
        <v>1</v>
      </c>
      <c r="E43" s="51">
        <v>146</v>
      </c>
      <c r="F43" s="191"/>
      <c r="G43" s="192"/>
      <c r="H43" s="193"/>
      <c r="I43" s="194"/>
      <c r="J43" s="177" t="s">
        <v>806</v>
      </c>
      <c r="K43" s="178" t="s">
        <v>806</v>
      </c>
      <c r="L43" s="179" t="s">
        <v>806</v>
      </c>
      <c r="M43" s="450"/>
      <c r="N43" s="56" t="s">
        <v>806</v>
      </c>
      <c r="O43" s="57" t="s">
        <v>806</v>
      </c>
      <c r="P43" s="154" t="s">
        <v>806</v>
      </c>
      <c r="Q43" s="22">
        <f t="shared" si="2"/>
        <v>0</v>
      </c>
      <c r="R43" s="22">
        <f t="shared" si="3"/>
        <v>0</v>
      </c>
      <c r="S43" s="9" t="str">
        <f t="shared" si="4"/>
        <v>-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1"/>
    </row>
    <row r="44" spans="1:254" ht="37.25" customHeight="1" x14ac:dyDescent="0.15">
      <c r="A44" s="190" t="s">
        <v>1665</v>
      </c>
      <c r="B44" s="4" t="s">
        <v>1551</v>
      </c>
      <c r="C44" s="4" t="s">
        <v>1552</v>
      </c>
      <c r="D44" s="8">
        <v>1</v>
      </c>
      <c r="E44" s="51">
        <v>176</v>
      </c>
      <c r="F44" s="191"/>
      <c r="G44" s="192"/>
      <c r="H44" s="193"/>
      <c r="I44" s="194"/>
      <c r="J44" s="177" t="s">
        <v>806</v>
      </c>
      <c r="K44" s="178" t="s">
        <v>806</v>
      </c>
      <c r="L44" s="179" t="s">
        <v>806</v>
      </c>
      <c r="M44" s="450"/>
      <c r="N44" s="56" t="s">
        <v>806</v>
      </c>
      <c r="O44" s="57" t="s">
        <v>806</v>
      </c>
      <c r="P44" s="154" t="s">
        <v>806</v>
      </c>
      <c r="Q44" s="22">
        <f t="shared" si="2"/>
        <v>0</v>
      </c>
      <c r="R44" s="22">
        <f t="shared" si="3"/>
        <v>0</v>
      </c>
      <c r="S44" s="9" t="str">
        <f t="shared" si="4"/>
        <v>-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1"/>
    </row>
    <row r="45" spans="1:254" ht="37.25" customHeight="1" x14ac:dyDescent="0.15">
      <c r="A45" s="190" t="s">
        <v>1665</v>
      </c>
      <c r="B45" s="4" t="s">
        <v>1553</v>
      </c>
      <c r="C45" s="4" t="s">
        <v>1554</v>
      </c>
      <c r="D45" s="8">
        <v>1</v>
      </c>
      <c r="E45" s="51">
        <v>175</v>
      </c>
      <c r="F45" s="191"/>
      <c r="G45" s="192"/>
      <c r="H45" s="193"/>
      <c r="I45" s="194"/>
      <c r="J45" s="177" t="s">
        <v>806</v>
      </c>
      <c r="K45" s="178" t="s">
        <v>806</v>
      </c>
      <c r="L45" s="179" t="s">
        <v>806</v>
      </c>
      <c r="M45" s="450"/>
      <c r="N45" s="56" t="s">
        <v>806</v>
      </c>
      <c r="O45" s="57" t="s">
        <v>806</v>
      </c>
      <c r="P45" s="154" t="s">
        <v>806</v>
      </c>
      <c r="Q45" s="22">
        <f t="shared" si="2"/>
        <v>0</v>
      </c>
      <c r="R45" s="22">
        <f t="shared" si="3"/>
        <v>0</v>
      </c>
      <c r="S45" s="9" t="str">
        <f t="shared" si="4"/>
        <v>-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1"/>
    </row>
    <row r="46" spans="1:254" ht="37.25" customHeight="1" x14ac:dyDescent="0.15">
      <c r="A46" s="190" t="s">
        <v>1665</v>
      </c>
      <c r="B46" s="4" t="s">
        <v>1555</v>
      </c>
      <c r="C46" s="4" t="s">
        <v>1556</v>
      </c>
      <c r="D46" s="8">
        <v>1</v>
      </c>
      <c r="E46" s="51">
        <v>147</v>
      </c>
      <c r="F46" s="191"/>
      <c r="G46" s="192"/>
      <c r="H46" s="193"/>
      <c r="I46" s="194"/>
      <c r="J46" s="177" t="s">
        <v>806</v>
      </c>
      <c r="K46" s="178" t="s">
        <v>806</v>
      </c>
      <c r="L46" s="179" t="s">
        <v>806</v>
      </c>
      <c r="M46" s="450"/>
      <c r="N46" s="56" t="s">
        <v>806</v>
      </c>
      <c r="O46" s="57" t="s">
        <v>806</v>
      </c>
      <c r="P46" s="154" t="s">
        <v>806</v>
      </c>
      <c r="Q46" s="22">
        <f t="shared" si="2"/>
        <v>0</v>
      </c>
      <c r="R46" s="22">
        <f t="shared" si="3"/>
        <v>0</v>
      </c>
      <c r="S46" s="9" t="str">
        <f t="shared" si="4"/>
        <v>-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1"/>
    </row>
    <row r="47" spans="1:254" ht="37.25" customHeight="1" x14ac:dyDescent="0.15">
      <c r="A47" s="190" t="s">
        <v>1665</v>
      </c>
      <c r="B47" s="4" t="s">
        <v>1557</v>
      </c>
      <c r="C47" s="4" t="s">
        <v>1558</v>
      </c>
      <c r="D47" s="8">
        <v>1</v>
      </c>
      <c r="E47" s="51">
        <v>173</v>
      </c>
      <c r="F47" s="191"/>
      <c r="G47" s="192"/>
      <c r="H47" s="193"/>
      <c r="I47" s="194"/>
      <c r="J47" s="177" t="s">
        <v>806</v>
      </c>
      <c r="K47" s="178" t="s">
        <v>806</v>
      </c>
      <c r="L47" s="179" t="s">
        <v>806</v>
      </c>
      <c r="M47" s="450"/>
      <c r="N47" s="56" t="s">
        <v>806</v>
      </c>
      <c r="O47" s="57" t="s">
        <v>806</v>
      </c>
      <c r="P47" s="154" t="s">
        <v>806</v>
      </c>
      <c r="Q47" s="22">
        <f t="shared" si="2"/>
        <v>0</v>
      </c>
      <c r="R47" s="22">
        <f t="shared" si="3"/>
        <v>0</v>
      </c>
      <c r="S47" s="9" t="str">
        <f t="shared" si="4"/>
        <v>-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1"/>
    </row>
    <row r="48" spans="1:254" ht="37.25" customHeight="1" x14ac:dyDescent="0.15">
      <c r="A48" s="190" t="s">
        <v>1665</v>
      </c>
      <c r="B48" s="4" t="s">
        <v>1559</v>
      </c>
      <c r="C48" s="4" t="s">
        <v>1560</v>
      </c>
      <c r="D48" s="8">
        <v>1</v>
      </c>
      <c r="E48" s="51">
        <v>147</v>
      </c>
      <c r="F48" s="191"/>
      <c r="G48" s="192"/>
      <c r="H48" s="193"/>
      <c r="I48" s="194"/>
      <c r="J48" s="177" t="s">
        <v>806</v>
      </c>
      <c r="K48" s="178" t="s">
        <v>806</v>
      </c>
      <c r="L48" s="179" t="s">
        <v>806</v>
      </c>
      <c r="M48" s="450"/>
      <c r="N48" s="56" t="s">
        <v>806</v>
      </c>
      <c r="O48" s="57" t="s">
        <v>806</v>
      </c>
      <c r="P48" s="154" t="s">
        <v>806</v>
      </c>
      <c r="Q48" s="22">
        <f t="shared" si="2"/>
        <v>0</v>
      </c>
      <c r="R48" s="22">
        <f t="shared" si="3"/>
        <v>0</v>
      </c>
      <c r="S48" s="9" t="str">
        <f t="shared" si="4"/>
        <v>-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1"/>
    </row>
    <row r="49" spans="1:254" ht="37.25" customHeight="1" x14ac:dyDescent="0.15">
      <c r="A49" s="190" t="s">
        <v>1665</v>
      </c>
      <c r="B49" s="4" t="s">
        <v>1561</v>
      </c>
      <c r="C49" s="4" t="s">
        <v>1562</v>
      </c>
      <c r="D49" s="8">
        <v>1</v>
      </c>
      <c r="E49" s="51">
        <v>146</v>
      </c>
      <c r="F49" s="191"/>
      <c r="G49" s="192"/>
      <c r="H49" s="193"/>
      <c r="I49" s="194"/>
      <c r="J49" s="177" t="s">
        <v>806</v>
      </c>
      <c r="K49" s="178" t="s">
        <v>806</v>
      </c>
      <c r="L49" s="179" t="s">
        <v>806</v>
      </c>
      <c r="M49" s="450"/>
      <c r="N49" s="56" t="s">
        <v>806</v>
      </c>
      <c r="O49" s="57" t="s">
        <v>806</v>
      </c>
      <c r="P49" s="154" t="s">
        <v>806</v>
      </c>
      <c r="Q49" s="22">
        <f t="shared" si="2"/>
        <v>0</v>
      </c>
      <c r="R49" s="22">
        <f t="shared" si="3"/>
        <v>0</v>
      </c>
      <c r="S49" s="9" t="str">
        <f t="shared" si="4"/>
        <v>-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1"/>
    </row>
    <row r="50" spans="1:254" ht="37.25" customHeight="1" x14ac:dyDescent="0.15">
      <c r="A50" s="190" t="s">
        <v>1665</v>
      </c>
      <c r="B50" s="4" t="s">
        <v>1563</v>
      </c>
      <c r="C50" s="4" t="s">
        <v>1564</v>
      </c>
      <c r="D50" s="8">
        <v>1</v>
      </c>
      <c r="E50" s="51">
        <v>189</v>
      </c>
      <c r="F50" s="191"/>
      <c r="G50" s="192"/>
      <c r="H50" s="193"/>
      <c r="I50" s="194"/>
      <c r="J50" s="177" t="s">
        <v>806</v>
      </c>
      <c r="K50" s="178" t="s">
        <v>806</v>
      </c>
      <c r="L50" s="179" t="s">
        <v>806</v>
      </c>
      <c r="M50" s="450"/>
      <c r="N50" s="56" t="s">
        <v>806</v>
      </c>
      <c r="O50" s="57" t="s">
        <v>806</v>
      </c>
      <c r="P50" s="154" t="s">
        <v>806</v>
      </c>
      <c r="Q50" s="22">
        <f t="shared" si="2"/>
        <v>0</v>
      </c>
      <c r="R50" s="22">
        <f t="shared" si="3"/>
        <v>0</v>
      </c>
      <c r="S50" s="9" t="str">
        <f t="shared" si="4"/>
        <v>-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1"/>
    </row>
    <row r="51" spans="1:254" ht="37.25" customHeight="1" x14ac:dyDescent="0.15">
      <c r="A51" s="190" t="s">
        <v>1665</v>
      </c>
      <c r="B51" s="4" t="s">
        <v>1565</v>
      </c>
      <c r="C51" s="4" t="s">
        <v>1566</v>
      </c>
      <c r="D51" s="8">
        <v>1</v>
      </c>
      <c r="E51" s="51">
        <v>176</v>
      </c>
      <c r="F51" s="191"/>
      <c r="G51" s="192"/>
      <c r="H51" s="193"/>
      <c r="I51" s="194"/>
      <c r="J51" s="177" t="s">
        <v>806</v>
      </c>
      <c r="K51" s="178" t="s">
        <v>806</v>
      </c>
      <c r="L51" s="179" t="s">
        <v>806</v>
      </c>
      <c r="M51" s="450"/>
      <c r="N51" s="56" t="s">
        <v>806</v>
      </c>
      <c r="O51" s="57" t="s">
        <v>806</v>
      </c>
      <c r="P51" s="154" t="s">
        <v>806</v>
      </c>
      <c r="Q51" s="22">
        <f t="shared" si="2"/>
        <v>0</v>
      </c>
      <c r="R51" s="22">
        <f t="shared" si="3"/>
        <v>0</v>
      </c>
      <c r="S51" s="9" t="str">
        <f t="shared" si="4"/>
        <v>-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1"/>
    </row>
    <row r="52" spans="1:254" ht="37.25" customHeight="1" x14ac:dyDescent="0.15">
      <c r="A52" s="190" t="s">
        <v>1665</v>
      </c>
      <c r="B52" s="4" t="s">
        <v>1567</v>
      </c>
      <c r="C52" s="4" t="s">
        <v>1568</v>
      </c>
      <c r="D52" s="8">
        <v>1</v>
      </c>
      <c r="E52" s="51">
        <v>192</v>
      </c>
      <c r="F52" s="191"/>
      <c r="G52" s="192"/>
      <c r="H52" s="193"/>
      <c r="I52" s="194"/>
      <c r="J52" s="177" t="s">
        <v>806</v>
      </c>
      <c r="K52" s="178" t="s">
        <v>806</v>
      </c>
      <c r="L52" s="179" t="s">
        <v>806</v>
      </c>
      <c r="M52" s="450"/>
      <c r="N52" s="56" t="s">
        <v>806</v>
      </c>
      <c r="O52" s="57" t="s">
        <v>806</v>
      </c>
      <c r="P52" s="154" t="s">
        <v>806</v>
      </c>
      <c r="Q52" s="22">
        <f t="shared" si="2"/>
        <v>0</v>
      </c>
      <c r="R52" s="22">
        <f t="shared" si="3"/>
        <v>0</v>
      </c>
      <c r="S52" s="9" t="str">
        <f t="shared" si="4"/>
        <v>-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1"/>
    </row>
    <row r="53" spans="1:254" ht="37.25" customHeight="1" x14ac:dyDescent="0.15">
      <c r="A53" s="190" t="s">
        <v>1665</v>
      </c>
      <c r="B53" s="4" t="s">
        <v>1569</v>
      </c>
      <c r="C53" s="4" t="s">
        <v>1570</v>
      </c>
      <c r="D53" s="8">
        <v>1</v>
      </c>
      <c r="E53" s="51">
        <v>169</v>
      </c>
      <c r="F53" s="191"/>
      <c r="G53" s="192"/>
      <c r="H53" s="193"/>
      <c r="I53" s="194"/>
      <c r="J53" s="177" t="s">
        <v>806</v>
      </c>
      <c r="K53" s="178" t="s">
        <v>806</v>
      </c>
      <c r="L53" s="179" t="s">
        <v>806</v>
      </c>
      <c r="M53" s="450"/>
      <c r="N53" s="56" t="s">
        <v>806</v>
      </c>
      <c r="O53" s="57" t="s">
        <v>806</v>
      </c>
      <c r="P53" s="154" t="s">
        <v>806</v>
      </c>
      <c r="Q53" s="22">
        <f t="shared" si="2"/>
        <v>0</v>
      </c>
      <c r="R53" s="22">
        <f t="shared" si="3"/>
        <v>0</v>
      </c>
      <c r="S53" s="9" t="str">
        <f t="shared" si="4"/>
        <v>-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1"/>
    </row>
    <row r="54" spans="1:254" ht="37.25" customHeight="1" x14ac:dyDescent="0.15">
      <c r="A54" s="190" t="s">
        <v>1665</v>
      </c>
      <c r="B54" s="4" t="s">
        <v>1571</v>
      </c>
      <c r="C54" s="4" t="s">
        <v>1572</v>
      </c>
      <c r="D54" s="8">
        <v>1</v>
      </c>
      <c r="E54" s="51">
        <v>193</v>
      </c>
      <c r="F54" s="191"/>
      <c r="G54" s="192"/>
      <c r="H54" s="193"/>
      <c r="I54" s="194"/>
      <c r="J54" s="177" t="s">
        <v>806</v>
      </c>
      <c r="K54" s="178" t="s">
        <v>806</v>
      </c>
      <c r="L54" s="179" t="s">
        <v>806</v>
      </c>
      <c r="M54" s="450"/>
      <c r="N54" s="56" t="s">
        <v>806</v>
      </c>
      <c r="O54" s="57" t="s">
        <v>806</v>
      </c>
      <c r="P54" s="154" t="s">
        <v>806</v>
      </c>
      <c r="Q54" s="22">
        <f t="shared" si="2"/>
        <v>0</v>
      </c>
      <c r="R54" s="22">
        <f t="shared" si="3"/>
        <v>0</v>
      </c>
      <c r="S54" s="9" t="str">
        <f t="shared" si="4"/>
        <v>-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1"/>
    </row>
    <row r="55" spans="1:254" ht="37.25" customHeight="1" x14ac:dyDescent="0.15">
      <c r="A55" s="190" t="s">
        <v>1665</v>
      </c>
      <c r="B55" s="4" t="s">
        <v>1573</v>
      </c>
      <c r="C55" s="4" t="s">
        <v>1574</v>
      </c>
      <c r="D55" s="8">
        <v>1</v>
      </c>
      <c r="E55" s="51">
        <v>189</v>
      </c>
      <c r="F55" s="191"/>
      <c r="G55" s="192"/>
      <c r="H55" s="193"/>
      <c r="I55" s="194"/>
      <c r="J55" s="177" t="s">
        <v>806</v>
      </c>
      <c r="K55" s="178" t="s">
        <v>806</v>
      </c>
      <c r="L55" s="179" t="s">
        <v>806</v>
      </c>
      <c r="M55" s="450"/>
      <c r="N55" s="56" t="s">
        <v>806</v>
      </c>
      <c r="O55" s="57" t="s">
        <v>806</v>
      </c>
      <c r="P55" s="154" t="s">
        <v>806</v>
      </c>
      <c r="Q55" s="22">
        <f t="shared" si="2"/>
        <v>0</v>
      </c>
      <c r="R55" s="22">
        <f t="shared" si="3"/>
        <v>0</v>
      </c>
      <c r="S55" s="9" t="str">
        <f t="shared" si="4"/>
        <v>-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1"/>
    </row>
    <row r="56" spans="1:254" ht="37.25" customHeight="1" x14ac:dyDescent="0.15">
      <c r="A56" s="190" t="s">
        <v>1665</v>
      </c>
      <c r="B56" s="4" t="s">
        <v>1575</v>
      </c>
      <c r="C56" s="4" t="s">
        <v>1576</v>
      </c>
      <c r="D56" s="8">
        <v>1</v>
      </c>
      <c r="E56" s="51">
        <v>166</v>
      </c>
      <c r="F56" s="191"/>
      <c r="G56" s="192"/>
      <c r="H56" s="193"/>
      <c r="I56" s="194"/>
      <c r="J56" s="177" t="s">
        <v>806</v>
      </c>
      <c r="K56" s="178" t="s">
        <v>806</v>
      </c>
      <c r="L56" s="179" t="s">
        <v>806</v>
      </c>
      <c r="M56" s="450"/>
      <c r="N56" s="56" t="s">
        <v>806</v>
      </c>
      <c r="O56" s="57" t="s">
        <v>806</v>
      </c>
      <c r="P56" s="154" t="s">
        <v>806</v>
      </c>
      <c r="Q56" s="22">
        <f t="shared" si="2"/>
        <v>0</v>
      </c>
      <c r="R56" s="22">
        <f t="shared" si="3"/>
        <v>0</v>
      </c>
      <c r="S56" s="9" t="str">
        <f t="shared" si="4"/>
        <v>-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1"/>
    </row>
    <row r="57" spans="1:254" ht="37.25" customHeight="1" x14ac:dyDescent="0.15">
      <c r="A57" s="190" t="s">
        <v>1665</v>
      </c>
      <c r="B57" s="4" t="s">
        <v>1577</v>
      </c>
      <c r="C57" s="4" t="s">
        <v>1578</v>
      </c>
      <c r="D57" s="8">
        <v>1</v>
      </c>
      <c r="E57" s="51">
        <v>196</v>
      </c>
      <c r="F57" s="191"/>
      <c r="G57" s="192"/>
      <c r="H57" s="193"/>
      <c r="I57" s="194"/>
      <c r="J57" s="177" t="s">
        <v>806</v>
      </c>
      <c r="K57" s="178" t="s">
        <v>806</v>
      </c>
      <c r="L57" s="179" t="s">
        <v>806</v>
      </c>
      <c r="M57" s="450"/>
      <c r="N57" s="56" t="s">
        <v>806</v>
      </c>
      <c r="O57" s="57" t="s">
        <v>806</v>
      </c>
      <c r="P57" s="154" t="s">
        <v>806</v>
      </c>
      <c r="Q57" s="22">
        <f t="shared" si="2"/>
        <v>0</v>
      </c>
      <c r="R57" s="22">
        <f t="shared" si="3"/>
        <v>0</v>
      </c>
      <c r="S57" s="9" t="str">
        <f t="shared" si="4"/>
        <v>-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1"/>
    </row>
    <row r="58" spans="1:254" ht="37.25" customHeight="1" x14ac:dyDescent="0.15">
      <c r="A58" s="190" t="s">
        <v>1665</v>
      </c>
      <c r="B58" s="4" t="s">
        <v>1579</v>
      </c>
      <c r="C58" s="4" t="s">
        <v>1580</v>
      </c>
      <c r="D58" s="8">
        <v>1</v>
      </c>
      <c r="E58" s="51">
        <v>166</v>
      </c>
      <c r="F58" s="191"/>
      <c r="G58" s="192"/>
      <c r="H58" s="193"/>
      <c r="I58" s="194"/>
      <c r="J58" s="177" t="s">
        <v>806</v>
      </c>
      <c r="K58" s="178" t="s">
        <v>806</v>
      </c>
      <c r="L58" s="179" t="s">
        <v>806</v>
      </c>
      <c r="M58" s="450"/>
      <c r="N58" s="56" t="s">
        <v>806</v>
      </c>
      <c r="O58" s="57" t="s">
        <v>806</v>
      </c>
      <c r="P58" s="154" t="s">
        <v>806</v>
      </c>
      <c r="Q58" s="22">
        <f t="shared" si="2"/>
        <v>0</v>
      </c>
      <c r="R58" s="22">
        <f t="shared" si="3"/>
        <v>0</v>
      </c>
      <c r="S58" s="9" t="str">
        <f t="shared" si="4"/>
        <v>-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1"/>
    </row>
    <row r="59" spans="1:254" ht="37.25" customHeight="1" x14ac:dyDescent="0.15">
      <c r="A59" s="190" t="s">
        <v>1665</v>
      </c>
      <c r="B59" s="4" t="s">
        <v>1581</v>
      </c>
      <c r="C59" s="4" t="s">
        <v>1582</v>
      </c>
      <c r="D59" s="8">
        <v>1</v>
      </c>
      <c r="E59" s="51">
        <v>164</v>
      </c>
      <c r="F59" s="191"/>
      <c r="G59" s="192"/>
      <c r="H59" s="193"/>
      <c r="I59" s="194"/>
      <c r="J59" s="177" t="s">
        <v>806</v>
      </c>
      <c r="K59" s="178" t="s">
        <v>806</v>
      </c>
      <c r="L59" s="179" t="s">
        <v>806</v>
      </c>
      <c r="M59" s="450"/>
      <c r="N59" s="56" t="s">
        <v>806</v>
      </c>
      <c r="O59" s="57" t="s">
        <v>806</v>
      </c>
      <c r="P59" s="154" t="s">
        <v>806</v>
      </c>
      <c r="Q59" s="22">
        <f t="shared" si="2"/>
        <v>0</v>
      </c>
      <c r="R59" s="22">
        <f t="shared" si="3"/>
        <v>0</v>
      </c>
      <c r="S59" s="9" t="str">
        <f t="shared" si="4"/>
        <v>-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1"/>
    </row>
    <row r="60" spans="1:254" ht="37.25" customHeight="1" x14ac:dyDescent="0.15">
      <c r="A60" s="44" t="s">
        <v>755</v>
      </c>
      <c r="B60" s="4" t="s">
        <v>756</v>
      </c>
      <c r="C60" s="4" t="s">
        <v>757</v>
      </c>
      <c r="D60" s="8">
        <v>1</v>
      </c>
      <c r="E60" s="51">
        <v>154</v>
      </c>
      <c r="F60" s="191"/>
      <c r="G60" s="192"/>
      <c r="H60" s="193"/>
      <c r="I60" s="194"/>
      <c r="J60" s="447"/>
      <c r="K60" s="448"/>
      <c r="L60" s="449"/>
      <c r="M60" s="451"/>
      <c r="N60" s="453"/>
      <c r="O60" s="454"/>
      <c r="P60" s="154" t="s">
        <v>806</v>
      </c>
      <c r="Q60" s="22">
        <f t="shared" ref="Q60" si="5">F60+G60+H60+I60+J60+K60+L60+M60+N60+O60</f>
        <v>0</v>
      </c>
      <c r="R60" s="22">
        <f t="shared" ref="R60" si="6">Q60*D60</f>
        <v>0</v>
      </c>
      <c r="S60" s="9" t="str">
        <f t="shared" ref="S60" si="7">IF(Q60&gt;0,Q60*E60,"-")</f>
        <v>-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1"/>
    </row>
    <row r="61" spans="1:254" ht="37.25" customHeight="1" x14ac:dyDescent="0.15">
      <c r="A61" s="44" t="s">
        <v>755</v>
      </c>
      <c r="B61" s="4" t="s">
        <v>758</v>
      </c>
      <c r="C61" s="4" t="s">
        <v>759</v>
      </c>
      <c r="D61" s="8">
        <v>1</v>
      </c>
      <c r="E61" s="51">
        <v>165</v>
      </c>
      <c r="F61" s="191"/>
      <c r="G61" s="192"/>
      <c r="H61" s="193"/>
      <c r="I61" s="194"/>
      <c r="J61" s="447"/>
      <c r="K61" s="448"/>
      <c r="L61" s="449"/>
      <c r="M61" s="451"/>
      <c r="N61" s="453"/>
      <c r="O61" s="454"/>
      <c r="P61" s="154" t="s">
        <v>806</v>
      </c>
      <c r="Q61" s="22">
        <f t="shared" ref="Q61:Q79" si="8">F61+G61+H61+I61+J61+K61+L61+M61+N61+O61</f>
        <v>0</v>
      </c>
      <c r="R61" s="22">
        <f t="shared" ref="R61:R91" si="9">Q61*D61</f>
        <v>0</v>
      </c>
      <c r="S61" s="9" t="str">
        <f t="shared" ref="S61:S91" si="10">IF(Q61&gt;0,Q61*E61,"-")</f>
        <v>-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1"/>
    </row>
    <row r="62" spans="1:254" ht="37.25" customHeight="1" x14ac:dyDescent="0.15">
      <c r="A62" s="44" t="s">
        <v>760</v>
      </c>
      <c r="B62" s="4" t="s">
        <v>761</v>
      </c>
      <c r="C62" s="4" t="s">
        <v>762</v>
      </c>
      <c r="D62" s="8">
        <v>1</v>
      </c>
      <c r="E62" s="51">
        <v>154</v>
      </c>
      <c r="F62" s="191"/>
      <c r="G62" s="192"/>
      <c r="H62" s="193"/>
      <c r="I62" s="194"/>
      <c r="J62" s="447"/>
      <c r="K62" s="448"/>
      <c r="L62" s="449"/>
      <c r="M62" s="451"/>
      <c r="N62" s="453"/>
      <c r="O62" s="454"/>
      <c r="P62" s="154" t="s">
        <v>806</v>
      </c>
      <c r="Q62" s="22">
        <f t="shared" si="8"/>
        <v>0</v>
      </c>
      <c r="R62" s="22">
        <f t="shared" si="9"/>
        <v>0</v>
      </c>
      <c r="S62" s="9" t="str">
        <f t="shared" si="10"/>
        <v>-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1"/>
    </row>
    <row r="63" spans="1:254" ht="37.25" customHeight="1" x14ac:dyDescent="0.15">
      <c r="A63" s="44" t="s">
        <v>760</v>
      </c>
      <c r="B63" s="4" t="s">
        <v>763</v>
      </c>
      <c r="C63" s="4" t="s">
        <v>764</v>
      </c>
      <c r="D63" s="8">
        <v>1</v>
      </c>
      <c r="E63" s="51">
        <v>154</v>
      </c>
      <c r="F63" s="191"/>
      <c r="G63" s="192"/>
      <c r="H63" s="193"/>
      <c r="I63" s="194"/>
      <c r="J63" s="447"/>
      <c r="K63" s="448"/>
      <c r="L63" s="449"/>
      <c r="M63" s="451"/>
      <c r="N63" s="453"/>
      <c r="O63" s="454"/>
      <c r="P63" s="154" t="s">
        <v>806</v>
      </c>
      <c r="Q63" s="22">
        <f t="shared" si="8"/>
        <v>0</v>
      </c>
      <c r="R63" s="22">
        <f t="shared" si="9"/>
        <v>0</v>
      </c>
      <c r="S63" s="9" t="str">
        <f t="shared" si="10"/>
        <v>-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1"/>
    </row>
    <row r="64" spans="1:254" ht="37.25" customHeight="1" x14ac:dyDescent="0.15">
      <c r="A64" s="44" t="s">
        <v>765</v>
      </c>
      <c r="B64" s="4" t="s">
        <v>766</v>
      </c>
      <c r="C64" s="4" t="s">
        <v>767</v>
      </c>
      <c r="D64" s="8">
        <v>1</v>
      </c>
      <c r="E64" s="51">
        <v>165</v>
      </c>
      <c r="F64" s="191"/>
      <c r="G64" s="192"/>
      <c r="H64" s="193"/>
      <c r="I64" s="194"/>
      <c r="J64" s="447"/>
      <c r="K64" s="448"/>
      <c r="L64" s="449"/>
      <c r="M64" s="451"/>
      <c r="N64" s="453"/>
      <c r="O64" s="454"/>
      <c r="P64" s="154" t="s">
        <v>806</v>
      </c>
      <c r="Q64" s="22">
        <f t="shared" si="8"/>
        <v>0</v>
      </c>
      <c r="R64" s="22">
        <f t="shared" si="9"/>
        <v>0</v>
      </c>
      <c r="S64" s="9" t="str">
        <f t="shared" si="10"/>
        <v>-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1"/>
    </row>
    <row r="65" spans="1:254" ht="37.25" customHeight="1" x14ac:dyDescent="0.15">
      <c r="A65" s="44" t="s">
        <v>765</v>
      </c>
      <c r="B65" s="4" t="s">
        <v>768</v>
      </c>
      <c r="C65" s="4" t="s">
        <v>769</v>
      </c>
      <c r="D65" s="8">
        <v>1</v>
      </c>
      <c r="E65" s="51">
        <v>165</v>
      </c>
      <c r="F65" s="191"/>
      <c r="G65" s="192"/>
      <c r="H65" s="193"/>
      <c r="I65" s="194"/>
      <c r="J65" s="447"/>
      <c r="K65" s="448"/>
      <c r="L65" s="449"/>
      <c r="M65" s="451"/>
      <c r="N65" s="453"/>
      <c r="O65" s="454"/>
      <c r="P65" s="154" t="s">
        <v>806</v>
      </c>
      <c r="Q65" s="22">
        <f t="shared" si="8"/>
        <v>0</v>
      </c>
      <c r="R65" s="22">
        <f t="shared" si="9"/>
        <v>0</v>
      </c>
      <c r="S65" s="9" t="str">
        <f t="shared" si="10"/>
        <v>-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1"/>
    </row>
    <row r="66" spans="1:254" ht="37.25" customHeight="1" x14ac:dyDescent="0.15">
      <c r="A66" s="44" t="s">
        <v>770</v>
      </c>
      <c r="B66" s="4" t="s">
        <v>771</v>
      </c>
      <c r="C66" s="4" t="s">
        <v>772</v>
      </c>
      <c r="D66" s="8">
        <v>1</v>
      </c>
      <c r="E66" s="51">
        <v>136</v>
      </c>
      <c r="F66" s="191"/>
      <c r="G66" s="192"/>
      <c r="H66" s="193"/>
      <c r="I66" s="194"/>
      <c r="J66" s="447"/>
      <c r="K66" s="448"/>
      <c r="L66" s="449"/>
      <c r="M66" s="451"/>
      <c r="N66" s="453"/>
      <c r="O66" s="454"/>
      <c r="P66" s="154" t="s">
        <v>806</v>
      </c>
      <c r="Q66" s="22">
        <f t="shared" si="8"/>
        <v>0</v>
      </c>
      <c r="R66" s="22">
        <f t="shared" si="9"/>
        <v>0</v>
      </c>
      <c r="S66" s="9" t="str">
        <f t="shared" si="10"/>
        <v>-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1"/>
    </row>
    <row r="67" spans="1:254" ht="37.25" customHeight="1" x14ac:dyDescent="0.15">
      <c r="A67" s="44" t="s">
        <v>770</v>
      </c>
      <c r="B67" s="4" t="s">
        <v>773</v>
      </c>
      <c r="C67" s="4" t="s">
        <v>774</v>
      </c>
      <c r="D67" s="8">
        <v>1</v>
      </c>
      <c r="E67" s="51">
        <v>136</v>
      </c>
      <c r="F67" s="191"/>
      <c r="G67" s="192"/>
      <c r="H67" s="193"/>
      <c r="I67" s="194"/>
      <c r="J67" s="447"/>
      <c r="K67" s="448"/>
      <c r="L67" s="449"/>
      <c r="M67" s="451"/>
      <c r="N67" s="453"/>
      <c r="O67" s="454"/>
      <c r="P67" s="154" t="s">
        <v>806</v>
      </c>
      <c r="Q67" s="22">
        <f t="shared" si="8"/>
        <v>0</v>
      </c>
      <c r="R67" s="22">
        <f t="shared" si="9"/>
        <v>0</v>
      </c>
      <c r="S67" s="9" t="str">
        <f t="shared" si="10"/>
        <v>-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1"/>
    </row>
    <row r="68" spans="1:254" ht="37.25" customHeight="1" x14ac:dyDescent="0.15">
      <c r="A68" s="44" t="s">
        <v>775</v>
      </c>
      <c r="B68" s="4" t="s">
        <v>776</v>
      </c>
      <c r="C68" s="4" t="s">
        <v>777</v>
      </c>
      <c r="D68" s="8">
        <v>1</v>
      </c>
      <c r="E68" s="51">
        <v>136</v>
      </c>
      <c r="F68" s="191"/>
      <c r="G68" s="192"/>
      <c r="H68" s="193"/>
      <c r="I68" s="194"/>
      <c r="J68" s="447"/>
      <c r="K68" s="448"/>
      <c r="L68" s="449"/>
      <c r="M68" s="451"/>
      <c r="N68" s="453"/>
      <c r="O68" s="454"/>
      <c r="P68" s="154" t="s">
        <v>806</v>
      </c>
      <c r="Q68" s="22">
        <f t="shared" si="8"/>
        <v>0</v>
      </c>
      <c r="R68" s="22">
        <f t="shared" si="9"/>
        <v>0</v>
      </c>
      <c r="S68" s="9" t="str">
        <f t="shared" si="10"/>
        <v>-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1"/>
    </row>
    <row r="69" spans="1:254" ht="37.25" customHeight="1" x14ac:dyDescent="0.15">
      <c r="A69" s="44" t="s">
        <v>775</v>
      </c>
      <c r="B69" s="4" t="s">
        <v>778</v>
      </c>
      <c r="C69" s="4" t="s">
        <v>779</v>
      </c>
      <c r="D69" s="8">
        <v>1</v>
      </c>
      <c r="E69" s="51">
        <v>154</v>
      </c>
      <c r="F69" s="191"/>
      <c r="G69" s="192"/>
      <c r="H69" s="193"/>
      <c r="I69" s="194"/>
      <c r="J69" s="447"/>
      <c r="K69" s="448"/>
      <c r="L69" s="449"/>
      <c r="M69" s="451"/>
      <c r="N69" s="453"/>
      <c r="O69" s="454"/>
      <c r="P69" s="154" t="s">
        <v>806</v>
      </c>
      <c r="Q69" s="22">
        <f t="shared" si="8"/>
        <v>0</v>
      </c>
      <c r="R69" s="22">
        <f t="shared" si="9"/>
        <v>0</v>
      </c>
      <c r="S69" s="9" t="str">
        <f t="shared" si="10"/>
        <v>-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1"/>
    </row>
    <row r="70" spans="1:254" ht="37.25" customHeight="1" x14ac:dyDescent="0.15">
      <c r="A70" s="44" t="s">
        <v>775</v>
      </c>
      <c r="B70" s="4" t="s">
        <v>780</v>
      </c>
      <c r="C70" s="4" t="s">
        <v>781</v>
      </c>
      <c r="D70" s="8">
        <v>1</v>
      </c>
      <c r="E70" s="51">
        <v>170</v>
      </c>
      <c r="F70" s="191"/>
      <c r="G70" s="192"/>
      <c r="H70" s="193"/>
      <c r="I70" s="194"/>
      <c r="J70" s="447"/>
      <c r="K70" s="448"/>
      <c r="L70" s="449"/>
      <c r="M70" s="451"/>
      <c r="N70" s="453"/>
      <c r="O70" s="454"/>
      <c r="P70" s="154" t="s">
        <v>806</v>
      </c>
      <c r="Q70" s="22">
        <f t="shared" si="8"/>
        <v>0</v>
      </c>
      <c r="R70" s="22">
        <f t="shared" si="9"/>
        <v>0</v>
      </c>
      <c r="S70" s="9" t="str">
        <f t="shared" si="10"/>
        <v>-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1"/>
    </row>
    <row r="71" spans="1:254" ht="37.25" customHeight="1" x14ac:dyDescent="0.15">
      <c r="A71" s="44" t="s">
        <v>775</v>
      </c>
      <c r="B71" s="4" t="s">
        <v>782</v>
      </c>
      <c r="C71" s="4" t="s">
        <v>783</v>
      </c>
      <c r="D71" s="8">
        <v>1</v>
      </c>
      <c r="E71" s="51">
        <v>154</v>
      </c>
      <c r="F71" s="191"/>
      <c r="G71" s="192"/>
      <c r="H71" s="193"/>
      <c r="I71" s="194"/>
      <c r="J71" s="447"/>
      <c r="K71" s="448"/>
      <c r="L71" s="449"/>
      <c r="M71" s="451"/>
      <c r="N71" s="453"/>
      <c r="O71" s="454"/>
      <c r="P71" s="154" t="s">
        <v>806</v>
      </c>
      <c r="Q71" s="22">
        <f t="shared" si="8"/>
        <v>0</v>
      </c>
      <c r="R71" s="22">
        <f t="shared" si="9"/>
        <v>0</v>
      </c>
      <c r="S71" s="9" t="str">
        <f t="shared" si="10"/>
        <v>-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1"/>
    </row>
    <row r="72" spans="1:254" ht="37.25" customHeight="1" x14ac:dyDescent="0.15">
      <c r="A72" s="44" t="s">
        <v>775</v>
      </c>
      <c r="B72" s="4" t="s">
        <v>784</v>
      </c>
      <c r="C72" s="4" t="s">
        <v>785</v>
      </c>
      <c r="D72" s="8">
        <v>1</v>
      </c>
      <c r="E72" s="51">
        <v>170</v>
      </c>
      <c r="F72" s="191"/>
      <c r="G72" s="192"/>
      <c r="H72" s="193"/>
      <c r="I72" s="194"/>
      <c r="J72" s="447"/>
      <c r="K72" s="448"/>
      <c r="L72" s="449"/>
      <c r="M72" s="451"/>
      <c r="N72" s="453"/>
      <c r="O72" s="454"/>
      <c r="P72" s="154" t="s">
        <v>806</v>
      </c>
      <c r="Q72" s="22">
        <f t="shared" si="8"/>
        <v>0</v>
      </c>
      <c r="R72" s="22">
        <f t="shared" si="9"/>
        <v>0</v>
      </c>
      <c r="S72" s="9" t="str">
        <f t="shared" si="10"/>
        <v>-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1"/>
    </row>
    <row r="73" spans="1:254" ht="37.25" customHeight="1" x14ac:dyDescent="0.15">
      <c r="A73" s="44" t="s">
        <v>786</v>
      </c>
      <c r="B73" s="4" t="s">
        <v>787</v>
      </c>
      <c r="C73" s="4" t="s">
        <v>788</v>
      </c>
      <c r="D73" s="8">
        <v>1</v>
      </c>
      <c r="E73" s="51">
        <v>154</v>
      </c>
      <c r="F73" s="191"/>
      <c r="G73" s="192"/>
      <c r="H73" s="193"/>
      <c r="I73" s="194"/>
      <c r="J73" s="447"/>
      <c r="K73" s="448"/>
      <c r="L73" s="449"/>
      <c r="M73" s="451"/>
      <c r="N73" s="453"/>
      <c r="O73" s="454"/>
      <c r="P73" s="154" t="s">
        <v>806</v>
      </c>
      <c r="Q73" s="22">
        <f t="shared" si="8"/>
        <v>0</v>
      </c>
      <c r="R73" s="22">
        <f t="shared" si="9"/>
        <v>0</v>
      </c>
      <c r="S73" s="9" t="str">
        <f t="shared" si="10"/>
        <v>-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1"/>
    </row>
    <row r="74" spans="1:254" ht="37.25" customHeight="1" x14ac:dyDescent="0.15">
      <c r="A74" s="44" t="s">
        <v>786</v>
      </c>
      <c r="B74" s="4" t="s">
        <v>789</v>
      </c>
      <c r="C74" s="4" t="s">
        <v>790</v>
      </c>
      <c r="D74" s="8">
        <v>1</v>
      </c>
      <c r="E74" s="51">
        <v>154</v>
      </c>
      <c r="F74" s="191"/>
      <c r="G74" s="192"/>
      <c r="H74" s="193"/>
      <c r="I74" s="194"/>
      <c r="J74" s="447"/>
      <c r="K74" s="448"/>
      <c r="L74" s="449"/>
      <c r="M74" s="451"/>
      <c r="N74" s="453"/>
      <c r="O74" s="454"/>
      <c r="P74" s="154" t="s">
        <v>806</v>
      </c>
      <c r="Q74" s="22">
        <f t="shared" si="8"/>
        <v>0</v>
      </c>
      <c r="R74" s="22">
        <f t="shared" si="9"/>
        <v>0</v>
      </c>
      <c r="S74" s="9" t="str">
        <f t="shared" si="10"/>
        <v>-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1"/>
    </row>
    <row r="75" spans="1:254" ht="37.25" customHeight="1" x14ac:dyDescent="0.15">
      <c r="A75" s="44" t="s">
        <v>786</v>
      </c>
      <c r="B75" s="4" t="s">
        <v>791</v>
      </c>
      <c r="C75" s="4" t="s">
        <v>792</v>
      </c>
      <c r="D75" s="8">
        <v>1</v>
      </c>
      <c r="E75" s="51">
        <v>154</v>
      </c>
      <c r="F75" s="191"/>
      <c r="G75" s="192"/>
      <c r="H75" s="193"/>
      <c r="I75" s="194"/>
      <c r="J75" s="447"/>
      <c r="K75" s="448"/>
      <c r="L75" s="449"/>
      <c r="M75" s="451"/>
      <c r="N75" s="453"/>
      <c r="O75" s="454"/>
      <c r="P75" s="154" t="s">
        <v>806</v>
      </c>
      <c r="Q75" s="22">
        <f t="shared" si="8"/>
        <v>0</v>
      </c>
      <c r="R75" s="22">
        <f t="shared" si="9"/>
        <v>0</v>
      </c>
      <c r="S75" s="9" t="str">
        <f t="shared" si="10"/>
        <v>-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1"/>
    </row>
    <row r="76" spans="1:254" ht="37.25" customHeight="1" x14ac:dyDescent="0.15">
      <c r="A76" s="44" t="s">
        <v>786</v>
      </c>
      <c r="B76" s="4" t="s">
        <v>793</v>
      </c>
      <c r="C76" s="4" t="s">
        <v>794</v>
      </c>
      <c r="D76" s="8">
        <v>1</v>
      </c>
      <c r="E76" s="51">
        <v>182</v>
      </c>
      <c r="F76" s="191"/>
      <c r="G76" s="192"/>
      <c r="H76" s="193"/>
      <c r="I76" s="194"/>
      <c r="J76" s="447"/>
      <c r="K76" s="448"/>
      <c r="L76" s="449"/>
      <c r="M76" s="451"/>
      <c r="N76" s="453"/>
      <c r="O76" s="454"/>
      <c r="P76" s="154" t="s">
        <v>806</v>
      </c>
      <c r="Q76" s="22">
        <f t="shared" si="8"/>
        <v>0</v>
      </c>
      <c r="R76" s="22">
        <f t="shared" si="9"/>
        <v>0</v>
      </c>
      <c r="S76" s="9" t="str">
        <f t="shared" si="10"/>
        <v>-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1"/>
    </row>
    <row r="77" spans="1:254" ht="37.25" customHeight="1" x14ac:dyDescent="0.15">
      <c r="A77" s="44" t="s">
        <v>786</v>
      </c>
      <c r="B77" s="4" t="s">
        <v>795</v>
      </c>
      <c r="C77" s="4" t="s">
        <v>796</v>
      </c>
      <c r="D77" s="8">
        <v>1</v>
      </c>
      <c r="E77" s="51">
        <v>182</v>
      </c>
      <c r="F77" s="191"/>
      <c r="G77" s="192"/>
      <c r="H77" s="193"/>
      <c r="I77" s="194"/>
      <c r="J77" s="447"/>
      <c r="K77" s="448"/>
      <c r="L77" s="449"/>
      <c r="M77" s="451"/>
      <c r="N77" s="453"/>
      <c r="O77" s="454"/>
      <c r="P77" s="154" t="s">
        <v>806</v>
      </c>
      <c r="Q77" s="22">
        <f t="shared" si="8"/>
        <v>0</v>
      </c>
      <c r="R77" s="22">
        <f t="shared" si="9"/>
        <v>0</v>
      </c>
      <c r="S77" s="9" t="str">
        <f t="shared" si="10"/>
        <v>-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1"/>
    </row>
    <row r="78" spans="1:254" ht="37.25" customHeight="1" x14ac:dyDescent="0.15">
      <c r="A78" s="44" t="s">
        <v>797</v>
      </c>
      <c r="B78" s="4" t="s">
        <v>798</v>
      </c>
      <c r="C78" s="4" t="s">
        <v>799</v>
      </c>
      <c r="D78" s="8">
        <v>1</v>
      </c>
      <c r="E78" s="51">
        <v>165</v>
      </c>
      <c r="F78" s="191"/>
      <c r="G78" s="192"/>
      <c r="H78" s="193"/>
      <c r="I78" s="194"/>
      <c r="J78" s="447"/>
      <c r="K78" s="448"/>
      <c r="L78" s="449"/>
      <c r="M78" s="451"/>
      <c r="N78" s="453"/>
      <c r="O78" s="454"/>
      <c r="P78" s="154" t="s">
        <v>806</v>
      </c>
      <c r="Q78" s="22">
        <f t="shared" si="8"/>
        <v>0</v>
      </c>
      <c r="R78" s="22">
        <f t="shared" si="9"/>
        <v>0</v>
      </c>
      <c r="S78" s="9" t="str">
        <f t="shared" si="10"/>
        <v>-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1"/>
    </row>
    <row r="79" spans="1:254" ht="37.25" customHeight="1" x14ac:dyDescent="0.15">
      <c r="A79" s="44" t="s">
        <v>800</v>
      </c>
      <c r="B79" s="4" t="s">
        <v>801</v>
      </c>
      <c r="C79" s="4" t="s">
        <v>802</v>
      </c>
      <c r="D79" s="8">
        <v>1</v>
      </c>
      <c r="E79" s="51">
        <v>182</v>
      </c>
      <c r="F79" s="191"/>
      <c r="G79" s="192"/>
      <c r="H79" s="193"/>
      <c r="I79" s="194"/>
      <c r="J79" s="447"/>
      <c r="K79" s="448"/>
      <c r="L79" s="449"/>
      <c r="M79" s="451"/>
      <c r="N79" s="453"/>
      <c r="O79" s="454"/>
      <c r="P79" s="154" t="s">
        <v>806</v>
      </c>
      <c r="Q79" s="22">
        <f t="shared" si="8"/>
        <v>0</v>
      </c>
      <c r="R79" s="22">
        <f t="shared" si="9"/>
        <v>0</v>
      </c>
      <c r="S79" s="9" t="str">
        <f t="shared" si="10"/>
        <v>-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1"/>
    </row>
    <row r="80" spans="1:254" ht="37.25" customHeight="1" x14ac:dyDescent="0.15">
      <c r="A80" s="44" t="s">
        <v>803</v>
      </c>
      <c r="B80" s="4" t="s">
        <v>804</v>
      </c>
      <c r="C80" s="4" t="s">
        <v>805</v>
      </c>
      <c r="D80" s="8">
        <v>1</v>
      </c>
      <c r="E80" s="51">
        <v>180</v>
      </c>
      <c r="F80" s="191"/>
      <c r="G80" s="192"/>
      <c r="H80" s="193"/>
      <c r="I80" s="194"/>
      <c r="J80" s="52" t="s">
        <v>806</v>
      </c>
      <c r="K80" s="53" t="s">
        <v>806</v>
      </c>
      <c r="L80" s="54" t="s">
        <v>806</v>
      </c>
      <c r="M80" s="452"/>
      <c r="N80" s="56" t="s">
        <v>806</v>
      </c>
      <c r="O80" s="57" t="s">
        <v>806</v>
      </c>
      <c r="P80" s="154" t="s">
        <v>806</v>
      </c>
      <c r="Q80" s="22">
        <f>F80+G80+H80+I80+M80</f>
        <v>0</v>
      </c>
      <c r="R80" s="22">
        <f t="shared" si="9"/>
        <v>0</v>
      </c>
      <c r="S80" s="9" t="str">
        <f t="shared" si="10"/>
        <v>-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1"/>
    </row>
    <row r="81" spans="1:254" ht="37.25" customHeight="1" x14ac:dyDescent="0.15">
      <c r="A81" s="44" t="s">
        <v>803</v>
      </c>
      <c r="B81" s="4" t="s">
        <v>807</v>
      </c>
      <c r="C81" s="4" t="s">
        <v>808</v>
      </c>
      <c r="D81" s="8">
        <v>1</v>
      </c>
      <c r="E81" s="51">
        <v>180</v>
      </c>
      <c r="F81" s="191"/>
      <c r="G81" s="192"/>
      <c r="H81" s="193"/>
      <c r="I81" s="194"/>
      <c r="J81" s="52" t="s">
        <v>806</v>
      </c>
      <c r="K81" s="53" t="s">
        <v>806</v>
      </c>
      <c r="L81" s="54" t="s">
        <v>806</v>
      </c>
      <c r="M81" s="452"/>
      <c r="N81" s="56" t="s">
        <v>806</v>
      </c>
      <c r="O81" s="57" t="s">
        <v>806</v>
      </c>
      <c r="P81" s="154" t="s">
        <v>806</v>
      </c>
      <c r="Q81" s="22">
        <f t="shared" ref="Q81:Q84" si="11">F81+G81+H81+I81+M81</f>
        <v>0</v>
      </c>
      <c r="R81" s="22">
        <f t="shared" si="9"/>
        <v>0</v>
      </c>
      <c r="S81" s="9" t="str">
        <f t="shared" si="10"/>
        <v>-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1"/>
    </row>
    <row r="82" spans="1:254" ht="37.25" customHeight="1" x14ac:dyDescent="0.15">
      <c r="A82" s="44" t="s">
        <v>803</v>
      </c>
      <c r="B82" s="4" t="s">
        <v>809</v>
      </c>
      <c r="C82" s="4" t="s">
        <v>810</v>
      </c>
      <c r="D82" s="8">
        <v>1</v>
      </c>
      <c r="E82" s="51">
        <v>180</v>
      </c>
      <c r="F82" s="191"/>
      <c r="G82" s="192"/>
      <c r="H82" s="193"/>
      <c r="I82" s="194"/>
      <c r="J82" s="52" t="s">
        <v>806</v>
      </c>
      <c r="K82" s="53" t="s">
        <v>806</v>
      </c>
      <c r="L82" s="54" t="s">
        <v>806</v>
      </c>
      <c r="M82" s="452"/>
      <c r="N82" s="56" t="s">
        <v>806</v>
      </c>
      <c r="O82" s="57" t="s">
        <v>806</v>
      </c>
      <c r="P82" s="154" t="s">
        <v>806</v>
      </c>
      <c r="Q82" s="22">
        <f t="shared" si="11"/>
        <v>0</v>
      </c>
      <c r="R82" s="22">
        <f t="shared" si="9"/>
        <v>0</v>
      </c>
      <c r="S82" s="9" t="str">
        <f t="shared" si="10"/>
        <v>-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1"/>
    </row>
    <row r="83" spans="1:254" ht="37.25" customHeight="1" x14ac:dyDescent="0.15">
      <c r="A83" s="44" t="s">
        <v>803</v>
      </c>
      <c r="B83" s="4" t="s">
        <v>811</v>
      </c>
      <c r="C83" s="4" t="s">
        <v>812</v>
      </c>
      <c r="D83" s="8">
        <v>1</v>
      </c>
      <c r="E83" s="51">
        <v>180</v>
      </c>
      <c r="F83" s="191"/>
      <c r="G83" s="192"/>
      <c r="H83" s="193"/>
      <c r="I83" s="194"/>
      <c r="J83" s="52" t="s">
        <v>806</v>
      </c>
      <c r="K83" s="53" t="s">
        <v>806</v>
      </c>
      <c r="L83" s="54" t="s">
        <v>806</v>
      </c>
      <c r="M83" s="452"/>
      <c r="N83" s="56" t="s">
        <v>806</v>
      </c>
      <c r="O83" s="57" t="s">
        <v>806</v>
      </c>
      <c r="P83" s="154" t="s">
        <v>806</v>
      </c>
      <c r="Q83" s="22">
        <f t="shared" si="11"/>
        <v>0</v>
      </c>
      <c r="R83" s="22">
        <f t="shared" si="9"/>
        <v>0</v>
      </c>
      <c r="S83" s="9" t="str">
        <f t="shared" si="10"/>
        <v>-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1"/>
    </row>
    <row r="84" spans="1:254" ht="37.25" customHeight="1" x14ac:dyDescent="0.15">
      <c r="A84" s="44" t="s">
        <v>803</v>
      </c>
      <c r="B84" s="4" t="s">
        <v>813</v>
      </c>
      <c r="C84" s="4" t="s">
        <v>814</v>
      </c>
      <c r="D84" s="8">
        <v>1</v>
      </c>
      <c r="E84" s="51">
        <v>180</v>
      </c>
      <c r="F84" s="191"/>
      <c r="G84" s="192"/>
      <c r="H84" s="193"/>
      <c r="I84" s="194"/>
      <c r="J84" s="52" t="s">
        <v>806</v>
      </c>
      <c r="K84" s="53" t="s">
        <v>806</v>
      </c>
      <c r="L84" s="54" t="s">
        <v>806</v>
      </c>
      <c r="M84" s="452"/>
      <c r="N84" s="56" t="s">
        <v>806</v>
      </c>
      <c r="O84" s="57" t="s">
        <v>806</v>
      </c>
      <c r="P84" s="154" t="s">
        <v>806</v>
      </c>
      <c r="Q84" s="22">
        <f t="shared" si="11"/>
        <v>0</v>
      </c>
      <c r="R84" s="22">
        <f t="shared" si="9"/>
        <v>0</v>
      </c>
      <c r="S84" s="9" t="str">
        <f t="shared" si="10"/>
        <v>-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1"/>
    </row>
    <row r="85" spans="1:254" ht="37.25" customHeight="1" x14ac:dyDescent="0.15">
      <c r="A85" s="44" t="s">
        <v>803</v>
      </c>
      <c r="B85" s="4" t="s">
        <v>815</v>
      </c>
      <c r="C85" s="4" t="s">
        <v>816</v>
      </c>
      <c r="D85" s="8">
        <v>1</v>
      </c>
      <c r="E85" s="51">
        <v>195</v>
      </c>
      <c r="F85" s="191"/>
      <c r="G85" s="192"/>
      <c r="H85" s="193"/>
      <c r="I85" s="194"/>
      <c r="J85" s="447"/>
      <c r="K85" s="448"/>
      <c r="L85" s="449"/>
      <c r="M85" s="451"/>
      <c r="N85" s="453"/>
      <c r="O85" s="454"/>
      <c r="P85" s="154" t="s">
        <v>806</v>
      </c>
      <c r="Q85" s="22">
        <f>F85+G85+H85+I85+J85+K85+L85+M85+N85+O85</f>
        <v>0</v>
      </c>
      <c r="R85" s="22">
        <f t="shared" si="9"/>
        <v>0</v>
      </c>
      <c r="S85" s="9" t="str">
        <f t="shared" si="10"/>
        <v>-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1"/>
    </row>
    <row r="86" spans="1:254" ht="37.25" customHeight="1" x14ac:dyDescent="0.15">
      <c r="A86" s="44" t="s">
        <v>817</v>
      </c>
      <c r="B86" s="4" t="s">
        <v>818</v>
      </c>
      <c r="C86" s="4" t="s">
        <v>819</v>
      </c>
      <c r="D86" s="8">
        <v>1</v>
      </c>
      <c r="E86" s="51">
        <v>199</v>
      </c>
      <c r="F86" s="191"/>
      <c r="G86" s="192"/>
      <c r="H86" s="193"/>
      <c r="I86" s="194"/>
      <c r="J86" s="447"/>
      <c r="K86" s="448"/>
      <c r="L86" s="449"/>
      <c r="M86" s="451"/>
      <c r="N86" s="453"/>
      <c r="O86" s="454"/>
      <c r="P86" s="154" t="s">
        <v>806</v>
      </c>
      <c r="Q86" s="22">
        <f>F86+G86+H86+I86+J86+K86+L86+M86+N86+O86</f>
        <v>0</v>
      </c>
      <c r="R86" s="22">
        <f t="shared" si="9"/>
        <v>0</v>
      </c>
      <c r="S86" s="9" t="str">
        <f t="shared" si="10"/>
        <v>-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1"/>
    </row>
    <row r="87" spans="1:254" ht="37.25" customHeight="1" x14ac:dyDescent="0.15">
      <c r="A87" s="44" t="s">
        <v>817</v>
      </c>
      <c r="B87" s="4" t="s">
        <v>820</v>
      </c>
      <c r="C87" s="4" t="s">
        <v>821</v>
      </c>
      <c r="D87" s="8">
        <v>1</v>
      </c>
      <c r="E87" s="51">
        <v>199</v>
      </c>
      <c r="F87" s="191"/>
      <c r="G87" s="192"/>
      <c r="H87" s="193"/>
      <c r="I87" s="194"/>
      <c r="J87" s="447"/>
      <c r="K87" s="448"/>
      <c r="L87" s="449"/>
      <c r="M87" s="451"/>
      <c r="N87" s="453"/>
      <c r="O87" s="454"/>
      <c r="P87" s="154" t="s">
        <v>806</v>
      </c>
      <c r="Q87" s="22">
        <f>F87+G87+H87+I87+J87+K87+L87+M87+N87+O87</f>
        <v>0</v>
      </c>
      <c r="R87" s="22">
        <f t="shared" si="9"/>
        <v>0</v>
      </c>
      <c r="S87" s="9" t="str">
        <f t="shared" si="10"/>
        <v>-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1"/>
    </row>
    <row r="88" spans="1:254" ht="37.25" customHeight="1" x14ac:dyDescent="0.15">
      <c r="A88" s="44" t="s">
        <v>817</v>
      </c>
      <c r="B88" s="4" t="s">
        <v>822</v>
      </c>
      <c r="C88" s="4" t="s">
        <v>823</v>
      </c>
      <c r="D88" s="8">
        <v>1</v>
      </c>
      <c r="E88" s="51">
        <v>199</v>
      </c>
      <c r="F88" s="191"/>
      <c r="G88" s="192"/>
      <c r="H88" s="193"/>
      <c r="I88" s="194"/>
      <c r="J88" s="447"/>
      <c r="K88" s="448"/>
      <c r="L88" s="449"/>
      <c r="M88" s="451"/>
      <c r="N88" s="453"/>
      <c r="O88" s="454"/>
      <c r="P88" s="154" t="s">
        <v>806</v>
      </c>
      <c r="Q88" s="22">
        <f>F88+G88+H88+I88+J88+K88+L88+M88+N88+O88</f>
        <v>0</v>
      </c>
      <c r="R88" s="22">
        <f t="shared" si="9"/>
        <v>0</v>
      </c>
      <c r="S88" s="9" t="str">
        <f t="shared" si="10"/>
        <v>-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1"/>
    </row>
    <row r="89" spans="1:254" ht="37.25" customHeight="1" x14ac:dyDescent="0.15">
      <c r="A89" s="44" t="s">
        <v>817</v>
      </c>
      <c r="B89" s="4" t="s">
        <v>824</v>
      </c>
      <c r="C89" s="4" t="s">
        <v>825</v>
      </c>
      <c r="D89" s="8">
        <v>1</v>
      </c>
      <c r="E89" s="51">
        <v>180</v>
      </c>
      <c r="F89" s="191"/>
      <c r="G89" s="192"/>
      <c r="H89" s="193"/>
      <c r="I89" s="194"/>
      <c r="J89" s="52" t="s">
        <v>806</v>
      </c>
      <c r="K89" s="53" t="s">
        <v>806</v>
      </c>
      <c r="L89" s="54" t="s">
        <v>806</v>
      </c>
      <c r="M89" s="452"/>
      <c r="N89" s="56" t="s">
        <v>806</v>
      </c>
      <c r="O89" s="57" t="s">
        <v>806</v>
      </c>
      <c r="P89" s="154" t="s">
        <v>806</v>
      </c>
      <c r="Q89" s="22">
        <f>F89+G89+H89+I89+M89</f>
        <v>0</v>
      </c>
      <c r="R89" s="22">
        <f t="shared" si="9"/>
        <v>0</v>
      </c>
      <c r="S89" s="9" t="str">
        <f t="shared" si="10"/>
        <v>-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1"/>
    </row>
    <row r="90" spans="1:254" ht="37.25" customHeight="1" x14ac:dyDescent="0.15">
      <c r="A90" s="44" t="s">
        <v>817</v>
      </c>
      <c r="B90" s="4" t="s">
        <v>826</v>
      </c>
      <c r="C90" s="4" t="s">
        <v>827</v>
      </c>
      <c r="D90" s="8">
        <v>1</v>
      </c>
      <c r="E90" s="51">
        <v>218</v>
      </c>
      <c r="F90" s="191"/>
      <c r="G90" s="192"/>
      <c r="H90" s="193"/>
      <c r="I90" s="194"/>
      <c r="J90" s="447"/>
      <c r="K90" s="448"/>
      <c r="L90" s="449"/>
      <c r="M90" s="451"/>
      <c r="N90" s="453"/>
      <c r="O90" s="454"/>
      <c r="P90" s="154" t="s">
        <v>806</v>
      </c>
      <c r="Q90" s="22">
        <f>F90+G90+H90+I90+J90+K90+L90+M90+N90+O90</f>
        <v>0</v>
      </c>
      <c r="R90" s="22">
        <f t="shared" si="9"/>
        <v>0</v>
      </c>
      <c r="S90" s="9" t="str">
        <f t="shared" si="10"/>
        <v>-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1"/>
    </row>
    <row r="91" spans="1:254" ht="37.25" customHeight="1" x14ac:dyDescent="0.15">
      <c r="A91" s="44" t="s">
        <v>817</v>
      </c>
      <c r="B91" s="4" t="s">
        <v>828</v>
      </c>
      <c r="C91" s="4" t="s">
        <v>829</v>
      </c>
      <c r="D91" s="8">
        <v>1</v>
      </c>
      <c r="E91" s="51">
        <v>241</v>
      </c>
      <c r="F91" s="191"/>
      <c r="G91" s="192"/>
      <c r="H91" s="193"/>
      <c r="I91" s="194"/>
      <c r="J91" s="447"/>
      <c r="K91" s="448"/>
      <c r="L91" s="449"/>
      <c r="M91" s="451"/>
      <c r="N91" s="453"/>
      <c r="O91" s="454"/>
      <c r="P91" s="154" t="s">
        <v>806</v>
      </c>
      <c r="Q91" s="22">
        <f>F91+G91+H91+I91+J91+K91+L91+M91+N91+O91</f>
        <v>0</v>
      </c>
      <c r="R91" s="22">
        <f t="shared" si="9"/>
        <v>0</v>
      </c>
      <c r="S91" s="9" t="str">
        <f t="shared" si="10"/>
        <v>-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1"/>
    </row>
    <row r="92" spans="1:254" ht="37.25" customHeight="1" x14ac:dyDescent="0.15">
      <c r="A92" s="44" t="s">
        <v>830</v>
      </c>
      <c r="B92" s="4" t="s">
        <v>831</v>
      </c>
      <c r="C92" s="4" t="s">
        <v>832</v>
      </c>
      <c r="D92" s="8">
        <v>1</v>
      </c>
      <c r="E92" s="51">
        <v>265</v>
      </c>
      <c r="F92" s="191"/>
      <c r="G92" s="192"/>
      <c r="H92" s="193"/>
      <c r="I92" s="194"/>
      <c r="J92" s="52" t="s">
        <v>806</v>
      </c>
      <c r="K92" s="53" t="s">
        <v>806</v>
      </c>
      <c r="L92" s="54" t="s">
        <v>806</v>
      </c>
      <c r="M92" s="452"/>
      <c r="N92" s="56" t="s">
        <v>806</v>
      </c>
      <c r="O92" s="57" t="s">
        <v>806</v>
      </c>
      <c r="P92" s="154" t="s">
        <v>806</v>
      </c>
      <c r="Q92" s="22">
        <f>F92+G92+H92+I92+M92</f>
        <v>0</v>
      </c>
      <c r="R92" s="22">
        <f t="shared" ref="R92:R123" si="12">Q92*D92</f>
        <v>0</v>
      </c>
      <c r="S92" s="9" t="str">
        <f t="shared" ref="S92:S123" si="13">IF(Q92&gt;0,Q92*E92,"-")</f>
        <v>-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1"/>
    </row>
    <row r="93" spans="1:254" ht="37.25" customHeight="1" x14ac:dyDescent="0.15">
      <c r="A93" s="44" t="s">
        <v>830</v>
      </c>
      <c r="B93" s="4" t="s">
        <v>1440</v>
      </c>
      <c r="C93" s="4" t="s">
        <v>1441</v>
      </c>
      <c r="D93" s="8">
        <v>1</v>
      </c>
      <c r="E93" s="51">
        <v>333</v>
      </c>
      <c r="F93" s="191"/>
      <c r="G93" s="192"/>
      <c r="H93" s="193"/>
      <c r="I93" s="194"/>
      <c r="J93" s="52" t="s">
        <v>806</v>
      </c>
      <c r="K93" s="53" t="s">
        <v>806</v>
      </c>
      <c r="L93" s="54" t="s">
        <v>806</v>
      </c>
      <c r="M93" s="452"/>
      <c r="N93" s="56" t="s">
        <v>806</v>
      </c>
      <c r="O93" s="57" t="s">
        <v>806</v>
      </c>
      <c r="P93" s="154" t="s">
        <v>806</v>
      </c>
      <c r="Q93" s="22">
        <f>F93+G93+H93+I93+M93</f>
        <v>0</v>
      </c>
      <c r="R93" s="22">
        <f t="shared" si="12"/>
        <v>0</v>
      </c>
      <c r="S93" s="9" t="str">
        <f t="shared" si="13"/>
        <v>-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1"/>
    </row>
    <row r="94" spans="1:254" ht="37.25" customHeight="1" x14ac:dyDescent="0.15">
      <c r="A94" s="44" t="s">
        <v>830</v>
      </c>
      <c r="B94" s="4" t="s">
        <v>833</v>
      </c>
      <c r="C94" s="4" t="s">
        <v>834</v>
      </c>
      <c r="D94" s="8">
        <v>1</v>
      </c>
      <c r="E94" s="51">
        <v>265</v>
      </c>
      <c r="F94" s="191"/>
      <c r="G94" s="192"/>
      <c r="H94" s="193"/>
      <c r="I94" s="194"/>
      <c r="J94" s="447"/>
      <c r="K94" s="448"/>
      <c r="L94" s="449"/>
      <c r="M94" s="451"/>
      <c r="N94" s="453"/>
      <c r="O94" s="454"/>
      <c r="P94" s="154" t="s">
        <v>806</v>
      </c>
      <c r="Q94" s="22">
        <f t="shared" ref="Q94:Q123" si="14">F94+G94+H94+I94+J94+K94+L94+M94+N94+O94</f>
        <v>0</v>
      </c>
      <c r="R94" s="22">
        <f t="shared" si="12"/>
        <v>0</v>
      </c>
      <c r="S94" s="9" t="str">
        <f t="shared" si="13"/>
        <v>-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1"/>
    </row>
    <row r="95" spans="1:254" ht="37.25" customHeight="1" x14ac:dyDescent="0.15">
      <c r="A95" s="44" t="s">
        <v>830</v>
      </c>
      <c r="B95" s="4" t="s">
        <v>835</v>
      </c>
      <c r="C95" s="4" t="s">
        <v>836</v>
      </c>
      <c r="D95" s="8">
        <v>1</v>
      </c>
      <c r="E95" s="51">
        <v>258</v>
      </c>
      <c r="F95" s="191"/>
      <c r="G95" s="192"/>
      <c r="H95" s="193"/>
      <c r="I95" s="194"/>
      <c r="J95" s="447"/>
      <c r="K95" s="448"/>
      <c r="L95" s="449"/>
      <c r="M95" s="451"/>
      <c r="N95" s="453"/>
      <c r="O95" s="454"/>
      <c r="P95" s="154" t="s">
        <v>806</v>
      </c>
      <c r="Q95" s="22">
        <f t="shared" si="14"/>
        <v>0</v>
      </c>
      <c r="R95" s="22">
        <f t="shared" si="12"/>
        <v>0</v>
      </c>
      <c r="S95" s="9" t="str">
        <f t="shared" si="13"/>
        <v>-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1"/>
    </row>
    <row r="96" spans="1:254" ht="37.25" customHeight="1" x14ac:dyDescent="0.15">
      <c r="A96" s="44" t="s">
        <v>830</v>
      </c>
      <c r="B96" s="4" t="s">
        <v>837</v>
      </c>
      <c r="C96" s="4" t="s">
        <v>838</v>
      </c>
      <c r="D96" s="8">
        <v>1</v>
      </c>
      <c r="E96" s="51">
        <v>244</v>
      </c>
      <c r="F96" s="191"/>
      <c r="G96" s="192"/>
      <c r="H96" s="193"/>
      <c r="I96" s="194"/>
      <c r="J96" s="447"/>
      <c r="K96" s="448"/>
      <c r="L96" s="449"/>
      <c r="M96" s="451"/>
      <c r="N96" s="453"/>
      <c r="O96" s="454"/>
      <c r="P96" s="154" t="s">
        <v>806</v>
      </c>
      <c r="Q96" s="22">
        <f t="shared" si="14"/>
        <v>0</v>
      </c>
      <c r="R96" s="22">
        <f t="shared" si="12"/>
        <v>0</v>
      </c>
      <c r="S96" s="9" t="str">
        <f t="shared" si="13"/>
        <v>-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1"/>
    </row>
    <row r="97" spans="1:254" ht="37.25" customHeight="1" x14ac:dyDescent="0.15">
      <c r="A97" s="44" t="s">
        <v>839</v>
      </c>
      <c r="B97" s="4" t="s">
        <v>840</v>
      </c>
      <c r="C97" s="4" t="s">
        <v>841</v>
      </c>
      <c r="D97" s="8">
        <v>1</v>
      </c>
      <c r="E97" s="51">
        <v>280</v>
      </c>
      <c r="F97" s="191"/>
      <c r="G97" s="192"/>
      <c r="H97" s="193"/>
      <c r="I97" s="194"/>
      <c r="J97" s="447"/>
      <c r="K97" s="448"/>
      <c r="L97" s="449"/>
      <c r="M97" s="451"/>
      <c r="N97" s="453"/>
      <c r="O97" s="454"/>
      <c r="P97" s="154" t="s">
        <v>806</v>
      </c>
      <c r="Q97" s="22">
        <f t="shared" si="14"/>
        <v>0</v>
      </c>
      <c r="R97" s="22">
        <f t="shared" si="12"/>
        <v>0</v>
      </c>
      <c r="S97" s="9" t="str">
        <f t="shared" si="13"/>
        <v>-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1"/>
    </row>
    <row r="98" spans="1:254" ht="37.25" customHeight="1" x14ac:dyDescent="0.15">
      <c r="A98" s="44" t="s">
        <v>839</v>
      </c>
      <c r="B98" s="4" t="s">
        <v>842</v>
      </c>
      <c r="C98" s="4" t="s">
        <v>843</v>
      </c>
      <c r="D98" s="8">
        <v>1</v>
      </c>
      <c r="E98" s="51">
        <v>235</v>
      </c>
      <c r="F98" s="191"/>
      <c r="G98" s="192"/>
      <c r="H98" s="193"/>
      <c r="I98" s="194"/>
      <c r="J98" s="447"/>
      <c r="K98" s="448"/>
      <c r="L98" s="449"/>
      <c r="M98" s="451"/>
      <c r="N98" s="453"/>
      <c r="O98" s="454"/>
      <c r="P98" s="154" t="s">
        <v>806</v>
      </c>
      <c r="Q98" s="22">
        <f t="shared" si="14"/>
        <v>0</v>
      </c>
      <c r="R98" s="22">
        <f t="shared" si="12"/>
        <v>0</v>
      </c>
      <c r="S98" s="9" t="str">
        <f t="shared" si="13"/>
        <v>-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1"/>
    </row>
    <row r="99" spans="1:254" ht="37.25" customHeight="1" x14ac:dyDescent="0.15">
      <c r="A99" s="44" t="s">
        <v>839</v>
      </c>
      <c r="B99" s="4" t="s">
        <v>844</v>
      </c>
      <c r="C99" s="4" t="s">
        <v>845</v>
      </c>
      <c r="D99" s="8">
        <v>1</v>
      </c>
      <c r="E99" s="51">
        <v>240</v>
      </c>
      <c r="F99" s="191"/>
      <c r="G99" s="192"/>
      <c r="H99" s="193"/>
      <c r="I99" s="194"/>
      <c r="J99" s="447"/>
      <c r="K99" s="448"/>
      <c r="L99" s="449"/>
      <c r="M99" s="451"/>
      <c r="N99" s="453"/>
      <c r="O99" s="454"/>
      <c r="P99" s="154" t="s">
        <v>806</v>
      </c>
      <c r="Q99" s="22">
        <f t="shared" si="14"/>
        <v>0</v>
      </c>
      <c r="R99" s="22">
        <f t="shared" si="12"/>
        <v>0</v>
      </c>
      <c r="S99" s="9" t="str">
        <f t="shared" si="13"/>
        <v>-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1"/>
    </row>
    <row r="100" spans="1:254" ht="37.25" customHeight="1" x14ac:dyDescent="0.15">
      <c r="A100" s="44" t="s">
        <v>839</v>
      </c>
      <c r="B100" s="4" t="s">
        <v>846</v>
      </c>
      <c r="C100" s="4" t="s">
        <v>847</v>
      </c>
      <c r="D100" s="8">
        <v>1</v>
      </c>
      <c r="E100" s="51">
        <v>220</v>
      </c>
      <c r="F100" s="191"/>
      <c r="G100" s="192"/>
      <c r="H100" s="193"/>
      <c r="I100" s="194"/>
      <c r="J100" s="447"/>
      <c r="K100" s="448"/>
      <c r="L100" s="449"/>
      <c r="M100" s="451"/>
      <c r="N100" s="453"/>
      <c r="O100" s="454"/>
      <c r="P100" s="154" t="s">
        <v>806</v>
      </c>
      <c r="Q100" s="22">
        <f t="shared" si="14"/>
        <v>0</v>
      </c>
      <c r="R100" s="22">
        <f t="shared" si="12"/>
        <v>0</v>
      </c>
      <c r="S100" s="9" t="str">
        <f t="shared" si="13"/>
        <v>-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1"/>
    </row>
    <row r="101" spans="1:254" ht="37.25" customHeight="1" x14ac:dyDescent="0.15">
      <c r="A101" s="44" t="s">
        <v>839</v>
      </c>
      <c r="B101" s="4" t="s">
        <v>848</v>
      </c>
      <c r="C101" s="4" t="s">
        <v>849</v>
      </c>
      <c r="D101" s="8">
        <v>1</v>
      </c>
      <c r="E101" s="51">
        <v>233</v>
      </c>
      <c r="F101" s="191"/>
      <c r="G101" s="192"/>
      <c r="H101" s="193"/>
      <c r="I101" s="194"/>
      <c r="J101" s="447"/>
      <c r="K101" s="448"/>
      <c r="L101" s="449"/>
      <c r="M101" s="451"/>
      <c r="N101" s="453"/>
      <c r="O101" s="454"/>
      <c r="P101" s="154" t="s">
        <v>806</v>
      </c>
      <c r="Q101" s="22">
        <f t="shared" si="14"/>
        <v>0</v>
      </c>
      <c r="R101" s="22">
        <f t="shared" si="12"/>
        <v>0</v>
      </c>
      <c r="S101" s="9" t="str">
        <f t="shared" si="13"/>
        <v>-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1"/>
    </row>
    <row r="102" spans="1:254" ht="37.25" customHeight="1" x14ac:dyDescent="0.15">
      <c r="A102" s="44" t="s">
        <v>850</v>
      </c>
      <c r="B102" s="4" t="s">
        <v>851</v>
      </c>
      <c r="C102" s="4" t="s">
        <v>852</v>
      </c>
      <c r="D102" s="8">
        <v>1</v>
      </c>
      <c r="E102" s="51">
        <v>269</v>
      </c>
      <c r="F102" s="191"/>
      <c r="G102" s="192"/>
      <c r="H102" s="193"/>
      <c r="I102" s="194"/>
      <c r="J102" s="447"/>
      <c r="K102" s="448"/>
      <c r="L102" s="449"/>
      <c r="M102" s="451"/>
      <c r="N102" s="453"/>
      <c r="O102" s="454"/>
      <c r="P102" s="154" t="s">
        <v>806</v>
      </c>
      <c r="Q102" s="22">
        <f t="shared" si="14"/>
        <v>0</v>
      </c>
      <c r="R102" s="22">
        <f t="shared" si="12"/>
        <v>0</v>
      </c>
      <c r="S102" s="9" t="str">
        <f t="shared" si="13"/>
        <v>-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1"/>
    </row>
    <row r="103" spans="1:254" ht="37.25" customHeight="1" x14ac:dyDescent="0.15">
      <c r="A103" s="44" t="s">
        <v>850</v>
      </c>
      <c r="B103" s="4" t="s">
        <v>853</v>
      </c>
      <c r="C103" s="4" t="s">
        <v>854</v>
      </c>
      <c r="D103" s="8">
        <v>1</v>
      </c>
      <c r="E103" s="51">
        <v>190</v>
      </c>
      <c r="F103" s="191"/>
      <c r="G103" s="192"/>
      <c r="H103" s="193"/>
      <c r="I103" s="194"/>
      <c r="J103" s="447"/>
      <c r="K103" s="448"/>
      <c r="L103" s="449"/>
      <c r="M103" s="451"/>
      <c r="N103" s="453"/>
      <c r="O103" s="454"/>
      <c r="P103" s="154" t="s">
        <v>806</v>
      </c>
      <c r="Q103" s="22">
        <f t="shared" si="14"/>
        <v>0</v>
      </c>
      <c r="R103" s="22">
        <f t="shared" si="12"/>
        <v>0</v>
      </c>
      <c r="S103" s="9" t="str">
        <f t="shared" si="13"/>
        <v>-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1"/>
    </row>
    <row r="104" spans="1:254" ht="37.25" customHeight="1" x14ac:dyDescent="0.15">
      <c r="A104" s="44" t="s">
        <v>850</v>
      </c>
      <c r="B104" s="4" t="s">
        <v>855</v>
      </c>
      <c r="C104" s="4" t="s">
        <v>856</v>
      </c>
      <c r="D104" s="8">
        <v>1</v>
      </c>
      <c r="E104" s="51">
        <v>235</v>
      </c>
      <c r="F104" s="191"/>
      <c r="G104" s="192"/>
      <c r="H104" s="193"/>
      <c r="I104" s="194"/>
      <c r="J104" s="447"/>
      <c r="K104" s="448"/>
      <c r="L104" s="449"/>
      <c r="M104" s="451"/>
      <c r="N104" s="453"/>
      <c r="O104" s="454"/>
      <c r="P104" s="154" t="s">
        <v>806</v>
      </c>
      <c r="Q104" s="22">
        <f t="shared" si="14"/>
        <v>0</v>
      </c>
      <c r="R104" s="22">
        <f t="shared" si="12"/>
        <v>0</v>
      </c>
      <c r="S104" s="9" t="str">
        <f t="shared" si="13"/>
        <v>-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1"/>
    </row>
    <row r="105" spans="1:254" ht="37.25" customHeight="1" x14ac:dyDescent="0.15">
      <c r="A105" s="44" t="s">
        <v>850</v>
      </c>
      <c r="B105" s="4" t="s">
        <v>857</v>
      </c>
      <c r="C105" s="4" t="s">
        <v>858</v>
      </c>
      <c r="D105" s="8">
        <v>1</v>
      </c>
      <c r="E105" s="51">
        <v>182</v>
      </c>
      <c r="F105" s="191"/>
      <c r="G105" s="192"/>
      <c r="H105" s="193"/>
      <c r="I105" s="194"/>
      <c r="J105" s="447"/>
      <c r="K105" s="448"/>
      <c r="L105" s="449"/>
      <c r="M105" s="451"/>
      <c r="N105" s="453"/>
      <c r="O105" s="454"/>
      <c r="P105" s="154" t="s">
        <v>806</v>
      </c>
      <c r="Q105" s="22">
        <f t="shared" si="14"/>
        <v>0</v>
      </c>
      <c r="R105" s="22">
        <f t="shared" si="12"/>
        <v>0</v>
      </c>
      <c r="S105" s="9" t="str">
        <f t="shared" si="13"/>
        <v>-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1"/>
    </row>
    <row r="106" spans="1:254" ht="37.25" customHeight="1" x14ac:dyDescent="0.15">
      <c r="A106" s="44" t="s">
        <v>850</v>
      </c>
      <c r="B106" s="4" t="s">
        <v>859</v>
      </c>
      <c r="C106" s="4" t="s">
        <v>860</v>
      </c>
      <c r="D106" s="8">
        <v>1</v>
      </c>
      <c r="E106" s="51">
        <v>227</v>
      </c>
      <c r="F106" s="191"/>
      <c r="G106" s="192"/>
      <c r="H106" s="193"/>
      <c r="I106" s="194"/>
      <c r="J106" s="447"/>
      <c r="K106" s="448"/>
      <c r="L106" s="449"/>
      <c r="M106" s="451"/>
      <c r="N106" s="453"/>
      <c r="O106" s="454"/>
      <c r="P106" s="154" t="s">
        <v>806</v>
      </c>
      <c r="Q106" s="22">
        <f t="shared" si="14"/>
        <v>0</v>
      </c>
      <c r="R106" s="22">
        <f t="shared" si="12"/>
        <v>0</v>
      </c>
      <c r="S106" s="9" t="str">
        <f t="shared" si="13"/>
        <v>-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1"/>
    </row>
    <row r="107" spans="1:254" ht="37.25" customHeight="1" x14ac:dyDescent="0.15">
      <c r="A107" s="44" t="s">
        <v>861</v>
      </c>
      <c r="B107" s="4" t="s">
        <v>862</v>
      </c>
      <c r="C107" s="4" t="s">
        <v>863</v>
      </c>
      <c r="D107" s="8">
        <v>1</v>
      </c>
      <c r="E107" s="51">
        <v>240</v>
      </c>
      <c r="F107" s="191"/>
      <c r="G107" s="192"/>
      <c r="H107" s="193"/>
      <c r="I107" s="194"/>
      <c r="J107" s="447"/>
      <c r="K107" s="448"/>
      <c r="L107" s="449"/>
      <c r="M107" s="451"/>
      <c r="N107" s="455"/>
      <c r="O107" s="456"/>
      <c r="P107" s="154" t="s">
        <v>806</v>
      </c>
      <c r="Q107" s="22">
        <f t="shared" si="14"/>
        <v>0</v>
      </c>
      <c r="R107" s="22">
        <f t="shared" si="12"/>
        <v>0</v>
      </c>
      <c r="S107" s="9" t="str">
        <f t="shared" si="13"/>
        <v>-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1"/>
    </row>
    <row r="108" spans="1:254" ht="37.25" customHeight="1" x14ac:dyDescent="0.15">
      <c r="A108" s="44" t="s">
        <v>861</v>
      </c>
      <c r="B108" s="4" t="s">
        <v>864</v>
      </c>
      <c r="C108" s="4" t="s">
        <v>865</v>
      </c>
      <c r="D108" s="8">
        <v>1</v>
      </c>
      <c r="E108" s="51">
        <v>220</v>
      </c>
      <c r="F108" s="191"/>
      <c r="G108" s="192"/>
      <c r="H108" s="193"/>
      <c r="I108" s="194"/>
      <c r="J108" s="447"/>
      <c r="K108" s="448"/>
      <c r="L108" s="449"/>
      <c r="M108" s="451"/>
      <c r="N108" s="455"/>
      <c r="O108" s="456"/>
      <c r="P108" s="154" t="s">
        <v>806</v>
      </c>
      <c r="Q108" s="22">
        <f t="shared" si="14"/>
        <v>0</v>
      </c>
      <c r="R108" s="22">
        <f t="shared" si="12"/>
        <v>0</v>
      </c>
      <c r="S108" s="9" t="str">
        <f t="shared" si="13"/>
        <v>-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1"/>
    </row>
    <row r="109" spans="1:254" ht="37.25" customHeight="1" x14ac:dyDescent="0.15">
      <c r="A109" s="44" t="s">
        <v>861</v>
      </c>
      <c r="B109" s="4" t="s">
        <v>866</v>
      </c>
      <c r="C109" s="4" t="s">
        <v>867</v>
      </c>
      <c r="D109" s="8">
        <v>1</v>
      </c>
      <c r="E109" s="51">
        <v>215</v>
      </c>
      <c r="F109" s="191"/>
      <c r="G109" s="192"/>
      <c r="H109" s="193"/>
      <c r="I109" s="194"/>
      <c r="J109" s="447"/>
      <c r="K109" s="448"/>
      <c r="L109" s="449"/>
      <c r="M109" s="451"/>
      <c r="N109" s="455"/>
      <c r="O109" s="456"/>
      <c r="P109" s="154" t="s">
        <v>806</v>
      </c>
      <c r="Q109" s="22">
        <f t="shared" si="14"/>
        <v>0</v>
      </c>
      <c r="R109" s="22">
        <f t="shared" si="12"/>
        <v>0</v>
      </c>
      <c r="S109" s="9" t="str">
        <f t="shared" si="13"/>
        <v>-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1"/>
    </row>
    <row r="110" spans="1:254" ht="37.25" customHeight="1" x14ac:dyDescent="0.15">
      <c r="A110" s="44" t="s">
        <v>861</v>
      </c>
      <c r="B110" s="4" t="s">
        <v>868</v>
      </c>
      <c r="C110" s="4" t="s">
        <v>869</v>
      </c>
      <c r="D110" s="8">
        <v>1</v>
      </c>
      <c r="E110" s="51">
        <v>210</v>
      </c>
      <c r="F110" s="191"/>
      <c r="G110" s="192"/>
      <c r="H110" s="193"/>
      <c r="I110" s="194"/>
      <c r="J110" s="447"/>
      <c r="K110" s="448"/>
      <c r="L110" s="449"/>
      <c r="M110" s="451"/>
      <c r="N110" s="455"/>
      <c r="O110" s="456"/>
      <c r="P110" s="154" t="s">
        <v>806</v>
      </c>
      <c r="Q110" s="22">
        <f t="shared" si="14"/>
        <v>0</v>
      </c>
      <c r="R110" s="22">
        <f t="shared" si="12"/>
        <v>0</v>
      </c>
      <c r="S110" s="9" t="str">
        <f t="shared" si="13"/>
        <v>-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1"/>
    </row>
    <row r="111" spans="1:254" ht="37.25" customHeight="1" x14ac:dyDescent="0.15">
      <c r="A111" s="44" t="s">
        <v>861</v>
      </c>
      <c r="B111" s="4" t="s">
        <v>870</v>
      </c>
      <c r="C111" s="4" t="s">
        <v>871</v>
      </c>
      <c r="D111" s="8">
        <v>1</v>
      </c>
      <c r="E111" s="51">
        <v>205</v>
      </c>
      <c r="F111" s="191"/>
      <c r="G111" s="192"/>
      <c r="H111" s="193"/>
      <c r="I111" s="194"/>
      <c r="J111" s="447"/>
      <c r="K111" s="448"/>
      <c r="L111" s="449"/>
      <c r="M111" s="451"/>
      <c r="N111" s="455"/>
      <c r="O111" s="456"/>
      <c r="P111" s="154" t="s">
        <v>806</v>
      </c>
      <c r="Q111" s="22">
        <f t="shared" si="14"/>
        <v>0</v>
      </c>
      <c r="R111" s="22">
        <f t="shared" si="12"/>
        <v>0</v>
      </c>
      <c r="S111" s="9" t="str">
        <f t="shared" si="13"/>
        <v>-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1"/>
    </row>
    <row r="112" spans="1:254" ht="37.25" customHeight="1" x14ac:dyDescent="0.15">
      <c r="A112" s="44" t="s">
        <v>861</v>
      </c>
      <c r="B112" s="4" t="s">
        <v>872</v>
      </c>
      <c r="C112" s="4" t="s">
        <v>873</v>
      </c>
      <c r="D112" s="8">
        <v>1</v>
      </c>
      <c r="E112" s="51">
        <v>180</v>
      </c>
      <c r="F112" s="191"/>
      <c r="G112" s="192"/>
      <c r="H112" s="193"/>
      <c r="I112" s="194"/>
      <c r="J112" s="447"/>
      <c r="K112" s="448"/>
      <c r="L112" s="449"/>
      <c r="M112" s="451"/>
      <c r="N112" s="455"/>
      <c r="O112" s="456"/>
      <c r="P112" s="154" t="s">
        <v>806</v>
      </c>
      <c r="Q112" s="22">
        <f t="shared" si="14"/>
        <v>0</v>
      </c>
      <c r="R112" s="22">
        <f t="shared" si="12"/>
        <v>0</v>
      </c>
      <c r="S112" s="9" t="str">
        <f t="shared" si="13"/>
        <v>-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1"/>
    </row>
    <row r="113" spans="1:254" ht="37.25" customHeight="1" x14ac:dyDescent="0.15">
      <c r="A113" s="44" t="s">
        <v>861</v>
      </c>
      <c r="B113" s="4" t="s">
        <v>874</v>
      </c>
      <c r="C113" s="4" t="s">
        <v>875</v>
      </c>
      <c r="D113" s="8">
        <v>1</v>
      </c>
      <c r="E113" s="51">
        <v>185</v>
      </c>
      <c r="F113" s="191"/>
      <c r="G113" s="192"/>
      <c r="H113" s="193"/>
      <c r="I113" s="194"/>
      <c r="J113" s="447"/>
      <c r="K113" s="448"/>
      <c r="L113" s="449"/>
      <c r="M113" s="451"/>
      <c r="N113" s="455"/>
      <c r="O113" s="456"/>
      <c r="P113" s="154" t="s">
        <v>806</v>
      </c>
      <c r="Q113" s="22">
        <f t="shared" si="14"/>
        <v>0</v>
      </c>
      <c r="R113" s="22">
        <f t="shared" si="12"/>
        <v>0</v>
      </c>
      <c r="S113" s="9" t="str">
        <f t="shared" si="13"/>
        <v>-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1"/>
    </row>
    <row r="114" spans="1:254" ht="37.25" customHeight="1" x14ac:dyDescent="0.15">
      <c r="A114" s="44" t="s">
        <v>861</v>
      </c>
      <c r="B114" s="4" t="s">
        <v>876</v>
      </c>
      <c r="C114" s="4" t="s">
        <v>877</v>
      </c>
      <c r="D114" s="8">
        <v>1</v>
      </c>
      <c r="E114" s="51">
        <v>175</v>
      </c>
      <c r="F114" s="191"/>
      <c r="G114" s="192"/>
      <c r="H114" s="193"/>
      <c r="I114" s="194"/>
      <c r="J114" s="447"/>
      <c r="K114" s="448"/>
      <c r="L114" s="449"/>
      <c r="M114" s="451"/>
      <c r="N114" s="455"/>
      <c r="O114" s="456"/>
      <c r="P114" s="154" t="s">
        <v>806</v>
      </c>
      <c r="Q114" s="22">
        <f t="shared" si="14"/>
        <v>0</v>
      </c>
      <c r="R114" s="22">
        <f t="shared" si="12"/>
        <v>0</v>
      </c>
      <c r="S114" s="9" t="str">
        <f t="shared" si="13"/>
        <v>-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1"/>
    </row>
    <row r="115" spans="1:254" ht="37.25" customHeight="1" x14ac:dyDescent="0.15">
      <c r="A115" s="44" t="s">
        <v>861</v>
      </c>
      <c r="B115" s="4" t="s">
        <v>878</v>
      </c>
      <c r="C115" s="4" t="s">
        <v>879</v>
      </c>
      <c r="D115" s="8">
        <v>1</v>
      </c>
      <c r="E115" s="51">
        <v>165</v>
      </c>
      <c r="F115" s="191"/>
      <c r="G115" s="192"/>
      <c r="H115" s="193"/>
      <c r="I115" s="194"/>
      <c r="J115" s="447"/>
      <c r="K115" s="448"/>
      <c r="L115" s="449"/>
      <c r="M115" s="451"/>
      <c r="N115" s="455"/>
      <c r="O115" s="456"/>
      <c r="P115" s="154" t="s">
        <v>806</v>
      </c>
      <c r="Q115" s="22">
        <f t="shared" si="14"/>
        <v>0</v>
      </c>
      <c r="R115" s="22">
        <f t="shared" si="12"/>
        <v>0</v>
      </c>
      <c r="S115" s="9" t="str">
        <f t="shared" si="13"/>
        <v>-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1"/>
    </row>
    <row r="116" spans="1:254" ht="37.25" customHeight="1" x14ac:dyDescent="0.15">
      <c r="A116" s="44" t="s">
        <v>861</v>
      </c>
      <c r="B116" s="4" t="s">
        <v>880</v>
      </c>
      <c r="C116" s="4" t="s">
        <v>881</v>
      </c>
      <c r="D116" s="8">
        <v>1</v>
      </c>
      <c r="E116" s="51">
        <v>165</v>
      </c>
      <c r="F116" s="191"/>
      <c r="G116" s="192"/>
      <c r="H116" s="193"/>
      <c r="I116" s="194"/>
      <c r="J116" s="447"/>
      <c r="K116" s="448"/>
      <c r="L116" s="449"/>
      <c r="M116" s="451"/>
      <c r="N116" s="455"/>
      <c r="O116" s="456"/>
      <c r="P116" s="154" t="s">
        <v>806</v>
      </c>
      <c r="Q116" s="22">
        <f t="shared" si="14"/>
        <v>0</v>
      </c>
      <c r="R116" s="22">
        <f t="shared" si="12"/>
        <v>0</v>
      </c>
      <c r="S116" s="9" t="str">
        <f t="shared" si="13"/>
        <v>-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1"/>
    </row>
    <row r="117" spans="1:254" ht="37.25" customHeight="1" x14ac:dyDescent="0.15">
      <c r="A117" s="44" t="s">
        <v>861</v>
      </c>
      <c r="B117" s="4" t="s">
        <v>882</v>
      </c>
      <c r="C117" s="4" t="s">
        <v>883</v>
      </c>
      <c r="D117" s="8">
        <v>1</v>
      </c>
      <c r="E117" s="51">
        <v>270</v>
      </c>
      <c r="F117" s="191"/>
      <c r="G117" s="192"/>
      <c r="H117" s="193"/>
      <c r="I117" s="194"/>
      <c r="J117" s="447"/>
      <c r="K117" s="448"/>
      <c r="L117" s="449"/>
      <c r="M117" s="451"/>
      <c r="N117" s="455"/>
      <c r="O117" s="456"/>
      <c r="P117" s="154" t="s">
        <v>806</v>
      </c>
      <c r="Q117" s="22">
        <f t="shared" si="14"/>
        <v>0</v>
      </c>
      <c r="R117" s="22">
        <f t="shared" si="12"/>
        <v>0</v>
      </c>
      <c r="S117" s="9" t="str">
        <f t="shared" si="13"/>
        <v>-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1"/>
    </row>
    <row r="118" spans="1:254" ht="37.25" customHeight="1" x14ac:dyDescent="0.15">
      <c r="A118" s="44" t="s">
        <v>861</v>
      </c>
      <c r="B118" s="4" t="s">
        <v>884</v>
      </c>
      <c r="C118" s="4" t="s">
        <v>885</v>
      </c>
      <c r="D118" s="8">
        <v>1</v>
      </c>
      <c r="E118" s="51">
        <v>255</v>
      </c>
      <c r="F118" s="191"/>
      <c r="G118" s="192"/>
      <c r="H118" s="193"/>
      <c r="I118" s="194"/>
      <c r="J118" s="447"/>
      <c r="K118" s="448"/>
      <c r="L118" s="449"/>
      <c r="M118" s="451"/>
      <c r="N118" s="455"/>
      <c r="O118" s="456"/>
      <c r="P118" s="154" t="s">
        <v>806</v>
      </c>
      <c r="Q118" s="22">
        <f t="shared" si="14"/>
        <v>0</v>
      </c>
      <c r="R118" s="22">
        <f t="shared" si="12"/>
        <v>0</v>
      </c>
      <c r="S118" s="9" t="str">
        <f t="shared" si="13"/>
        <v>-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1"/>
    </row>
    <row r="119" spans="1:254" ht="37.25" customHeight="1" x14ac:dyDescent="0.15">
      <c r="A119" s="44" t="s">
        <v>861</v>
      </c>
      <c r="B119" s="4" t="s">
        <v>886</v>
      </c>
      <c r="C119" s="4" t="s">
        <v>887</v>
      </c>
      <c r="D119" s="8">
        <v>1</v>
      </c>
      <c r="E119" s="51">
        <v>255</v>
      </c>
      <c r="F119" s="191"/>
      <c r="G119" s="192"/>
      <c r="H119" s="193"/>
      <c r="I119" s="194"/>
      <c r="J119" s="447"/>
      <c r="K119" s="448"/>
      <c r="L119" s="449"/>
      <c r="M119" s="451"/>
      <c r="N119" s="455"/>
      <c r="O119" s="456"/>
      <c r="P119" s="154" t="s">
        <v>806</v>
      </c>
      <c r="Q119" s="22">
        <f t="shared" si="14"/>
        <v>0</v>
      </c>
      <c r="R119" s="22">
        <f t="shared" si="12"/>
        <v>0</v>
      </c>
      <c r="S119" s="9" t="str">
        <f t="shared" si="13"/>
        <v>-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1"/>
    </row>
    <row r="120" spans="1:254" ht="37.25" customHeight="1" x14ac:dyDescent="0.15">
      <c r="A120" s="44" t="s">
        <v>861</v>
      </c>
      <c r="B120" s="4" t="s">
        <v>888</v>
      </c>
      <c r="C120" s="4" t="s">
        <v>889</v>
      </c>
      <c r="D120" s="8">
        <v>1</v>
      </c>
      <c r="E120" s="51">
        <v>250</v>
      </c>
      <c r="F120" s="191"/>
      <c r="G120" s="192"/>
      <c r="H120" s="193"/>
      <c r="I120" s="194"/>
      <c r="J120" s="447"/>
      <c r="K120" s="448"/>
      <c r="L120" s="449"/>
      <c r="M120" s="451"/>
      <c r="N120" s="455"/>
      <c r="O120" s="456"/>
      <c r="P120" s="154" t="s">
        <v>806</v>
      </c>
      <c r="Q120" s="22">
        <f t="shared" si="14"/>
        <v>0</v>
      </c>
      <c r="R120" s="22">
        <f t="shared" si="12"/>
        <v>0</v>
      </c>
      <c r="S120" s="9" t="str">
        <f t="shared" si="13"/>
        <v>-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1"/>
    </row>
    <row r="121" spans="1:254" ht="37.25" customHeight="1" x14ac:dyDescent="0.15">
      <c r="A121" s="44" t="s">
        <v>861</v>
      </c>
      <c r="B121" s="4" t="s">
        <v>890</v>
      </c>
      <c r="C121" s="4" t="s">
        <v>891</v>
      </c>
      <c r="D121" s="8">
        <v>1</v>
      </c>
      <c r="E121" s="51">
        <v>241</v>
      </c>
      <c r="F121" s="191"/>
      <c r="G121" s="192"/>
      <c r="H121" s="193"/>
      <c r="I121" s="194"/>
      <c r="J121" s="447"/>
      <c r="K121" s="448"/>
      <c r="L121" s="449"/>
      <c r="M121" s="451"/>
      <c r="N121" s="455"/>
      <c r="O121" s="456"/>
      <c r="P121" s="154" t="s">
        <v>806</v>
      </c>
      <c r="Q121" s="22">
        <f t="shared" si="14"/>
        <v>0</v>
      </c>
      <c r="R121" s="22">
        <f t="shared" si="12"/>
        <v>0</v>
      </c>
      <c r="S121" s="9" t="str">
        <f t="shared" si="13"/>
        <v>-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1"/>
    </row>
    <row r="122" spans="1:254" ht="37.25" customHeight="1" x14ac:dyDescent="0.15">
      <c r="A122" s="44" t="s">
        <v>861</v>
      </c>
      <c r="B122" s="4" t="s">
        <v>892</v>
      </c>
      <c r="C122" s="4" t="s">
        <v>893</v>
      </c>
      <c r="D122" s="8">
        <v>1</v>
      </c>
      <c r="E122" s="51">
        <v>215</v>
      </c>
      <c r="F122" s="191"/>
      <c r="G122" s="192"/>
      <c r="H122" s="193"/>
      <c r="I122" s="194"/>
      <c r="J122" s="447"/>
      <c r="K122" s="448"/>
      <c r="L122" s="449"/>
      <c r="M122" s="451"/>
      <c r="N122" s="455"/>
      <c r="O122" s="456"/>
      <c r="P122" s="154" t="s">
        <v>806</v>
      </c>
      <c r="Q122" s="22">
        <f t="shared" si="14"/>
        <v>0</v>
      </c>
      <c r="R122" s="22">
        <f t="shared" si="12"/>
        <v>0</v>
      </c>
      <c r="S122" s="9" t="str">
        <f t="shared" si="13"/>
        <v>-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1"/>
    </row>
    <row r="123" spans="1:254" ht="37.25" customHeight="1" x14ac:dyDescent="0.15">
      <c r="A123" s="44" t="s">
        <v>861</v>
      </c>
      <c r="B123" s="4" t="s">
        <v>894</v>
      </c>
      <c r="C123" s="4" t="s">
        <v>895</v>
      </c>
      <c r="D123" s="8">
        <v>1</v>
      </c>
      <c r="E123" s="51">
        <v>215</v>
      </c>
      <c r="F123" s="191"/>
      <c r="G123" s="192"/>
      <c r="H123" s="193"/>
      <c r="I123" s="194"/>
      <c r="J123" s="447"/>
      <c r="K123" s="448"/>
      <c r="L123" s="449"/>
      <c r="M123" s="451"/>
      <c r="N123" s="455"/>
      <c r="O123" s="456"/>
      <c r="P123" s="154" t="s">
        <v>806</v>
      </c>
      <c r="Q123" s="22">
        <f t="shared" si="14"/>
        <v>0</v>
      </c>
      <c r="R123" s="22">
        <f t="shared" si="12"/>
        <v>0</v>
      </c>
      <c r="S123" s="9" t="str">
        <f t="shared" si="13"/>
        <v>-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1"/>
    </row>
    <row r="124" spans="1:254" ht="37.25" customHeight="1" x14ac:dyDescent="0.15">
      <c r="A124" s="44" t="s">
        <v>861</v>
      </c>
      <c r="B124" s="4" t="s">
        <v>896</v>
      </c>
      <c r="C124" s="4" t="s">
        <v>897</v>
      </c>
      <c r="D124" s="8">
        <v>1</v>
      </c>
      <c r="E124" s="51">
        <v>199</v>
      </c>
      <c r="F124" s="191"/>
      <c r="G124" s="192"/>
      <c r="H124" s="193"/>
      <c r="I124" s="194"/>
      <c r="J124" s="447"/>
      <c r="K124" s="448"/>
      <c r="L124" s="449"/>
      <c r="M124" s="451"/>
      <c r="N124" s="455"/>
      <c r="O124" s="456"/>
      <c r="P124" s="154" t="s">
        <v>806</v>
      </c>
      <c r="Q124" s="22">
        <f t="shared" ref="Q124:Q126" si="15">F124+G124+H124+I124+J124+K124+L124+M124+N124+O124</f>
        <v>0</v>
      </c>
      <c r="R124" s="22">
        <f t="shared" ref="R124:R163" si="16">Q124*D124</f>
        <v>0</v>
      </c>
      <c r="S124" s="9" t="str">
        <f t="shared" ref="S124:S165" si="17">IF(Q124&gt;0,Q124*E124,"-")</f>
        <v>-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1"/>
    </row>
    <row r="125" spans="1:254" ht="37.25" customHeight="1" x14ac:dyDescent="0.15">
      <c r="A125" s="44" t="s">
        <v>861</v>
      </c>
      <c r="B125" s="4" t="s">
        <v>898</v>
      </c>
      <c r="C125" s="4" t="s">
        <v>899</v>
      </c>
      <c r="D125" s="8">
        <v>1</v>
      </c>
      <c r="E125" s="51">
        <v>199</v>
      </c>
      <c r="F125" s="191"/>
      <c r="G125" s="192"/>
      <c r="H125" s="193"/>
      <c r="I125" s="194"/>
      <c r="J125" s="447"/>
      <c r="K125" s="448"/>
      <c r="L125" s="449"/>
      <c r="M125" s="451"/>
      <c r="N125" s="455"/>
      <c r="O125" s="456"/>
      <c r="P125" s="154" t="s">
        <v>806</v>
      </c>
      <c r="Q125" s="22">
        <f t="shared" si="15"/>
        <v>0</v>
      </c>
      <c r="R125" s="22">
        <f t="shared" si="16"/>
        <v>0</v>
      </c>
      <c r="S125" s="9" t="str">
        <f t="shared" si="17"/>
        <v>-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1"/>
    </row>
    <row r="126" spans="1:254" ht="37.25" customHeight="1" x14ac:dyDescent="0.15">
      <c r="A126" s="44" t="s">
        <v>861</v>
      </c>
      <c r="B126" s="4" t="s">
        <v>900</v>
      </c>
      <c r="C126" s="4" t="s">
        <v>901</v>
      </c>
      <c r="D126" s="8">
        <v>1</v>
      </c>
      <c r="E126" s="51">
        <v>199</v>
      </c>
      <c r="F126" s="191"/>
      <c r="G126" s="192"/>
      <c r="H126" s="193"/>
      <c r="I126" s="194"/>
      <c r="J126" s="447"/>
      <c r="K126" s="448"/>
      <c r="L126" s="449"/>
      <c r="M126" s="451"/>
      <c r="N126" s="455"/>
      <c r="O126" s="456"/>
      <c r="P126" s="154" t="s">
        <v>806</v>
      </c>
      <c r="Q126" s="22">
        <f t="shared" si="15"/>
        <v>0</v>
      </c>
      <c r="R126" s="22">
        <f t="shared" si="16"/>
        <v>0</v>
      </c>
      <c r="S126" s="9" t="str">
        <f t="shared" si="17"/>
        <v>-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1"/>
    </row>
    <row r="127" spans="1:254" ht="37.25" customHeight="1" x14ac:dyDescent="0.15">
      <c r="A127" s="44" t="s">
        <v>106</v>
      </c>
      <c r="B127" s="4" t="s">
        <v>1113</v>
      </c>
      <c r="C127" s="4" t="s">
        <v>902</v>
      </c>
      <c r="D127" s="8">
        <v>1</v>
      </c>
      <c r="E127" s="51">
        <v>245</v>
      </c>
      <c r="F127" s="191"/>
      <c r="G127" s="192"/>
      <c r="H127" s="193"/>
      <c r="I127" s="194"/>
      <c r="J127" s="52" t="s">
        <v>806</v>
      </c>
      <c r="K127" s="53" t="s">
        <v>806</v>
      </c>
      <c r="L127" s="54" t="s">
        <v>806</v>
      </c>
      <c r="M127" s="452"/>
      <c r="N127" s="56" t="s">
        <v>806</v>
      </c>
      <c r="O127" s="57" t="s">
        <v>806</v>
      </c>
      <c r="P127" s="154" t="s">
        <v>806</v>
      </c>
      <c r="Q127" s="22">
        <f>F127+G127+H127+I127+M127</f>
        <v>0</v>
      </c>
      <c r="R127" s="22">
        <f t="shared" si="16"/>
        <v>0</v>
      </c>
      <c r="S127" s="9" t="str">
        <f t="shared" si="17"/>
        <v>-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1"/>
    </row>
    <row r="128" spans="1:254" ht="37.25" customHeight="1" x14ac:dyDescent="0.15">
      <c r="A128" s="44" t="s">
        <v>106</v>
      </c>
      <c r="B128" s="4" t="s">
        <v>1111</v>
      </c>
      <c r="C128" s="4" t="s">
        <v>903</v>
      </c>
      <c r="D128" s="8">
        <v>1</v>
      </c>
      <c r="E128" s="51">
        <v>245</v>
      </c>
      <c r="F128" s="191"/>
      <c r="G128" s="192"/>
      <c r="H128" s="193"/>
      <c r="I128" s="194"/>
      <c r="J128" s="52" t="s">
        <v>806</v>
      </c>
      <c r="K128" s="53" t="s">
        <v>806</v>
      </c>
      <c r="L128" s="54" t="s">
        <v>806</v>
      </c>
      <c r="M128" s="452"/>
      <c r="N128" s="56" t="s">
        <v>806</v>
      </c>
      <c r="O128" s="57" t="s">
        <v>806</v>
      </c>
      <c r="P128" s="154" t="s">
        <v>806</v>
      </c>
      <c r="Q128" s="22">
        <f t="shared" ref="Q128:Q135" si="18">F128+G128+H128+I128</f>
        <v>0</v>
      </c>
      <c r="R128" s="22">
        <f t="shared" si="16"/>
        <v>0</v>
      </c>
      <c r="S128" s="9" t="str">
        <f t="shared" si="17"/>
        <v>-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1"/>
    </row>
    <row r="129" spans="1:254" ht="37.25" customHeight="1" x14ac:dyDescent="0.15">
      <c r="A129" s="44" t="s">
        <v>106</v>
      </c>
      <c r="B129" s="4" t="s">
        <v>1112</v>
      </c>
      <c r="C129" s="4" t="s">
        <v>904</v>
      </c>
      <c r="D129" s="8">
        <v>1</v>
      </c>
      <c r="E129" s="51">
        <v>245</v>
      </c>
      <c r="F129" s="191"/>
      <c r="G129" s="192"/>
      <c r="H129" s="193"/>
      <c r="I129" s="194"/>
      <c r="J129" s="52" t="s">
        <v>806</v>
      </c>
      <c r="K129" s="53" t="s">
        <v>806</v>
      </c>
      <c r="L129" s="54" t="s">
        <v>806</v>
      </c>
      <c r="M129" s="452"/>
      <c r="N129" s="56" t="s">
        <v>806</v>
      </c>
      <c r="O129" s="57" t="s">
        <v>806</v>
      </c>
      <c r="P129" s="154" t="s">
        <v>806</v>
      </c>
      <c r="Q129" s="22">
        <f t="shared" si="18"/>
        <v>0</v>
      </c>
      <c r="R129" s="22">
        <f t="shared" si="16"/>
        <v>0</v>
      </c>
      <c r="S129" s="9" t="str">
        <f t="shared" si="17"/>
        <v>-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1"/>
    </row>
    <row r="130" spans="1:254" ht="37.25" customHeight="1" x14ac:dyDescent="0.15">
      <c r="A130" s="44" t="s">
        <v>106</v>
      </c>
      <c r="B130" s="4" t="s">
        <v>905</v>
      </c>
      <c r="C130" s="4" t="s">
        <v>906</v>
      </c>
      <c r="D130" s="8">
        <v>1</v>
      </c>
      <c r="E130" s="51">
        <v>208</v>
      </c>
      <c r="F130" s="191"/>
      <c r="G130" s="192"/>
      <c r="H130" s="193"/>
      <c r="I130" s="194"/>
      <c r="J130" s="52" t="s">
        <v>806</v>
      </c>
      <c r="K130" s="53" t="s">
        <v>806</v>
      </c>
      <c r="L130" s="54" t="s">
        <v>806</v>
      </c>
      <c r="M130" s="452"/>
      <c r="N130" s="56" t="s">
        <v>806</v>
      </c>
      <c r="O130" s="57" t="s">
        <v>806</v>
      </c>
      <c r="P130" s="154" t="s">
        <v>806</v>
      </c>
      <c r="Q130" s="22">
        <f t="shared" si="18"/>
        <v>0</v>
      </c>
      <c r="R130" s="22">
        <f t="shared" si="16"/>
        <v>0</v>
      </c>
      <c r="S130" s="9" t="str">
        <f t="shared" si="17"/>
        <v>-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1"/>
    </row>
    <row r="131" spans="1:254" ht="37.25" customHeight="1" x14ac:dyDescent="0.15">
      <c r="A131" s="44" t="s">
        <v>106</v>
      </c>
      <c r="B131" s="4" t="s">
        <v>907</v>
      </c>
      <c r="C131" s="4" t="s">
        <v>908</v>
      </c>
      <c r="D131" s="8">
        <v>1</v>
      </c>
      <c r="E131" s="51">
        <v>208</v>
      </c>
      <c r="F131" s="191"/>
      <c r="G131" s="192"/>
      <c r="H131" s="193"/>
      <c r="I131" s="194"/>
      <c r="J131" s="52" t="s">
        <v>806</v>
      </c>
      <c r="K131" s="53" t="s">
        <v>806</v>
      </c>
      <c r="L131" s="54" t="s">
        <v>806</v>
      </c>
      <c r="M131" s="452"/>
      <c r="N131" s="56" t="s">
        <v>806</v>
      </c>
      <c r="O131" s="57" t="s">
        <v>806</v>
      </c>
      <c r="P131" s="154" t="s">
        <v>806</v>
      </c>
      <c r="Q131" s="22">
        <f t="shared" si="18"/>
        <v>0</v>
      </c>
      <c r="R131" s="22">
        <f t="shared" si="16"/>
        <v>0</v>
      </c>
      <c r="S131" s="9" t="str">
        <f t="shared" si="17"/>
        <v>-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1"/>
    </row>
    <row r="132" spans="1:254" ht="37.25" customHeight="1" x14ac:dyDescent="0.15">
      <c r="A132" s="44" t="s">
        <v>106</v>
      </c>
      <c r="B132" s="4" t="s">
        <v>909</v>
      </c>
      <c r="C132" s="4" t="s">
        <v>910</v>
      </c>
      <c r="D132" s="8">
        <v>1</v>
      </c>
      <c r="E132" s="51">
        <v>208</v>
      </c>
      <c r="F132" s="191"/>
      <c r="G132" s="192"/>
      <c r="H132" s="193"/>
      <c r="I132" s="194"/>
      <c r="J132" s="52" t="s">
        <v>806</v>
      </c>
      <c r="K132" s="53" t="s">
        <v>806</v>
      </c>
      <c r="L132" s="54" t="s">
        <v>806</v>
      </c>
      <c r="M132" s="452"/>
      <c r="N132" s="56" t="s">
        <v>806</v>
      </c>
      <c r="O132" s="57" t="s">
        <v>806</v>
      </c>
      <c r="P132" s="154" t="s">
        <v>806</v>
      </c>
      <c r="Q132" s="22">
        <f t="shared" si="18"/>
        <v>0</v>
      </c>
      <c r="R132" s="22">
        <f t="shared" si="16"/>
        <v>0</v>
      </c>
      <c r="S132" s="9" t="str">
        <f t="shared" si="17"/>
        <v>-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1"/>
    </row>
    <row r="133" spans="1:254" ht="37.25" customHeight="1" x14ac:dyDescent="0.15">
      <c r="A133" s="44" t="s">
        <v>106</v>
      </c>
      <c r="B133" s="4" t="s">
        <v>911</v>
      </c>
      <c r="C133" s="4" t="s">
        <v>912</v>
      </c>
      <c r="D133" s="8">
        <v>1</v>
      </c>
      <c r="E133" s="51">
        <v>240</v>
      </c>
      <c r="F133" s="191"/>
      <c r="G133" s="192"/>
      <c r="H133" s="193"/>
      <c r="I133" s="194"/>
      <c r="J133" s="52" t="s">
        <v>806</v>
      </c>
      <c r="K133" s="53" t="s">
        <v>806</v>
      </c>
      <c r="L133" s="54" t="s">
        <v>806</v>
      </c>
      <c r="M133" s="452"/>
      <c r="N133" s="56" t="s">
        <v>806</v>
      </c>
      <c r="O133" s="57" t="s">
        <v>806</v>
      </c>
      <c r="P133" s="154" t="s">
        <v>806</v>
      </c>
      <c r="Q133" s="22">
        <f t="shared" si="18"/>
        <v>0</v>
      </c>
      <c r="R133" s="22">
        <f t="shared" si="16"/>
        <v>0</v>
      </c>
      <c r="S133" s="9" t="str">
        <f t="shared" si="17"/>
        <v>-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1"/>
    </row>
    <row r="134" spans="1:254" ht="37.25" customHeight="1" x14ac:dyDescent="0.15">
      <c r="A134" s="44" t="s">
        <v>106</v>
      </c>
      <c r="B134" s="4" t="s">
        <v>913</v>
      </c>
      <c r="C134" s="4" t="s">
        <v>914</v>
      </c>
      <c r="D134" s="8">
        <v>1</v>
      </c>
      <c r="E134" s="51">
        <v>240</v>
      </c>
      <c r="F134" s="191"/>
      <c r="G134" s="192"/>
      <c r="H134" s="193"/>
      <c r="I134" s="194"/>
      <c r="J134" s="52" t="s">
        <v>806</v>
      </c>
      <c r="K134" s="53" t="s">
        <v>806</v>
      </c>
      <c r="L134" s="54" t="s">
        <v>806</v>
      </c>
      <c r="M134" s="452"/>
      <c r="N134" s="56" t="s">
        <v>806</v>
      </c>
      <c r="O134" s="57" t="s">
        <v>806</v>
      </c>
      <c r="P134" s="154" t="s">
        <v>806</v>
      </c>
      <c r="Q134" s="22">
        <f t="shared" si="18"/>
        <v>0</v>
      </c>
      <c r="R134" s="22">
        <f t="shared" si="16"/>
        <v>0</v>
      </c>
      <c r="S134" s="9" t="str">
        <f t="shared" si="17"/>
        <v>-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1"/>
    </row>
    <row r="135" spans="1:254" ht="37.25" customHeight="1" x14ac:dyDescent="0.15">
      <c r="A135" s="44" t="s">
        <v>1110</v>
      </c>
      <c r="B135" s="4" t="s">
        <v>915</v>
      </c>
      <c r="C135" s="4" t="s">
        <v>916</v>
      </c>
      <c r="D135" s="8">
        <v>1</v>
      </c>
      <c r="E135" s="51">
        <v>345</v>
      </c>
      <c r="F135" s="191"/>
      <c r="G135" s="192"/>
      <c r="H135" s="193"/>
      <c r="I135" s="194"/>
      <c r="J135" s="52" t="s">
        <v>806</v>
      </c>
      <c r="K135" s="53" t="s">
        <v>806</v>
      </c>
      <c r="L135" s="54" t="s">
        <v>806</v>
      </c>
      <c r="M135" s="55" t="s">
        <v>806</v>
      </c>
      <c r="N135" s="56" t="s">
        <v>806</v>
      </c>
      <c r="O135" s="57" t="s">
        <v>806</v>
      </c>
      <c r="P135" s="154" t="s">
        <v>806</v>
      </c>
      <c r="Q135" s="22">
        <f t="shared" si="18"/>
        <v>0</v>
      </c>
      <c r="R135" s="22">
        <f t="shared" si="16"/>
        <v>0</v>
      </c>
      <c r="S135" s="9" t="str">
        <f t="shared" si="17"/>
        <v>-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1"/>
    </row>
    <row r="136" spans="1:254" ht="37.25" customHeight="1" x14ac:dyDescent="0.15">
      <c r="A136" s="44" t="s">
        <v>917</v>
      </c>
      <c r="B136" s="4" t="s">
        <v>918</v>
      </c>
      <c r="C136" s="4" t="s">
        <v>919</v>
      </c>
      <c r="D136" s="8">
        <v>1</v>
      </c>
      <c r="E136" s="51">
        <v>195</v>
      </c>
      <c r="F136" s="191"/>
      <c r="G136" s="192"/>
      <c r="H136" s="193"/>
      <c r="I136" s="194"/>
      <c r="J136" s="52" t="s">
        <v>806</v>
      </c>
      <c r="K136" s="53" t="s">
        <v>806</v>
      </c>
      <c r="L136" s="54" t="s">
        <v>806</v>
      </c>
      <c r="M136" s="452"/>
      <c r="N136" s="56" t="s">
        <v>806</v>
      </c>
      <c r="O136" s="57" t="s">
        <v>806</v>
      </c>
      <c r="P136" s="457"/>
      <c r="Q136" s="22">
        <f>F136+G136+H136+I136+P136+M136</f>
        <v>0</v>
      </c>
      <c r="R136" s="22">
        <f t="shared" si="16"/>
        <v>0</v>
      </c>
      <c r="S136" s="9" t="str">
        <f t="shared" si="17"/>
        <v>-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1"/>
    </row>
    <row r="137" spans="1:254" ht="37.25" customHeight="1" x14ac:dyDescent="0.15">
      <c r="A137" s="44" t="s">
        <v>917</v>
      </c>
      <c r="B137" s="4" t="s">
        <v>920</v>
      </c>
      <c r="C137" s="4" t="s">
        <v>921</v>
      </c>
      <c r="D137" s="8">
        <v>1</v>
      </c>
      <c r="E137" s="51">
        <v>186</v>
      </c>
      <c r="F137" s="191"/>
      <c r="G137" s="192"/>
      <c r="H137" s="193"/>
      <c r="I137" s="194"/>
      <c r="J137" s="52" t="s">
        <v>806</v>
      </c>
      <c r="K137" s="53" t="s">
        <v>806</v>
      </c>
      <c r="L137" s="54" t="s">
        <v>806</v>
      </c>
      <c r="M137" s="452"/>
      <c r="N137" s="56" t="s">
        <v>806</v>
      </c>
      <c r="O137" s="57" t="s">
        <v>806</v>
      </c>
      <c r="P137" s="457"/>
      <c r="Q137" s="22">
        <f t="shared" ref="Q137:Q145" si="19">F137+G137+H137+I137+P137+M137</f>
        <v>0</v>
      </c>
      <c r="R137" s="22">
        <f t="shared" si="16"/>
        <v>0</v>
      </c>
      <c r="S137" s="9" t="str">
        <f t="shared" si="17"/>
        <v>-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1"/>
    </row>
    <row r="138" spans="1:254" ht="37.25" customHeight="1" x14ac:dyDescent="0.15">
      <c r="A138" s="44" t="s">
        <v>917</v>
      </c>
      <c r="B138" s="4" t="s">
        <v>922</v>
      </c>
      <c r="C138" s="4" t="s">
        <v>923</v>
      </c>
      <c r="D138" s="8">
        <v>1</v>
      </c>
      <c r="E138" s="51">
        <v>329</v>
      </c>
      <c r="F138" s="191"/>
      <c r="G138" s="192"/>
      <c r="H138" s="193"/>
      <c r="I138" s="194"/>
      <c r="J138" s="52" t="s">
        <v>806</v>
      </c>
      <c r="K138" s="53" t="s">
        <v>806</v>
      </c>
      <c r="L138" s="54" t="s">
        <v>806</v>
      </c>
      <c r="M138" s="452"/>
      <c r="N138" s="56" t="s">
        <v>806</v>
      </c>
      <c r="O138" s="57" t="s">
        <v>806</v>
      </c>
      <c r="P138" s="457"/>
      <c r="Q138" s="22">
        <f t="shared" si="19"/>
        <v>0</v>
      </c>
      <c r="R138" s="22">
        <f t="shared" si="16"/>
        <v>0</v>
      </c>
      <c r="S138" s="9" t="str">
        <f t="shared" si="17"/>
        <v>-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1"/>
    </row>
    <row r="139" spans="1:254" ht="37.25" customHeight="1" x14ac:dyDescent="0.15">
      <c r="A139" s="44" t="s">
        <v>917</v>
      </c>
      <c r="B139" s="4" t="s">
        <v>924</v>
      </c>
      <c r="C139" s="4" t="s">
        <v>925</v>
      </c>
      <c r="D139" s="8">
        <v>1</v>
      </c>
      <c r="E139" s="51">
        <v>312</v>
      </c>
      <c r="F139" s="191"/>
      <c r="G139" s="192"/>
      <c r="H139" s="193"/>
      <c r="I139" s="194"/>
      <c r="J139" s="52" t="s">
        <v>806</v>
      </c>
      <c r="K139" s="53" t="s">
        <v>806</v>
      </c>
      <c r="L139" s="54" t="s">
        <v>806</v>
      </c>
      <c r="M139" s="452"/>
      <c r="N139" s="56" t="s">
        <v>806</v>
      </c>
      <c r="O139" s="57" t="s">
        <v>806</v>
      </c>
      <c r="P139" s="457"/>
      <c r="Q139" s="22">
        <f t="shared" si="19"/>
        <v>0</v>
      </c>
      <c r="R139" s="22">
        <f t="shared" si="16"/>
        <v>0</v>
      </c>
      <c r="S139" s="9" t="str">
        <f t="shared" si="17"/>
        <v>-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1"/>
    </row>
    <row r="140" spans="1:254" ht="37.25" customHeight="1" x14ac:dyDescent="0.15">
      <c r="A140" s="44" t="s">
        <v>917</v>
      </c>
      <c r="B140" s="4" t="s">
        <v>926</v>
      </c>
      <c r="C140" s="4" t="s">
        <v>927</v>
      </c>
      <c r="D140" s="8">
        <v>1</v>
      </c>
      <c r="E140" s="51">
        <v>499</v>
      </c>
      <c r="F140" s="191"/>
      <c r="G140" s="192"/>
      <c r="H140" s="193"/>
      <c r="I140" s="194"/>
      <c r="J140" s="52" t="s">
        <v>806</v>
      </c>
      <c r="K140" s="53" t="s">
        <v>806</v>
      </c>
      <c r="L140" s="54" t="s">
        <v>806</v>
      </c>
      <c r="M140" s="452"/>
      <c r="N140" s="56" t="s">
        <v>806</v>
      </c>
      <c r="O140" s="57" t="s">
        <v>806</v>
      </c>
      <c r="P140" s="457"/>
      <c r="Q140" s="22">
        <f t="shared" si="19"/>
        <v>0</v>
      </c>
      <c r="R140" s="22">
        <f t="shared" si="16"/>
        <v>0</v>
      </c>
      <c r="S140" s="9" t="str">
        <f t="shared" si="17"/>
        <v>-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1"/>
    </row>
    <row r="141" spans="1:254" ht="37.25" customHeight="1" x14ac:dyDescent="0.15">
      <c r="A141" s="44" t="s">
        <v>917</v>
      </c>
      <c r="B141" s="4" t="s">
        <v>928</v>
      </c>
      <c r="C141" s="4" t="s">
        <v>929</v>
      </c>
      <c r="D141" s="8">
        <v>1</v>
      </c>
      <c r="E141" s="51">
        <v>472</v>
      </c>
      <c r="F141" s="191"/>
      <c r="G141" s="192"/>
      <c r="H141" s="193"/>
      <c r="I141" s="194"/>
      <c r="J141" s="52" t="s">
        <v>806</v>
      </c>
      <c r="K141" s="53" t="s">
        <v>806</v>
      </c>
      <c r="L141" s="54" t="s">
        <v>806</v>
      </c>
      <c r="M141" s="452"/>
      <c r="N141" s="56" t="s">
        <v>806</v>
      </c>
      <c r="O141" s="57" t="s">
        <v>806</v>
      </c>
      <c r="P141" s="457"/>
      <c r="Q141" s="22">
        <f t="shared" si="19"/>
        <v>0</v>
      </c>
      <c r="R141" s="22">
        <f t="shared" si="16"/>
        <v>0</v>
      </c>
      <c r="S141" s="9" t="str">
        <f t="shared" si="17"/>
        <v>-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1"/>
    </row>
    <row r="142" spans="1:254" ht="37.25" customHeight="1" x14ac:dyDescent="0.15">
      <c r="A142" s="44" t="s">
        <v>917</v>
      </c>
      <c r="B142" s="4" t="s">
        <v>930</v>
      </c>
      <c r="C142" s="4" t="s">
        <v>931</v>
      </c>
      <c r="D142" s="8">
        <v>1</v>
      </c>
      <c r="E142" s="51">
        <v>605</v>
      </c>
      <c r="F142" s="191"/>
      <c r="G142" s="192"/>
      <c r="H142" s="193"/>
      <c r="I142" s="194"/>
      <c r="J142" s="52" t="s">
        <v>806</v>
      </c>
      <c r="K142" s="53" t="s">
        <v>806</v>
      </c>
      <c r="L142" s="54" t="s">
        <v>806</v>
      </c>
      <c r="M142" s="452"/>
      <c r="N142" s="56" t="s">
        <v>806</v>
      </c>
      <c r="O142" s="57" t="s">
        <v>806</v>
      </c>
      <c r="P142" s="457"/>
      <c r="Q142" s="22">
        <f t="shared" si="19"/>
        <v>0</v>
      </c>
      <c r="R142" s="22">
        <f t="shared" si="16"/>
        <v>0</v>
      </c>
      <c r="S142" s="9" t="str">
        <f t="shared" si="17"/>
        <v>-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1"/>
    </row>
    <row r="143" spans="1:254" ht="37.25" customHeight="1" x14ac:dyDescent="0.15">
      <c r="A143" s="44" t="s">
        <v>917</v>
      </c>
      <c r="B143" s="4" t="s">
        <v>932</v>
      </c>
      <c r="C143" s="4" t="s">
        <v>933</v>
      </c>
      <c r="D143" s="8">
        <v>1</v>
      </c>
      <c r="E143" s="51">
        <v>575</v>
      </c>
      <c r="F143" s="191"/>
      <c r="G143" s="192"/>
      <c r="H143" s="193"/>
      <c r="I143" s="194"/>
      <c r="J143" s="52" t="s">
        <v>806</v>
      </c>
      <c r="K143" s="53" t="s">
        <v>806</v>
      </c>
      <c r="L143" s="54" t="s">
        <v>806</v>
      </c>
      <c r="M143" s="452"/>
      <c r="N143" s="56" t="s">
        <v>806</v>
      </c>
      <c r="O143" s="57" t="s">
        <v>806</v>
      </c>
      <c r="P143" s="457"/>
      <c r="Q143" s="22">
        <f t="shared" si="19"/>
        <v>0</v>
      </c>
      <c r="R143" s="22">
        <f t="shared" si="16"/>
        <v>0</v>
      </c>
      <c r="S143" s="9" t="str">
        <f t="shared" si="17"/>
        <v>-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1"/>
    </row>
    <row r="144" spans="1:254" ht="37.25" customHeight="1" x14ac:dyDescent="0.15">
      <c r="A144" s="44" t="s">
        <v>917</v>
      </c>
      <c r="B144" s="4" t="s">
        <v>934</v>
      </c>
      <c r="C144" s="4" t="s">
        <v>935</v>
      </c>
      <c r="D144" s="8">
        <f>$D136+$D138+$D140+$D142</f>
        <v>4</v>
      </c>
      <c r="E144" s="51">
        <v>1628</v>
      </c>
      <c r="F144" s="191"/>
      <c r="G144" s="192"/>
      <c r="H144" s="193"/>
      <c r="I144" s="194"/>
      <c r="J144" s="52" t="s">
        <v>806</v>
      </c>
      <c r="K144" s="53" t="s">
        <v>806</v>
      </c>
      <c r="L144" s="54" t="s">
        <v>806</v>
      </c>
      <c r="M144" s="452"/>
      <c r="N144" s="56" t="s">
        <v>806</v>
      </c>
      <c r="O144" s="57" t="s">
        <v>806</v>
      </c>
      <c r="P144" s="457"/>
      <c r="Q144" s="22">
        <f t="shared" si="19"/>
        <v>0</v>
      </c>
      <c r="R144" s="22">
        <f t="shared" si="16"/>
        <v>0</v>
      </c>
      <c r="S144" s="9" t="str">
        <f t="shared" si="17"/>
        <v>-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1"/>
    </row>
    <row r="145" spans="1:254" ht="37.25" customHeight="1" x14ac:dyDescent="0.15">
      <c r="A145" s="44" t="s">
        <v>917</v>
      </c>
      <c r="B145" s="4" t="s">
        <v>936</v>
      </c>
      <c r="C145" s="4" t="s">
        <v>937</v>
      </c>
      <c r="D145" s="8">
        <f>$D137+$D139+$D141+$D143</f>
        <v>4</v>
      </c>
      <c r="E145" s="58">
        <v>1545</v>
      </c>
      <c r="F145" s="191"/>
      <c r="G145" s="192"/>
      <c r="H145" s="193"/>
      <c r="I145" s="194"/>
      <c r="J145" s="52" t="s">
        <v>806</v>
      </c>
      <c r="K145" s="53" t="s">
        <v>806</v>
      </c>
      <c r="L145" s="54" t="s">
        <v>806</v>
      </c>
      <c r="M145" s="452"/>
      <c r="N145" s="56" t="s">
        <v>806</v>
      </c>
      <c r="O145" s="57" t="s">
        <v>806</v>
      </c>
      <c r="P145" s="457"/>
      <c r="Q145" s="22">
        <f t="shared" si="19"/>
        <v>0</v>
      </c>
      <c r="R145" s="22">
        <f t="shared" si="16"/>
        <v>0</v>
      </c>
      <c r="S145" s="9" t="str">
        <f t="shared" si="17"/>
        <v>-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1"/>
    </row>
    <row r="146" spans="1:254" ht="21" hidden="1" x14ac:dyDescent="0.15">
      <c r="A146" s="44" t="s">
        <v>1442</v>
      </c>
      <c r="B146" s="4" t="s">
        <v>1378</v>
      </c>
      <c r="C146" s="4" t="s">
        <v>1379</v>
      </c>
      <c r="D146" s="8">
        <v>3</v>
      </c>
      <c r="E146" s="51">
        <v>467</v>
      </c>
      <c r="F146" s="191"/>
      <c r="G146" s="192"/>
      <c r="H146" s="193"/>
      <c r="I146" s="194"/>
      <c r="J146" s="177" t="s">
        <v>806</v>
      </c>
      <c r="K146" s="178" t="s">
        <v>806</v>
      </c>
      <c r="L146" s="179" t="s">
        <v>806</v>
      </c>
      <c r="M146" s="450"/>
      <c r="N146" s="56" t="s">
        <v>806</v>
      </c>
      <c r="O146" s="57" t="s">
        <v>806</v>
      </c>
      <c r="P146" s="154" t="s">
        <v>806</v>
      </c>
      <c r="Q146" s="22">
        <f>F146+G146+H146+I146+M146</f>
        <v>0</v>
      </c>
      <c r="R146" s="22">
        <f t="shared" si="16"/>
        <v>0</v>
      </c>
      <c r="S146" s="9" t="str">
        <f t="shared" si="17"/>
        <v>-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1"/>
    </row>
    <row r="147" spans="1:254" ht="21" hidden="1" x14ac:dyDescent="0.15">
      <c r="A147" s="44" t="s">
        <v>1442</v>
      </c>
      <c r="B147" s="4" t="s">
        <v>1380</v>
      </c>
      <c r="C147" s="4" t="s">
        <v>1381</v>
      </c>
      <c r="D147" s="8">
        <v>3</v>
      </c>
      <c r="E147" s="51">
        <v>433</v>
      </c>
      <c r="F147" s="191"/>
      <c r="G147" s="192"/>
      <c r="H147" s="193"/>
      <c r="I147" s="194"/>
      <c r="J147" s="177" t="s">
        <v>806</v>
      </c>
      <c r="K147" s="178" t="s">
        <v>806</v>
      </c>
      <c r="L147" s="179" t="s">
        <v>806</v>
      </c>
      <c r="M147" s="450"/>
      <c r="N147" s="56" t="s">
        <v>806</v>
      </c>
      <c r="O147" s="57" t="s">
        <v>806</v>
      </c>
      <c r="P147" s="154" t="s">
        <v>806</v>
      </c>
      <c r="Q147" s="22">
        <f>F147+G147+H147+I147+M147</f>
        <v>0</v>
      </c>
      <c r="R147" s="22">
        <f t="shared" si="16"/>
        <v>0</v>
      </c>
      <c r="S147" s="9" t="str">
        <f t="shared" si="17"/>
        <v>-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1"/>
    </row>
    <row r="148" spans="1:254" ht="37.25" customHeight="1" x14ac:dyDescent="0.15">
      <c r="A148" s="44" t="s">
        <v>1443</v>
      </c>
      <c r="B148" s="4" t="s">
        <v>1382</v>
      </c>
      <c r="C148" s="4" t="s">
        <v>1383</v>
      </c>
      <c r="D148" s="8">
        <v>3</v>
      </c>
      <c r="E148" s="51">
        <v>364</v>
      </c>
      <c r="F148" s="191"/>
      <c r="G148" s="192"/>
      <c r="H148" s="193"/>
      <c r="I148" s="194"/>
      <c r="J148" s="177" t="s">
        <v>806</v>
      </c>
      <c r="K148" s="178" t="s">
        <v>806</v>
      </c>
      <c r="L148" s="179" t="s">
        <v>806</v>
      </c>
      <c r="M148" s="450"/>
      <c r="N148" s="56" t="s">
        <v>806</v>
      </c>
      <c r="O148" s="57" t="s">
        <v>806</v>
      </c>
      <c r="P148" s="154" t="s">
        <v>806</v>
      </c>
      <c r="Q148" s="22">
        <f>F148+G148+H148+I148+M148</f>
        <v>0</v>
      </c>
      <c r="R148" s="22">
        <f t="shared" si="16"/>
        <v>0</v>
      </c>
      <c r="S148" s="9" t="str">
        <f t="shared" si="17"/>
        <v>-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1"/>
    </row>
    <row r="149" spans="1:254" ht="37.25" customHeight="1" x14ac:dyDescent="0.15">
      <c r="A149" s="44" t="s">
        <v>1443</v>
      </c>
      <c r="B149" s="4" t="s">
        <v>1384</v>
      </c>
      <c r="C149" s="4" t="s">
        <v>1385</v>
      </c>
      <c r="D149" s="8">
        <v>3</v>
      </c>
      <c r="E149" s="51">
        <v>396</v>
      </c>
      <c r="F149" s="191"/>
      <c r="G149" s="192"/>
      <c r="H149" s="193"/>
      <c r="I149" s="194"/>
      <c r="J149" s="177" t="s">
        <v>806</v>
      </c>
      <c r="K149" s="178" t="s">
        <v>806</v>
      </c>
      <c r="L149" s="179" t="s">
        <v>806</v>
      </c>
      <c r="M149" s="450"/>
      <c r="N149" s="56" t="s">
        <v>806</v>
      </c>
      <c r="O149" s="57" t="s">
        <v>806</v>
      </c>
      <c r="P149" s="154" t="s">
        <v>806</v>
      </c>
      <c r="Q149" s="22">
        <f t="shared" ref="Q149:Q159" si="20">F149+G149+H149+I149+M149</f>
        <v>0</v>
      </c>
      <c r="R149" s="22">
        <f t="shared" si="16"/>
        <v>0</v>
      </c>
      <c r="S149" s="9" t="str">
        <f t="shared" si="17"/>
        <v>-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1"/>
    </row>
    <row r="150" spans="1:254" ht="37.25" customHeight="1" x14ac:dyDescent="0.15">
      <c r="A150" s="44" t="s">
        <v>1443</v>
      </c>
      <c r="B150" s="4" t="s">
        <v>1386</v>
      </c>
      <c r="C150" s="4" t="s">
        <v>1387</v>
      </c>
      <c r="D150" s="8">
        <v>3</v>
      </c>
      <c r="E150" s="51">
        <v>365</v>
      </c>
      <c r="F150" s="191"/>
      <c r="G150" s="192"/>
      <c r="H150" s="193"/>
      <c r="I150" s="194"/>
      <c r="J150" s="177" t="s">
        <v>806</v>
      </c>
      <c r="K150" s="178" t="s">
        <v>806</v>
      </c>
      <c r="L150" s="179" t="s">
        <v>806</v>
      </c>
      <c r="M150" s="450"/>
      <c r="N150" s="56" t="s">
        <v>806</v>
      </c>
      <c r="O150" s="57" t="s">
        <v>806</v>
      </c>
      <c r="P150" s="154" t="s">
        <v>806</v>
      </c>
      <c r="Q150" s="22">
        <f t="shared" si="20"/>
        <v>0</v>
      </c>
      <c r="R150" s="22">
        <f t="shared" si="16"/>
        <v>0</v>
      </c>
      <c r="S150" s="9" t="str">
        <f t="shared" si="17"/>
        <v>-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1"/>
    </row>
    <row r="151" spans="1:254" ht="37.25" customHeight="1" x14ac:dyDescent="0.15">
      <c r="A151" s="185" t="s">
        <v>1443</v>
      </c>
      <c r="B151" s="4" t="s">
        <v>1388</v>
      </c>
      <c r="C151" s="4" t="s">
        <v>1389</v>
      </c>
      <c r="D151" s="8">
        <v>3</v>
      </c>
      <c r="E151" s="51">
        <v>395</v>
      </c>
      <c r="F151" s="191"/>
      <c r="G151" s="192"/>
      <c r="H151" s="193"/>
      <c r="I151" s="194"/>
      <c r="J151" s="177" t="s">
        <v>806</v>
      </c>
      <c r="K151" s="178" t="s">
        <v>806</v>
      </c>
      <c r="L151" s="179" t="s">
        <v>806</v>
      </c>
      <c r="M151" s="450"/>
      <c r="N151" s="56" t="s">
        <v>806</v>
      </c>
      <c r="O151" s="57" t="s">
        <v>806</v>
      </c>
      <c r="P151" s="154" t="s">
        <v>806</v>
      </c>
      <c r="Q151" s="22">
        <f t="shared" si="20"/>
        <v>0</v>
      </c>
      <c r="R151" s="22">
        <f t="shared" si="16"/>
        <v>0</v>
      </c>
      <c r="S151" s="9" t="str">
        <f t="shared" si="17"/>
        <v>-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1"/>
    </row>
    <row r="152" spans="1:254" ht="37.25" customHeight="1" x14ac:dyDescent="0.15">
      <c r="A152" s="44" t="s">
        <v>1443</v>
      </c>
      <c r="B152" s="4" t="s">
        <v>1390</v>
      </c>
      <c r="C152" s="4" t="s">
        <v>1391</v>
      </c>
      <c r="D152" s="8">
        <v>3</v>
      </c>
      <c r="E152" s="51">
        <v>385</v>
      </c>
      <c r="F152" s="191"/>
      <c r="G152" s="192"/>
      <c r="H152" s="193"/>
      <c r="I152" s="194"/>
      <c r="J152" s="177" t="s">
        <v>806</v>
      </c>
      <c r="K152" s="178" t="s">
        <v>806</v>
      </c>
      <c r="L152" s="179" t="s">
        <v>806</v>
      </c>
      <c r="M152" s="450"/>
      <c r="N152" s="56" t="s">
        <v>806</v>
      </c>
      <c r="O152" s="57" t="s">
        <v>806</v>
      </c>
      <c r="P152" s="154" t="s">
        <v>806</v>
      </c>
      <c r="Q152" s="22">
        <f t="shared" si="20"/>
        <v>0</v>
      </c>
      <c r="R152" s="22">
        <f t="shared" si="16"/>
        <v>0</v>
      </c>
      <c r="S152" s="9" t="str">
        <f t="shared" si="17"/>
        <v>-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1"/>
    </row>
    <row r="153" spans="1:254" ht="37.25" customHeight="1" x14ac:dyDescent="0.15">
      <c r="A153" s="44" t="s">
        <v>1443</v>
      </c>
      <c r="B153" s="4" t="s">
        <v>1392</v>
      </c>
      <c r="C153" s="4" t="s">
        <v>1393</v>
      </c>
      <c r="D153" s="8">
        <v>3</v>
      </c>
      <c r="E153" s="51">
        <v>412</v>
      </c>
      <c r="F153" s="191"/>
      <c r="G153" s="192"/>
      <c r="H153" s="193"/>
      <c r="I153" s="194"/>
      <c r="J153" s="177" t="s">
        <v>806</v>
      </c>
      <c r="K153" s="178" t="s">
        <v>806</v>
      </c>
      <c r="L153" s="179" t="s">
        <v>806</v>
      </c>
      <c r="M153" s="450"/>
      <c r="N153" s="56" t="s">
        <v>806</v>
      </c>
      <c r="O153" s="57" t="s">
        <v>806</v>
      </c>
      <c r="P153" s="154" t="s">
        <v>806</v>
      </c>
      <c r="Q153" s="22">
        <f t="shared" si="20"/>
        <v>0</v>
      </c>
      <c r="R153" s="22">
        <f t="shared" si="16"/>
        <v>0</v>
      </c>
      <c r="S153" s="9" t="str">
        <f t="shared" si="17"/>
        <v>-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1"/>
    </row>
    <row r="154" spans="1:254" ht="37.25" customHeight="1" x14ac:dyDescent="0.15">
      <c r="A154" s="44" t="s">
        <v>1443</v>
      </c>
      <c r="B154" s="4" t="s">
        <v>1394</v>
      </c>
      <c r="C154" s="4" t="s">
        <v>1395</v>
      </c>
      <c r="D154" s="8">
        <v>3</v>
      </c>
      <c r="E154" s="51">
        <v>363</v>
      </c>
      <c r="F154" s="191"/>
      <c r="G154" s="192"/>
      <c r="H154" s="193"/>
      <c r="I154" s="194"/>
      <c r="J154" s="177" t="s">
        <v>806</v>
      </c>
      <c r="K154" s="178" t="s">
        <v>806</v>
      </c>
      <c r="L154" s="179" t="s">
        <v>806</v>
      </c>
      <c r="M154" s="450"/>
      <c r="N154" s="56" t="s">
        <v>806</v>
      </c>
      <c r="O154" s="57" t="s">
        <v>806</v>
      </c>
      <c r="P154" s="154" t="s">
        <v>806</v>
      </c>
      <c r="Q154" s="22">
        <f t="shared" si="20"/>
        <v>0</v>
      </c>
      <c r="R154" s="22">
        <f t="shared" si="16"/>
        <v>0</v>
      </c>
      <c r="S154" s="9" t="str">
        <f t="shared" si="17"/>
        <v>-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1"/>
    </row>
    <row r="155" spans="1:254" ht="37.25" customHeight="1" x14ac:dyDescent="0.15">
      <c r="A155" s="44" t="s">
        <v>1443</v>
      </c>
      <c r="B155" s="4" t="s">
        <v>1396</v>
      </c>
      <c r="C155" s="4" t="s">
        <v>1397</v>
      </c>
      <c r="D155" s="8">
        <v>3</v>
      </c>
      <c r="E155" s="51">
        <v>395</v>
      </c>
      <c r="F155" s="191"/>
      <c r="G155" s="192"/>
      <c r="H155" s="193"/>
      <c r="I155" s="194"/>
      <c r="J155" s="177" t="s">
        <v>806</v>
      </c>
      <c r="K155" s="178" t="s">
        <v>806</v>
      </c>
      <c r="L155" s="179" t="s">
        <v>806</v>
      </c>
      <c r="M155" s="450"/>
      <c r="N155" s="56" t="s">
        <v>806</v>
      </c>
      <c r="O155" s="57" t="s">
        <v>806</v>
      </c>
      <c r="P155" s="154" t="s">
        <v>806</v>
      </c>
      <c r="Q155" s="22">
        <f t="shared" si="20"/>
        <v>0</v>
      </c>
      <c r="R155" s="22">
        <f t="shared" si="16"/>
        <v>0</v>
      </c>
      <c r="S155" s="9" t="str">
        <f t="shared" si="17"/>
        <v>-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1"/>
    </row>
    <row r="156" spans="1:254" ht="37.25" customHeight="1" x14ac:dyDescent="0.15">
      <c r="A156" s="44" t="s">
        <v>1444</v>
      </c>
      <c r="B156" s="4" t="s">
        <v>1398</v>
      </c>
      <c r="C156" s="4" t="s">
        <v>1399</v>
      </c>
      <c r="D156" s="8">
        <v>3</v>
      </c>
      <c r="E156" s="51">
        <v>354</v>
      </c>
      <c r="F156" s="191"/>
      <c r="G156" s="192"/>
      <c r="H156" s="193"/>
      <c r="I156" s="194"/>
      <c r="J156" s="177" t="s">
        <v>806</v>
      </c>
      <c r="K156" s="178" t="s">
        <v>806</v>
      </c>
      <c r="L156" s="179" t="s">
        <v>806</v>
      </c>
      <c r="M156" s="450"/>
      <c r="N156" s="56" t="s">
        <v>806</v>
      </c>
      <c r="O156" s="57" t="s">
        <v>806</v>
      </c>
      <c r="P156" s="154" t="s">
        <v>806</v>
      </c>
      <c r="Q156" s="22">
        <f t="shared" si="20"/>
        <v>0</v>
      </c>
      <c r="R156" s="22">
        <f t="shared" si="16"/>
        <v>0</v>
      </c>
      <c r="S156" s="9" t="str">
        <f t="shared" si="17"/>
        <v>-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1"/>
    </row>
    <row r="157" spans="1:254" ht="37.25" customHeight="1" x14ac:dyDescent="0.15">
      <c r="A157" s="44" t="s">
        <v>1444</v>
      </c>
      <c r="B157" s="4" t="s">
        <v>1400</v>
      </c>
      <c r="C157" s="4" t="s">
        <v>1401</v>
      </c>
      <c r="D157" s="8">
        <v>3</v>
      </c>
      <c r="E157" s="51">
        <v>487</v>
      </c>
      <c r="F157" s="191"/>
      <c r="G157" s="192"/>
      <c r="H157" s="193"/>
      <c r="I157" s="194"/>
      <c r="J157" s="177" t="s">
        <v>806</v>
      </c>
      <c r="K157" s="178" t="s">
        <v>806</v>
      </c>
      <c r="L157" s="179" t="s">
        <v>806</v>
      </c>
      <c r="M157" s="450"/>
      <c r="N157" s="56" t="s">
        <v>806</v>
      </c>
      <c r="O157" s="57" t="s">
        <v>806</v>
      </c>
      <c r="P157" s="154" t="s">
        <v>806</v>
      </c>
      <c r="Q157" s="22">
        <f t="shared" si="20"/>
        <v>0</v>
      </c>
      <c r="R157" s="22">
        <f t="shared" si="16"/>
        <v>0</v>
      </c>
      <c r="S157" s="9" t="str">
        <f t="shared" si="17"/>
        <v>-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1"/>
    </row>
    <row r="158" spans="1:254" ht="37.25" customHeight="1" x14ac:dyDescent="0.15">
      <c r="A158" s="44" t="s">
        <v>1444</v>
      </c>
      <c r="B158" s="4" t="s">
        <v>1402</v>
      </c>
      <c r="C158" s="4" t="s">
        <v>1403</v>
      </c>
      <c r="D158" s="8">
        <v>2</v>
      </c>
      <c r="E158" s="51">
        <v>232</v>
      </c>
      <c r="F158" s="191"/>
      <c r="G158" s="192"/>
      <c r="H158" s="193"/>
      <c r="I158" s="194"/>
      <c r="J158" s="177" t="s">
        <v>806</v>
      </c>
      <c r="K158" s="178" t="s">
        <v>806</v>
      </c>
      <c r="L158" s="179" t="s">
        <v>806</v>
      </c>
      <c r="M158" s="450"/>
      <c r="N158" s="56" t="s">
        <v>806</v>
      </c>
      <c r="O158" s="57" t="s">
        <v>806</v>
      </c>
      <c r="P158" s="154" t="s">
        <v>806</v>
      </c>
      <c r="Q158" s="22">
        <f t="shared" si="20"/>
        <v>0</v>
      </c>
      <c r="R158" s="22">
        <f t="shared" si="16"/>
        <v>0</v>
      </c>
      <c r="S158" s="9" t="str">
        <f t="shared" si="17"/>
        <v>-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1"/>
    </row>
    <row r="159" spans="1:254" ht="37.25" customHeight="1" x14ac:dyDescent="0.15">
      <c r="A159" s="44" t="s">
        <v>1445</v>
      </c>
      <c r="B159" s="4" t="s">
        <v>1404</v>
      </c>
      <c r="C159" s="4" t="s">
        <v>1405</v>
      </c>
      <c r="D159" s="8">
        <v>2</v>
      </c>
      <c r="E159" s="51">
        <v>347</v>
      </c>
      <c r="F159" s="191"/>
      <c r="G159" s="192"/>
      <c r="H159" s="193"/>
      <c r="I159" s="194"/>
      <c r="J159" s="177" t="s">
        <v>806</v>
      </c>
      <c r="K159" s="178" t="s">
        <v>806</v>
      </c>
      <c r="L159" s="179" t="s">
        <v>806</v>
      </c>
      <c r="M159" s="450"/>
      <c r="N159" s="56" t="s">
        <v>806</v>
      </c>
      <c r="O159" s="57" t="s">
        <v>806</v>
      </c>
      <c r="P159" s="154" t="s">
        <v>806</v>
      </c>
      <c r="Q159" s="22">
        <f t="shared" si="20"/>
        <v>0</v>
      </c>
      <c r="R159" s="22">
        <f t="shared" si="16"/>
        <v>0</v>
      </c>
      <c r="S159" s="9" t="str">
        <f t="shared" si="17"/>
        <v>-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1"/>
    </row>
    <row r="160" spans="1:254" ht="21" hidden="1" x14ac:dyDescent="0.15">
      <c r="A160" s="44" t="s">
        <v>1446</v>
      </c>
      <c r="B160" s="4" t="s">
        <v>1406</v>
      </c>
      <c r="C160" s="4" t="s">
        <v>1407</v>
      </c>
      <c r="D160" s="8">
        <v>2</v>
      </c>
      <c r="E160" s="51">
        <v>344</v>
      </c>
      <c r="F160" s="17"/>
      <c r="G160" s="18"/>
      <c r="H160" s="19"/>
      <c r="I160" s="20"/>
      <c r="J160" s="177" t="s">
        <v>806</v>
      </c>
      <c r="K160" s="178" t="s">
        <v>806</v>
      </c>
      <c r="L160" s="179" t="s">
        <v>806</v>
      </c>
      <c r="M160" s="180"/>
      <c r="N160" s="56" t="s">
        <v>806</v>
      </c>
      <c r="O160" s="57" t="s">
        <v>806</v>
      </c>
      <c r="P160" s="154" t="s">
        <v>806</v>
      </c>
      <c r="Q160" s="22">
        <f t="shared" ref="Q160:Q163" si="21">F160+G160+H160+I160</f>
        <v>0</v>
      </c>
      <c r="R160" s="22">
        <f t="shared" si="16"/>
        <v>0</v>
      </c>
      <c r="S160" s="9" t="str">
        <f t="shared" si="17"/>
        <v>-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1"/>
    </row>
    <row r="161" spans="1:254" ht="21" hidden="1" x14ac:dyDescent="0.15">
      <c r="A161" s="44" t="s">
        <v>1446</v>
      </c>
      <c r="B161" s="4" t="s">
        <v>1408</v>
      </c>
      <c r="C161" s="4" t="s">
        <v>1409</v>
      </c>
      <c r="D161" s="8">
        <v>2</v>
      </c>
      <c r="E161" s="51">
        <v>343</v>
      </c>
      <c r="F161" s="17"/>
      <c r="G161" s="18"/>
      <c r="H161" s="19"/>
      <c r="I161" s="20"/>
      <c r="J161" s="177" t="s">
        <v>806</v>
      </c>
      <c r="K161" s="178" t="s">
        <v>806</v>
      </c>
      <c r="L161" s="179" t="s">
        <v>806</v>
      </c>
      <c r="M161" s="180"/>
      <c r="N161" s="56" t="s">
        <v>806</v>
      </c>
      <c r="O161" s="57" t="s">
        <v>806</v>
      </c>
      <c r="P161" s="154" t="s">
        <v>806</v>
      </c>
      <c r="Q161" s="22">
        <f t="shared" si="21"/>
        <v>0</v>
      </c>
      <c r="R161" s="22">
        <f t="shared" si="16"/>
        <v>0</v>
      </c>
      <c r="S161" s="9" t="str">
        <f t="shared" si="17"/>
        <v>-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1"/>
    </row>
    <row r="162" spans="1:254" ht="21" hidden="1" x14ac:dyDescent="0.15">
      <c r="A162" s="44" t="s">
        <v>1446</v>
      </c>
      <c r="B162" s="4" t="s">
        <v>1410</v>
      </c>
      <c r="C162" s="4" t="s">
        <v>1411</v>
      </c>
      <c r="D162" s="8">
        <v>2</v>
      </c>
      <c r="E162" s="51">
        <v>321</v>
      </c>
      <c r="F162" s="17"/>
      <c r="G162" s="18"/>
      <c r="H162" s="19"/>
      <c r="I162" s="20"/>
      <c r="J162" s="177" t="s">
        <v>806</v>
      </c>
      <c r="K162" s="178" t="s">
        <v>806</v>
      </c>
      <c r="L162" s="179" t="s">
        <v>806</v>
      </c>
      <c r="M162" s="180"/>
      <c r="N162" s="56" t="s">
        <v>806</v>
      </c>
      <c r="O162" s="57" t="s">
        <v>806</v>
      </c>
      <c r="P162" s="154" t="s">
        <v>806</v>
      </c>
      <c r="Q162" s="22">
        <f t="shared" si="21"/>
        <v>0</v>
      </c>
      <c r="R162" s="22">
        <f t="shared" si="16"/>
        <v>0</v>
      </c>
      <c r="S162" s="9" t="str">
        <f t="shared" si="17"/>
        <v>-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1"/>
    </row>
    <row r="163" spans="1:254" ht="21" hidden="1" x14ac:dyDescent="0.15">
      <c r="A163" s="44" t="s">
        <v>1446</v>
      </c>
      <c r="B163" s="4" t="s">
        <v>1412</v>
      </c>
      <c r="C163" s="4" t="s">
        <v>1413</v>
      </c>
      <c r="D163" s="8">
        <v>2</v>
      </c>
      <c r="E163" s="51">
        <v>359</v>
      </c>
      <c r="F163" s="17"/>
      <c r="G163" s="18"/>
      <c r="H163" s="19"/>
      <c r="I163" s="20"/>
      <c r="J163" s="177" t="s">
        <v>806</v>
      </c>
      <c r="K163" s="178" t="s">
        <v>806</v>
      </c>
      <c r="L163" s="179" t="s">
        <v>806</v>
      </c>
      <c r="M163" s="180"/>
      <c r="N163" s="56" t="s">
        <v>806</v>
      </c>
      <c r="O163" s="57" t="s">
        <v>806</v>
      </c>
      <c r="P163" s="154" t="s">
        <v>806</v>
      </c>
      <c r="Q163" s="22">
        <f t="shared" si="21"/>
        <v>0</v>
      </c>
      <c r="R163" s="22">
        <f t="shared" si="16"/>
        <v>0</v>
      </c>
      <c r="S163" s="9" t="str">
        <f t="shared" si="17"/>
        <v>-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1"/>
    </row>
    <row r="164" spans="1:254" ht="21" hidden="1" x14ac:dyDescent="0.15">
      <c r="A164" s="44" t="s">
        <v>1446</v>
      </c>
      <c r="B164" s="4" t="s">
        <v>1414</v>
      </c>
      <c r="C164" s="4" t="s">
        <v>1415</v>
      </c>
      <c r="D164" s="8">
        <v>2</v>
      </c>
      <c r="E164" s="51">
        <v>312</v>
      </c>
      <c r="F164" s="17"/>
      <c r="G164" s="18"/>
      <c r="H164" s="19"/>
      <c r="I164" s="20"/>
      <c r="J164" s="177" t="s">
        <v>806</v>
      </c>
      <c r="K164" s="178" t="s">
        <v>806</v>
      </c>
      <c r="L164" s="179" t="s">
        <v>806</v>
      </c>
      <c r="M164" s="180"/>
      <c r="N164" s="56" t="s">
        <v>806</v>
      </c>
      <c r="O164" s="57" t="s">
        <v>806</v>
      </c>
      <c r="P164" s="154" t="s">
        <v>806</v>
      </c>
      <c r="Q164" s="22">
        <f t="shared" ref="Q164" si="22">F164+G164+H164+I164</f>
        <v>0</v>
      </c>
      <c r="R164" s="22">
        <f t="shared" ref="R164" si="23">Q164*D164</f>
        <v>0</v>
      </c>
      <c r="S164" s="9" t="str">
        <f t="shared" ref="S164" si="24">IF(Q164&gt;0,Q164*E164,"-")</f>
        <v>-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1"/>
    </row>
    <row r="165" spans="1:254" ht="37.25" customHeight="1" x14ac:dyDescent="0.15">
      <c r="A165" s="59" t="s">
        <v>938</v>
      </c>
      <c r="B165" s="21"/>
      <c r="C165" s="181"/>
      <c r="D165" s="21"/>
      <c r="E165" s="33"/>
      <c r="F165" s="60">
        <f>SUMPRODUCT(D6:D164,F6:F164)</f>
        <v>0</v>
      </c>
      <c r="G165" s="61">
        <f>SUMPRODUCT(D6:D164,G6:G164)</f>
        <v>0</v>
      </c>
      <c r="H165" s="62">
        <f>SUMPRODUCT(D6:D164,H6:H164)</f>
        <v>0</v>
      </c>
      <c r="I165" s="63">
        <f>SUMPRODUCT(D6:D164,I6:I164)</f>
        <v>0</v>
      </c>
      <c r="J165" s="64">
        <f>SUMPRODUCT(D6:D164,J6:J164)</f>
        <v>0</v>
      </c>
      <c r="K165" s="65">
        <f>SUMPRODUCT(D6:D164,K6:K164)</f>
        <v>0</v>
      </c>
      <c r="L165" s="66">
        <f>SUMPRODUCT(D6:D164,L6:L164)</f>
        <v>0</v>
      </c>
      <c r="M165" s="8">
        <f>SUMPRODUCT(D6:D164,M6:M164)</f>
        <v>0</v>
      </c>
      <c r="N165" s="182">
        <f>SUMPRODUCT(D6:D164,N6:N164)</f>
        <v>0</v>
      </c>
      <c r="O165" s="183">
        <f>SUMPRODUCT(D6:D164,O6:O164)</f>
        <v>0</v>
      </c>
      <c r="P165" s="184">
        <f>P136+P137+P139+P138+P140+P141+P142+P143+(P144*4)+(4*P145)</f>
        <v>0</v>
      </c>
      <c r="Q165" s="22">
        <f>SUM(Q6:Q164)</f>
        <v>0</v>
      </c>
      <c r="R165" s="22">
        <f>SUM(R6:R164)</f>
        <v>0</v>
      </c>
      <c r="S165" s="71" t="str">
        <f t="shared" si="17"/>
        <v>-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1"/>
    </row>
    <row r="166" spans="1:254" ht="21" customHeight="1" x14ac:dyDescent="0.15">
      <c r="A166" s="68"/>
      <c r="B166" s="69"/>
      <c r="C166" s="69"/>
      <c r="D166" s="69"/>
      <c r="E166" s="70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157"/>
      <c r="Q166" s="67" t="s">
        <v>2</v>
      </c>
      <c r="R166" s="72"/>
      <c r="S166" s="73">
        <f>SUM(S6:S165)</f>
        <v>0</v>
      </c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  <c r="HP166" s="74"/>
      <c r="HQ166" s="74"/>
      <c r="HR166" s="74"/>
      <c r="HS166" s="74"/>
      <c r="HT166" s="74"/>
      <c r="HU166" s="74"/>
      <c r="HV166" s="74"/>
      <c r="HW166" s="74"/>
      <c r="HX166" s="74"/>
      <c r="HY166" s="74"/>
      <c r="HZ166" s="74"/>
      <c r="IA166" s="74"/>
      <c r="IB166" s="74"/>
      <c r="IC166" s="74"/>
      <c r="ID166" s="74"/>
      <c r="IE166" s="74"/>
      <c r="IF166" s="74"/>
      <c r="IG166" s="74"/>
      <c r="IH166" s="74"/>
      <c r="II166" s="74"/>
      <c r="IJ166" s="74"/>
      <c r="IK166" s="74"/>
      <c r="IL166" s="74"/>
      <c r="IM166" s="74"/>
      <c r="IN166" s="74"/>
      <c r="IO166" s="74"/>
      <c r="IP166" s="74"/>
      <c r="IQ166" s="74"/>
      <c r="IR166" s="74"/>
      <c r="IS166" s="74"/>
      <c r="IT166" s="75"/>
    </row>
  </sheetData>
  <sheetProtection algorithmName="SHA-512" hashValue="xoO7pfVvLh3JeuqraItnPT+WybIh1TC/Q8wUWH3Rc9gEeroZ3L0JguJDFiYOAffh8z4RBZ+74IVywzXMoh+2Pg==" saltValue="GM0rnkQ0w5oOQxESWKdg0g==" spinCount="100000" sheet="1" selectLockedCells="1"/>
  <mergeCells count="3">
    <mergeCell ref="F1:O1"/>
    <mergeCell ref="A1:E1"/>
    <mergeCell ref="D4:E4"/>
  </mergeCells>
  <pageMargins left="0.5" right="0.5" top="0.75" bottom="0.75" header="0.27777800000000002" footer="0.27777800000000002"/>
  <pageSetup orientation="portrait"/>
  <headerFooter>
    <oddFooter>&amp;L&amp;"Helvetica,Regular"&amp;11&amp;K000000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79"/>
  <sheetViews>
    <sheetView showGridLines="0" zoomScale="50" zoomScaleNormal="108" workbookViewId="0">
      <selection activeCell="G6" sqref="G6"/>
    </sheetView>
  </sheetViews>
  <sheetFormatPr baseColWidth="10" defaultColWidth="30.5" defaultRowHeight="18" customHeight="1" x14ac:dyDescent="0.15"/>
  <cols>
    <col min="1" max="3" width="25.6640625" style="155" customWidth="1"/>
    <col min="4" max="4" width="15.6640625" style="155" customWidth="1"/>
    <col min="5" max="5" width="15.6640625" style="23" customWidth="1"/>
    <col min="6" max="6" width="48.5" style="23" customWidth="1"/>
    <col min="7" max="12" width="19.33203125" style="23" customWidth="1"/>
    <col min="13" max="14" width="25.6640625" style="23" customWidth="1"/>
    <col min="15" max="15" width="23.33203125" style="23" customWidth="1"/>
    <col min="16" max="16" width="16.5" style="171" customWidth="1"/>
    <col min="17" max="17" width="26.6640625" style="175" customWidth="1"/>
    <col min="18" max="256" width="30.5" style="23" customWidth="1"/>
    <col min="257" max="16384" width="30.5" style="23"/>
  </cols>
  <sheetData>
    <row r="1" spans="1:255" ht="131" customHeight="1" x14ac:dyDescent="0.15">
      <c r="A1" s="484" t="s">
        <v>1304</v>
      </c>
      <c r="B1" s="485"/>
      <c r="C1" s="485"/>
      <c r="D1" s="485"/>
      <c r="E1" s="485"/>
      <c r="F1" s="482" t="s">
        <v>1721</v>
      </c>
      <c r="G1" s="483"/>
      <c r="H1" s="483"/>
      <c r="I1" s="483"/>
      <c r="J1" s="483"/>
      <c r="K1" s="483"/>
      <c r="L1" s="483"/>
      <c r="M1" s="25"/>
      <c r="N1" s="76"/>
      <c r="O1" s="77"/>
      <c r="P1" s="166"/>
      <c r="Q1" s="172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6"/>
    </row>
    <row r="2" spans="1:255" ht="25" customHeight="1" x14ac:dyDescent="0.15">
      <c r="A2" s="150" t="s">
        <v>1660</v>
      </c>
      <c r="B2" s="4"/>
      <c r="C2" s="21"/>
      <c r="D2" s="21"/>
      <c r="E2" s="78"/>
      <c r="F2" s="79"/>
      <c r="G2" s="43"/>
      <c r="H2" s="43"/>
      <c r="I2" s="43"/>
      <c r="J2" s="21"/>
      <c r="K2" s="21"/>
      <c r="L2" s="80"/>
      <c r="M2" s="81"/>
      <c r="N2" s="16" t="s">
        <v>2</v>
      </c>
      <c r="O2" s="82">
        <f>O79</f>
        <v>0</v>
      </c>
      <c r="P2" s="167"/>
      <c r="Q2" s="173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1"/>
    </row>
    <row r="3" spans="1:255" ht="8" customHeight="1" x14ac:dyDescent="0.15">
      <c r="A3" s="10"/>
      <c r="B3" s="164"/>
      <c r="C3" s="21"/>
      <c r="D3" s="21"/>
      <c r="E3" s="78"/>
      <c r="F3" s="83"/>
      <c r="G3" s="43"/>
      <c r="H3" s="43"/>
      <c r="I3" s="71"/>
      <c r="J3" s="69"/>
      <c r="K3" s="69"/>
      <c r="L3" s="84"/>
      <c r="M3" s="85"/>
      <c r="N3" s="43"/>
      <c r="O3" s="86"/>
      <c r="P3" s="167"/>
      <c r="Q3" s="173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1"/>
    </row>
    <row r="4" spans="1:255" ht="31.25" customHeight="1" x14ac:dyDescent="0.15">
      <c r="A4" s="165"/>
      <c r="B4" s="4"/>
      <c r="C4" s="4"/>
      <c r="D4" s="21"/>
      <c r="E4" s="78"/>
      <c r="F4" s="11" t="s">
        <v>745</v>
      </c>
      <c r="G4" s="5">
        <v>9005</v>
      </c>
      <c r="H4" s="87">
        <v>7046</v>
      </c>
      <c r="I4" s="88">
        <v>5015</v>
      </c>
      <c r="J4" s="89">
        <v>3020</v>
      </c>
      <c r="K4" s="90">
        <v>1018</v>
      </c>
      <c r="L4" s="91">
        <v>9010</v>
      </c>
      <c r="M4" s="85"/>
      <c r="N4" s="43"/>
      <c r="O4" s="86"/>
      <c r="P4" s="167"/>
      <c r="Q4" s="17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1"/>
    </row>
    <row r="5" spans="1:255" ht="61.25" customHeight="1" x14ac:dyDescent="0.15">
      <c r="A5" s="44" t="s">
        <v>5</v>
      </c>
      <c r="B5" s="4" t="s">
        <v>6</v>
      </c>
      <c r="C5" s="4" t="s">
        <v>7</v>
      </c>
      <c r="D5" s="4" t="s">
        <v>939</v>
      </c>
      <c r="E5" s="4" t="s">
        <v>9</v>
      </c>
      <c r="F5" s="4" t="s">
        <v>940</v>
      </c>
      <c r="G5" s="12" t="s">
        <v>941</v>
      </c>
      <c r="H5" s="92" t="s">
        <v>942</v>
      </c>
      <c r="I5" s="93" t="s">
        <v>748</v>
      </c>
      <c r="J5" s="94" t="s">
        <v>750</v>
      </c>
      <c r="K5" s="95" t="s">
        <v>749</v>
      </c>
      <c r="L5" s="96" t="s">
        <v>751</v>
      </c>
      <c r="M5" s="97" t="s">
        <v>23</v>
      </c>
      <c r="N5" s="9" t="s">
        <v>943</v>
      </c>
      <c r="O5" s="9" t="s">
        <v>25</v>
      </c>
      <c r="P5" s="168" t="s">
        <v>27</v>
      </c>
      <c r="Q5" s="17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1"/>
    </row>
    <row r="6" spans="1:255" ht="60.5" customHeight="1" x14ac:dyDescent="0.15">
      <c r="A6" s="44" t="s">
        <v>1342</v>
      </c>
      <c r="B6" s="4" t="s">
        <v>944</v>
      </c>
      <c r="C6" s="4" t="s">
        <v>945</v>
      </c>
      <c r="D6" s="8">
        <v>1</v>
      </c>
      <c r="E6" s="33">
        <v>167</v>
      </c>
      <c r="F6" s="4" t="s">
        <v>946</v>
      </c>
      <c r="G6" s="191"/>
      <c r="H6" s="458" t="s">
        <v>806</v>
      </c>
      <c r="I6" s="192"/>
      <c r="J6" s="196"/>
      <c r="K6" s="459" t="s">
        <v>806</v>
      </c>
      <c r="L6" s="198"/>
      <c r="M6" s="98">
        <f t="shared" ref="M6:M12" si="0">(G6+I6+J6+L6)</f>
        <v>0</v>
      </c>
      <c r="N6" s="22">
        <f t="shared" ref="N6:N37" si="1">M6*D6</f>
        <v>0</v>
      </c>
      <c r="O6" s="9" t="str">
        <f t="shared" ref="O6:O37" si="2">IF(M6&gt;0,M6*E6,"-")</f>
        <v>-</v>
      </c>
      <c r="P6" s="169">
        <v>1.9</v>
      </c>
      <c r="Q6" s="17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1"/>
    </row>
    <row r="7" spans="1:255" ht="60.5" customHeight="1" x14ac:dyDescent="0.15">
      <c r="A7" s="44" t="s">
        <v>1342</v>
      </c>
      <c r="B7" s="4" t="s">
        <v>947</v>
      </c>
      <c r="C7" s="99" t="s">
        <v>948</v>
      </c>
      <c r="D7" s="8">
        <v>1</v>
      </c>
      <c r="E7" s="33">
        <v>170</v>
      </c>
      <c r="F7" s="4" t="s">
        <v>949</v>
      </c>
      <c r="G7" s="191"/>
      <c r="H7" s="458" t="s">
        <v>806</v>
      </c>
      <c r="I7" s="192"/>
      <c r="J7" s="196"/>
      <c r="K7" s="459" t="s">
        <v>806</v>
      </c>
      <c r="L7" s="198"/>
      <c r="M7" s="98">
        <f t="shared" si="0"/>
        <v>0</v>
      </c>
      <c r="N7" s="22">
        <f t="shared" si="1"/>
        <v>0</v>
      </c>
      <c r="O7" s="9" t="str">
        <f t="shared" si="2"/>
        <v>-</v>
      </c>
      <c r="P7" s="169">
        <v>1.9</v>
      </c>
      <c r="Q7" s="17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1"/>
    </row>
    <row r="8" spans="1:255" ht="60.5" customHeight="1" x14ac:dyDescent="0.15">
      <c r="A8" s="44" t="s">
        <v>1342</v>
      </c>
      <c r="B8" s="4" t="s">
        <v>950</v>
      </c>
      <c r="C8" s="99" t="s">
        <v>951</v>
      </c>
      <c r="D8" s="8">
        <v>1</v>
      </c>
      <c r="E8" s="33">
        <v>170</v>
      </c>
      <c r="F8" s="4" t="s">
        <v>952</v>
      </c>
      <c r="G8" s="191"/>
      <c r="H8" s="458" t="s">
        <v>806</v>
      </c>
      <c r="I8" s="192"/>
      <c r="J8" s="196"/>
      <c r="K8" s="459" t="s">
        <v>806</v>
      </c>
      <c r="L8" s="198"/>
      <c r="M8" s="98">
        <f t="shared" si="0"/>
        <v>0</v>
      </c>
      <c r="N8" s="22">
        <f t="shared" si="1"/>
        <v>0</v>
      </c>
      <c r="O8" s="9" t="str">
        <f t="shared" si="2"/>
        <v>-</v>
      </c>
      <c r="P8" s="169">
        <v>2.2999999999999998</v>
      </c>
      <c r="Q8" s="173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1"/>
    </row>
    <row r="9" spans="1:255" ht="60.5" customHeight="1" x14ac:dyDescent="0.15">
      <c r="A9" s="44" t="s">
        <v>1342</v>
      </c>
      <c r="B9" s="4" t="s">
        <v>953</v>
      </c>
      <c r="C9" s="99" t="s">
        <v>954</v>
      </c>
      <c r="D9" s="8">
        <v>1</v>
      </c>
      <c r="E9" s="33">
        <v>175</v>
      </c>
      <c r="F9" s="4" t="s">
        <v>955</v>
      </c>
      <c r="G9" s="191"/>
      <c r="H9" s="458" t="s">
        <v>806</v>
      </c>
      <c r="I9" s="192"/>
      <c r="J9" s="196"/>
      <c r="K9" s="459" t="s">
        <v>806</v>
      </c>
      <c r="L9" s="198"/>
      <c r="M9" s="98">
        <f t="shared" si="0"/>
        <v>0</v>
      </c>
      <c r="N9" s="22">
        <f t="shared" si="1"/>
        <v>0</v>
      </c>
      <c r="O9" s="9" t="str">
        <f t="shared" si="2"/>
        <v>-</v>
      </c>
      <c r="P9" s="169">
        <v>2.2999999999999998</v>
      </c>
      <c r="Q9" s="173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1"/>
    </row>
    <row r="10" spans="1:255" ht="60.5" customHeight="1" x14ac:dyDescent="0.15">
      <c r="A10" s="44" t="s">
        <v>1342</v>
      </c>
      <c r="B10" s="4" t="s">
        <v>956</v>
      </c>
      <c r="C10" s="99" t="s">
        <v>957</v>
      </c>
      <c r="D10" s="8">
        <v>1</v>
      </c>
      <c r="E10" s="33">
        <v>175</v>
      </c>
      <c r="F10" s="4" t="s">
        <v>958</v>
      </c>
      <c r="G10" s="191"/>
      <c r="H10" s="458" t="s">
        <v>806</v>
      </c>
      <c r="I10" s="192"/>
      <c r="J10" s="196"/>
      <c r="K10" s="459" t="s">
        <v>806</v>
      </c>
      <c r="L10" s="198"/>
      <c r="M10" s="98">
        <f t="shared" si="0"/>
        <v>0</v>
      </c>
      <c r="N10" s="22">
        <f t="shared" si="1"/>
        <v>0</v>
      </c>
      <c r="O10" s="9" t="str">
        <f t="shared" si="2"/>
        <v>-</v>
      </c>
      <c r="P10" s="169">
        <v>1.9</v>
      </c>
      <c r="Q10" s="17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1"/>
    </row>
    <row r="11" spans="1:255" ht="60.5" customHeight="1" x14ac:dyDescent="0.15">
      <c r="A11" s="44" t="s">
        <v>1342</v>
      </c>
      <c r="B11" s="4" t="s">
        <v>959</v>
      </c>
      <c r="C11" s="99" t="s">
        <v>960</v>
      </c>
      <c r="D11" s="8">
        <v>1</v>
      </c>
      <c r="E11" s="33">
        <v>182</v>
      </c>
      <c r="F11" s="4" t="s">
        <v>961</v>
      </c>
      <c r="G11" s="191"/>
      <c r="H11" s="458" t="s">
        <v>806</v>
      </c>
      <c r="I11" s="192"/>
      <c r="J11" s="196"/>
      <c r="K11" s="459" t="s">
        <v>806</v>
      </c>
      <c r="L11" s="198"/>
      <c r="M11" s="98">
        <f t="shared" si="0"/>
        <v>0</v>
      </c>
      <c r="N11" s="22">
        <f t="shared" si="1"/>
        <v>0</v>
      </c>
      <c r="O11" s="9" t="str">
        <f t="shared" si="2"/>
        <v>-</v>
      </c>
      <c r="P11" s="169">
        <v>2.6</v>
      </c>
      <c r="Q11" s="17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1"/>
    </row>
    <row r="12" spans="1:255" ht="60.5" customHeight="1" x14ac:dyDescent="0.15">
      <c r="A12" s="44" t="s">
        <v>1342</v>
      </c>
      <c r="B12" s="4" t="s">
        <v>962</v>
      </c>
      <c r="C12" s="99" t="s">
        <v>963</v>
      </c>
      <c r="D12" s="8">
        <v>1</v>
      </c>
      <c r="E12" s="33">
        <v>160</v>
      </c>
      <c r="F12" s="4" t="s">
        <v>964</v>
      </c>
      <c r="G12" s="191"/>
      <c r="H12" s="458" t="s">
        <v>806</v>
      </c>
      <c r="I12" s="192"/>
      <c r="J12" s="196"/>
      <c r="K12" s="459" t="s">
        <v>806</v>
      </c>
      <c r="L12" s="198"/>
      <c r="M12" s="98">
        <f t="shared" si="0"/>
        <v>0</v>
      </c>
      <c r="N12" s="22">
        <f t="shared" si="1"/>
        <v>0</v>
      </c>
      <c r="O12" s="9" t="str">
        <f t="shared" si="2"/>
        <v>-</v>
      </c>
      <c r="P12" s="169">
        <v>0.9</v>
      </c>
      <c r="Q12" s="173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1"/>
    </row>
    <row r="13" spans="1:255" ht="60.5" hidden="1" customHeight="1" x14ac:dyDescent="0.15">
      <c r="A13" s="44" t="s">
        <v>1342</v>
      </c>
      <c r="B13" s="4" t="s">
        <v>1343</v>
      </c>
      <c r="C13" s="99" t="s">
        <v>1333</v>
      </c>
      <c r="D13" s="8">
        <v>5</v>
      </c>
      <c r="E13" s="33">
        <v>360</v>
      </c>
      <c r="F13" s="4" t="s">
        <v>1335</v>
      </c>
      <c r="G13" s="191"/>
      <c r="H13" s="195" t="s">
        <v>806</v>
      </c>
      <c r="I13" s="192"/>
      <c r="J13" s="199" t="s">
        <v>806</v>
      </c>
      <c r="K13" s="197" t="s">
        <v>806</v>
      </c>
      <c r="L13" s="198"/>
      <c r="M13" s="98">
        <f>(G13+I13+L13)</f>
        <v>0</v>
      </c>
      <c r="N13" s="22">
        <f t="shared" si="1"/>
        <v>0</v>
      </c>
      <c r="O13" s="9" t="str">
        <f t="shared" si="2"/>
        <v>-</v>
      </c>
      <c r="P13" s="169">
        <v>4</v>
      </c>
      <c r="Q13" s="17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1"/>
    </row>
    <row r="14" spans="1:255" ht="60.5" hidden="1" customHeight="1" x14ac:dyDescent="0.15">
      <c r="A14" s="44" t="s">
        <v>1342</v>
      </c>
      <c r="B14" s="4" t="s">
        <v>1344</v>
      </c>
      <c r="C14" s="99" t="s">
        <v>1334</v>
      </c>
      <c r="D14" s="8">
        <v>5</v>
      </c>
      <c r="E14" s="33">
        <v>360</v>
      </c>
      <c r="F14" s="4" t="s">
        <v>1335</v>
      </c>
      <c r="G14" s="191"/>
      <c r="H14" s="195" t="s">
        <v>806</v>
      </c>
      <c r="I14" s="192"/>
      <c r="J14" s="199" t="s">
        <v>806</v>
      </c>
      <c r="K14" s="197" t="s">
        <v>806</v>
      </c>
      <c r="L14" s="198"/>
      <c r="M14" s="98">
        <f>(G14+I14+L14)</f>
        <v>0</v>
      </c>
      <c r="N14" s="22">
        <f t="shared" si="1"/>
        <v>0</v>
      </c>
      <c r="O14" s="9" t="str">
        <f t="shared" si="2"/>
        <v>-</v>
      </c>
      <c r="P14" s="169">
        <v>4</v>
      </c>
      <c r="Q14" s="17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1"/>
    </row>
    <row r="15" spans="1:255" ht="61.25" customHeight="1" x14ac:dyDescent="0.15">
      <c r="A15" s="44" t="s">
        <v>965</v>
      </c>
      <c r="B15" s="101" t="s">
        <v>966</v>
      </c>
      <c r="C15" s="99" t="s">
        <v>967</v>
      </c>
      <c r="D15" s="8">
        <v>2</v>
      </c>
      <c r="E15" s="33">
        <v>213</v>
      </c>
      <c r="F15" s="99" t="s">
        <v>968</v>
      </c>
      <c r="G15" s="191"/>
      <c r="H15" s="200"/>
      <c r="I15" s="192"/>
      <c r="J15" s="196"/>
      <c r="K15" s="201"/>
      <c r="L15" s="460" t="s">
        <v>806</v>
      </c>
      <c r="M15" s="98">
        <f t="shared" ref="M15:M46" si="3">(G15+H15+I15+K15+J15)</f>
        <v>0</v>
      </c>
      <c r="N15" s="22">
        <f t="shared" si="1"/>
        <v>0</v>
      </c>
      <c r="O15" s="9" t="str">
        <f t="shared" si="2"/>
        <v>-</v>
      </c>
      <c r="P15" s="169">
        <v>1.48</v>
      </c>
      <c r="Q15" s="17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1"/>
    </row>
    <row r="16" spans="1:255" ht="60.5" customHeight="1" x14ac:dyDescent="0.15">
      <c r="A16" s="44" t="s">
        <v>965</v>
      </c>
      <c r="B16" s="101" t="s">
        <v>969</v>
      </c>
      <c r="C16" s="99" t="s">
        <v>970</v>
      </c>
      <c r="D16" s="8">
        <v>2</v>
      </c>
      <c r="E16" s="33">
        <v>327</v>
      </c>
      <c r="F16" s="99" t="s">
        <v>971</v>
      </c>
      <c r="G16" s="191"/>
      <c r="H16" s="200"/>
      <c r="I16" s="192"/>
      <c r="J16" s="196"/>
      <c r="K16" s="201"/>
      <c r="L16" s="460" t="s">
        <v>806</v>
      </c>
      <c r="M16" s="98">
        <f t="shared" si="3"/>
        <v>0</v>
      </c>
      <c r="N16" s="22">
        <f t="shared" si="1"/>
        <v>0</v>
      </c>
      <c r="O16" s="9" t="str">
        <f t="shared" si="2"/>
        <v>-</v>
      </c>
      <c r="P16" s="169">
        <v>5.17</v>
      </c>
      <c r="Q16" s="17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1"/>
    </row>
    <row r="17" spans="1:255" ht="60.5" customHeight="1" x14ac:dyDescent="0.15">
      <c r="A17" s="100" t="s">
        <v>972</v>
      </c>
      <c r="B17" s="101" t="s">
        <v>973</v>
      </c>
      <c r="C17" s="99" t="s">
        <v>974</v>
      </c>
      <c r="D17" s="8">
        <v>3</v>
      </c>
      <c r="E17" s="33">
        <v>330</v>
      </c>
      <c r="F17" s="99" t="s">
        <v>975</v>
      </c>
      <c r="G17" s="191"/>
      <c r="H17" s="200"/>
      <c r="I17" s="192"/>
      <c r="J17" s="196"/>
      <c r="K17" s="201"/>
      <c r="L17" s="460" t="s">
        <v>806</v>
      </c>
      <c r="M17" s="98">
        <f t="shared" si="3"/>
        <v>0</v>
      </c>
      <c r="N17" s="22">
        <f t="shared" si="1"/>
        <v>0</v>
      </c>
      <c r="O17" s="9" t="str">
        <f t="shared" si="2"/>
        <v>-</v>
      </c>
      <c r="P17" s="169">
        <v>9</v>
      </c>
      <c r="Q17" s="173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1"/>
    </row>
    <row r="18" spans="1:255" ht="60.5" customHeight="1" x14ac:dyDescent="0.15">
      <c r="A18" s="44" t="s">
        <v>976</v>
      </c>
      <c r="B18" s="101" t="s">
        <v>977</v>
      </c>
      <c r="C18" s="99" t="s">
        <v>978</v>
      </c>
      <c r="D18" s="8">
        <v>2</v>
      </c>
      <c r="E18" s="33">
        <v>272</v>
      </c>
      <c r="F18" s="99" t="s">
        <v>979</v>
      </c>
      <c r="G18" s="191"/>
      <c r="H18" s="200"/>
      <c r="I18" s="192"/>
      <c r="J18" s="196"/>
      <c r="K18" s="201"/>
      <c r="L18" s="460" t="s">
        <v>806</v>
      </c>
      <c r="M18" s="98">
        <f t="shared" si="3"/>
        <v>0</v>
      </c>
      <c r="N18" s="22">
        <f t="shared" si="1"/>
        <v>0</v>
      </c>
      <c r="O18" s="9" t="str">
        <f t="shared" si="2"/>
        <v>-</v>
      </c>
      <c r="P18" s="169">
        <v>4.4000000000000004</v>
      </c>
      <c r="Q18" s="173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1"/>
    </row>
    <row r="19" spans="1:255" ht="60.5" customHeight="1" x14ac:dyDescent="0.15">
      <c r="A19" s="44" t="s">
        <v>976</v>
      </c>
      <c r="B19" s="101" t="s">
        <v>980</v>
      </c>
      <c r="C19" s="99" t="s">
        <v>981</v>
      </c>
      <c r="D19" s="8">
        <v>2</v>
      </c>
      <c r="E19" s="33">
        <v>275</v>
      </c>
      <c r="F19" s="99" t="s">
        <v>982</v>
      </c>
      <c r="G19" s="191"/>
      <c r="H19" s="200"/>
      <c r="I19" s="192"/>
      <c r="J19" s="196"/>
      <c r="K19" s="201"/>
      <c r="L19" s="460" t="s">
        <v>806</v>
      </c>
      <c r="M19" s="98">
        <f t="shared" si="3"/>
        <v>0</v>
      </c>
      <c r="N19" s="22">
        <f t="shared" si="1"/>
        <v>0</v>
      </c>
      <c r="O19" s="9" t="str">
        <f t="shared" si="2"/>
        <v>-</v>
      </c>
      <c r="P19" s="169">
        <v>6</v>
      </c>
      <c r="Q19" s="173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1"/>
    </row>
    <row r="20" spans="1:255" ht="60.5" customHeight="1" x14ac:dyDescent="0.15">
      <c r="A20" s="44" t="s">
        <v>976</v>
      </c>
      <c r="B20" s="101" t="s">
        <v>983</v>
      </c>
      <c r="C20" s="99" t="s">
        <v>984</v>
      </c>
      <c r="D20" s="8">
        <v>2</v>
      </c>
      <c r="E20" s="33">
        <v>301</v>
      </c>
      <c r="F20" s="99" t="s">
        <v>985</v>
      </c>
      <c r="G20" s="191"/>
      <c r="H20" s="200"/>
      <c r="I20" s="192"/>
      <c r="J20" s="196"/>
      <c r="K20" s="201"/>
      <c r="L20" s="460" t="s">
        <v>806</v>
      </c>
      <c r="M20" s="98">
        <f t="shared" si="3"/>
        <v>0</v>
      </c>
      <c r="N20" s="22">
        <f t="shared" si="1"/>
        <v>0</v>
      </c>
      <c r="O20" s="9" t="str">
        <f t="shared" si="2"/>
        <v>-</v>
      </c>
      <c r="P20" s="169">
        <v>6</v>
      </c>
      <c r="Q20" s="173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1"/>
    </row>
    <row r="21" spans="1:255" ht="60.5" customHeight="1" x14ac:dyDescent="0.15">
      <c r="A21" s="44" t="s">
        <v>976</v>
      </c>
      <c r="B21" s="101" t="s">
        <v>986</v>
      </c>
      <c r="C21" s="99" t="s">
        <v>987</v>
      </c>
      <c r="D21" s="8">
        <v>2</v>
      </c>
      <c r="E21" s="33">
        <v>275</v>
      </c>
      <c r="F21" s="99" t="s">
        <v>988</v>
      </c>
      <c r="G21" s="191"/>
      <c r="H21" s="200"/>
      <c r="I21" s="192"/>
      <c r="J21" s="196"/>
      <c r="K21" s="201"/>
      <c r="L21" s="460" t="s">
        <v>806</v>
      </c>
      <c r="M21" s="98">
        <f t="shared" si="3"/>
        <v>0</v>
      </c>
      <c r="N21" s="22">
        <f t="shared" si="1"/>
        <v>0</v>
      </c>
      <c r="O21" s="9" t="str">
        <f t="shared" si="2"/>
        <v>-</v>
      </c>
      <c r="P21" s="169">
        <v>6</v>
      </c>
      <c r="Q21" s="173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1"/>
    </row>
    <row r="22" spans="1:255" ht="60.5" customHeight="1" x14ac:dyDescent="0.15">
      <c r="A22" s="44" t="s">
        <v>976</v>
      </c>
      <c r="B22" s="101" t="s">
        <v>989</v>
      </c>
      <c r="C22" s="4" t="s">
        <v>990</v>
      </c>
      <c r="D22" s="8">
        <v>6</v>
      </c>
      <c r="E22" s="33">
        <v>800</v>
      </c>
      <c r="F22" s="99" t="s">
        <v>991</v>
      </c>
      <c r="G22" s="191"/>
      <c r="H22" s="200"/>
      <c r="I22" s="192"/>
      <c r="J22" s="196"/>
      <c r="K22" s="201"/>
      <c r="L22" s="460" t="s">
        <v>806</v>
      </c>
      <c r="M22" s="98">
        <f t="shared" si="3"/>
        <v>0</v>
      </c>
      <c r="N22" s="22">
        <f t="shared" si="1"/>
        <v>0</v>
      </c>
      <c r="O22" s="9" t="str">
        <f t="shared" si="2"/>
        <v>-</v>
      </c>
      <c r="P22" s="169">
        <v>36</v>
      </c>
      <c r="Q22" s="173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1"/>
    </row>
    <row r="23" spans="1:255" ht="60.5" customHeight="1" x14ac:dyDescent="0.15">
      <c r="A23" s="44" t="s">
        <v>976</v>
      </c>
      <c r="B23" s="101" t="s">
        <v>992</v>
      </c>
      <c r="C23" s="4" t="s">
        <v>993</v>
      </c>
      <c r="D23" s="8">
        <v>6</v>
      </c>
      <c r="E23" s="33">
        <v>767</v>
      </c>
      <c r="F23" s="99" t="s">
        <v>994</v>
      </c>
      <c r="G23" s="191"/>
      <c r="H23" s="200"/>
      <c r="I23" s="192"/>
      <c r="J23" s="196"/>
      <c r="K23" s="201"/>
      <c r="L23" s="460" t="s">
        <v>806</v>
      </c>
      <c r="M23" s="98">
        <f t="shared" si="3"/>
        <v>0</v>
      </c>
      <c r="N23" s="22">
        <f t="shared" si="1"/>
        <v>0</v>
      </c>
      <c r="O23" s="9" t="str">
        <f t="shared" si="2"/>
        <v>-</v>
      </c>
      <c r="P23" s="169">
        <v>36</v>
      </c>
      <c r="Q23" s="173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1"/>
    </row>
    <row r="24" spans="1:255" ht="60.5" customHeight="1" x14ac:dyDescent="0.15">
      <c r="A24" s="44" t="s">
        <v>976</v>
      </c>
      <c r="B24" s="101" t="s">
        <v>995</v>
      </c>
      <c r="C24" s="4" t="s">
        <v>996</v>
      </c>
      <c r="D24" s="8">
        <v>3</v>
      </c>
      <c r="E24" s="33">
        <v>483</v>
      </c>
      <c r="F24" s="99" t="s">
        <v>997</v>
      </c>
      <c r="G24" s="191"/>
      <c r="H24" s="200"/>
      <c r="I24" s="192"/>
      <c r="J24" s="196"/>
      <c r="K24" s="201"/>
      <c r="L24" s="460" t="s">
        <v>806</v>
      </c>
      <c r="M24" s="98">
        <f>(G24+H24+I24+K24+J24)</f>
        <v>0</v>
      </c>
      <c r="N24" s="22">
        <f t="shared" si="1"/>
        <v>0</v>
      </c>
      <c r="O24" s="9" t="str">
        <f t="shared" si="2"/>
        <v>-</v>
      </c>
      <c r="P24" s="169">
        <v>20</v>
      </c>
      <c r="Q24" s="173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1"/>
    </row>
    <row r="25" spans="1:255" ht="60.5" customHeight="1" x14ac:dyDescent="0.15">
      <c r="A25" s="44" t="s">
        <v>998</v>
      </c>
      <c r="B25" s="101" t="s">
        <v>999</v>
      </c>
      <c r="C25" s="99" t="s">
        <v>1000</v>
      </c>
      <c r="D25" s="8">
        <v>3</v>
      </c>
      <c r="E25" s="33">
        <v>374</v>
      </c>
      <c r="F25" s="99" t="s">
        <v>1001</v>
      </c>
      <c r="G25" s="191"/>
      <c r="H25" s="200"/>
      <c r="I25" s="192"/>
      <c r="J25" s="196"/>
      <c r="K25" s="201"/>
      <c r="L25" s="460" t="s">
        <v>806</v>
      </c>
      <c r="M25" s="98">
        <f t="shared" si="3"/>
        <v>0</v>
      </c>
      <c r="N25" s="22">
        <f t="shared" si="1"/>
        <v>0</v>
      </c>
      <c r="O25" s="9" t="str">
        <f t="shared" si="2"/>
        <v>-</v>
      </c>
      <c r="P25" s="169">
        <v>7</v>
      </c>
      <c r="Q25" s="173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1"/>
    </row>
    <row r="26" spans="1:255" ht="60.5" customHeight="1" x14ac:dyDescent="0.15">
      <c r="A26" s="44" t="s">
        <v>998</v>
      </c>
      <c r="B26" s="101" t="s">
        <v>1002</v>
      </c>
      <c r="C26" s="99" t="s">
        <v>1003</v>
      </c>
      <c r="D26" s="8">
        <v>3</v>
      </c>
      <c r="E26" s="33">
        <v>374</v>
      </c>
      <c r="F26" s="99" t="s">
        <v>1004</v>
      </c>
      <c r="G26" s="191"/>
      <c r="H26" s="200"/>
      <c r="I26" s="192"/>
      <c r="J26" s="196"/>
      <c r="K26" s="201"/>
      <c r="L26" s="460" t="s">
        <v>806</v>
      </c>
      <c r="M26" s="98">
        <f t="shared" si="3"/>
        <v>0</v>
      </c>
      <c r="N26" s="22">
        <f t="shared" si="1"/>
        <v>0</v>
      </c>
      <c r="O26" s="9" t="str">
        <f t="shared" si="2"/>
        <v>-</v>
      </c>
      <c r="P26" s="169">
        <v>7</v>
      </c>
      <c r="Q26" s="173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1"/>
    </row>
    <row r="27" spans="1:255" ht="60.5" customHeight="1" x14ac:dyDescent="0.15">
      <c r="A27" s="44" t="s">
        <v>998</v>
      </c>
      <c r="B27" s="101" t="s">
        <v>1005</v>
      </c>
      <c r="C27" s="99" t="s">
        <v>1006</v>
      </c>
      <c r="D27" s="8">
        <v>3</v>
      </c>
      <c r="E27" s="33">
        <v>374</v>
      </c>
      <c r="F27" s="99" t="s">
        <v>1007</v>
      </c>
      <c r="G27" s="191"/>
      <c r="H27" s="200"/>
      <c r="I27" s="192"/>
      <c r="J27" s="196"/>
      <c r="K27" s="201"/>
      <c r="L27" s="460" t="s">
        <v>806</v>
      </c>
      <c r="M27" s="98">
        <f t="shared" si="3"/>
        <v>0</v>
      </c>
      <c r="N27" s="22">
        <f t="shared" si="1"/>
        <v>0</v>
      </c>
      <c r="O27" s="9" t="str">
        <f t="shared" si="2"/>
        <v>-</v>
      </c>
      <c r="P27" s="169">
        <v>7</v>
      </c>
      <c r="Q27" s="173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1"/>
    </row>
    <row r="28" spans="1:255" ht="60.5" customHeight="1" x14ac:dyDescent="0.15">
      <c r="A28" s="44" t="s">
        <v>998</v>
      </c>
      <c r="B28" s="101" t="s">
        <v>1008</v>
      </c>
      <c r="C28" s="99" t="s">
        <v>1009</v>
      </c>
      <c r="D28" s="8">
        <v>3</v>
      </c>
      <c r="E28" s="33">
        <v>374</v>
      </c>
      <c r="F28" s="99" t="s">
        <v>1010</v>
      </c>
      <c r="G28" s="191"/>
      <c r="H28" s="200"/>
      <c r="I28" s="192"/>
      <c r="J28" s="196"/>
      <c r="K28" s="201"/>
      <c r="L28" s="460" t="s">
        <v>806</v>
      </c>
      <c r="M28" s="98">
        <f t="shared" si="3"/>
        <v>0</v>
      </c>
      <c r="N28" s="22">
        <f t="shared" si="1"/>
        <v>0</v>
      </c>
      <c r="O28" s="9" t="str">
        <f t="shared" si="2"/>
        <v>-</v>
      </c>
      <c r="P28" s="169">
        <v>7</v>
      </c>
      <c r="Q28" s="173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1"/>
    </row>
    <row r="29" spans="1:255" ht="60.5" customHeight="1" x14ac:dyDescent="0.15">
      <c r="A29" s="44" t="s">
        <v>998</v>
      </c>
      <c r="B29" s="101" t="s">
        <v>1011</v>
      </c>
      <c r="C29" s="99" t="s">
        <v>1012</v>
      </c>
      <c r="D29" s="8">
        <v>1</v>
      </c>
      <c r="E29" s="33">
        <v>219</v>
      </c>
      <c r="F29" s="99" t="s">
        <v>1013</v>
      </c>
      <c r="G29" s="191"/>
      <c r="H29" s="200"/>
      <c r="I29" s="192"/>
      <c r="J29" s="196"/>
      <c r="K29" s="201"/>
      <c r="L29" s="460" t="s">
        <v>806</v>
      </c>
      <c r="M29" s="98">
        <f t="shared" si="3"/>
        <v>0</v>
      </c>
      <c r="N29" s="22">
        <f t="shared" si="1"/>
        <v>0</v>
      </c>
      <c r="O29" s="9" t="str">
        <f t="shared" si="2"/>
        <v>-</v>
      </c>
      <c r="P29" s="169">
        <v>5</v>
      </c>
      <c r="Q29" s="173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1"/>
    </row>
    <row r="30" spans="1:255" ht="60.5" customHeight="1" x14ac:dyDescent="0.15">
      <c r="A30" s="44" t="s">
        <v>998</v>
      </c>
      <c r="B30" s="101" t="s">
        <v>1014</v>
      </c>
      <c r="C30" s="99" t="s">
        <v>1015</v>
      </c>
      <c r="D30" s="8">
        <v>1</v>
      </c>
      <c r="E30" s="33">
        <v>199</v>
      </c>
      <c r="F30" s="99" t="s">
        <v>1016</v>
      </c>
      <c r="G30" s="191"/>
      <c r="H30" s="200"/>
      <c r="I30" s="192"/>
      <c r="J30" s="196"/>
      <c r="K30" s="201"/>
      <c r="L30" s="460" t="s">
        <v>806</v>
      </c>
      <c r="M30" s="98">
        <f t="shared" si="3"/>
        <v>0</v>
      </c>
      <c r="N30" s="22">
        <f t="shared" si="1"/>
        <v>0</v>
      </c>
      <c r="O30" s="9" t="str">
        <f t="shared" si="2"/>
        <v>-</v>
      </c>
      <c r="P30" s="169">
        <v>5</v>
      </c>
      <c r="Q30" s="173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1"/>
    </row>
    <row r="31" spans="1:255" ht="60.5" customHeight="1" x14ac:dyDescent="0.15">
      <c r="A31" s="44" t="s">
        <v>998</v>
      </c>
      <c r="B31" s="101" t="s">
        <v>1017</v>
      </c>
      <c r="C31" s="99" t="s">
        <v>1018</v>
      </c>
      <c r="D31" s="8">
        <v>1</v>
      </c>
      <c r="E31" s="33">
        <v>206</v>
      </c>
      <c r="F31" s="99" t="s">
        <v>1019</v>
      </c>
      <c r="G31" s="191"/>
      <c r="H31" s="200"/>
      <c r="I31" s="192"/>
      <c r="J31" s="196"/>
      <c r="K31" s="201"/>
      <c r="L31" s="460" t="s">
        <v>806</v>
      </c>
      <c r="M31" s="98">
        <f t="shared" si="3"/>
        <v>0</v>
      </c>
      <c r="N31" s="22">
        <f t="shared" si="1"/>
        <v>0</v>
      </c>
      <c r="O31" s="9" t="str">
        <f t="shared" si="2"/>
        <v>-</v>
      </c>
      <c r="P31" s="169">
        <v>5</v>
      </c>
      <c r="Q31" s="173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1"/>
    </row>
    <row r="32" spans="1:255" ht="60.5" customHeight="1" x14ac:dyDescent="0.15">
      <c r="A32" s="44" t="s">
        <v>998</v>
      </c>
      <c r="B32" s="101" t="s">
        <v>1020</v>
      </c>
      <c r="C32" s="99" t="s">
        <v>1021</v>
      </c>
      <c r="D32" s="8">
        <v>2</v>
      </c>
      <c r="E32" s="33">
        <v>620</v>
      </c>
      <c r="F32" s="99" t="s">
        <v>1022</v>
      </c>
      <c r="G32" s="191"/>
      <c r="H32" s="200"/>
      <c r="I32" s="192"/>
      <c r="J32" s="196"/>
      <c r="K32" s="201"/>
      <c r="L32" s="460" t="s">
        <v>806</v>
      </c>
      <c r="M32" s="98">
        <f t="shared" si="3"/>
        <v>0</v>
      </c>
      <c r="N32" s="22">
        <f t="shared" si="1"/>
        <v>0</v>
      </c>
      <c r="O32" s="9" t="str">
        <f t="shared" si="2"/>
        <v>-</v>
      </c>
      <c r="P32" s="169"/>
      <c r="Q32" s="173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1"/>
    </row>
    <row r="33" spans="1:255" ht="60.5" customHeight="1" x14ac:dyDescent="0.15">
      <c r="A33" s="44" t="s">
        <v>1376</v>
      </c>
      <c r="B33" s="101" t="s">
        <v>1023</v>
      </c>
      <c r="C33" s="99" t="s">
        <v>1024</v>
      </c>
      <c r="D33" s="8">
        <v>1</v>
      </c>
      <c r="E33" s="33">
        <v>199</v>
      </c>
      <c r="F33" s="99" t="s">
        <v>1025</v>
      </c>
      <c r="G33" s="191"/>
      <c r="H33" s="200"/>
      <c r="I33" s="192"/>
      <c r="J33" s="196"/>
      <c r="K33" s="201"/>
      <c r="L33" s="460" t="s">
        <v>806</v>
      </c>
      <c r="M33" s="98">
        <f t="shared" si="3"/>
        <v>0</v>
      </c>
      <c r="N33" s="22">
        <f t="shared" si="1"/>
        <v>0</v>
      </c>
      <c r="O33" s="9" t="str">
        <f t="shared" si="2"/>
        <v>-</v>
      </c>
      <c r="P33" s="169">
        <v>2</v>
      </c>
      <c r="Q33" s="173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1"/>
    </row>
    <row r="34" spans="1:255" ht="60.5" customHeight="1" x14ac:dyDescent="0.15">
      <c r="A34" s="44" t="s">
        <v>1376</v>
      </c>
      <c r="B34" s="101" t="s">
        <v>1026</v>
      </c>
      <c r="C34" s="99" t="s">
        <v>1027</v>
      </c>
      <c r="D34" s="8">
        <v>1</v>
      </c>
      <c r="E34" s="33">
        <v>192</v>
      </c>
      <c r="F34" s="99" t="s">
        <v>1028</v>
      </c>
      <c r="G34" s="191"/>
      <c r="H34" s="200"/>
      <c r="I34" s="192"/>
      <c r="J34" s="196"/>
      <c r="K34" s="201"/>
      <c r="L34" s="460" t="s">
        <v>806</v>
      </c>
      <c r="M34" s="98">
        <f t="shared" si="3"/>
        <v>0</v>
      </c>
      <c r="N34" s="22">
        <f t="shared" si="1"/>
        <v>0</v>
      </c>
      <c r="O34" s="9" t="str">
        <f t="shared" si="2"/>
        <v>-</v>
      </c>
      <c r="P34" s="169">
        <v>2</v>
      </c>
      <c r="Q34" s="173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1"/>
    </row>
    <row r="35" spans="1:255" ht="60.5" customHeight="1" x14ac:dyDescent="0.15">
      <c r="A35" s="44" t="s">
        <v>1376</v>
      </c>
      <c r="B35" s="101" t="s">
        <v>1029</v>
      </c>
      <c r="C35" s="99" t="s">
        <v>1030</v>
      </c>
      <c r="D35" s="8">
        <v>1</v>
      </c>
      <c r="E35" s="33">
        <v>163</v>
      </c>
      <c r="F35" s="99" t="s">
        <v>1031</v>
      </c>
      <c r="G35" s="191"/>
      <c r="H35" s="200"/>
      <c r="I35" s="192"/>
      <c r="J35" s="196"/>
      <c r="K35" s="201"/>
      <c r="L35" s="460" t="s">
        <v>806</v>
      </c>
      <c r="M35" s="98">
        <f t="shared" si="3"/>
        <v>0</v>
      </c>
      <c r="N35" s="22">
        <f t="shared" si="1"/>
        <v>0</v>
      </c>
      <c r="O35" s="9" t="str">
        <f t="shared" si="2"/>
        <v>-</v>
      </c>
      <c r="P35" s="169">
        <v>3</v>
      </c>
      <c r="Q35" s="173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1"/>
    </row>
    <row r="36" spans="1:255" ht="60.5" customHeight="1" x14ac:dyDescent="0.15">
      <c r="A36" s="44" t="s">
        <v>1376</v>
      </c>
      <c r="B36" s="101" t="s">
        <v>1032</v>
      </c>
      <c r="C36" s="99" t="s">
        <v>1033</v>
      </c>
      <c r="D36" s="8">
        <v>1</v>
      </c>
      <c r="E36" s="33">
        <v>163</v>
      </c>
      <c r="F36" s="99" t="s">
        <v>1034</v>
      </c>
      <c r="G36" s="191"/>
      <c r="H36" s="200"/>
      <c r="I36" s="192"/>
      <c r="J36" s="196"/>
      <c r="K36" s="201"/>
      <c r="L36" s="460" t="s">
        <v>806</v>
      </c>
      <c r="M36" s="98">
        <f t="shared" si="3"/>
        <v>0</v>
      </c>
      <c r="N36" s="22">
        <f t="shared" si="1"/>
        <v>0</v>
      </c>
      <c r="O36" s="9" t="str">
        <f t="shared" si="2"/>
        <v>-</v>
      </c>
      <c r="P36" s="169">
        <v>3</v>
      </c>
      <c r="Q36" s="17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1"/>
    </row>
    <row r="37" spans="1:255" ht="60.5" customHeight="1" x14ac:dyDescent="0.15">
      <c r="A37" s="44" t="s">
        <v>1376</v>
      </c>
      <c r="B37" s="101" t="s">
        <v>1035</v>
      </c>
      <c r="C37" s="99" t="s">
        <v>1036</v>
      </c>
      <c r="D37" s="8">
        <v>1</v>
      </c>
      <c r="E37" s="33">
        <v>298</v>
      </c>
      <c r="F37" s="99" t="s">
        <v>1447</v>
      </c>
      <c r="G37" s="191"/>
      <c r="H37" s="200"/>
      <c r="I37" s="192"/>
      <c r="J37" s="196"/>
      <c r="K37" s="201"/>
      <c r="L37" s="460" t="s">
        <v>806</v>
      </c>
      <c r="M37" s="98">
        <f t="shared" si="3"/>
        <v>0</v>
      </c>
      <c r="N37" s="22">
        <f t="shared" si="1"/>
        <v>0</v>
      </c>
      <c r="O37" s="9" t="str">
        <f t="shared" si="2"/>
        <v>-</v>
      </c>
      <c r="P37" s="169"/>
      <c r="Q37" s="173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1"/>
    </row>
    <row r="38" spans="1:255" ht="60.5" customHeight="1" x14ac:dyDescent="0.15">
      <c r="A38" s="44" t="s">
        <v>1376</v>
      </c>
      <c r="B38" s="101" t="s">
        <v>1037</v>
      </c>
      <c r="C38" s="99" t="s">
        <v>1038</v>
      </c>
      <c r="D38" s="8">
        <v>1</v>
      </c>
      <c r="E38" s="33">
        <v>256</v>
      </c>
      <c r="F38" s="99" t="s">
        <v>1039</v>
      </c>
      <c r="G38" s="191"/>
      <c r="H38" s="200"/>
      <c r="I38" s="192"/>
      <c r="J38" s="196"/>
      <c r="K38" s="201"/>
      <c r="L38" s="460" t="s">
        <v>806</v>
      </c>
      <c r="M38" s="98">
        <f t="shared" si="3"/>
        <v>0</v>
      </c>
      <c r="N38" s="22">
        <f t="shared" ref="N38:N62" si="4">M38*D38</f>
        <v>0</v>
      </c>
      <c r="O38" s="9" t="str">
        <f t="shared" ref="O38:O62" si="5">IF(M38&gt;0,M38*E38,"-")</f>
        <v>-</v>
      </c>
      <c r="P38" s="169"/>
      <c r="Q38" s="17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1"/>
    </row>
    <row r="39" spans="1:255" ht="60.5" customHeight="1" x14ac:dyDescent="0.15">
      <c r="A39" s="44" t="s">
        <v>1376</v>
      </c>
      <c r="B39" s="101" t="s">
        <v>1040</v>
      </c>
      <c r="C39" s="99" t="s">
        <v>1041</v>
      </c>
      <c r="D39" s="8">
        <v>1</v>
      </c>
      <c r="E39" s="33">
        <v>241</v>
      </c>
      <c r="F39" s="99" t="s">
        <v>1042</v>
      </c>
      <c r="G39" s="191"/>
      <c r="H39" s="200"/>
      <c r="I39" s="192"/>
      <c r="J39" s="196"/>
      <c r="K39" s="201"/>
      <c r="L39" s="460" t="s">
        <v>806</v>
      </c>
      <c r="M39" s="98">
        <f t="shared" si="3"/>
        <v>0</v>
      </c>
      <c r="N39" s="22">
        <f t="shared" si="4"/>
        <v>0</v>
      </c>
      <c r="O39" s="9" t="str">
        <f t="shared" si="5"/>
        <v>-</v>
      </c>
      <c r="P39" s="169">
        <v>2</v>
      </c>
      <c r="Q39" s="173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1"/>
    </row>
    <row r="40" spans="1:255" ht="60.5" customHeight="1" x14ac:dyDescent="0.15">
      <c r="A40" s="44" t="s">
        <v>1376</v>
      </c>
      <c r="B40" s="101" t="s">
        <v>1043</v>
      </c>
      <c r="C40" s="99" t="s">
        <v>1044</v>
      </c>
      <c r="D40" s="8">
        <v>1</v>
      </c>
      <c r="E40" s="33">
        <v>241</v>
      </c>
      <c r="F40" s="99" t="s">
        <v>1045</v>
      </c>
      <c r="G40" s="191"/>
      <c r="H40" s="200"/>
      <c r="I40" s="192"/>
      <c r="J40" s="196"/>
      <c r="K40" s="201"/>
      <c r="L40" s="460" t="s">
        <v>806</v>
      </c>
      <c r="M40" s="98">
        <f t="shared" si="3"/>
        <v>0</v>
      </c>
      <c r="N40" s="22">
        <f t="shared" si="4"/>
        <v>0</v>
      </c>
      <c r="O40" s="9" t="str">
        <f t="shared" si="5"/>
        <v>-</v>
      </c>
      <c r="P40" s="169">
        <v>3</v>
      </c>
      <c r="Q40" s="173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1"/>
    </row>
    <row r="41" spans="1:255" ht="60.5" customHeight="1" x14ac:dyDescent="0.15">
      <c r="A41" s="44" t="s">
        <v>1376</v>
      </c>
      <c r="B41" s="101" t="s">
        <v>1046</v>
      </c>
      <c r="C41" s="99" t="s">
        <v>1047</v>
      </c>
      <c r="D41" s="8">
        <v>1</v>
      </c>
      <c r="E41" s="33">
        <v>199</v>
      </c>
      <c r="F41" s="99" t="s">
        <v>1048</v>
      </c>
      <c r="G41" s="191"/>
      <c r="H41" s="200"/>
      <c r="I41" s="192"/>
      <c r="J41" s="196"/>
      <c r="K41" s="201"/>
      <c r="L41" s="460" t="s">
        <v>806</v>
      </c>
      <c r="M41" s="98">
        <f t="shared" si="3"/>
        <v>0</v>
      </c>
      <c r="N41" s="22">
        <f t="shared" si="4"/>
        <v>0</v>
      </c>
      <c r="O41" s="9" t="str">
        <f t="shared" si="5"/>
        <v>-</v>
      </c>
      <c r="P41" s="169">
        <v>3.5</v>
      </c>
      <c r="Q41" s="17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1"/>
    </row>
    <row r="42" spans="1:255" ht="60.5" customHeight="1" x14ac:dyDescent="0.15">
      <c r="A42" s="44" t="s">
        <v>1376</v>
      </c>
      <c r="B42" s="101" t="s">
        <v>1049</v>
      </c>
      <c r="C42" s="99" t="s">
        <v>1050</v>
      </c>
      <c r="D42" s="8">
        <v>1</v>
      </c>
      <c r="E42" s="33">
        <v>199</v>
      </c>
      <c r="F42" s="99" t="s">
        <v>1051</v>
      </c>
      <c r="G42" s="191"/>
      <c r="H42" s="200"/>
      <c r="I42" s="192"/>
      <c r="J42" s="196"/>
      <c r="K42" s="201"/>
      <c r="L42" s="460" t="s">
        <v>806</v>
      </c>
      <c r="M42" s="98">
        <f t="shared" si="3"/>
        <v>0</v>
      </c>
      <c r="N42" s="22">
        <f t="shared" si="4"/>
        <v>0</v>
      </c>
      <c r="O42" s="9" t="str">
        <f t="shared" si="5"/>
        <v>-</v>
      </c>
      <c r="P42" s="169">
        <v>2</v>
      </c>
      <c r="Q42" s="173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1"/>
    </row>
    <row r="43" spans="1:255" ht="60.5" customHeight="1" x14ac:dyDescent="0.15">
      <c r="A43" s="44" t="s">
        <v>1376</v>
      </c>
      <c r="B43" s="101" t="s">
        <v>1052</v>
      </c>
      <c r="C43" s="99" t="s">
        <v>1053</v>
      </c>
      <c r="D43" s="8">
        <v>1</v>
      </c>
      <c r="E43" s="33">
        <v>402</v>
      </c>
      <c r="F43" s="99" t="s">
        <v>1054</v>
      </c>
      <c r="G43" s="191"/>
      <c r="H43" s="200"/>
      <c r="I43" s="192"/>
      <c r="J43" s="196"/>
      <c r="K43" s="201"/>
      <c r="L43" s="460" t="s">
        <v>806</v>
      </c>
      <c r="M43" s="98">
        <f t="shared" si="3"/>
        <v>0</v>
      </c>
      <c r="N43" s="22">
        <f t="shared" si="4"/>
        <v>0</v>
      </c>
      <c r="O43" s="9" t="str">
        <f t="shared" si="5"/>
        <v>-</v>
      </c>
      <c r="P43" s="169"/>
      <c r="Q43" s="173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1"/>
    </row>
    <row r="44" spans="1:255" ht="60.5" customHeight="1" x14ac:dyDescent="0.15">
      <c r="A44" s="44" t="s">
        <v>1376</v>
      </c>
      <c r="B44" s="101" t="s">
        <v>1055</v>
      </c>
      <c r="C44" s="99" t="s">
        <v>1056</v>
      </c>
      <c r="D44" s="8">
        <v>1</v>
      </c>
      <c r="E44" s="33">
        <v>340</v>
      </c>
      <c r="F44" s="99" t="s">
        <v>1057</v>
      </c>
      <c r="G44" s="191"/>
      <c r="H44" s="200"/>
      <c r="I44" s="192"/>
      <c r="J44" s="196"/>
      <c r="K44" s="201"/>
      <c r="L44" s="460" t="s">
        <v>806</v>
      </c>
      <c r="M44" s="98">
        <f t="shared" si="3"/>
        <v>0</v>
      </c>
      <c r="N44" s="22">
        <f t="shared" si="4"/>
        <v>0</v>
      </c>
      <c r="O44" s="9" t="str">
        <f t="shared" si="5"/>
        <v>-</v>
      </c>
      <c r="P44" s="169"/>
      <c r="Q44" s="173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1"/>
    </row>
    <row r="45" spans="1:255" ht="60.5" customHeight="1" x14ac:dyDescent="0.15">
      <c r="A45" s="44" t="s">
        <v>1376</v>
      </c>
      <c r="B45" s="101" t="s">
        <v>1058</v>
      </c>
      <c r="C45" s="99" t="s">
        <v>1059</v>
      </c>
      <c r="D45" s="8">
        <v>1</v>
      </c>
      <c r="E45" s="33">
        <v>340</v>
      </c>
      <c r="F45" s="99" t="s">
        <v>1060</v>
      </c>
      <c r="G45" s="191"/>
      <c r="H45" s="200"/>
      <c r="I45" s="192"/>
      <c r="J45" s="196"/>
      <c r="K45" s="201"/>
      <c r="L45" s="460" t="s">
        <v>806</v>
      </c>
      <c r="M45" s="98">
        <f t="shared" si="3"/>
        <v>0</v>
      </c>
      <c r="N45" s="22">
        <f t="shared" si="4"/>
        <v>0</v>
      </c>
      <c r="O45" s="9" t="str">
        <f t="shared" si="5"/>
        <v>-</v>
      </c>
      <c r="P45" s="169">
        <v>3</v>
      </c>
      <c r="Q45" s="173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1"/>
    </row>
    <row r="46" spans="1:255" ht="60.5" customHeight="1" x14ac:dyDescent="0.15">
      <c r="A46" s="44" t="s">
        <v>1376</v>
      </c>
      <c r="B46" s="101" t="s">
        <v>1061</v>
      </c>
      <c r="C46" s="99" t="s">
        <v>1062</v>
      </c>
      <c r="D46" s="8">
        <v>1</v>
      </c>
      <c r="E46" s="33">
        <v>327</v>
      </c>
      <c r="F46" s="99" t="s">
        <v>1063</v>
      </c>
      <c r="G46" s="191"/>
      <c r="H46" s="200"/>
      <c r="I46" s="192"/>
      <c r="J46" s="196"/>
      <c r="K46" s="201"/>
      <c r="L46" s="460" t="s">
        <v>806</v>
      </c>
      <c r="M46" s="98">
        <f t="shared" si="3"/>
        <v>0</v>
      </c>
      <c r="N46" s="22">
        <f t="shared" si="4"/>
        <v>0</v>
      </c>
      <c r="O46" s="9" t="str">
        <f t="shared" si="5"/>
        <v>-</v>
      </c>
      <c r="P46" s="169">
        <v>3</v>
      </c>
      <c r="Q46" s="173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1"/>
    </row>
    <row r="47" spans="1:255" ht="60.5" customHeight="1" x14ac:dyDescent="0.15">
      <c r="A47" s="44" t="s">
        <v>1376</v>
      </c>
      <c r="B47" s="101" t="s">
        <v>1064</v>
      </c>
      <c r="C47" s="99" t="s">
        <v>1065</v>
      </c>
      <c r="D47" s="8">
        <v>1</v>
      </c>
      <c r="E47" s="33">
        <v>270</v>
      </c>
      <c r="F47" s="99" t="s">
        <v>1066</v>
      </c>
      <c r="G47" s="191"/>
      <c r="H47" s="200"/>
      <c r="I47" s="192"/>
      <c r="J47" s="196"/>
      <c r="K47" s="201"/>
      <c r="L47" s="460" t="s">
        <v>806</v>
      </c>
      <c r="M47" s="98">
        <f t="shared" ref="M47:M77" si="6">(G47+H47+I47+K47+J47)</f>
        <v>0</v>
      </c>
      <c r="N47" s="22">
        <f t="shared" si="4"/>
        <v>0</v>
      </c>
      <c r="O47" s="9" t="str">
        <f t="shared" si="5"/>
        <v>-</v>
      </c>
      <c r="P47" s="169">
        <v>4</v>
      </c>
      <c r="Q47" s="173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1"/>
    </row>
    <row r="48" spans="1:255" ht="60.5" customHeight="1" x14ac:dyDescent="0.15">
      <c r="A48" s="44" t="s">
        <v>1376</v>
      </c>
      <c r="B48" s="101" t="s">
        <v>1067</v>
      </c>
      <c r="C48" s="99" t="s">
        <v>1068</v>
      </c>
      <c r="D48" s="8">
        <v>1</v>
      </c>
      <c r="E48" s="33">
        <v>249</v>
      </c>
      <c r="F48" s="99" t="s">
        <v>1069</v>
      </c>
      <c r="G48" s="191"/>
      <c r="H48" s="200"/>
      <c r="I48" s="192"/>
      <c r="J48" s="196"/>
      <c r="K48" s="201"/>
      <c r="L48" s="460" t="s">
        <v>806</v>
      </c>
      <c r="M48" s="98">
        <f t="shared" si="6"/>
        <v>0</v>
      </c>
      <c r="N48" s="22">
        <f t="shared" si="4"/>
        <v>0</v>
      </c>
      <c r="O48" s="9" t="str">
        <f t="shared" si="5"/>
        <v>-</v>
      </c>
      <c r="P48" s="169">
        <v>4</v>
      </c>
      <c r="Q48" s="173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1"/>
    </row>
    <row r="49" spans="1:255" ht="60.5" customHeight="1" x14ac:dyDescent="0.15">
      <c r="A49" s="44" t="s">
        <v>1376</v>
      </c>
      <c r="B49" s="101" t="s">
        <v>1070</v>
      </c>
      <c r="C49" s="99" t="s">
        <v>1071</v>
      </c>
      <c r="D49" s="8">
        <v>1</v>
      </c>
      <c r="E49" s="33">
        <v>445</v>
      </c>
      <c r="F49" s="99" t="s">
        <v>1072</v>
      </c>
      <c r="G49" s="191"/>
      <c r="H49" s="200"/>
      <c r="I49" s="192"/>
      <c r="J49" s="196"/>
      <c r="K49" s="201"/>
      <c r="L49" s="460" t="s">
        <v>806</v>
      </c>
      <c r="M49" s="98">
        <f t="shared" si="6"/>
        <v>0</v>
      </c>
      <c r="N49" s="22">
        <f t="shared" si="4"/>
        <v>0</v>
      </c>
      <c r="O49" s="9" t="str">
        <f t="shared" si="5"/>
        <v>-</v>
      </c>
      <c r="P49" s="169">
        <v>5</v>
      </c>
      <c r="Q49" s="173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1"/>
    </row>
    <row r="50" spans="1:255" ht="60.5" customHeight="1" x14ac:dyDescent="0.15">
      <c r="A50" s="44" t="s">
        <v>1376</v>
      </c>
      <c r="B50" s="101" t="s">
        <v>1073</v>
      </c>
      <c r="C50" s="99" t="s">
        <v>1074</v>
      </c>
      <c r="D50" s="8">
        <v>1</v>
      </c>
      <c r="E50" s="33">
        <v>430</v>
      </c>
      <c r="F50" s="99" t="s">
        <v>1075</v>
      </c>
      <c r="G50" s="191"/>
      <c r="H50" s="200"/>
      <c r="I50" s="192"/>
      <c r="J50" s="196"/>
      <c r="K50" s="201"/>
      <c r="L50" s="460" t="s">
        <v>806</v>
      </c>
      <c r="M50" s="98">
        <f t="shared" si="6"/>
        <v>0</v>
      </c>
      <c r="N50" s="22">
        <f t="shared" si="4"/>
        <v>0</v>
      </c>
      <c r="O50" s="9" t="str">
        <f t="shared" si="5"/>
        <v>-</v>
      </c>
      <c r="P50" s="169">
        <v>5</v>
      </c>
      <c r="Q50" s="173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1"/>
    </row>
    <row r="51" spans="1:255" ht="60.5" customHeight="1" x14ac:dyDescent="0.15">
      <c r="A51" s="44" t="s">
        <v>1376</v>
      </c>
      <c r="B51" s="101" t="s">
        <v>1076</v>
      </c>
      <c r="C51" s="99" t="s">
        <v>1077</v>
      </c>
      <c r="D51" s="8">
        <v>1</v>
      </c>
      <c r="E51" s="33">
        <v>341</v>
      </c>
      <c r="F51" s="99" t="s">
        <v>1078</v>
      </c>
      <c r="G51" s="191"/>
      <c r="H51" s="200"/>
      <c r="I51" s="192"/>
      <c r="J51" s="196"/>
      <c r="K51" s="201"/>
      <c r="L51" s="460" t="s">
        <v>806</v>
      </c>
      <c r="M51" s="98">
        <f t="shared" si="6"/>
        <v>0</v>
      </c>
      <c r="N51" s="22">
        <f t="shared" si="4"/>
        <v>0</v>
      </c>
      <c r="O51" s="9" t="str">
        <f t="shared" si="5"/>
        <v>-</v>
      </c>
      <c r="P51" s="169">
        <v>5</v>
      </c>
      <c r="Q51" s="173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1"/>
    </row>
    <row r="52" spans="1:255" ht="60.5" customHeight="1" x14ac:dyDescent="0.15">
      <c r="A52" s="44" t="s">
        <v>1376</v>
      </c>
      <c r="B52" s="101" t="s">
        <v>1079</v>
      </c>
      <c r="C52" s="99" t="s">
        <v>1080</v>
      </c>
      <c r="D52" s="8">
        <v>1</v>
      </c>
      <c r="E52" s="33">
        <v>341</v>
      </c>
      <c r="F52" s="99" t="s">
        <v>1081</v>
      </c>
      <c r="G52" s="191"/>
      <c r="H52" s="200"/>
      <c r="I52" s="192"/>
      <c r="J52" s="196"/>
      <c r="K52" s="201"/>
      <c r="L52" s="460" t="s">
        <v>806</v>
      </c>
      <c r="M52" s="98">
        <f t="shared" si="6"/>
        <v>0</v>
      </c>
      <c r="N52" s="22">
        <f t="shared" si="4"/>
        <v>0</v>
      </c>
      <c r="O52" s="9" t="str">
        <f t="shared" si="5"/>
        <v>-</v>
      </c>
      <c r="P52" s="169">
        <v>5</v>
      </c>
      <c r="Q52" s="173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1"/>
    </row>
    <row r="53" spans="1:255" ht="60.5" customHeight="1" x14ac:dyDescent="0.15">
      <c r="A53" s="44" t="s">
        <v>1666</v>
      </c>
      <c r="B53" s="101" t="s">
        <v>1416</v>
      </c>
      <c r="C53" s="99" t="s">
        <v>1346</v>
      </c>
      <c r="D53" s="8">
        <v>2</v>
      </c>
      <c r="E53" s="33">
        <v>381</v>
      </c>
      <c r="F53" s="176" t="s">
        <v>1360</v>
      </c>
      <c r="G53" s="191"/>
      <c r="H53" s="200"/>
      <c r="I53" s="192"/>
      <c r="J53" s="196"/>
      <c r="K53" s="201"/>
      <c r="L53" s="460" t="s">
        <v>806</v>
      </c>
      <c r="M53" s="98">
        <f t="shared" si="6"/>
        <v>0</v>
      </c>
      <c r="N53" s="22">
        <f t="shared" si="4"/>
        <v>0</v>
      </c>
      <c r="O53" s="9" t="str">
        <f t="shared" si="5"/>
        <v>-</v>
      </c>
      <c r="P53" s="169"/>
      <c r="Q53" s="173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1"/>
    </row>
    <row r="54" spans="1:255" ht="60.5" customHeight="1" x14ac:dyDescent="0.15">
      <c r="A54" s="44" t="s">
        <v>1666</v>
      </c>
      <c r="B54" s="101" t="s">
        <v>1417</v>
      </c>
      <c r="C54" s="99" t="s">
        <v>1348</v>
      </c>
      <c r="D54" s="8">
        <v>2</v>
      </c>
      <c r="E54" s="33">
        <v>339</v>
      </c>
      <c r="F54" s="176" t="s">
        <v>1361</v>
      </c>
      <c r="G54" s="191"/>
      <c r="H54" s="200"/>
      <c r="I54" s="192"/>
      <c r="J54" s="196"/>
      <c r="K54" s="201"/>
      <c r="L54" s="460" t="s">
        <v>806</v>
      </c>
      <c r="M54" s="98">
        <f t="shared" ref="M54" si="7">(G54+H54+I54+K54+J54)</f>
        <v>0</v>
      </c>
      <c r="N54" s="22">
        <f t="shared" si="4"/>
        <v>0</v>
      </c>
      <c r="O54" s="9" t="str">
        <f t="shared" si="5"/>
        <v>-</v>
      </c>
      <c r="P54" s="169"/>
      <c r="Q54" s="173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1"/>
    </row>
    <row r="55" spans="1:255" ht="60" customHeight="1" x14ac:dyDescent="0.15">
      <c r="A55" s="44" t="s">
        <v>1666</v>
      </c>
      <c r="B55" s="101" t="s">
        <v>1418</v>
      </c>
      <c r="C55" s="99" t="s">
        <v>1349</v>
      </c>
      <c r="D55" s="8">
        <v>2</v>
      </c>
      <c r="E55" s="33">
        <v>297</v>
      </c>
      <c r="F55" s="99" t="s">
        <v>1362</v>
      </c>
      <c r="G55" s="191"/>
      <c r="H55" s="200"/>
      <c r="I55" s="192"/>
      <c r="J55" s="196"/>
      <c r="K55" s="201"/>
      <c r="L55" s="460" t="s">
        <v>806</v>
      </c>
      <c r="M55" s="98">
        <f t="shared" si="6"/>
        <v>0</v>
      </c>
      <c r="N55" s="22">
        <f t="shared" si="4"/>
        <v>0</v>
      </c>
      <c r="O55" s="9" t="str">
        <f t="shared" si="5"/>
        <v>-</v>
      </c>
      <c r="P55" s="169">
        <v>50</v>
      </c>
      <c r="Q55" s="173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1"/>
    </row>
    <row r="56" spans="1:255" ht="60" customHeight="1" x14ac:dyDescent="0.15">
      <c r="A56" s="44" t="s">
        <v>1666</v>
      </c>
      <c r="B56" s="101" t="s">
        <v>1419</v>
      </c>
      <c r="C56" s="99" t="s">
        <v>1350</v>
      </c>
      <c r="D56" s="8">
        <v>2</v>
      </c>
      <c r="E56" s="33">
        <v>285</v>
      </c>
      <c r="F56" s="99" t="s">
        <v>1363</v>
      </c>
      <c r="G56" s="191"/>
      <c r="H56" s="200"/>
      <c r="I56" s="192"/>
      <c r="J56" s="196"/>
      <c r="K56" s="201"/>
      <c r="L56" s="460" t="s">
        <v>806</v>
      </c>
      <c r="M56" s="98">
        <f t="shared" ref="M56:M62" si="8">(G56+H56+I56+K56+J56)</f>
        <v>0</v>
      </c>
      <c r="N56" s="22">
        <f t="shared" si="4"/>
        <v>0</v>
      </c>
      <c r="O56" s="9" t="str">
        <f t="shared" si="5"/>
        <v>-</v>
      </c>
      <c r="P56" s="169"/>
      <c r="Q56" s="173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1"/>
    </row>
    <row r="57" spans="1:255" ht="60" customHeight="1" x14ac:dyDescent="0.15">
      <c r="A57" s="44" t="s">
        <v>1376</v>
      </c>
      <c r="B57" s="101" t="s">
        <v>1420</v>
      </c>
      <c r="C57" s="99" t="s">
        <v>1421</v>
      </c>
      <c r="D57" s="8">
        <v>2</v>
      </c>
      <c r="E57" s="33">
        <v>314</v>
      </c>
      <c r="F57" s="99" t="s">
        <v>1436</v>
      </c>
      <c r="G57" s="191"/>
      <c r="H57" s="200"/>
      <c r="I57" s="192"/>
      <c r="J57" s="196"/>
      <c r="K57" s="201"/>
      <c r="L57" s="460" t="s">
        <v>806</v>
      </c>
      <c r="M57" s="98">
        <f t="shared" si="8"/>
        <v>0</v>
      </c>
      <c r="N57" s="22">
        <f t="shared" si="4"/>
        <v>0</v>
      </c>
      <c r="O57" s="9" t="str">
        <f t="shared" si="5"/>
        <v>-</v>
      </c>
      <c r="P57" s="169"/>
      <c r="Q57" s="173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1"/>
    </row>
    <row r="58" spans="1:255" ht="60" customHeight="1" x14ac:dyDescent="0.15">
      <c r="A58" s="44" t="s">
        <v>1376</v>
      </c>
      <c r="B58" s="101" t="s">
        <v>1422</v>
      </c>
      <c r="C58" s="99" t="s">
        <v>1423</v>
      </c>
      <c r="D58" s="8">
        <v>2</v>
      </c>
      <c r="E58" s="33">
        <v>297</v>
      </c>
      <c r="F58" s="99" t="s">
        <v>1437</v>
      </c>
      <c r="G58" s="191"/>
      <c r="H58" s="200"/>
      <c r="I58" s="192"/>
      <c r="J58" s="196"/>
      <c r="K58" s="201"/>
      <c r="L58" s="460" t="s">
        <v>806</v>
      </c>
      <c r="M58" s="98">
        <f t="shared" si="8"/>
        <v>0</v>
      </c>
      <c r="N58" s="22">
        <f t="shared" si="4"/>
        <v>0</v>
      </c>
      <c r="O58" s="9" t="str">
        <f t="shared" si="5"/>
        <v>-</v>
      </c>
      <c r="P58" s="169"/>
      <c r="Q58" s="173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1"/>
    </row>
    <row r="59" spans="1:255" ht="60" customHeight="1" x14ac:dyDescent="0.15">
      <c r="A59" s="44" t="s">
        <v>1376</v>
      </c>
      <c r="B59" s="101" t="s">
        <v>1424</v>
      </c>
      <c r="C59" s="99" t="s">
        <v>1425</v>
      </c>
      <c r="D59" s="8">
        <v>2</v>
      </c>
      <c r="E59" s="33">
        <v>253</v>
      </c>
      <c r="F59" s="99" t="s">
        <v>1438</v>
      </c>
      <c r="G59" s="191"/>
      <c r="H59" s="200"/>
      <c r="I59" s="192"/>
      <c r="J59" s="196"/>
      <c r="K59" s="201"/>
      <c r="L59" s="460" t="s">
        <v>806</v>
      </c>
      <c r="M59" s="98">
        <f t="shared" si="8"/>
        <v>0</v>
      </c>
      <c r="N59" s="22">
        <f t="shared" si="4"/>
        <v>0</v>
      </c>
      <c r="O59" s="9" t="str">
        <f t="shared" si="5"/>
        <v>-</v>
      </c>
      <c r="P59" s="169"/>
      <c r="Q59" s="173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1"/>
    </row>
    <row r="60" spans="1:255" ht="60" customHeight="1" x14ac:dyDescent="0.15">
      <c r="A60" s="44" t="s">
        <v>1376</v>
      </c>
      <c r="B60" s="101" t="s">
        <v>1426</v>
      </c>
      <c r="C60" s="99" t="s">
        <v>1427</v>
      </c>
      <c r="D60" s="8">
        <v>2</v>
      </c>
      <c r="E60" s="33">
        <v>253</v>
      </c>
      <c r="F60" s="99" t="s">
        <v>1439</v>
      </c>
      <c r="G60" s="191"/>
      <c r="H60" s="200"/>
      <c r="I60" s="192"/>
      <c r="J60" s="196"/>
      <c r="K60" s="201"/>
      <c r="L60" s="460" t="s">
        <v>806</v>
      </c>
      <c r="M60" s="98">
        <f t="shared" si="8"/>
        <v>0</v>
      </c>
      <c r="N60" s="22">
        <f t="shared" si="4"/>
        <v>0</v>
      </c>
      <c r="O60" s="9" t="str">
        <f t="shared" si="5"/>
        <v>-</v>
      </c>
      <c r="P60" s="169"/>
      <c r="Q60" s="173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1"/>
    </row>
    <row r="61" spans="1:255" ht="60" customHeight="1" x14ac:dyDescent="0.15">
      <c r="A61" s="44" t="s">
        <v>1666</v>
      </c>
      <c r="B61" s="101" t="s">
        <v>1653</v>
      </c>
      <c r="C61" s="99" t="s">
        <v>1655</v>
      </c>
      <c r="D61" s="8">
        <v>2</v>
      </c>
      <c r="E61" s="33">
        <v>592</v>
      </c>
      <c r="F61" s="99"/>
      <c r="G61" s="191"/>
      <c r="H61" s="200"/>
      <c r="I61" s="192"/>
      <c r="J61" s="196"/>
      <c r="K61" s="201"/>
      <c r="L61" s="460" t="s">
        <v>806</v>
      </c>
      <c r="M61" s="98">
        <f t="shared" si="8"/>
        <v>0</v>
      </c>
      <c r="N61" s="22">
        <f t="shared" si="4"/>
        <v>0</v>
      </c>
      <c r="O61" s="9" t="str">
        <f t="shared" si="5"/>
        <v>-</v>
      </c>
      <c r="P61" s="169"/>
      <c r="Q61" s="173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1"/>
    </row>
    <row r="62" spans="1:255" ht="60" customHeight="1" x14ac:dyDescent="0.15">
      <c r="A62" s="44" t="s">
        <v>1666</v>
      </c>
      <c r="B62" s="101" t="s">
        <v>1654</v>
      </c>
      <c r="C62" s="99" t="s">
        <v>1656</v>
      </c>
      <c r="D62" s="8">
        <v>2</v>
      </c>
      <c r="E62" s="33">
        <v>487</v>
      </c>
      <c r="F62" s="99"/>
      <c r="G62" s="191"/>
      <c r="H62" s="200"/>
      <c r="I62" s="192"/>
      <c r="J62" s="196"/>
      <c r="K62" s="201"/>
      <c r="L62" s="460" t="s">
        <v>806</v>
      </c>
      <c r="M62" s="98">
        <f t="shared" si="8"/>
        <v>0</v>
      </c>
      <c r="N62" s="22">
        <f t="shared" si="4"/>
        <v>0</v>
      </c>
      <c r="O62" s="9" t="str">
        <f t="shared" si="5"/>
        <v>-</v>
      </c>
      <c r="P62" s="169"/>
      <c r="Q62" s="173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1"/>
    </row>
    <row r="63" spans="1:255" ht="60.5" customHeight="1" x14ac:dyDescent="0.15">
      <c r="A63" s="44" t="s">
        <v>1376</v>
      </c>
      <c r="B63" s="101" t="s">
        <v>1428</v>
      </c>
      <c r="C63" s="99" t="s">
        <v>1345</v>
      </c>
      <c r="D63" s="8">
        <v>2</v>
      </c>
      <c r="E63" s="33">
        <v>408</v>
      </c>
      <c r="F63" s="99" t="s">
        <v>1339</v>
      </c>
      <c r="G63" s="191"/>
      <c r="H63" s="200"/>
      <c r="I63" s="192"/>
      <c r="J63" s="196"/>
      <c r="K63" s="201"/>
      <c r="L63" s="460" t="s">
        <v>806</v>
      </c>
      <c r="M63" s="98">
        <f t="shared" si="6"/>
        <v>0</v>
      </c>
      <c r="N63" s="22">
        <f t="shared" ref="N63:N77" si="9">M63*D63</f>
        <v>0</v>
      </c>
      <c r="O63" s="9" t="str">
        <f t="shared" ref="O63:O77" si="10">IF(M63&gt;0,M63*E63,"-")</f>
        <v>-</v>
      </c>
      <c r="P63" s="169"/>
      <c r="Q63" s="173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1"/>
    </row>
    <row r="64" spans="1:255" ht="60.5" customHeight="1" x14ac:dyDescent="0.15">
      <c r="A64" s="44" t="s">
        <v>1376</v>
      </c>
      <c r="B64" s="101" t="s">
        <v>1429</v>
      </c>
      <c r="C64" s="99" t="s">
        <v>1351</v>
      </c>
      <c r="D64" s="8">
        <v>2</v>
      </c>
      <c r="E64" s="33">
        <v>403</v>
      </c>
      <c r="F64" s="99" t="s">
        <v>1340</v>
      </c>
      <c r="G64" s="191"/>
      <c r="H64" s="200"/>
      <c r="I64" s="192"/>
      <c r="J64" s="196"/>
      <c r="K64" s="201"/>
      <c r="L64" s="460" t="s">
        <v>806</v>
      </c>
      <c r="M64" s="98">
        <f t="shared" si="6"/>
        <v>0</v>
      </c>
      <c r="N64" s="22">
        <f t="shared" si="9"/>
        <v>0</v>
      </c>
      <c r="O64" s="9" t="str">
        <f t="shared" si="10"/>
        <v>-</v>
      </c>
      <c r="P64" s="169"/>
      <c r="Q64" s="173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1"/>
    </row>
    <row r="65" spans="1:255" ht="60.5" customHeight="1" x14ac:dyDescent="0.15">
      <c r="A65" s="44" t="s">
        <v>1376</v>
      </c>
      <c r="B65" s="101" t="s">
        <v>1430</v>
      </c>
      <c r="C65" s="99" t="s">
        <v>1352</v>
      </c>
      <c r="D65" s="8">
        <v>2</v>
      </c>
      <c r="E65" s="33">
        <v>344</v>
      </c>
      <c r="F65" s="99" t="s">
        <v>1341</v>
      </c>
      <c r="G65" s="191"/>
      <c r="H65" s="200"/>
      <c r="I65" s="192"/>
      <c r="J65" s="196"/>
      <c r="K65" s="201"/>
      <c r="L65" s="460" t="s">
        <v>806</v>
      </c>
      <c r="M65" s="98">
        <f t="shared" si="6"/>
        <v>0</v>
      </c>
      <c r="N65" s="22">
        <f t="shared" si="9"/>
        <v>0</v>
      </c>
      <c r="O65" s="9" t="str">
        <f t="shared" si="10"/>
        <v>-</v>
      </c>
      <c r="P65" s="169"/>
      <c r="Q65" s="173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1"/>
    </row>
    <row r="66" spans="1:255" ht="60.5" customHeight="1" x14ac:dyDescent="0.15">
      <c r="A66" s="44" t="s">
        <v>1376</v>
      </c>
      <c r="B66" s="101" t="s">
        <v>1431</v>
      </c>
      <c r="C66" s="99" t="s">
        <v>1353</v>
      </c>
      <c r="D66" s="8">
        <v>2</v>
      </c>
      <c r="E66" s="33">
        <v>324</v>
      </c>
      <c r="F66" s="99" t="s">
        <v>1359</v>
      </c>
      <c r="G66" s="191"/>
      <c r="H66" s="200"/>
      <c r="I66" s="192"/>
      <c r="J66" s="196"/>
      <c r="K66" s="201"/>
      <c r="L66" s="460" t="s">
        <v>806</v>
      </c>
      <c r="M66" s="98">
        <f t="shared" ref="M66" si="11">(G66+H66+I66+K66+J66)</f>
        <v>0</v>
      </c>
      <c r="N66" s="22">
        <f t="shared" si="9"/>
        <v>0</v>
      </c>
      <c r="O66" s="9" t="str">
        <f t="shared" si="10"/>
        <v>-</v>
      </c>
      <c r="P66" s="169"/>
      <c r="Q66" s="173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1"/>
    </row>
    <row r="67" spans="1:255" ht="60.5" customHeight="1" x14ac:dyDescent="0.15">
      <c r="A67" s="44" t="s">
        <v>1376</v>
      </c>
      <c r="B67" s="101" t="s">
        <v>1432</v>
      </c>
      <c r="C67" s="99" t="s">
        <v>1354</v>
      </c>
      <c r="D67" s="8">
        <v>2</v>
      </c>
      <c r="E67" s="33">
        <v>531</v>
      </c>
      <c r="F67" s="99" t="s">
        <v>1336</v>
      </c>
      <c r="G67" s="191"/>
      <c r="H67" s="200"/>
      <c r="I67" s="192"/>
      <c r="J67" s="196"/>
      <c r="K67" s="201"/>
      <c r="L67" s="460" t="s">
        <v>806</v>
      </c>
      <c r="M67" s="98">
        <f t="shared" si="6"/>
        <v>0</v>
      </c>
      <c r="N67" s="22">
        <f t="shared" si="9"/>
        <v>0</v>
      </c>
      <c r="O67" s="9" t="str">
        <f t="shared" si="10"/>
        <v>-</v>
      </c>
      <c r="P67" s="169"/>
      <c r="Q67" s="173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1"/>
    </row>
    <row r="68" spans="1:255" ht="60.5" customHeight="1" x14ac:dyDescent="0.15">
      <c r="A68" s="44" t="s">
        <v>1376</v>
      </c>
      <c r="B68" s="101" t="s">
        <v>1433</v>
      </c>
      <c r="C68" s="99" t="s">
        <v>1355</v>
      </c>
      <c r="D68" s="8">
        <v>2</v>
      </c>
      <c r="E68" s="33">
        <v>511</v>
      </c>
      <c r="F68" s="99" t="s">
        <v>1337</v>
      </c>
      <c r="G68" s="191"/>
      <c r="H68" s="200"/>
      <c r="I68" s="192"/>
      <c r="J68" s="196"/>
      <c r="K68" s="201"/>
      <c r="L68" s="460" t="s">
        <v>806</v>
      </c>
      <c r="M68" s="98">
        <f t="shared" si="6"/>
        <v>0</v>
      </c>
      <c r="N68" s="22">
        <f t="shared" si="9"/>
        <v>0</v>
      </c>
      <c r="O68" s="9" t="str">
        <f t="shared" si="10"/>
        <v>-</v>
      </c>
      <c r="P68" s="169"/>
      <c r="Q68" s="173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1"/>
    </row>
    <row r="69" spans="1:255" ht="60.5" customHeight="1" x14ac:dyDescent="0.15">
      <c r="A69" s="44" t="s">
        <v>1376</v>
      </c>
      <c r="B69" s="101" t="s">
        <v>1434</v>
      </c>
      <c r="C69" s="99" t="s">
        <v>1356</v>
      </c>
      <c r="D69" s="8">
        <v>2</v>
      </c>
      <c r="E69" s="33">
        <v>408</v>
      </c>
      <c r="F69" s="99" t="s">
        <v>1338</v>
      </c>
      <c r="G69" s="191"/>
      <c r="H69" s="200"/>
      <c r="I69" s="192"/>
      <c r="J69" s="196"/>
      <c r="K69" s="201"/>
      <c r="L69" s="460" t="s">
        <v>806</v>
      </c>
      <c r="M69" s="98">
        <f t="shared" si="6"/>
        <v>0</v>
      </c>
      <c r="N69" s="22">
        <f t="shared" si="9"/>
        <v>0</v>
      </c>
      <c r="O69" s="9" t="str">
        <f t="shared" si="10"/>
        <v>-</v>
      </c>
      <c r="P69" s="169"/>
      <c r="Q69" s="173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1"/>
    </row>
    <row r="70" spans="1:255" ht="60.5" customHeight="1" x14ac:dyDescent="0.15">
      <c r="A70" s="44" t="s">
        <v>1376</v>
      </c>
      <c r="B70" s="101" t="s">
        <v>1435</v>
      </c>
      <c r="C70" s="99" t="s">
        <v>1357</v>
      </c>
      <c r="D70" s="8">
        <v>2</v>
      </c>
      <c r="E70" s="33">
        <v>393</v>
      </c>
      <c r="F70" s="99" t="s">
        <v>1358</v>
      </c>
      <c r="G70" s="191"/>
      <c r="H70" s="200"/>
      <c r="I70" s="192"/>
      <c r="J70" s="196"/>
      <c r="K70" s="201"/>
      <c r="L70" s="460" t="s">
        <v>806</v>
      </c>
      <c r="M70" s="98">
        <f t="shared" ref="M70" si="12">(G70+H70+I70+K70+J70)</f>
        <v>0</v>
      </c>
      <c r="N70" s="22">
        <f t="shared" si="9"/>
        <v>0</v>
      </c>
      <c r="O70" s="9" t="str">
        <f t="shared" si="10"/>
        <v>-</v>
      </c>
      <c r="P70" s="169"/>
      <c r="Q70" s="173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1"/>
    </row>
    <row r="71" spans="1:255" ht="60" customHeight="1" x14ac:dyDescent="0.15">
      <c r="A71" s="44" t="s">
        <v>1082</v>
      </c>
      <c r="B71" s="101" t="s">
        <v>1083</v>
      </c>
      <c r="C71" s="99" t="s">
        <v>1084</v>
      </c>
      <c r="D71" s="8">
        <v>8</v>
      </c>
      <c r="E71" s="33">
        <v>880</v>
      </c>
      <c r="F71" s="99" t="s">
        <v>1085</v>
      </c>
      <c r="G71" s="191"/>
      <c r="H71" s="200"/>
      <c r="I71" s="192"/>
      <c r="J71" s="196"/>
      <c r="K71" s="201"/>
      <c r="L71" s="460" t="s">
        <v>806</v>
      </c>
      <c r="M71" s="98">
        <f t="shared" si="6"/>
        <v>0</v>
      </c>
      <c r="N71" s="22">
        <f t="shared" si="9"/>
        <v>0</v>
      </c>
      <c r="O71" s="9" t="str">
        <f t="shared" si="10"/>
        <v>-</v>
      </c>
      <c r="P71" s="169">
        <v>40</v>
      </c>
      <c r="Q71" s="173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1"/>
    </row>
    <row r="72" spans="1:255" ht="60" customHeight="1" x14ac:dyDescent="0.15">
      <c r="A72" s="44" t="s">
        <v>1082</v>
      </c>
      <c r="B72" s="101" t="s">
        <v>1086</v>
      </c>
      <c r="C72" s="99" t="s">
        <v>1087</v>
      </c>
      <c r="D72" s="8">
        <v>6</v>
      </c>
      <c r="E72" s="33">
        <v>670</v>
      </c>
      <c r="F72" s="99" t="s">
        <v>1088</v>
      </c>
      <c r="G72" s="191"/>
      <c r="H72" s="200"/>
      <c r="I72" s="192"/>
      <c r="J72" s="196"/>
      <c r="K72" s="201"/>
      <c r="L72" s="460" t="s">
        <v>806</v>
      </c>
      <c r="M72" s="98">
        <f t="shared" si="6"/>
        <v>0</v>
      </c>
      <c r="N72" s="22">
        <f t="shared" si="9"/>
        <v>0</v>
      </c>
      <c r="O72" s="9" t="str">
        <f t="shared" si="10"/>
        <v>-</v>
      </c>
      <c r="P72" s="169">
        <v>40</v>
      </c>
      <c r="Q72" s="173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1"/>
    </row>
    <row r="73" spans="1:255" ht="60" customHeight="1" x14ac:dyDescent="0.15">
      <c r="A73" s="44" t="s">
        <v>1082</v>
      </c>
      <c r="B73" s="101" t="s">
        <v>1089</v>
      </c>
      <c r="C73" s="99" t="s">
        <v>1090</v>
      </c>
      <c r="D73" s="8">
        <v>6</v>
      </c>
      <c r="E73" s="33">
        <v>730</v>
      </c>
      <c r="F73" s="99" t="s">
        <v>1088</v>
      </c>
      <c r="G73" s="191"/>
      <c r="H73" s="200"/>
      <c r="I73" s="192"/>
      <c r="J73" s="196"/>
      <c r="K73" s="201"/>
      <c r="L73" s="460" t="s">
        <v>806</v>
      </c>
      <c r="M73" s="98">
        <f t="shared" si="6"/>
        <v>0</v>
      </c>
      <c r="N73" s="22">
        <f t="shared" si="9"/>
        <v>0</v>
      </c>
      <c r="O73" s="9" t="str">
        <f t="shared" si="10"/>
        <v>-</v>
      </c>
      <c r="P73" s="169">
        <v>40</v>
      </c>
      <c r="Q73" s="173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1"/>
    </row>
    <row r="74" spans="1:255" ht="60" customHeight="1" x14ac:dyDescent="0.15">
      <c r="A74" s="158" t="s">
        <v>1091</v>
      </c>
      <c r="B74" s="159" t="s">
        <v>1092</v>
      </c>
      <c r="C74" s="160" t="s">
        <v>1093</v>
      </c>
      <c r="D74" s="8">
        <v>8</v>
      </c>
      <c r="E74" s="33">
        <v>1200</v>
      </c>
      <c r="F74" s="99" t="s">
        <v>1094</v>
      </c>
      <c r="G74" s="191"/>
      <c r="H74" s="200"/>
      <c r="I74" s="192"/>
      <c r="J74" s="196"/>
      <c r="K74" s="201"/>
      <c r="L74" s="460" t="s">
        <v>806</v>
      </c>
      <c r="M74" s="98">
        <f t="shared" si="6"/>
        <v>0</v>
      </c>
      <c r="N74" s="22">
        <f t="shared" si="9"/>
        <v>0</v>
      </c>
      <c r="O74" s="9" t="str">
        <f t="shared" si="10"/>
        <v>-</v>
      </c>
      <c r="P74" s="169"/>
      <c r="Q74" s="173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1"/>
    </row>
    <row r="75" spans="1:255" ht="60" customHeight="1" x14ac:dyDescent="0.15">
      <c r="A75" s="161" t="s">
        <v>1114</v>
      </c>
      <c r="B75" s="161" t="s">
        <v>1115</v>
      </c>
      <c r="C75" s="161" t="s">
        <v>1096</v>
      </c>
      <c r="D75" s="8">
        <v>2</v>
      </c>
      <c r="E75" s="33">
        <v>419</v>
      </c>
      <c r="F75" s="99" t="s">
        <v>1118</v>
      </c>
      <c r="G75" s="191"/>
      <c r="H75" s="200"/>
      <c r="I75" s="192"/>
      <c r="J75" s="196"/>
      <c r="K75" s="201"/>
      <c r="L75" s="460" t="s">
        <v>806</v>
      </c>
      <c r="M75" s="98">
        <f t="shared" si="6"/>
        <v>0</v>
      </c>
      <c r="N75" s="22">
        <f t="shared" si="9"/>
        <v>0</v>
      </c>
      <c r="O75" s="9" t="str">
        <f t="shared" si="10"/>
        <v>-</v>
      </c>
      <c r="P75" s="169">
        <v>40</v>
      </c>
      <c r="Q75" s="173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1"/>
    </row>
    <row r="76" spans="1:255" ht="60" customHeight="1" x14ac:dyDescent="0.15">
      <c r="A76" s="162" t="s">
        <v>1114</v>
      </c>
      <c r="B76" s="162" t="s">
        <v>1116</v>
      </c>
      <c r="C76" s="162" t="s">
        <v>1097</v>
      </c>
      <c r="D76" s="8">
        <v>2</v>
      </c>
      <c r="E76" s="33">
        <v>412</v>
      </c>
      <c r="F76" s="99" t="s">
        <v>1119</v>
      </c>
      <c r="G76" s="191"/>
      <c r="H76" s="200"/>
      <c r="I76" s="192"/>
      <c r="J76" s="196"/>
      <c r="K76" s="201"/>
      <c r="L76" s="460" t="s">
        <v>806</v>
      </c>
      <c r="M76" s="98">
        <f t="shared" si="6"/>
        <v>0</v>
      </c>
      <c r="N76" s="22">
        <f t="shared" si="9"/>
        <v>0</v>
      </c>
      <c r="O76" s="9" t="str">
        <f t="shared" si="10"/>
        <v>-</v>
      </c>
      <c r="P76" s="169">
        <v>40</v>
      </c>
      <c r="Q76" s="173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1"/>
    </row>
    <row r="77" spans="1:255" ht="60" customHeight="1" x14ac:dyDescent="0.15">
      <c r="A77" s="163" t="s">
        <v>1114</v>
      </c>
      <c r="B77" s="161" t="s">
        <v>1117</v>
      </c>
      <c r="C77" s="161" t="s">
        <v>1098</v>
      </c>
      <c r="D77" s="8">
        <v>2</v>
      </c>
      <c r="E77" s="33">
        <v>370</v>
      </c>
      <c r="F77" s="99" t="s">
        <v>1120</v>
      </c>
      <c r="G77" s="191"/>
      <c r="H77" s="200"/>
      <c r="I77" s="192"/>
      <c r="J77" s="196"/>
      <c r="K77" s="201"/>
      <c r="L77" s="460" t="s">
        <v>806</v>
      </c>
      <c r="M77" s="98">
        <f t="shared" si="6"/>
        <v>0</v>
      </c>
      <c r="N77" s="22">
        <f t="shared" si="9"/>
        <v>0</v>
      </c>
      <c r="O77" s="9" t="str">
        <f t="shared" si="10"/>
        <v>-</v>
      </c>
      <c r="P77" s="169">
        <v>5</v>
      </c>
      <c r="Q77" s="173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1"/>
    </row>
    <row r="78" spans="1:255" ht="32" customHeight="1" x14ac:dyDescent="0.15">
      <c r="A78" s="59" t="s">
        <v>938</v>
      </c>
      <c r="B78" s="21"/>
      <c r="C78" s="102"/>
      <c r="D78" s="21"/>
      <c r="E78" s="78"/>
      <c r="F78" s="83"/>
      <c r="G78" s="186">
        <f>SUMPRODUCT(D6:D77,G6:G77)</f>
        <v>0</v>
      </c>
      <c r="H78" s="187">
        <f>SUMPRODUCT(D15:D77,H15:H77)</f>
        <v>0</v>
      </c>
      <c r="I78" s="103">
        <f>SUMPRODUCT(D6:D77,I6:I77)</f>
        <v>0</v>
      </c>
      <c r="J78" s="104">
        <f>SUMPRODUCT(D6:D77,J6:J77)</f>
        <v>0</v>
      </c>
      <c r="K78" s="188">
        <f>SUMPRODUCT(D14:D76,K14:K76)</f>
        <v>0</v>
      </c>
      <c r="L78" s="84"/>
      <c r="M78" s="98">
        <f>SUM(M6:M77)</f>
        <v>0</v>
      </c>
      <c r="N78" s="22">
        <f>SUM(N6:N77)</f>
        <v>0</v>
      </c>
      <c r="O78" s="189"/>
      <c r="P78" s="167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1"/>
    </row>
    <row r="79" spans="1:255" ht="25" customHeight="1" x14ac:dyDescent="0.15">
      <c r="A79" s="59"/>
      <c r="B79" s="21"/>
      <c r="C79" s="102"/>
      <c r="D79" s="21"/>
      <c r="E79" s="78"/>
      <c r="F79" s="83"/>
      <c r="G79" s="83"/>
      <c r="H79" s="83"/>
      <c r="I79" s="83"/>
      <c r="J79" s="83"/>
      <c r="K79" s="83"/>
      <c r="L79" s="83"/>
      <c r="M79" s="105" t="s">
        <v>2</v>
      </c>
      <c r="N79" s="106"/>
      <c r="O79" s="107">
        <f>SUM(O6:O77)</f>
        <v>0</v>
      </c>
      <c r="P79" s="170"/>
      <c r="Q79" s="1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  <c r="HN79" s="74"/>
      <c r="HO79" s="74"/>
      <c r="HP79" s="74"/>
      <c r="HQ79" s="74"/>
      <c r="HR79" s="74"/>
      <c r="HS79" s="74"/>
      <c r="HT79" s="74"/>
      <c r="HU79" s="74"/>
      <c r="HV79" s="74"/>
      <c r="HW79" s="74"/>
      <c r="HX79" s="74"/>
      <c r="HY79" s="74"/>
      <c r="HZ79" s="74"/>
      <c r="IA79" s="74"/>
      <c r="IB79" s="74"/>
      <c r="IC79" s="74"/>
      <c r="ID79" s="74"/>
      <c r="IE79" s="74"/>
      <c r="IF79" s="74"/>
      <c r="IG79" s="74"/>
      <c r="IH79" s="74"/>
      <c r="II79" s="74"/>
      <c r="IJ79" s="74"/>
      <c r="IK79" s="74"/>
      <c r="IL79" s="74"/>
      <c r="IM79" s="74"/>
      <c r="IN79" s="74"/>
      <c r="IO79" s="74"/>
      <c r="IP79" s="74"/>
      <c r="IQ79" s="74"/>
      <c r="IR79" s="74"/>
      <c r="IS79" s="74"/>
      <c r="IT79" s="74"/>
      <c r="IU79" s="75"/>
    </row>
  </sheetData>
  <sheetProtection algorithmName="SHA-512" hashValue="6sz5QX7bKsOrMeCfWTVFuPXCrYkdog52IDQNaU5JKCvmIjHGcxzLlNYvpikJM/VU54QRqLGDL3so3fgXIkGxwA==" saltValue="6Q9BAp/PkHuZuGEL5loSng==" spinCount="100000" sheet="1" selectLockedCells="1"/>
  <mergeCells count="2">
    <mergeCell ref="F1:L1"/>
    <mergeCell ref="A1:E1"/>
  </mergeCells>
  <phoneticPr fontId="18" type="noConversion"/>
  <pageMargins left="0.5" right="0.5" top="0.75" bottom="0.75" header="0.27777800000000002" footer="0.27777800000000002"/>
  <pageSetup orientation="portrait"/>
  <headerFooter>
    <oddFooter>&amp;L&amp;"Helvetica,Regular"&amp;11&amp;K000000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4"/>
  <sheetViews>
    <sheetView showGridLines="0" workbookViewId="0">
      <selection activeCell="H20" sqref="H20:H21"/>
    </sheetView>
  </sheetViews>
  <sheetFormatPr baseColWidth="10" defaultColWidth="16.33203125" defaultRowHeight="12" customHeight="1" x14ac:dyDescent="0.15"/>
  <cols>
    <col min="1" max="1" width="16.33203125" style="23" customWidth="1"/>
    <col min="2" max="2" width="23.6640625" style="23" customWidth="1"/>
    <col min="3" max="3" width="16.33203125" style="23" customWidth="1"/>
    <col min="4" max="4" width="6.1640625" style="23" customWidth="1"/>
    <col min="5" max="8" width="16.33203125" style="23" customWidth="1"/>
    <col min="9" max="16384" width="16.33203125" style="23"/>
  </cols>
  <sheetData>
    <row r="1" spans="1:7" ht="14.25" customHeight="1" x14ac:dyDescent="0.15">
      <c r="A1" s="108"/>
      <c r="B1" s="109"/>
      <c r="C1" s="109"/>
      <c r="D1" s="109"/>
      <c r="E1" s="109"/>
      <c r="F1" s="109"/>
      <c r="G1" s="110"/>
    </row>
    <row r="2" spans="1:7" ht="14" customHeight="1" x14ac:dyDescent="0.15">
      <c r="A2" s="151" t="s">
        <v>1099</v>
      </c>
      <c r="B2" s="30"/>
      <c r="C2" s="30"/>
      <c r="D2" s="30"/>
      <c r="E2" s="30"/>
      <c r="F2" s="30"/>
      <c r="G2" s="111"/>
    </row>
    <row r="3" spans="1:7" ht="14" customHeight="1" x14ac:dyDescent="0.15">
      <c r="A3" s="112"/>
      <c r="B3" s="30"/>
      <c r="C3" s="30"/>
      <c r="D3" s="30"/>
      <c r="E3" s="30"/>
      <c r="F3" s="30"/>
      <c r="G3" s="111"/>
    </row>
    <row r="4" spans="1:7" ht="15" customHeight="1" x14ac:dyDescent="0.15">
      <c r="A4" s="112"/>
      <c r="B4" s="30"/>
      <c r="C4" s="30"/>
      <c r="D4" s="30"/>
      <c r="E4" s="113" t="s">
        <v>1100</v>
      </c>
      <c r="F4" s="114"/>
      <c r="G4" s="115"/>
    </row>
    <row r="5" spans="1:7" ht="50" customHeight="1" x14ac:dyDescent="0.15">
      <c r="A5" s="112"/>
      <c r="B5" s="30"/>
      <c r="C5" s="30"/>
      <c r="D5" s="116"/>
      <c r="E5" s="117"/>
      <c r="F5" s="118"/>
      <c r="G5" s="119"/>
    </row>
    <row r="6" spans="1:7" ht="16.25" customHeight="1" x14ac:dyDescent="0.15">
      <c r="A6" s="112"/>
      <c r="B6" s="30"/>
      <c r="C6" s="30"/>
      <c r="D6" s="30"/>
      <c r="E6" s="120" t="s">
        <v>1101</v>
      </c>
      <c r="F6" s="121"/>
      <c r="G6" s="122"/>
    </row>
    <row r="7" spans="1:7" ht="15" customHeight="1" x14ac:dyDescent="0.15">
      <c r="A7" s="112"/>
      <c r="B7" s="30"/>
      <c r="C7" s="30"/>
      <c r="D7" s="116"/>
      <c r="E7" s="486"/>
      <c r="F7" s="123"/>
      <c r="G7" s="124"/>
    </row>
    <row r="8" spans="1:7" ht="14" customHeight="1" x14ac:dyDescent="0.15">
      <c r="A8" s="112"/>
      <c r="B8" s="30"/>
      <c r="C8" s="30"/>
      <c r="D8" s="116"/>
      <c r="E8" s="487"/>
      <c r="F8" s="125"/>
      <c r="G8" s="126"/>
    </row>
    <row r="9" spans="1:7" ht="14" customHeight="1" x14ac:dyDescent="0.15">
      <c r="A9" s="112"/>
      <c r="B9" s="30"/>
      <c r="C9" s="30"/>
      <c r="D9" s="116"/>
      <c r="E9" s="487"/>
      <c r="F9" s="125"/>
      <c r="G9" s="126"/>
    </row>
    <row r="10" spans="1:7" ht="15" customHeight="1" x14ac:dyDescent="0.15">
      <c r="A10" s="112"/>
      <c r="B10" s="30"/>
      <c r="C10" s="30"/>
      <c r="D10" s="116"/>
      <c r="E10" s="488"/>
      <c r="F10" s="127"/>
      <c r="G10" s="128"/>
    </row>
    <row r="11" spans="1:7" ht="15" customHeight="1" x14ac:dyDescent="0.15">
      <c r="A11" s="112"/>
      <c r="B11" s="30"/>
      <c r="C11" s="30"/>
      <c r="D11" s="30"/>
      <c r="E11" s="129"/>
      <c r="F11" s="129"/>
      <c r="G11" s="130"/>
    </row>
    <row r="12" spans="1:7" ht="14" customHeight="1" x14ac:dyDescent="0.15">
      <c r="A12" s="112"/>
      <c r="B12" s="30"/>
      <c r="C12" s="30"/>
      <c r="D12" s="30"/>
      <c r="E12" s="30"/>
      <c r="F12" s="30"/>
      <c r="G12" s="111"/>
    </row>
    <row r="13" spans="1:7" ht="14" customHeight="1" x14ac:dyDescent="0.15">
      <c r="A13" s="112"/>
      <c r="B13" s="30"/>
      <c r="C13" s="30"/>
      <c r="D13" s="30"/>
      <c r="E13" s="30"/>
      <c r="F13" s="30"/>
      <c r="G13" s="111"/>
    </row>
    <row r="14" spans="1:7" ht="14" customHeight="1" x14ac:dyDescent="0.15">
      <c r="A14" s="112"/>
      <c r="B14" s="30"/>
      <c r="C14" s="30"/>
      <c r="D14" s="30"/>
      <c r="E14" s="30"/>
      <c r="F14" s="30"/>
      <c r="G14" s="111"/>
    </row>
    <row r="15" spans="1:7" ht="14.75" customHeight="1" x14ac:dyDescent="0.15">
      <c r="A15" s="112"/>
      <c r="B15" s="30"/>
      <c r="C15" s="131"/>
      <c r="D15" s="131"/>
      <c r="E15" s="132" t="s">
        <v>1102</v>
      </c>
      <c r="F15" s="132" t="s">
        <v>1103</v>
      </c>
      <c r="G15" s="133" t="s">
        <v>1104</v>
      </c>
    </row>
    <row r="16" spans="1:7" ht="30" customHeight="1" x14ac:dyDescent="0.15">
      <c r="A16" s="112"/>
      <c r="B16" s="134"/>
      <c r="C16" s="446" t="s">
        <v>1712</v>
      </c>
      <c r="D16" s="136"/>
      <c r="E16" s="137">
        <f>'PU Holds '!U423</f>
        <v>0</v>
      </c>
      <c r="F16" s="137">
        <f>'PU Holds '!T423</f>
        <v>0</v>
      </c>
      <c r="G16" s="138">
        <f>'PU Holds '!V424</f>
        <v>0</v>
      </c>
    </row>
    <row r="17" spans="1:7" ht="30" customHeight="1" x14ac:dyDescent="0.15">
      <c r="A17" s="112"/>
      <c r="B17" s="134"/>
      <c r="C17" s="446" t="s">
        <v>1713</v>
      </c>
      <c r="D17" s="136"/>
      <c r="E17" s="137">
        <f>'Soft PU Holds'!U24</f>
        <v>0</v>
      </c>
      <c r="F17" s="137">
        <f>'Soft PU Holds'!T24</f>
        <v>0</v>
      </c>
      <c r="G17" s="138">
        <f>'Soft PU Holds'!V24</f>
        <v>0</v>
      </c>
    </row>
    <row r="18" spans="1:7" ht="30" customHeight="1" x14ac:dyDescent="0.15">
      <c r="A18" s="112"/>
      <c r="B18" s="134"/>
      <c r="C18" s="135" t="s">
        <v>742</v>
      </c>
      <c r="D18" s="136"/>
      <c r="E18" s="137">
        <f>'Fiberglass volumes'!R165</f>
        <v>0</v>
      </c>
      <c r="F18" s="137">
        <f>'Fiberglass volumes'!Q165</f>
        <v>0</v>
      </c>
      <c r="G18" s="138">
        <f>'Fiberglass volumes'!S166</f>
        <v>0</v>
      </c>
    </row>
    <row r="19" spans="1:7" ht="30" customHeight="1" x14ac:dyDescent="0.15">
      <c r="A19" s="112"/>
      <c r="B19" s="134"/>
      <c r="C19" s="135" t="s">
        <v>1095</v>
      </c>
      <c r="D19" s="136"/>
      <c r="E19" s="137">
        <f>'Wooden volumes &amp; Wooden holds'!N78</f>
        <v>0</v>
      </c>
      <c r="F19" s="137">
        <f>'Wooden volumes &amp; Wooden holds'!M78</f>
        <v>0</v>
      </c>
      <c r="G19" s="138">
        <f>'Wooden volumes &amp; Wooden holds'!O79</f>
        <v>0</v>
      </c>
    </row>
    <row r="20" spans="1:7" ht="30" customHeight="1" x14ac:dyDescent="0.15">
      <c r="A20" s="112"/>
      <c r="B20" s="134"/>
      <c r="C20" s="135" t="s">
        <v>1105</v>
      </c>
      <c r="D20" s="136"/>
      <c r="E20" s="136"/>
      <c r="F20" s="136"/>
      <c r="G20" s="138">
        <f>SUM(G16+G17+G18+G19)</f>
        <v>0</v>
      </c>
    </row>
    <row r="21" spans="1:7" ht="15" customHeight="1" x14ac:dyDescent="0.15">
      <c r="A21" s="112"/>
      <c r="B21" s="134"/>
      <c r="C21" s="139" t="s">
        <v>1106</v>
      </c>
      <c r="D21" s="140"/>
      <c r="E21" s="140"/>
      <c r="F21" s="140"/>
      <c r="G21" s="141">
        <v>0</v>
      </c>
    </row>
    <row r="22" spans="1:7" ht="30" customHeight="1" x14ac:dyDescent="0.15">
      <c r="A22" s="112"/>
      <c r="B22" s="116"/>
      <c r="C22" s="142" t="s">
        <v>1105</v>
      </c>
      <c r="D22" s="118"/>
      <c r="E22" s="118"/>
      <c r="F22" s="118"/>
      <c r="G22" s="143">
        <f>G20+G21</f>
        <v>0</v>
      </c>
    </row>
    <row r="23" spans="1:7" ht="30" customHeight="1" x14ac:dyDescent="0.15">
      <c r="A23" s="112"/>
      <c r="B23" s="116"/>
      <c r="C23" s="142" t="s">
        <v>1107</v>
      </c>
      <c r="D23" s="144">
        <v>0</v>
      </c>
      <c r="E23" s="118"/>
      <c r="F23" s="118"/>
      <c r="G23" s="143">
        <f>G22*D23</f>
        <v>0</v>
      </c>
    </row>
    <row r="24" spans="1:7" ht="16.25" customHeight="1" x14ac:dyDescent="0.15">
      <c r="A24" s="112"/>
      <c r="B24" s="116"/>
      <c r="C24" s="142" t="s">
        <v>1108</v>
      </c>
      <c r="D24" s="118"/>
      <c r="E24" s="118"/>
      <c r="F24" s="118"/>
      <c r="G24" s="143">
        <f>G22+G23</f>
        <v>0</v>
      </c>
    </row>
    <row r="25" spans="1:7" ht="15" customHeight="1" x14ac:dyDescent="0.15">
      <c r="A25" s="112"/>
      <c r="B25" s="30"/>
      <c r="C25" s="129"/>
      <c r="D25" s="129"/>
      <c r="E25" s="129"/>
      <c r="F25" s="129"/>
      <c r="G25" s="130"/>
    </row>
    <row r="26" spans="1:7" ht="14" customHeight="1" x14ac:dyDescent="0.15">
      <c r="A26" s="112"/>
      <c r="B26" s="30"/>
      <c r="C26" s="30"/>
      <c r="D26" s="30"/>
      <c r="E26" s="30"/>
      <c r="F26" s="30"/>
      <c r="G26" s="111"/>
    </row>
    <row r="27" spans="1:7" ht="14" customHeight="1" x14ac:dyDescent="0.15">
      <c r="A27" s="145"/>
      <c r="B27" s="146"/>
      <c r="C27" s="30"/>
      <c r="D27" s="30"/>
      <c r="E27" s="30"/>
      <c r="F27" s="30"/>
      <c r="G27" s="111"/>
    </row>
    <row r="28" spans="1:7" ht="26" customHeight="1" x14ac:dyDescent="0.15">
      <c r="A28" s="145"/>
      <c r="B28" s="146"/>
      <c r="C28" s="30"/>
      <c r="D28" s="30"/>
      <c r="E28" s="30"/>
      <c r="F28" s="30"/>
      <c r="G28" s="111"/>
    </row>
    <row r="29" spans="1:7" ht="14" customHeight="1" x14ac:dyDescent="0.15">
      <c r="A29" s="112"/>
      <c r="B29" s="30"/>
      <c r="C29" s="30"/>
      <c r="D29" s="30"/>
      <c r="E29" s="30"/>
      <c r="F29" s="30"/>
      <c r="G29" s="111"/>
    </row>
    <row r="30" spans="1:7" ht="14" customHeight="1" x14ac:dyDescent="0.15">
      <c r="A30" s="145"/>
      <c r="B30" s="146"/>
      <c r="C30" s="30"/>
      <c r="D30" s="30"/>
      <c r="E30" s="30"/>
      <c r="F30" s="30"/>
      <c r="G30" s="111"/>
    </row>
    <row r="31" spans="1:7" ht="14" customHeight="1" x14ac:dyDescent="0.15">
      <c r="A31" s="145"/>
      <c r="B31" s="146"/>
      <c r="C31" s="30"/>
      <c r="D31" s="30"/>
      <c r="E31" s="30"/>
      <c r="F31" s="30"/>
      <c r="G31" s="111"/>
    </row>
    <row r="32" spans="1:7" ht="14" customHeight="1" x14ac:dyDescent="0.15">
      <c r="A32" s="112"/>
      <c r="B32" s="30"/>
      <c r="C32" s="30"/>
      <c r="D32" s="30"/>
      <c r="E32" s="30"/>
      <c r="F32" s="30"/>
      <c r="G32" s="111"/>
    </row>
    <row r="33" spans="1:7" ht="26" customHeight="1" x14ac:dyDescent="0.15">
      <c r="A33" s="145"/>
      <c r="B33" s="30"/>
      <c r="C33" s="30"/>
      <c r="D33" s="30"/>
      <c r="E33" s="30"/>
      <c r="F33" s="30"/>
      <c r="G33" s="111"/>
    </row>
    <row r="34" spans="1:7" ht="26" customHeight="1" x14ac:dyDescent="0.15">
      <c r="A34" s="145"/>
      <c r="B34" s="30"/>
      <c r="C34" s="30"/>
      <c r="D34" s="30"/>
      <c r="E34" s="30"/>
      <c r="F34" s="30"/>
      <c r="G34" s="111"/>
    </row>
    <row r="35" spans="1:7" ht="14" customHeight="1" x14ac:dyDescent="0.15">
      <c r="A35" s="112"/>
      <c r="B35" s="30"/>
      <c r="C35" s="30"/>
      <c r="D35" s="30"/>
      <c r="E35" s="30"/>
      <c r="F35" s="30"/>
      <c r="G35" s="111"/>
    </row>
    <row r="36" spans="1:7" ht="14" customHeight="1" x14ac:dyDescent="0.15">
      <c r="A36" s="145"/>
      <c r="B36" s="30"/>
      <c r="C36" s="30"/>
      <c r="D36" s="30"/>
      <c r="E36" s="30"/>
      <c r="F36" s="30"/>
      <c r="G36" s="111"/>
    </row>
    <row r="37" spans="1:7" ht="14" customHeight="1" x14ac:dyDescent="0.15">
      <c r="A37" s="145"/>
      <c r="B37" s="30"/>
      <c r="C37" s="30"/>
      <c r="D37" s="30"/>
      <c r="E37" s="30"/>
      <c r="F37" s="30"/>
      <c r="G37" s="111"/>
    </row>
    <row r="38" spans="1:7" ht="26" customHeight="1" x14ac:dyDescent="0.15">
      <c r="A38" s="145"/>
      <c r="B38" s="30"/>
      <c r="C38" s="30"/>
      <c r="D38" s="30"/>
      <c r="E38" s="30"/>
      <c r="F38" s="30"/>
      <c r="G38" s="111"/>
    </row>
    <row r="39" spans="1:7" ht="14" customHeight="1" x14ac:dyDescent="0.15">
      <c r="A39" s="145"/>
      <c r="B39" s="30"/>
      <c r="C39" s="30"/>
      <c r="D39" s="30"/>
      <c r="E39" s="30"/>
      <c r="F39" s="30"/>
      <c r="G39" s="111"/>
    </row>
    <row r="40" spans="1:7" ht="14" customHeight="1" x14ac:dyDescent="0.15">
      <c r="A40" s="112"/>
      <c r="B40" s="30"/>
      <c r="C40" s="30"/>
      <c r="D40" s="30"/>
      <c r="E40" s="30"/>
      <c r="F40" s="30"/>
      <c r="G40" s="111"/>
    </row>
    <row r="41" spans="1:7" ht="14" customHeight="1" x14ac:dyDescent="0.15">
      <c r="A41" s="145"/>
      <c r="B41" s="146"/>
      <c r="C41" s="30"/>
      <c r="D41" s="30"/>
      <c r="E41" s="30"/>
      <c r="F41" s="30"/>
      <c r="G41" s="111"/>
    </row>
    <row r="42" spans="1:7" ht="14" customHeight="1" x14ac:dyDescent="0.15">
      <c r="A42" s="145"/>
      <c r="B42" s="146"/>
      <c r="C42" s="30"/>
      <c r="D42" s="30"/>
      <c r="E42" s="30"/>
      <c r="F42" s="30"/>
      <c r="G42" s="111"/>
    </row>
    <row r="43" spans="1:7" ht="14" customHeight="1" x14ac:dyDescent="0.15">
      <c r="A43" s="145"/>
      <c r="B43" s="30"/>
      <c r="C43" s="30"/>
      <c r="D43" s="30"/>
      <c r="E43" s="30"/>
      <c r="F43" s="30"/>
      <c r="G43" s="111"/>
    </row>
    <row r="44" spans="1:7" ht="14" customHeight="1" x14ac:dyDescent="0.15">
      <c r="A44" s="147"/>
      <c r="B44" s="74"/>
      <c r="C44" s="74"/>
      <c r="D44" s="74"/>
      <c r="E44" s="74"/>
      <c r="F44" s="74"/>
      <c r="G44" s="148"/>
    </row>
  </sheetData>
  <mergeCells count="1">
    <mergeCell ref="E7:E10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PU Holds </vt:lpstr>
      <vt:lpstr>Soft PU Holds</vt:lpstr>
      <vt:lpstr>Fiberglass volumes</vt:lpstr>
      <vt:lpstr>Wooden volumes &amp; Wooden holds</vt:lpstr>
      <vt:lpstr>Summary of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2021-02-20T11:11:30Z</dcterms:created>
  <dcterms:modified xsi:type="dcterms:W3CDTF">2024-01-11T07:31:16Z</dcterms:modified>
</cp:coreProperties>
</file>