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HOLDS" sheetId="1" r:id="rId4"/>
    <sheet name="MACROS" sheetId="2" r:id="rId5"/>
    <sheet name="INFO" sheetId="3" r:id="rId6"/>
    <sheet name="data" sheetId="4" r:id="rId7"/>
  </sheets>
</workbook>
</file>

<file path=xl/sharedStrings.xml><?xml version="1.0" encoding="utf-8"?>
<sst xmlns="http://schemas.openxmlformats.org/spreadsheetml/2006/main" uniqueCount="622">
  <si>
    <t>RED</t>
  </si>
  <si>
    <t>ORANGE</t>
  </si>
  <si>
    <t>YELLOW</t>
  </si>
  <si>
    <t>GREEN</t>
  </si>
  <si>
    <t>MINT</t>
  </si>
  <si>
    <t>BLUE</t>
  </si>
  <si>
    <t>PURPLE</t>
  </si>
  <si>
    <t>WHITE</t>
  </si>
  <si>
    <t>BLACK</t>
  </si>
  <si>
    <t>APRICOT</t>
  </si>
  <si>
    <t>NEON-PINK</t>
  </si>
  <si>
    <t>NEON-GREEN</t>
  </si>
  <si>
    <t>(+5% cost)</t>
  </si>
  <si>
    <t>SERIES</t>
  </si>
  <si>
    <t>ITEM NR.</t>
  </si>
  <si>
    <t>HOLDS</t>
  </si>
  <si>
    <t>SIZE</t>
  </si>
  <si>
    <t>WEIGHT kg</t>
  </si>
  <si>
    <t>PRICE</t>
  </si>
  <si>
    <t>STANDARD COLORS</t>
  </si>
  <si>
    <t>NEON COLORS</t>
  </si>
  <si>
    <t>TOTAL</t>
  </si>
  <si>
    <r>
      <rPr>
        <u val="single"/>
        <sz val="12"/>
        <color indexed="25"/>
        <rFont val="Calibri"/>
      </rPr>
      <t>RIVERS - FULL (10% DISCOUNT)</t>
    </r>
  </si>
  <si>
    <t>CH.GR.RVSET</t>
  </si>
  <si>
    <t>XS-XXL</t>
  </si>
  <si>
    <r>
      <rPr>
        <u val="single"/>
        <sz val="12"/>
        <color indexed="25"/>
        <rFont val="Calibri"/>
      </rPr>
      <t>RIVERS - FOOT JIBS SCREW-ON</t>
    </r>
  </si>
  <si>
    <t>CH.GR.00001</t>
  </si>
  <si>
    <t>S</t>
  </si>
  <si>
    <r>
      <rPr>
        <u val="single"/>
        <sz val="12"/>
        <color indexed="25"/>
        <rFont val="Calibri"/>
      </rPr>
      <t>RIVERS - FOOT 1</t>
    </r>
  </si>
  <si>
    <t>CH.GR.00002</t>
  </si>
  <si>
    <r>
      <rPr>
        <u val="single"/>
        <sz val="12"/>
        <color indexed="25"/>
        <rFont val="Calibri"/>
      </rPr>
      <t>RIVERS - JIBS SMALL SCREW-ON</t>
    </r>
  </si>
  <si>
    <t>CH.GR.00003</t>
  </si>
  <si>
    <t>XS</t>
  </si>
  <si>
    <r>
      <rPr>
        <u val="single"/>
        <sz val="12"/>
        <color indexed="25"/>
        <rFont val="Calibri"/>
      </rPr>
      <t>RIVERS - CRIMPS OPEN SCREW-ON</t>
    </r>
  </si>
  <si>
    <t>CH.GR.00005</t>
  </si>
  <si>
    <t>M</t>
  </si>
  <si>
    <r>
      <rPr>
        <u val="single"/>
        <sz val="12"/>
        <color indexed="25"/>
        <rFont val="Calibri"/>
      </rPr>
      <t>RIVERS - CRIMPS OPEN</t>
    </r>
  </si>
  <si>
    <t>CH.GR.00004</t>
  </si>
  <si>
    <r>
      <rPr>
        <u val="single"/>
        <sz val="12"/>
        <color indexed="25"/>
        <rFont val="Calibri"/>
      </rPr>
      <t>RIVERS - CRIMPS NEUTRAL SCREW-ON</t>
    </r>
  </si>
  <si>
    <t>CH.GR.00006</t>
  </si>
  <si>
    <r>
      <rPr>
        <u val="single"/>
        <sz val="12"/>
        <color indexed="25"/>
        <rFont val="Calibri"/>
      </rPr>
      <t>RIVERS - CRIMPS NEUTRAL</t>
    </r>
  </si>
  <si>
    <t>CH.GR.00042</t>
  </si>
  <si>
    <r>
      <rPr>
        <u val="single"/>
        <sz val="12"/>
        <color indexed="25"/>
        <rFont val="Calibri"/>
      </rPr>
      <t>RIVERS - CRIMPS INCUT SCREW-ON</t>
    </r>
  </si>
  <si>
    <t>CH.GR.00008</t>
  </si>
  <si>
    <r>
      <rPr>
        <u val="single"/>
        <sz val="12"/>
        <color indexed="25"/>
        <rFont val="Calibri"/>
      </rPr>
      <t>RIVERS - CRIMPS INCUT</t>
    </r>
  </si>
  <si>
    <t>CH.GR.00007</t>
  </si>
  <si>
    <r>
      <rPr>
        <u val="single"/>
        <sz val="12"/>
        <color indexed="25"/>
        <rFont val="Calibri"/>
      </rPr>
      <t>RIVERS - EDGES OPEN 1</t>
    </r>
  </si>
  <si>
    <t>CH.GR.00009</t>
  </si>
  <si>
    <t>L</t>
  </si>
  <si>
    <r>
      <rPr>
        <u val="single"/>
        <sz val="12"/>
        <color indexed="25"/>
        <rFont val="Calibri"/>
      </rPr>
      <t>RIVERS - EDGES OPEN 2</t>
    </r>
  </si>
  <si>
    <t>CH.GR.00010</t>
  </si>
  <si>
    <t>XL</t>
  </si>
  <si>
    <r>
      <rPr>
        <u val="single"/>
        <sz val="12"/>
        <color indexed="25"/>
        <rFont val="Calibri"/>
      </rPr>
      <t>RIVERS - EDGES NEUTRAL 1</t>
    </r>
  </si>
  <si>
    <t>CH.GR.00011</t>
  </si>
  <si>
    <r>
      <rPr>
        <u val="single"/>
        <sz val="12"/>
        <color indexed="25"/>
        <rFont val="Calibri"/>
      </rPr>
      <t>RIVERS - EDGES NEUTRAL 2</t>
    </r>
  </si>
  <si>
    <t>CH.GR.00012</t>
  </si>
  <si>
    <r>
      <rPr>
        <u val="single"/>
        <sz val="12"/>
        <color indexed="25"/>
        <rFont val="Calibri"/>
      </rPr>
      <t>RIVERS - EDGES INCUT 1</t>
    </r>
  </si>
  <si>
    <t>CH.GR.00013</t>
  </si>
  <si>
    <r>
      <rPr>
        <u val="single"/>
        <sz val="12"/>
        <color indexed="25"/>
        <rFont val="Calibri"/>
      </rPr>
      <t>RIVERS - EDGES INCUT 2</t>
    </r>
  </si>
  <si>
    <t>CH.GR.00014</t>
  </si>
  <si>
    <r>
      <rPr>
        <u val="single"/>
        <sz val="12"/>
        <color indexed="25"/>
        <rFont val="Calibri"/>
      </rPr>
      <t>RIVERS - PINCHES 1</t>
    </r>
  </si>
  <si>
    <t>CH.GR.00015</t>
  </si>
  <si>
    <r>
      <rPr>
        <u val="single"/>
        <sz val="12"/>
        <color indexed="25"/>
        <rFont val="Calibri"/>
      </rPr>
      <t>RIVERS - PINCHES 2</t>
    </r>
  </si>
  <si>
    <t>CH.GR.00016</t>
  </si>
  <si>
    <r>
      <rPr>
        <u val="single"/>
        <sz val="12"/>
        <color indexed="25"/>
        <rFont val="Calibri"/>
      </rPr>
      <t>RIVERS - PINCHES 3</t>
    </r>
  </si>
  <si>
    <t>CH.GR.00017</t>
  </si>
  <si>
    <r>
      <rPr>
        <u val="single"/>
        <sz val="12"/>
        <color indexed="25"/>
        <rFont val="Calibri"/>
      </rPr>
      <t>RIVERS - PINCHES 4</t>
    </r>
  </si>
  <si>
    <t>CH.GR.00018</t>
  </si>
  <si>
    <r>
      <rPr>
        <u val="single"/>
        <sz val="12"/>
        <color indexed="25"/>
        <rFont val="Calibri"/>
      </rPr>
      <t>RIVERS - PINCHES 5</t>
    </r>
  </si>
  <si>
    <t>CH.GR.00019</t>
  </si>
  <si>
    <r>
      <rPr>
        <u val="single"/>
        <sz val="12"/>
        <color indexed="25"/>
        <rFont val="Calibri"/>
      </rPr>
      <t>RIVERS - PINCHES BIG 1</t>
    </r>
  </si>
  <si>
    <t>CH.GR.00020</t>
  </si>
  <si>
    <t>XXL</t>
  </si>
  <si>
    <r>
      <rPr>
        <u val="single"/>
        <sz val="12"/>
        <color indexed="25"/>
        <rFont val="Calibri"/>
      </rPr>
      <t>RIVERS - PINCHES BIG 2</t>
    </r>
  </si>
  <si>
    <t>CH.GR.00021</t>
  </si>
  <si>
    <r>
      <rPr>
        <u val="single"/>
        <sz val="12"/>
        <color indexed="25"/>
        <rFont val="Calibri"/>
      </rPr>
      <t>RIVERS - PINCHES BIG 3</t>
    </r>
  </si>
  <si>
    <t>CH.GR.00022</t>
  </si>
  <si>
    <r>
      <rPr>
        <u val="single"/>
        <sz val="12"/>
        <color indexed="25"/>
        <rFont val="Calibri"/>
      </rPr>
      <t>RIVERS - SLOPERS 1</t>
    </r>
  </si>
  <si>
    <t>CH.GR.00023</t>
  </si>
  <si>
    <r>
      <rPr>
        <u val="single"/>
        <sz val="12"/>
        <color indexed="25"/>
        <rFont val="Calibri"/>
      </rPr>
      <t>RIVERS - SLOPERS 2</t>
    </r>
  </si>
  <si>
    <t>CH.GR.00024</t>
  </si>
  <si>
    <r>
      <rPr>
        <u val="single"/>
        <sz val="12"/>
        <color indexed="25"/>
        <rFont val="Calibri"/>
      </rPr>
      <t>RIVERS - SLOPERS 3</t>
    </r>
  </si>
  <si>
    <t>CH.GR.00025</t>
  </si>
  <si>
    <r>
      <rPr>
        <u val="single"/>
        <sz val="12"/>
        <color indexed="25"/>
        <rFont val="Calibri"/>
      </rPr>
      <t>RIVERS - SLOPERS FLAT</t>
    </r>
  </si>
  <si>
    <t>CH.GR.00026</t>
  </si>
  <si>
    <r>
      <rPr>
        <u val="single"/>
        <sz val="12"/>
        <color indexed="25"/>
        <rFont val="Calibri"/>
      </rPr>
      <t>RIVERS - SLOPER BIG 1</t>
    </r>
  </si>
  <si>
    <t>CH.GR.00027</t>
  </si>
  <si>
    <r>
      <rPr>
        <u val="single"/>
        <sz val="12"/>
        <color indexed="25"/>
        <rFont val="Calibri"/>
      </rPr>
      <t>RIVERS - SLOPER BIG 2</t>
    </r>
  </si>
  <si>
    <t>CH.GR.00028</t>
  </si>
  <si>
    <r>
      <rPr>
        <u val="single"/>
        <sz val="12"/>
        <color indexed="25"/>
        <rFont val="Calibri"/>
      </rPr>
      <t>RIVERS - SLOPER BIG 3</t>
    </r>
  </si>
  <si>
    <t>CH.GR.00029</t>
  </si>
  <si>
    <r>
      <rPr>
        <u val="single"/>
        <sz val="12"/>
        <color indexed="25"/>
        <rFont val="Calibri"/>
      </rPr>
      <t>RIVERS - SLOPER BIG 4</t>
    </r>
  </si>
  <si>
    <t>CH.GR.00030</t>
  </si>
  <si>
    <r>
      <rPr>
        <u val="single"/>
        <sz val="12"/>
        <color indexed="25"/>
        <rFont val="Calibri"/>
      </rPr>
      <t>RIVERS - SLOPER BIG 5</t>
    </r>
  </si>
  <si>
    <t>CH.GR.00031</t>
  </si>
  <si>
    <r>
      <rPr>
        <u val="single"/>
        <sz val="12"/>
        <color indexed="25"/>
        <rFont val="Calibri"/>
      </rPr>
      <t>RIVERS - SLOPER BIG 6</t>
    </r>
  </si>
  <si>
    <t>CH.GR.00032</t>
  </si>
  <si>
    <r>
      <rPr>
        <u val="single"/>
        <sz val="12"/>
        <color indexed="25"/>
        <rFont val="Calibri"/>
      </rPr>
      <t>RIVERS - SLOPER BIG 7</t>
    </r>
  </si>
  <si>
    <t>CH.GR.00033</t>
  </si>
  <si>
    <r>
      <rPr>
        <u val="single"/>
        <sz val="12"/>
        <color indexed="25"/>
        <rFont val="Calibri"/>
      </rPr>
      <t>RIVERS - JUGS 1</t>
    </r>
  </si>
  <si>
    <t>CH.GR.00034</t>
  </si>
  <si>
    <r>
      <rPr>
        <u val="single"/>
        <sz val="12"/>
        <color indexed="25"/>
        <rFont val="Calibri"/>
      </rPr>
      <t>RIVERS - JUGS 2</t>
    </r>
  </si>
  <si>
    <t>CH.GR.00035</t>
  </si>
  <si>
    <r>
      <rPr>
        <u val="single"/>
        <sz val="12"/>
        <color indexed="25"/>
        <rFont val="Calibri"/>
      </rPr>
      <t>RIVERS - JUGS 3</t>
    </r>
  </si>
  <si>
    <t>CH.GR.00036</t>
  </si>
  <si>
    <r>
      <rPr>
        <u val="single"/>
        <sz val="12"/>
        <color indexed="25"/>
        <rFont val="Calibri"/>
      </rPr>
      <t>RIVERS - JUGS 4</t>
    </r>
  </si>
  <si>
    <t>CH.GR.00037</t>
  </si>
  <si>
    <r>
      <rPr>
        <u val="single"/>
        <sz val="12"/>
        <color indexed="25"/>
        <rFont val="Calibri"/>
      </rPr>
      <t>RIVERS - JUGS BIG 1</t>
    </r>
  </si>
  <si>
    <t>CH.GR.00038</t>
  </si>
  <si>
    <r>
      <rPr>
        <u val="single"/>
        <sz val="12"/>
        <color indexed="25"/>
        <rFont val="Calibri"/>
      </rPr>
      <t>RIVERS - JUGS BIG 2</t>
    </r>
  </si>
  <si>
    <t>CH.GR.00039</t>
  </si>
  <si>
    <r>
      <rPr>
        <u val="single"/>
        <sz val="12"/>
        <color indexed="25"/>
        <rFont val="Calibri"/>
      </rPr>
      <t>RIVERS - ROOF JUGS 1</t>
    </r>
  </si>
  <si>
    <t>CH.GR.00040</t>
  </si>
  <si>
    <r>
      <rPr>
        <u val="single"/>
        <sz val="12"/>
        <color indexed="25"/>
        <rFont val="Calibri"/>
      </rPr>
      <t>RIVERS - ROOF JUGS 2</t>
    </r>
  </si>
  <si>
    <t>CH.GR.00041</t>
  </si>
  <si>
    <r>
      <rPr>
        <u val="single"/>
        <sz val="12"/>
        <color indexed="25"/>
        <rFont val="Calibri"/>
      </rPr>
      <t>MIRRORS HOLDS - FULL (10% DISCOUNT)</t>
    </r>
  </si>
  <si>
    <t>CH.GR.MISET</t>
  </si>
  <si>
    <r>
      <rPr>
        <u val="single"/>
        <sz val="12"/>
        <color indexed="25"/>
        <rFont val="Calibri"/>
      </rPr>
      <t>MIRRORS - PINCHES BIG 1</t>
    </r>
  </si>
  <si>
    <t>CH.GR.00043</t>
  </si>
  <si>
    <r>
      <rPr>
        <u val="single"/>
        <sz val="12"/>
        <color indexed="25"/>
        <rFont val="Calibri"/>
      </rPr>
      <t>MIRRORS - PINCHES BIG 2</t>
    </r>
  </si>
  <si>
    <t>CH.GR.00044</t>
  </si>
  <si>
    <r>
      <rPr>
        <u val="single"/>
        <sz val="12"/>
        <color indexed="25"/>
        <rFont val="Calibri"/>
      </rPr>
      <t>MIRRORS - JUGS BIG 1</t>
    </r>
  </si>
  <si>
    <t>CH.GR.00045</t>
  </si>
  <si>
    <r>
      <rPr>
        <u val="single"/>
        <sz val="12"/>
        <color indexed="25"/>
        <rFont val="Calibri"/>
      </rPr>
      <t>MIRRORS - JUG BIG 2</t>
    </r>
  </si>
  <si>
    <t>CH.GR.00072</t>
  </si>
  <si>
    <r>
      <rPr>
        <u val="single"/>
        <sz val="12"/>
        <color indexed="25"/>
        <rFont val="Calibri"/>
      </rPr>
      <t>MIRRORS - SLOPERS BIG 1</t>
    </r>
  </si>
  <si>
    <t>CH.GR.00046</t>
  </si>
  <si>
    <r>
      <rPr>
        <u val="single"/>
        <sz val="12"/>
        <color indexed="25"/>
        <rFont val="Calibri"/>
      </rPr>
      <t>MIRRORS - SLOPERS BIG 2</t>
    </r>
  </si>
  <si>
    <t>CH.GR.00047</t>
  </si>
  <si>
    <r>
      <rPr>
        <u val="single"/>
        <sz val="12"/>
        <color indexed="25"/>
        <rFont val="Calibri"/>
      </rPr>
      <t>MIRRORS - SLOPERS BIG 3</t>
    </r>
  </si>
  <si>
    <t>CH.GR.00048</t>
  </si>
  <si>
    <r>
      <rPr>
        <u val="single"/>
        <sz val="12"/>
        <color indexed="25"/>
        <rFont val="Calibri"/>
      </rPr>
      <t>MIRRORS - SLOPER BIG 4</t>
    </r>
  </si>
  <si>
    <t>CH.GR.00049</t>
  </si>
  <si>
    <r>
      <rPr>
        <u val="single"/>
        <sz val="12"/>
        <color indexed="25"/>
        <rFont val="Calibri"/>
      </rPr>
      <t>MIRRORS - SLOPER BIG 5</t>
    </r>
  </si>
  <si>
    <t>CH.GR.00050</t>
  </si>
  <si>
    <r>
      <rPr>
        <u val="single"/>
        <sz val="12"/>
        <color indexed="25"/>
        <rFont val="Calibri"/>
      </rPr>
      <t>MIRRORS - CRIMPS 1</t>
    </r>
  </si>
  <si>
    <t>CH.GR.00051</t>
  </si>
  <si>
    <r>
      <rPr>
        <u val="single"/>
        <sz val="12"/>
        <color indexed="25"/>
        <rFont val="Calibri"/>
      </rPr>
      <t>MIRRORS - CRIMPS 2</t>
    </r>
  </si>
  <si>
    <t>CH.GR.00052</t>
  </si>
  <si>
    <t>M-L</t>
  </si>
  <si>
    <r>
      <rPr>
        <u val="single"/>
        <sz val="12"/>
        <color indexed="25"/>
        <rFont val="Calibri"/>
      </rPr>
      <t>MIRRORS - CRIMPS 3</t>
    </r>
  </si>
  <si>
    <t>CH.GR.00053</t>
  </si>
  <si>
    <r>
      <rPr>
        <u val="single"/>
        <sz val="12"/>
        <color indexed="25"/>
        <rFont val="Calibri"/>
      </rPr>
      <t>MIRRORS - EDGES INCUT</t>
    </r>
  </si>
  <si>
    <t>CH.GR.00054</t>
  </si>
  <si>
    <r>
      <rPr>
        <u val="single"/>
        <sz val="12"/>
        <color indexed="25"/>
        <rFont val="Calibri"/>
      </rPr>
      <t>MIRRORS - EDGES NEUTRAL</t>
    </r>
  </si>
  <si>
    <t>CH.GR.00055</t>
  </si>
  <si>
    <r>
      <rPr>
        <u val="single"/>
        <sz val="12"/>
        <color indexed="25"/>
        <rFont val="Calibri"/>
      </rPr>
      <t>MIRRORS - EDGES OPEN 1</t>
    </r>
  </si>
  <si>
    <t>CH.GR.00056</t>
  </si>
  <si>
    <r>
      <rPr>
        <u val="single"/>
        <sz val="12"/>
        <color indexed="25"/>
        <rFont val="Calibri"/>
      </rPr>
      <t>MIRRORS - EDGES OPEN 2</t>
    </r>
  </si>
  <si>
    <t>CH.GR.00057</t>
  </si>
  <si>
    <r>
      <rPr>
        <u val="single"/>
        <sz val="12"/>
        <color indexed="25"/>
        <rFont val="Calibri"/>
      </rPr>
      <t>MIRRORS - EDGES OPEN 3</t>
    </r>
  </si>
  <si>
    <t>CH.GR.00058</t>
  </si>
  <si>
    <r>
      <rPr>
        <u val="single"/>
        <sz val="12"/>
        <color indexed="25"/>
        <rFont val="Calibri"/>
      </rPr>
      <t>MIRRORS - JUGS 1</t>
    </r>
  </si>
  <si>
    <t>CH.GR.00060</t>
  </si>
  <si>
    <r>
      <rPr>
        <u val="single"/>
        <sz val="12"/>
        <color indexed="25"/>
        <rFont val="Calibri"/>
      </rPr>
      <t>MIRRORS - JUGS 2</t>
    </r>
  </si>
  <si>
    <t>CH.GR.00061</t>
  </si>
  <si>
    <r>
      <rPr>
        <u val="single"/>
        <sz val="12"/>
        <color indexed="25"/>
        <rFont val="Calibri"/>
      </rPr>
      <t>MIRRORS - JUGS 3</t>
    </r>
  </si>
  <si>
    <t>CH.GR.00062</t>
  </si>
  <si>
    <t>XL-XXL</t>
  </si>
  <si>
    <r>
      <rPr>
        <u val="single"/>
        <sz val="12"/>
        <color indexed="25"/>
        <rFont val="Calibri"/>
      </rPr>
      <t>MIRRORS - JUGS 4</t>
    </r>
  </si>
  <si>
    <t>CH.GR.00063</t>
  </si>
  <si>
    <r>
      <rPr>
        <u val="single"/>
        <sz val="12"/>
        <color indexed="25"/>
        <rFont val="Calibri"/>
      </rPr>
      <t>MIRRORS - JUGS 5</t>
    </r>
  </si>
  <si>
    <t>CH.GR.00064</t>
  </si>
  <si>
    <r>
      <rPr>
        <u val="single"/>
        <sz val="12"/>
        <color indexed="25"/>
        <rFont val="Calibri"/>
      </rPr>
      <t>MIRRORS - PINCHES 1</t>
    </r>
  </si>
  <si>
    <t>CH.GR.00065</t>
  </si>
  <si>
    <r>
      <rPr>
        <u val="single"/>
        <sz val="12"/>
        <color indexed="25"/>
        <rFont val="Calibri"/>
      </rPr>
      <t>MIRRORS - PINCHES 2</t>
    </r>
  </si>
  <si>
    <t>CH.GR.00066</t>
  </si>
  <si>
    <r>
      <rPr>
        <u val="single"/>
        <sz val="12"/>
        <color indexed="25"/>
        <rFont val="Calibri"/>
      </rPr>
      <t>MIRRORS - SLOPERS 1</t>
    </r>
  </si>
  <si>
    <t>CH.GR.00067</t>
  </si>
  <si>
    <r>
      <rPr>
        <u val="single"/>
        <sz val="12"/>
        <color indexed="25"/>
        <rFont val="Calibri"/>
      </rPr>
      <t>MIRRORS - SLOPERS 2</t>
    </r>
  </si>
  <si>
    <t>CH.GR.00068</t>
  </si>
  <si>
    <r>
      <rPr>
        <u val="single"/>
        <sz val="12"/>
        <color indexed="25"/>
        <rFont val="Calibri"/>
      </rPr>
      <t>MIRRORS - SLOPERS 3</t>
    </r>
  </si>
  <si>
    <t>CH.GR.00069</t>
  </si>
  <si>
    <r>
      <rPr>
        <u val="single"/>
        <sz val="12"/>
        <color indexed="25"/>
        <rFont val="Calibri"/>
      </rPr>
      <t>MIRRORS - FOOT</t>
    </r>
  </si>
  <si>
    <t>CH.GR.00059</t>
  </si>
  <si>
    <t>S-M</t>
  </si>
  <si>
    <r>
      <rPr>
        <u val="single"/>
        <sz val="12"/>
        <color indexed="25"/>
        <rFont val="Calibri"/>
      </rPr>
      <t>MIRRORS - SCREW-ON JIBS 1</t>
    </r>
  </si>
  <si>
    <t>CH.GR.00070</t>
  </si>
  <si>
    <t>XS-S</t>
  </si>
  <si>
    <r>
      <rPr>
        <u val="single"/>
        <sz val="12"/>
        <color indexed="25"/>
        <rFont val="Calibri"/>
      </rPr>
      <t>MIRRORS - SCREW-ON JIBS 2</t>
    </r>
  </si>
  <si>
    <t>CH.GR.00071</t>
  </si>
  <si>
    <r>
      <rPr>
        <u val="single"/>
        <sz val="12"/>
        <color indexed="25"/>
        <rFont val="Calibri"/>
      </rPr>
      <t>RIDGES HOLDS - FULL (10% DISCOUNT)</t>
    </r>
  </si>
  <si>
    <t>CH.GR.RDGSET</t>
  </si>
  <si>
    <r>
      <rPr>
        <u val="single"/>
        <sz val="12"/>
        <color indexed="25"/>
        <rFont val="Calibri"/>
      </rPr>
      <t>RIDGES - FOOT 1</t>
    </r>
  </si>
  <si>
    <t>CH.GR.00073</t>
  </si>
  <si>
    <r>
      <rPr>
        <u val="single"/>
        <sz val="12"/>
        <color indexed="25"/>
        <rFont val="Calibri"/>
      </rPr>
      <t>RIDGES - FOOT 2</t>
    </r>
  </si>
  <si>
    <t>CH.GR.00074</t>
  </si>
  <si>
    <r>
      <rPr>
        <u val="single"/>
        <sz val="12"/>
        <color indexed="25"/>
        <rFont val="Calibri"/>
      </rPr>
      <t xml:space="preserve">RIDGES - JIBS SCREW-ON </t>
    </r>
  </si>
  <si>
    <t>CH.GR.00075</t>
  </si>
  <si>
    <r>
      <rPr>
        <u val="single"/>
        <sz val="12"/>
        <color indexed="25"/>
        <rFont val="Calibri"/>
      </rPr>
      <t>RIDGES - CRIMPS OPEN SCREW-ON</t>
    </r>
  </si>
  <si>
    <t>CH.GR.00076</t>
  </si>
  <si>
    <r>
      <rPr>
        <u val="single"/>
        <sz val="12"/>
        <color indexed="25"/>
        <rFont val="Calibri"/>
      </rPr>
      <t xml:space="preserve">RIDGES - CRIMPS OPEN </t>
    </r>
  </si>
  <si>
    <t>CH.GR.00077</t>
  </si>
  <si>
    <r>
      <rPr>
        <u val="single"/>
        <sz val="12"/>
        <color indexed="25"/>
        <rFont val="Calibri"/>
      </rPr>
      <t>RIDGES - CRIMPS NEUTRAL SCREW-ON</t>
    </r>
  </si>
  <si>
    <t>CH.GR.00078</t>
  </si>
  <si>
    <r>
      <rPr>
        <u val="single"/>
        <sz val="12"/>
        <color indexed="25"/>
        <rFont val="Calibri"/>
      </rPr>
      <t xml:space="preserve">RIDGES - CRIMPS NEUTRAL </t>
    </r>
  </si>
  <si>
    <t>CH.GR.00079</t>
  </si>
  <si>
    <r>
      <rPr>
        <u val="single"/>
        <sz val="12"/>
        <color indexed="25"/>
        <rFont val="Calibri"/>
      </rPr>
      <t>RIDGES - CRIMPS INCUT SCREW-ON</t>
    </r>
  </si>
  <si>
    <t>CH.GR.00080</t>
  </si>
  <si>
    <r>
      <rPr>
        <u val="single"/>
        <sz val="12"/>
        <color indexed="25"/>
        <rFont val="Calibri"/>
      </rPr>
      <t>RIDGES - CRIMPS INCUT</t>
    </r>
  </si>
  <si>
    <t>CH.GR.00081</t>
  </si>
  <si>
    <r>
      <rPr>
        <u val="single"/>
        <sz val="12"/>
        <color indexed="25"/>
        <rFont val="Calibri"/>
      </rPr>
      <t>RIDGES - JUGS 1</t>
    </r>
  </si>
  <si>
    <t>CH.GR.00082</t>
  </si>
  <si>
    <t>L-XL</t>
  </si>
  <si>
    <r>
      <rPr>
        <u val="single"/>
        <sz val="12"/>
        <color indexed="25"/>
        <rFont val="Calibri"/>
      </rPr>
      <t>RIDGES - JUGS 2</t>
    </r>
  </si>
  <si>
    <t>CH.GR.00083</t>
  </si>
  <si>
    <r>
      <rPr>
        <u val="single"/>
        <sz val="12"/>
        <color indexed="25"/>
        <rFont val="Calibri"/>
      </rPr>
      <t>RIDGES - JUGS 3</t>
    </r>
  </si>
  <si>
    <t>CH.GR.00084</t>
  </si>
  <si>
    <r>
      <rPr>
        <u val="single"/>
        <sz val="12"/>
        <color indexed="25"/>
        <rFont val="Calibri"/>
      </rPr>
      <t>RIDGES - JUG BIG 1</t>
    </r>
  </si>
  <si>
    <t>CH.GR.00085</t>
  </si>
  <si>
    <r>
      <rPr>
        <u val="single"/>
        <sz val="12"/>
        <color indexed="25"/>
        <rFont val="Calibri"/>
      </rPr>
      <t>RIDGES - JUG BIG 2</t>
    </r>
  </si>
  <si>
    <t>CH.GR.00086</t>
  </si>
  <si>
    <r>
      <rPr>
        <u val="single"/>
        <sz val="12"/>
        <color indexed="25"/>
        <rFont val="Calibri"/>
      </rPr>
      <t>RIDGES - JUG BIG 3</t>
    </r>
  </si>
  <si>
    <t>CH.GR.00087</t>
  </si>
  <si>
    <r>
      <rPr>
        <u val="single"/>
        <sz val="12"/>
        <color indexed="25"/>
        <rFont val="Calibri"/>
      </rPr>
      <t>RIDGES - JUG BIG 4</t>
    </r>
  </si>
  <si>
    <t>CH.GR.00088</t>
  </si>
  <si>
    <r>
      <rPr>
        <u val="single"/>
        <sz val="12"/>
        <color indexed="25"/>
        <rFont val="Calibri"/>
      </rPr>
      <t>RIDGES - ROOF JUGS 1</t>
    </r>
  </si>
  <si>
    <t>CH.GR.00089</t>
  </si>
  <si>
    <r>
      <rPr>
        <u val="single"/>
        <sz val="12"/>
        <color indexed="25"/>
        <rFont val="Calibri"/>
      </rPr>
      <t>RIDGES - ROOF JUGS 2</t>
    </r>
  </si>
  <si>
    <t>CH.GR.00090</t>
  </si>
  <si>
    <r>
      <rPr>
        <u val="single"/>
        <sz val="12"/>
        <color indexed="25"/>
        <rFont val="Calibri"/>
      </rPr>
      <t>RIDGES - PINCHES 1</t>
    </r>
  </si>
  <si>
    <t>CH.GR.00091</t>
  </si>
  <si>
    <r>
      <rPr>
        <u val="single"/>
        <sz val="12"/>
        <color indexed="25"/>
        <rFont val="Calibri"/>
      </rPr>
      <t>RIDGES - PINCHES 2</t>
    </r>
  </si>
  <si>
    <t>CH.GR.00092</t>
  </si>
  <si>
    <r>
      <rPr>
        <u val="single"/>
        <sz val="12"/>
        <color indexed="25"/>
        <rFont val="Calibri"/>
      </rPr>
      <t>RIDGES - PINCH BIG 1</t>
    </r>
  </si>
  <si>
    <t>CH.GR.00093</t>
  </si>
  <si>
    <r>
      <rPr>
        <u val="single"/>
        <sz val="12"/>
        <color indexed="25"/>
        <rFont val="Calibri"/>
      </rPr>
      <t>RIDGES - PINCH BIG 2</t>
    </r>
  </si>
  <si>
    <t>CH.GR.00094</t>
  </si>
  <si>
    <r>
      <rPr>
        <u val="single"/>
        <sz val="12"/>
        <color indexed="25"/>
        <rFont val="Calibri"/>
      </rPr>
      <t>RIDGES - SLOPERS 1</t>
    </r>
  </si>
  <si>
    <t>CH.GR.00095</t>
  </si>
  <si>
    <r>
      <rPr>
        <u val="single"/>
        <sz val="12"/>
        <color indexed="25"/>
        <rFont val="Calibri"/>
      </rPr>
      <t>RIDGES - SLOPERS 2</t>
    </r>
  </si>
  <si>
    <t>CH.GR.00096</t>
  </si>
  <si>
    <r>
      <rPr>
        <u val="single"/>
        <sz val="12"/>
        <color indexed="25"/>
        <rFont val="Calibri"/>
      </rPr>
      <t>RIDGES - SLOPERS 3</t>
    </r>
  </si>
  <si>
    <t>CH.GR.00097</t>
  </si>
  <si>
    <r>
      <rPr>
        <u val="single"/>
        <sz val="12"/>
        <color indexed="25"/>
        <rFont val="Calibri"/>
      </rPr>
      <t>RIDGES - SLOPERS 4</t>
    </r>
  </si>
  <si>
    <t>CH.GR.00098</t>
  </si>
  <si>
    <r>
      <rPr>
        <u val="single"/>
        <sz val="12"/>
        <color indexed="25"/>
        <rFont val="Calibri"/>
      </rPr>
      <t>RIDGES - SLOPER BIG 1</t>
    </r>
  </si>
  <si>
    <t>CH.GR.00099</t>
  </si>
  <si>
    <r>
      <rPr>
        <u val="single"/>
        <sz val="12"/>
        <color indexed="25"/>
        <rFont val="Calibri"/>
      </rPr>
      <t>RIDGES - SLOPER BIG 2</t>
    </r>
  </si>
  <si>
    <t>CH.GR.00100</t>
  </si>
  <si>
    <r>
      <rPr>
        <u val="single"/>
        <sz val="12"/>
        <color indexed="25"/>
        <rFont val="Calibri"/>
      </rPr>
      <t>RIDGES - SLOPER BIG 3</t>
    </r>
  </si>
  <si>
    <t>CH.GR.00101</t>
  </si>
  <si>
    <r>
      <rPr>
        <u val="single"/>
        <sz val="12"/>
        <color indexed="25"/>
        <rFont val="Calibri"/>
      </rPr>
      <t>RIDGES - SLOPER BIG 4</t>
    </r>
  </si>
  <si>
    <t>CH.GR.00102</t>
  </si>
  <si>
    <t>XXl</t>
  </si>
  <si>
    <r>
      <rPr>
        <u val="single"/>
        <sz val="12"/>
        <color indexed="25"/>
        <rFont val="Calibri"/>
      </rPr>
      <t>RIDGES - PLATES 1</t>
    </r>
  </si>
  <si>
    <t>CH.GR.00103</t>
  </si>
  <si>
    <r>
      <rPr>
        <u val="single"/>
        <sz val="12"/>
        <color indexed="25"/>
        <rFont val="Calibri"/>
      </rPr>
      <t>RIDGES - PLATES 2</t>
    </r>
  </si>
  <si>
    <t>CH.GR.00104</t>
  </si>
  <si>
    <r>
      <rPr>
        <u val="single"/>
        <sz val="12"/>
        <color indexed="25"/>
        <rFont val="Calibri"/>
      </rPr>
      <t>RIDGES - PLATES 3</t>
    </r>
  </si>
  <si>
    <t>CH.GR.00105</t>
  </si>
  <si>
    <r>
      <rPr>
        <u val="single"/>
        <sz val="12"/>
        <color indexed="25"/>
        <rFont val="Calibri"/>
      </rPr>
      <t>RIDGES - PLATE BIG 1</t>
    </r>
  </si>
  <si>
    <t>CH.GR.00106</t>
  </si>
  <si>
    <r>
      <rPr>
        <u val="single"/>
        <sz val="12"/>
        <color indexed="25"/>
        <rFont val="Calibri"/>
      </rPr>
      <t>RIDGES - PLATE BIG 2</t>
    </r>
  </si>
  <si>
    <t>CH.GR.00107</t>
  </si>
  <si>
    <r>
      <rPr>
        <u val="single"/>
        <sz val="12"/>
        <color indexed="25"/>
        <rFont val="Calibri"/>
      </rPr>
      <t>RIDGES - PLATE BIG 3</t>
    </r>
  </si>
  <si>
    <t>CH.GR.00108</t>
  </si>
  <si>
    <r>
      <rPr>
        <u val="single"/>
        <sz val="12"/>
        <color indexed="25"/>
        <rFont val="Calibri"/>
      </rPr>
      <t>RIDGES - EDGES FLAT</t>
    </r>
  </si>
  <si>
    <t>CH.GR.00109</t>
  </si>
  <si>
    <r>
      <rPr>
        <u val="single"/>
        <sz val="12"/>
        <color indexed="25"/>
        <rFont val="Calibri"/>
      </rPr>
      <t>RIDGES - EDGES OPEN</t>
    </r>
  </si>
  <si>
    <t>CH.GR.00110</t>
  </si>
  <si>
    <r>
      <rPr>
        <u val="single"/>
        <sz val="12"/>
        <color indexed="25"/>
        <rFont val="Calibri"/>
      </rPr>
      <t>RIDGES - EDGES NEUTRAL</t>
    </r>
  </si>
  <si>
    <t>CH.GR.00111</t>
  </si>
  <si>
    <r>
      <rPr>
        <u val="single"/>
        <sz val="12"/>
        <color indexed="25"/>
        <rFont val="Calibri"/>
      </rPr>
      <t>RIDGES - EDGES INCUT</t>
    </r>
  </si>
  <si>
    <t>CH.GR.00112</t>
  </si>
  <si>
    <t>TOTAL AMOUNT OF HOLDS:</t>
  </si>
  <si>
    <t>all prices exclusive of VAT and shipping</t>
  </si>
  <si>
    <t>TOTAL:</t>
  </si>
  <si>
    <t>Prices may vary depending on country/region</t>
  </si>
  <si>
    <r>
      <rPr>
        <u val="single"/>
        <sz val="12"/>
        <color indexed="25"/>
        <rFont val="Calibri"/>
      </rPr>
      <t>SHALLOWS - FULL (10% DISCOUNT)</t>
    </r>
  </si>
  <si>
    <t>CH.VM.SHSET</t>
  </si>
  <si>
    <t>MACRO</t>
  </si>
  <si>
    <r>
      <rPr>
        <u val="single"/>
        <sz val="12"/>
        <color indexed="25"/>
        <rFont val="Calibri"/>
      </rPr>
      <t>SHALLOWS - JUG 1</t>
    </r>
  </si>
  <si>
    <t>CH.VM.00001</t>
  </si>
  <si>
    <r>
      <rPr>
        <u val="single"/>
        <sz val="12"/>
        <color indexed="25"/>
        <rFont val="Calibri"/>
      </rPr>
      <t>SHALLOWS - JUG 2</t>
    </r>
  </si>
  <si>
    <t>CH.VM.00002</t>
  </si>
  <si>
    <r>
      <rPr>
        <u val="single"/>
        <sz val="12"/>
        <color indexed="25"/>
        <rFont val="Calibri"/>
      </rPr>
      <t>SHALLOWS - JUG 3</t>
    </r>
  </si>
  <si>
    <t>CH.VM.00003</t>
  </si>
  <si>
    <r>
      <rPr>
        <u val="single"/>
        <sz val="12"/>
        <color indexed="25"/>
        <rFont val="Calibri"/>
      </rPr>
      <t>SHALLOWS - JUG 4</t>
    </r>
  </si>
  <si>
    <t>CH.VM.00004</t>
  </si>
  <si>
    <r>
      <rPr>
        <u val="single"/>
        <sz val="12"/>
        <color indexed="25"/>
        <rFont val="Calibri"/>
      </rPr>
      <t>SHALLOWS - SLOPER 1</t>
    </r>
  </si>
  <si>
    <t>CH.VM.00005</t>
  </si>
  <si>
    <r>
      <rPr>
        <u val="single"/>
        <sz val="12"/>
        <color indexed="25"/>
        <rFont val="Calibri"/>
      </rPr>
      <t>SHALLOWS - SLOPER 2</t>
    </r>
  </si>
  <si>
    <t>CH.VM.00006</t>
  </si>
  <si>
    <r>
      <rPr>
        <u val="single"/>
        <sz val="12"/>
        <color indexed="25"/>
        <rFont val="Calibri"/>
      </rPr>
      <t>SHALLOWS - SLOPER 3</t>
    </r>
  </si>
  <si>
    <t>CH.VM.00007</t>
  </si>
  <si>
    <r>
      <rPr>
        <u val="single"/>
        <sz val="12"/>
        <color indexed="25"/>
        <rFont val="Calibri"/>
      </rPr>
      <t>SHALLOWS - SLOPER 4</t>
    </r>
  </si>
  <si>
    <t>CH.VM.00008</t>
  </si>
  <si>
    <r>
      <rPr>
        <u val="single"/>
        <sz val="12"/>
        <color indexed="25"/>
        <rFont val="Calibri"/>
      </rPr>
      <t>SHALLOWS - SLOPER 5</t>
    </r>
  </si>
  <si>
    <t>CH.VM.00009</t>
  </si>
  <si>
    <r>
      <rPr>
        <u val="single"/>
        <sz val="12"/>
        <color indexed="25"/>
        <rFont val="Calibri"/>
      </rPr>
      <t>SHALLOWS - SLOPER 6</t>
    </r>
  </si>
  <si>
    <t>CH.VM.00014</t>
  </si>
  <si>
    <r>
      <rPr>
        <u val="single"/>
        <sz val="12"/>
        <color indexed="25"/>
        <rFont val="Calibri"/>
      </rPr>
      <t>SHALLOWS - PINCH 1</t>
    </r>
  </si>
  <si>
    <t>CH.VM.00010</t>
  </si>
  <si>
    <r>
      <rPr>
        <u val="single"/>
        <sz val="12"/>
        <color indexed="25"/>
        <rFont val="Calibri"/>
      </rPr>
      <t>SHALLOWS - PINCH 2</t>
    </r>
  </si>
  <si>
    <t>CH.VM.00011</t>
  </si>
  <si>
    <r>
      <rPr>
        <u val="single"/>
        <sz val="12"/>
        <color indexed="25"/>
        <rFont val="Calibri"/>
      </rPr>
      <t>SHALLOWS - PINCH 3</t>
    </r>
  </si>
  <si>
    <t>CH.VM.00012</t>
  </si>
  <si>
    <r>
      <rPr>
        <u val="single"/>
        <sz val="12"/>
        <color indexed="25"/>
        <rFont val="Calibri"/>
      </rPr>
      <t>SHALLOWS - PINCH 4</t>
    </r>
  </si>
  <si>
    <t>CH.VM.00013</t>
  </si>
  <si>
    <r>
      <rPr>
        <u val="single"/>
        <sz val="12"/>
        <color indexed="25"/>
        <rFont val="Calibri"/>
      </rPr>
      <t>SHALLOWS DUALTEX - FULL (10% DISCOUNT)</t>
    </r>
  </si>
  <si>
    <t>CH.VM.SHDTSET</t>
  </si>
  <si>
    <r>
      <rPr>
        <u val="single"/>
        <sz val="12"/>
        <color indexed="25"/>
        <rFont val="Calibri"/>
      </rPr>
      <t>SHALLOWS DUALTEX - JUG 1</t>
    </r>
  </si>
  <si>
    <t>CH.VM.00027</t>
  </si>
  <si>
    <r>
      <rPr>
        <u val="single"/>
        <sz val="12"/>
        <color indexed="25"/>
        <rFont val="Calibri"/>
      </rPr>
      <t>SHALLOWS DUALTEX - JUG 2</t>
    </r>
  </si>
  <si>
    <t>CH.VM.00015</t>
  </si>
  <si>
    <r>
      <rPr>
        <u val="single"/>
        <sz val="12"/>
        <color indexed="25"/>
        <rFont val="Calibri"/>
      </rPr>
      <t>SHALLOWS DUALTEX - JUG 3</t>
    </r>
  </si>
  <si>
    <t>CH.VM.00016</t>
  </si>
  <si>
    <r>
      <rPr>
        <u val="single"/>
        <sz val="12"/>
        <color indexed="25"/>
        <rFont val="Calibri"/>
      </rPr>
      <t>SHALLOWS DUALTEX - JUG 4</t>
    </r>
  </si>
  <si>
    <t>CH.VM.00017</t>
  </si>
  <si>
    <r>
      <rPr>
        <u val="single"/>
        <sz val="12"/>
        <color indexed="25"/>
        <rFont val="Calibri"/>
      </rPr>
      <t>SHALLOWS DUALTEX - SLOPER 1</t>
    </r>
  </si>
  <si>
    <t>CH.VM.00018</t>
  </si>
  <si>
    <r>
      <rPr>
        <u val="single"/>
        <sz val="12"/>
        <color indexed="25"/>
        <rFont val="Calibri"/>
      </rPr>
      <t>SHALLOWS DUALTEX - SLOPER 2</t>
    </r>
  </si>
  <si>
    <t>CH.VM.00019</t>
  </si>
  <si>
    <r>
      <rPr>
        <u val="single"/>
        <sz val="12"/>
        <color indexed="25"/>
        <rFont val="Calibri"/>
      </rPr>
      <t>SHALLOWS DUALTEX - SLOPER 3</t>
    </r>
  </si>
  <si>
    <t>CH.VM.00020</t>
  </si>
  <si>
    <r>
      <rPr>
        <u val="single"/>
        <sz val="12"/>
        <color indexed="25"/>
        <rFont val="Calibri"/>
      </rPr>
      <t>SHALLOWS DUALTEX - SLOPER 4</t>
    </r>
  </si>
  <si>
    <t>CH.VM.00021</t>
  </si>
  <si>
    <r>
      <rPr>
        <u val="single"/>
        <sz val="12"/>
        <color indexed="25"/>
        <rFont val="Calibri"/>
      </rPr>
      <t>SHALLOWS DUALTEX - SLOPER 5</t>
    </r>
  </si>
  <si>
    <t>CH.VM.00022</t>
  </si>
  <si>
    <r>
      <rPr>
        <u val="single"/>
        <sz val="12"/>
        <color indexed="25"/>
        <rFont val="Calibri"/>
      </rPr>
      <t>SHALLOWS DUALTEX - SLOPER 6</t>
    </r>
  </si>
  <si>
    <t>CH.VM.00028</t>
  </si>
  <si>
    <r>
      <rPr>
        <u val="single"/>
        <sz val="12"/>
        <color indexed="25"/>
        <rFont val="Calibri"/>
      </rPr>
      <t>SHALLOWS DUALTEX - PINCH 1</t>
    </r>
  </si>
  <si>
    <t>CH.VM.00023</t>
  </si>
  <si>
    <r>
      <rPr>
        <u val="single"/>
        <sz val="12"/>
        <color indexed="25"/>
        <rFont val="Calibri"/>
      </rPr>
      <t>SHALLOWS DUALTEX - PINCH 2</t>
    </r>
  </si>
  <si>
    <t>CH.VM.00024</t>
  </si>
  <si>
    <r>
      <rPr>
        <u val="single"/>
        <sz val="12"/>
        <color indexed="25"/>
        <rFont val="Calibri"/>
      </rPr>
      <t>SHALLOWS DUALTEX - PINCH 3</t>
    </r>
  </si>
  <si>
    <t>CH.VM.00025</t>
  </si>
  <si>
    <r>
      <rPr>
        <u val="single"/>
        <sz val="12"/>
        <color indexed="25"/>
        <rFont val="Calibri"/>
      </rPr>
      <t>SHALLOWS DUALTEX - PINCH 4</t>
    </r>
  </si>
  <si>
    <t>CH.VM.00026</t>
  </si>
  <si>
    <r>
      <rPr>
        <u val="single"/>
        <sz val="12"/>
        <color indexed="25"/>
        <rFont val="Calibri"/>
      </rPr>
      <t>MIRRORS MACROS - FULL (10% DISCOUNT)</t>
    </r>
  </si>
  <si>
    <t>CH.VM.MISET</t>
  </si>
  <si>
    <r>
      <rPr>
        <u val="single"/>
        <sz val="12"/>
        <color indexed="25"/>
        <rFont val="Calibri"/>
      </rPr>
      <t>MIRRORS MACRO JUG 2</t>
    </r>
  </si>
  <si>
    <t>CH.VM.00031</t>
  </si>
  <si>
    <r>
      <rPr>
        <u val="single"/>
        <sz val="12"/>
        <color indexed="25"/>
        <rFont val="Calibri"/>
      </rPr>
      <t>MIRRORS MACRO JUG 3</t>
    </r>
  </si>
  <si>
    <t>CH.VM.00034</t>
  </si>
  <si>
    <r>
      <rPr>
        <u val="single"/>
        <sz val="12"/>
        <color indexed="25"/>
        <rFont val="Calibri"/>
      </rPr>
      <t>MIRRORS MACRO JUG 4</t>
    </r>
  </si>
  <si>
    <t>CH.VM.00037</t>
  </si>
  <si>
    <r>
      <rPr>
        <u val="single"/>
        <sz val="12"/>
        <color indexed="25"/>
        <rFont val="Calibri"/>
      </rPr>
      <t>MIRRORS MACRO JUG 5</t>
    </r>
  </si>
  <si>
    <t>CH.VM.00040</t>
  </si>
  <si>
    <r>
      <rPr>
        <u val="single"/>
        <sz val="12"/>
        <color indexed="25"/>
        <rFont val="Calibri"/>
      </rPr>
      <t>MIRRORS MACRO SLOPER 1</t>
    </r>
  </si>
  <si>
    <t>CH.VM.00029</t>
  </si>
  <si>
    <r>
      <rPr>
        <u val="single"/>
        <sz val="12"/>
        <color indexed="25"/>
        <rFont val="Calibri"/>
      </rPr>
      <t>MIRRORS MACRO SLOPER 2</t>
    </r>
  </si>
  <si>
    <t>CH.VM.00030</t>
  </si>
  <si>
    <r>
      <rPr>
        <u val="single"/>
        <sz val="12"/>
        <color indexed="25"/>
        <rFont val="Calibri"/>
      </rPr>
      <t>MIRRORS MACRO SLOPER 3</t>
    </r>
  </si>
  <si>
    <t>CH.VM.00032</t>
  </si>
  <si>
    <r>
      <rPr>
        <u val="single"/>
        <sz val="12"/>
        <color indexed="25"/>
        <rFont val="Calibri"/>
      </rPr>
      <t>MIRRORS MACRO SLOPER 4</t>
    </r>
  </si>
  <si>
    <t>CH.VM.00035</t>
  </si>
  <si>
    <r>
      <rPr>
        <u val="single"/>
        <sz val="12"/>
        <color indexed="25"/>
        <rFont val="Calibri"/>
      </rPr>
      <t>MIRRORS MACRO SLOPER 5</t>
    </r>
  </si>
  <si>
    <t>CH.VM.00039</t>
  </si>
  <si>
    <r>
      <rPr>
        <u val="single"/>
        <sz val="12"/>
        <color indexed="25"/>
        <rFont val="Calibri"/>
      </rPr>
      <t>MIRRORS MACRO SLOPER 6</t>
    </r>
  </si>
  <si>
    <t>CH.VM.00041</t>
  </si>
  <si>
    <r>
      <rPr>
        <u val="single"/>
        <sz val="12"/>
        <color indexed="25"/>
        <rFont val="Calibri"/>
      </rPr>
      <t>MIRRORS MACRO PINCH 1</t>
    </r>
  </si>
  <si>
    <t>CH.VM.00033</t>
  </si>
  <si>
    <r>
      <rPr>
        <u val="single"/>
        <sz val="12"/>
        <color indexed="25"/>
        <rFont val="Calibri"/>
      </rPr>
      <t>MIRRORS MACRO PINCH 2</t>
    </r>
  </si>
  <si>
    <t>CH.VM.00036</t>
  </si>
  <si>
    <r>
      <rPr>
        <u val="single"/>
        <sz val="12"/>
        <color indexed="25"/>
        <rFont val="Calibri"/>
      </rPr>
      <t>MIRRORS MACRO PINCH 3</t>
    </r>
  </si>
  <si>
    <t>CH.VM.00038</t>
  </si>
  <si>
    <r>
      <rPr>
        <u val="single"/>
        <sz val="12"/>
        <color indexed="25"/>
        <rFont val="Calibri"/>
      </rPr>
      <t>MIRRORS MACRO PINCH 4</t>
    </r>
  </si>
  <si>
    <t>CH.VM.00042</t>
  </si>
  <si>
    <r>
      <rPr>
        <u val="single"/>
        <sz val="12"/>
        <color indexed="25"/>
        <rFont val="Calibri"/>
      </rPr>
      <t>MIRRORS MACROS DUALTEX - FULL (10% DISCOUNT)</t>
    </r>
  </si>
  <si>
    <t>CH.VM.MIDTSET</t>
  </si>
  <si>
    <r>
      <rPr>
        <u val="single"/>
        <sz val="12"/>
        <color indexed="25"/>
        <rFont val="Calibri"/>
      </rPr>
      <t>MIRRORS DUALTEX MACRO JUG 2</t>
    </r>
  </si>
  <si>
    <t>CH.VM.00046</t>
  </si>
  <si>
    <r>
      <rPr>
        <u val="single"/>
        <sz val="12"/>
        <color indexed="25"/>
        <rFont val="Calibri"/>
      </rPr>
      <t>MIRRORS DUALTEX MACRO JUG 3</t>
    </r>
  </si>
  <si>
    <t>CH.VM.00049</t>
  </si>
  <si>
    <r>
      <rPr>
        <u val="single"/>
        <sz val="12"/>
        <color indexed="25"/>
        <rFont val="Calibri"/>
      </rPr>
      <t>MIRRORS DUALTEX MACRO JUG 4</t>
    </r>
  </si>
  <si>
    <t>CH.VM.00052</t>
  </si>
  <si>
    <r>
      <rPr>
        <u val="single"/>
        <sz val="12"/>
        <color indexed="25"/>
        <rFont val="Calibri"/>
      </rPr>
      <t>MIRRORS DUALTEX MACRO JUG 5</t>
    </r>
  </si>
  <si>
    <t>CH.VM.00055</t>
  </si>
  <si>
    <r>
      <rPr>
        <u val="single"/>
        <sz val="12"/>
        <color indexed="25"/>
        <rFont val="Calibri"/>
      </rPr>
      <t>MIRRORS DUALTEX MACRO SLOPER 1</t>
    </r>
  </si>
  <si>
    <t>CH.VM.00044</t>
  </si>
  <si>
    <r>
      <rPr>
        <u val="single"/>
        <sz val="12"/>
        <color indexed="25"/>
        <rFont val="Calibri"/>
      </rPr>
      <t>MIRRORS DUALTEX MACRO SLOPER 2</t>
    </r>
  </si>
  <si>
    <t>CH.VM.00045</t>
  </si>
  <si>
    <r>
      <rPr>
        <u val="single"/>
        <sz val="12"/>
        <color indexed="25"/>
        <rFont val="Calibri"/>
      </rPr>
      <t>MIRRORS DUALTEX MACRO SLOPER 3</t>
    </r>
  </si>
  <si>
    <t>CH.VM.00047</t>
  </si>
  <si>
    <r>
      <rPr>
        <u val="single"/>
        <sz val="12"/>
        <color indexed="25"/>
        <rFont val="Calibri"/>
      </rPr>
      <t>MIRRORS DUALTEX MACRO SLOPER 4</t>
    </r>
  </si>
  <si>
    <t>CH.VM.00050</t>
  </si>
  <si>
    <r>
      <rPr>
        <u val="single"/>
        <sz val="12"/>
        <color indexed="25"/>
        <rFont val="Calibri"/>
      </rPr>
      <t>MIRRORS DUALTEX MACRO SLOPER 5</t>
    </r>
  </si>
  <si>
    <t>CH.VM.00054</t>
  </si>
  <si>
    <r>
      <rPr>
        <u val="single"/>
        <sz val="12"/>
        <color indexed="25"/>
        <rFont val="Calibri"/>
      </rPr>
      <t>MIRRORS DUALTEX MACRO SLOPER 6</t>
    </r>
  </si>
  <si>
    <t>CH.VM.00056</t>
  </si>
  <si>
    <r>
      <rPr>
        <u val="single"/>
        <sz val="12"/>
        <color indexed="25"/>
        <rFont val="Calibri"/>
      </rPr>
      <t>MIRRORS DUALTEX MACRO PINCH 1</t>
    </r>
  </si>
  <si>
    <t>CH.VM.00048</t>
  </si>
  <si>
    <r>
      <rPr>
        <u val="single"/>
        <sz val="12"/>
        <color indexed="25"/>
        <rFont val="Calibri"/>
      </rPr>
      <t>MIRRORS DUALTEX MACRO PINCH 2</t>
    </r>
  </si>
  <si>
    <t>CH.VM.00051</t>
  </si>
  <si>
    <r>
      <rPr>
        <u val="single"/>
        <sz val="12"/>
        <color indexed="25"/>
        <rFont val="Calibri"/>
      </rPr>
      <t>MIRRORS DUALTEX MACRO PINCH 3</t>
    </r>
  </si>
  <si>
    <t>CH.VM.00053</t>
  </si>
  <si>
    <r>
      <rPr>
        <u val="single"/>
        <sz val="12"/>
        <color indexed="25"/>
        <rFont val="Calibri"/>
      </rPr>
      <t>MIRRORS DUALTEX MACRO PINCH 4</t>
    </r>
  </si>
  <si>
    <t>CH.VM.00057</t>
  </si>
  <si>
    <t>TOTAL AMOUNT OF MACROS:</t>
  </si>
  <si>
    <t>CHAPTER_ORDERSHEET_v1.5.1</t>
  </si>
  <si>
    <t>*FIELD MUST BE FILLED OUT!</t>
  </si>
  <si>
    <r>
      <rPr>
        <sz val="12"/>
        <color indexed="12"/>
        <rFont val="Calibri"/>
      </rPr>
      <t>COMPANY:</t>
    </r>
    <r>
      <rPr>
        <sz val="12"/>
        <color indexed="27"/>
        <rFont val="Calibri (Body)"/>
      </rPr>
      <t>*</t>
    </r>
  </si>
  <si>
    <r>
      <rPr>
        <sz val="12"/>
        <color indexed="12"/>
        <rFont val="Calibri"/>
      </rPr>
      <t>STREET:</t>
    </r>
    <r>
      <rPr>
        <sz val="12"/>
        <color indexed="27"/>
        <rFont val="Calibri (Body)"/>
      </rPr>
      <t>*</t>
    </r>
  </si>
  <si>
    <r>
      <rPr>
        <sz val="12"/>
        <color indexed="12"/>
        <rFont val="Calibri"/>
      </rPr>
      <t>ZIP CODE:</t>
    </r>
    <r>
      <rPr>
        <sz val="12"/>
        <color indexed="27"/>
        <rFont val="Calibri (Body)"/>
      </rPr>
      <t>*</t>
    </r>
  </si>
  <si>
    <r>
      <rPr>
        <sz val="12"/>
        <color indexed="12"/>
        <rFont val="Calibri"/>
      </rPr>
      <t>CITY:</t>
    </r>
    <r>
      <rPr>
        <sz val="12"/>
        <color indexed="27"/>
        <rFont val="Calibri (Body)"/>
      </rPr>
      <t>*</t>
    </r>
  </si>
  <si>
    <t>TOTAL WEIGHT kg:</t>
  </si>
  <si>
    <r>
      <rPr>
        <sz val="12"/>
        <color indexed="12"/>
        <rFont val="Calibri"/>
      </rPr>
      <t>COUNTRY:</t>
    </r>
    <r>
      <rPr>
        <sz val="12"/>
        <color indexed="27"/>
        <rFont val="Calibri (Body)"/>
      </rPr>
      <t>*</t>
    </r>
  </si>
  <si>
    <t>TOTAL ORDER:</t>
  </si>
  <si>
    <r>
      <rPr>
        <sz val="12"/>
        <color indexed="12"/>
        <rFont val="Calibri"/>
      </rPr>
      <t>VAT NR.:</t>
    </r>
    <r>
      <rPr>
        <sz val="12"/>
        <color indexed="27"/>
        <rFont val="Calibri (Body)"/>
      </rPr>
      <t>*</t>
    </r>
  </si>
  <si>
    <r>
      <rPr>
        <sz val="12"/>
        <color indexed="12"/>
        <rFont val="Calibri"/>
      </rPr>
      <t>NAME:</t>
    </r>
    <r>
      <rPr>
        <sz val="12"/>
        <color indexed="27"/>
        <rFont val="Calibri (Body)"/>
      </rPr>
      <t>*</t>
    </r>
  </si>
  <si>
    <r>
      <rPr>
        <sz val="12"/>
        <color indexed="12"/>
        <rFont val="Calibri"/>
      </rPr>
      <t>E-MAIL:</t>
    </r>
    <r>
      <rPr>
        <sz val="12"/>
        <color indexed="27"/>
        <rFont val="Calibri (Body)"/>
      </rPr>
      <t>*</t>
    </r>
  </si>
  <si>
    <r>
      <rPr>
        <sz val="12"/>
        <color indexed="12"/>
        <rFont val="Calibri"/>
      </rPr>
      <t>PHONE:</t>
    </r>
    <r>
      <rPr>
        <sz val="12"/>
        <color indexed="27"/>
        <rFont val="Calibri (Body)"/>
      </rPr>
      <t>*</t>
    </r>
  </si>
  <si>
    <r>
      <rPr>
        <sz val="12"/>
        <color indexed="12"/>
        <rFont val="Calibri"/>
      </rPr>
      <t xml:space="preserve">DESIRED DELIVERY DATE: </t>
    </r>
    <r>
      <rPr>
        <sz val="12"/>
        <color indexed="27"/>
        <rFont val="Calibri (Body)"/>
      </rPr>
      <t>*</t>
    </r>
  </si>
  <si>
    <r>
      <rPr>
        <sz val="12"/>
        <color indexed="12"/>
        <rFont val="Calibri"/>
      </rPr>
      <t xml:space="preserve">OPENING HOURS: </t>
    </r>
    <r>
      <rPr>
        <sz val="12"/>
        <color indexed="27"/>
        <rFont val="Calibri (Body)"/>
      </rPr>
      <t>*</t>
    </r>
  </si>
  <si>
    <t>NOTICE:</t>
  </si>
  <si>
    <t>DIFFERENT DELIVERY ADRESS</t>
  </si>
  <si>
    <t>ONLY FILL OUT IF DELIVERY ADRESS IS DIFFERENT</t>
  </si>
  <si>
    <t>COMPANY:</t>
  </si>
  <si>
    <t>STREET:</t>
  </si>
  <si>
    <t>ZIP CODE:</t>
  </si>
  <si>
    <t>CITY:</t>
  </si>
  <si>
    <t>COUNTRY:</t>
  </si>
  <si>
    <t>CONTACT PERSON:</t>
  </si>
  <si>
    <t>PHONE:</t>
  </si>
  <si>
    <t>E-MAIL:</t>
  </si>
  <si>
    <t>Name</t>
  </si>
  <si>
    <t>Artikelnr.</t>
  </si>
  <si>
    <t>Farbe</t>
  </si>
  <si>
    <t>Menge</t>
  </si>
  <si>
    <t>Color</t>
  </si>
  <si>
    <t>QUANTITY</t>
  </si>
  <si>
    <t>TOTAL PER OBJECT</t>
  </si>
  <si>
    <t>COMPANY</t>
  </si>
  <si>
    <t>STREET</t>
  </si>
  <si>
    <t>ZIP CODE</t>
  </si>
  <si>
    <t>CITY</t>
  </si>
  <si>
    <t>COUNTRY</t>
  </si>
  <si>
    <t>VAT NR.</t>
  </si>
  <si>
    <t>NAME</t>
  </si>
  <si>
    <t>E-MAIL</t>
  </si>
  <si>
    <t>PHONE</t>
  </si>
  <si>
    <t>DESIRED DELIVERY DATE</t>
  </si>
  <si>
    <t>OPENING HOURS</t>
  </si>
  <si>
    <t>NOTICE</t>
  </si>
  <si>
    <t>DELIVERY COMPANY</t>
  </si>
  <si>
    <t>DELIVERY STREET</t>
  </si>
  <si>
    <t>DELIVERY ZIP CODE</t>
  </si>
  <si>
    <t>DELIVERY  CITY</t>
  </si>
  <si>
    <t>DELIVERY COUNTRY</t>
  </si>
  <si>
    <t>DELIVERY CONTACT PERSON</t>
  </si>
  <si>
    <t>DELIVERY PHONE</t>
  </si>
  <si>
    <t>DELIVERY E-MAIL</t>
  </si>
  <si>
    <t>ORDER TOTAL</t>
  </si>
  <si>
    <t>WEIGHT TOTAL</t>
  </si>
  <si>
    <t>Rabatt %</t>
  </si>
  <si>
    <t>RIVERS - FULL</t>
  </si>
  <si>
    <t>RIVERS - FOOT JIBS SCREW-ON</t>
  </si>
  <si>
    <t>RIVERS - FOOT 1</t>
  </si>
  <si>
    <t>RIVERS - JIBS SMALL SCREW-ON</t>
  </si>
  <si>
    <t>RIVERS - CRIMPS OPEN SCREW-ON</t>
  </si>
  <si>
    <t>RIVERS - CRIMPS OPEN</t>
  </si>
  <si>
    <t>RIVERS - CRIMPS NEUTRAL SCREW-ON</t>
  </si>
  <si>
    <t>RIVERS - CRIMPS NEUTRAL</t>
  </si>
  <si>
    <t>RIVERS - CRIMPS INCUT SCREW-ON</t>
  </si>
  <si>
    <t>RIVERS - CRIMPS INCUT</t>
  </si>
  <si>
    <t>RIVERS - EDGES OPEN 1</t>
  </si>
  <si>
    <t>RIVERS - EDGES OPEN 2</t>
  </si>
  <si>
    <t>RIVERS - EDGES NEUTRAL 1</t>
  </si>
  <si>
    <t>RIVERS - EDGES NEUTRAL 2</t>
  </si>
  <si>
    <t>RIVERS - EDGES INCUT 1</t>
  </si>
  <si>
    <t>RIVERS - EDGES INCUT 2</t>
  </si>
  <si>
    <t>RIVERS - PINCHES 1</t>
  </si>
  <si>
    <t>RIVERS - PINCHES 2</t>
  </si>
  <si>
    <t>RIVERS - PINCHES 3</t>
  </si>
  <si>
    <t>RIVERS - PINCHES 4</t>
  </si>
  <si>
    <t>RIVERS - PINCHES 5</t>
  </si>
  <si>
    <t>RIVERS - PINCHES BIG 1</t>
  </si>
  <si>
    <t>RIVERS - PINCHES BIG 2</t>
  </si>
  <si>
    <t>RIVERS - PINCHES BIG 3</t>
  </si>
  <si>
    <t>RIVERS - SLOPERS 1</t>
  </si>
  <si>
    <t>RIVERS - SLOPERS 2</t>
  </si>
  <si>
    <t>RIVERS - SLOPERS 3</t>
  </si>
  <si>
    <t>RIVERS - SLOPERS FLAT</t>
  </si>
  <si>
    <t>RIVERS - SLOPER BIG 1</t>
  </si>
  <si>
    <t>RIVERS - SLOPER BIG 2</t>
  </si>
  <si>
    <t>RIVERS - SLOPER BIG 3</t>
  </si>
  <si>
    <t>RIVERS - SLOPER BIG 4</t>
  </si>
  <si>
    <t>RIVERS - SLOPER BIG 5</t>
  </si>
  <si>
    <t>RIVERS - SLOPER BIG 6</t>
  </si>
  <si>
    <t>RIVERS - SLOPER BIG 7</t>
  </si>
  <si>
    <t>RIVERS - JUGS 1</t>
  </si>
  <si>
    <t>RIVERS - JUGS 2</t>
  </si>
  <si>
    <t>RIVERS - JUGS 3</t>
  </si>
  <si>
    <t>RIVERS - JUGS 4</t>
  </si>
  <si>
    <t>RIVERS - JUGS BIG 1</t>
  </si>
  <si>
    <t>RIVERS - JUGS BIG 2</t>
  </si>
  <si>
    <t>RIVERS - ROOF JUGS 1</t>
  </si>
  <si>
    <t>RIVERS - ROOF JUGS 2</t>
  </si>
  <si>
    <t>SHALLOWS - FULL</t>
  </si>
  <si>
    <t>SHALLOWS - JUGS 1</t>
  </si>
  <si>
    <t>SHALLOWS - JUGS 2</t>
  </si>
  <si>
    <t>SHALLOWS - JUGS 3</t>
  </si>
  <si>
    <t>SHALLOWS - JUGS 4</t>
  </si>
  <si>
    <t>SHALLOWS - SLOPERS 1</t>
  </si>
  <si>
    <t>SHALLOWS - SLOPERS 2</t>
  </si>
  <si>
    <t>SHALLOWS - SLOPERS 3</t>
  </si>
  <si>
    <t>SHALLOWS - SLOPERS 4</t>
  </si>
  <si>
    <t>SHALLOWS - SLOPERS 5</t>
  </si>
  <si>
    <t>SHALLOWS - SLOPERS 6</t>
  </si>
  <si>
    <t>SHALLOWS - PINCHES 1</t>
  </si>
  <si>
    <t>SHALLOWS - PINCHES 2</t>
  </si>
  <si>
    <t>SHALLOWS - PINCHES 3</t>
  </si>
  <si>
    <t>SHALLOWS - PINCHES 4</t>
  </si>
  <si>
    <t>SHALLOWS DUALTEX - FULL</t>
  </si>
  <si>
    <t>SHALLOWS DUALTEX - JUGS 1</t>
  </si>
  <si>
    <t>SHALLOWS DUALTEX - JUGS 2</t>
  </si>
  <si>
    <t>SHALLOWS DUALTEX - JUGS 3</t>
  </si>
  <si>
    <t>SHALLOWS DUALTEX - JUGS 4</t>
  </si>
  <si>
    <t>SHALLOWS DUALTEX - SLOPERS 1</t>
  </si>
  <si>
    <t>SHALLOWS DUALTEX - SLOPERS 2</t>
  </si>
  <si>
    <t>SHALLOWS DUALTEX - SLOPERS 3</t>
  </si>
  <si>
    <t>SHALLOWS DUALTEX - SLOPERS 4</t>
  </si>
  <si>
    <t>SHALLOWS DUALTEX - SLOPERS 5</t>
  </si>
  <si>
    <t>SHALLOWS DUALTEX - SLOPERS 6</t>
  </si>
  <si>
    <t>SHALLOWS DUALTEX - PINCHES 1</t>
  </si>
  <si>
    <t>SHALLOWS DUALTEX - PINCHES 2</t>
  </si>
  <si>
    <t>SHALLOWS DUALTEX - PINCHES 3</t>
  </si>
  <si>
    <t>SHALLOWS DUALTEX - PINCHES 4</t>
  </si>
  <si>
    <t>MIRRORS HOLDS - FULL</t>
  </si>
  <si>
    <t>MIRRORS - PINCHES BIG 1</t>
  </si>
  <si>
    <t>MIRRORS - PINCHES BIG 2</t>
  </si>
  <si>
    <t>MIRRORS - JUGS BIG 1</t>
  </si>
  <si>
    <t>MIRRORS - JUG BIG 2</t>
  </si>
  <si>
    <t>MIRRORS - SLOPERS BIG 1</t>
  </si>
  <si>
    <t>MIRRORS - SLOPERS BIG 2</t>
  </si>
  <si>
    <t>MIRRORS - SLOPERS BIG 3</t>
  </si>
  <si>
    <t>MIRRORS - SLOPER BIG 4</t>
  </si>
  <si>
    <t>MIRRORS - SLOPER BIG 5</t>
  </si>
  <si>
    <t>MIRRORS - CRIMPS 1</t>
  </si>
  <si>
    <t>MIRRORS - CRIMPS 2</t>
  </si>
  <si>
    <t>MIRRORS - CRIMPS 3</t>
  </si>
  <si>
    <t>MIRRORS - EDGES INCUT</t>
  </si>
  <si>
    <t>MIRRORS - EDGES NEUTRAL</t>
  </si>
  <si>
    <t>MIRRORS - EDGES OPEN 1</t>
  </si>
  <si>
    <t>MIRRORS - EDGES OPEN 2</t>
  </si>
  <si>
    <t>MIRRORS - EDGES OPEN 3</t>
  </si>
  <si>
    <t>MIRRORS - JUGS 1</t>
  </si>
  <si>
    <t>MIRRORS - JUGS 2</t>
  </si>
  <si>
    <t>MIRRORS - JUGS 3</t>
  </si>
  <si>
    <t>MIRRORS - JUGS 4</t>
  </si>
  <si>
    <t>MIRRORS - JUGS 5</t>
  </si>
  <si>
    <t>MIRRORS - PINCHES 1</t>
  </si>
  <si>
    <t>MIRRORS - PINCHES 2</t>
  </si>
  <si>
    <t>MIRRORS - SLOPERS 1</t>
  </si>
  <si>
    <t>MIRRORS - SLOPERS 2</t>
  </si>
  <si>
    <t>MIRRORS - SLOPERS 3</t>
  </si>
  <si>
    <t>MIRRORS - FOOT</t>
  </si>
  <si>
    <t>MIRRORS - SCREW-ON JIBS 1</t>
  </si>
  <si>
    <t>MIRRORS - SCREW-ON JIBS 2</t>
  </si>
  <si>
    <t>MIRRORS MACROS - FULL</t>
  </si>
  <si>
    <t>MIRRORS MACRO JUG 2</t>
  </si>
  <si>
    <t>MIRRORS MACRO JUG 3</t>
  </si>
  <si>
    <t>MIRRORS MACRO JUG 4</t>
  </si>
  <si>
    <t>MIRRORS MACRO JUG 5</t>
  </si>
  <si>
    <t>MIRRORS MACRO SLOPER 1</t>
  </si>
  <si>
    <t>MIRRORS MACRO SLOPER 2</t>
  </si>
  <si>
    <t>MIRRORS MACRO SLOPER 3</t>
  </si>
  <si>
    <t>MIRRORS MACRO SLOPER 4</t>
  </si>
  <si>
    <t>MIRRORS MACRO SLOPER 5</t>
  </si>
  <si>
    <t>MIRRORS MACRO SLOPER 6</t>
  </si>
  <si>
    <t>MIRRORS MACRO PINCH 1</t>
  </si>
  <si>
    <t>MIRRORS MACRO PINCH 2</t>
  </si>
  <si>
    <t>MIRRORS MACRO PINCH 3</t>
  </si>
  <si>
    <t>MIRRORS MACRO PINCH 4</t>
  </si>
  <si>
    <t>MIRRORS MACROS DUALTEX - FULL</t>
  </si>
  <si>
    <t>MIRRORS DUALTEX MACRO JUG 2</t>
  </si>
  <si>
    <t>MIRRORS DUALTEX MACRO JUG 3</t>
  </si>
  <si>
    <t>MIRRORS DUALTEX MACRO JUG 4</t>
  </si>
  <si>
    <t>MIRRORS DUALTEX MACRO JUG 5</t>
  </si>
  <si>
    <t>MIRRORS DUALTEX MACRO SLOPER 1</t>
  </si>
  <si>
    <t>MIRRORS DUALTEX MACRO SLOPER 2</t>
  </si>
  <si>
    <t>MIRRORS DUALTEX MACRO SLOPER 3</t>
  </si>
  <si>
    <t>MIRRORS DUALTEX MACRO SLOPER 4</t>
  </si>
  <si>
    <t>MIRRORS DUALTEX MACRO SLOPER 5</t>
  </si>
  <si>
    <t>MIRRORS DUALTEX MACRO SLOPER 6</t>
  </si>
  <si>
    <t>MIRRORS DUALTEX MACRO PINCH 1</t>
  </si>
  <si>
    <t>MIRRORS DUALTEX MACRO PINCH 2</t>
  </si>
  <si>
    <t>MIRRORS DUALTEX MACRO PINCH 3</t>
  </si>
  <si>
    <t>MIRRORS DUALTEX MACRO PINCH 4</t>
  </si>
  <si>
    <t>RIDGES HOLDS - FULL</t>
  </si>
  <si>
    <t>RIDGES - FOOT 1</t>
  </si>
  <si>
    <t>RIDGES - FOOT 2</t>
  </si>
  <si>
    <t xml:space="preserve">RIDGES - JIBS SCREW-ON </t>
  </si>
  <si>
    <t>RIDGES - CRIMPS OPEN SCREW-ON</t>
  </si>
  <si>
    <t xml:space="preserve">RIDGES - CRIMPS OPEN </t>
  </si>
  <si>
    <t>RIDGES - CRIMPS NEUTRAL SCREW-ON</t>
  </si>
  <si>
    <t xml:space="preserve">RIDGES - CRIMPS NEUTRAL </t>
  </si>
  <si>
    <t>RIDGES - CRIMPS INCUT SCREW-ON</t>
  </si>
  <si>
    <t>RIDGES - CRIMPS INCUT</t>
  </si>
  <si>
    <t>RIDGES - JUGS 1</t>
  </si>
  <si>
    <t>RIDGES - JUGS 2</t>
  </si>
  <si>
    <t>RIDGES - JUGS 3</t>
  </si>
  <si>
    <t>RIDGES - JUG BIG 1</t>
  </si>
  <si>
    <t>RIDGES - JUG BIG 2</t>
  </si>
  <si>
    <t>RIDGES - JUG BIG 3</t>
  </si>
  <si>
    <t>RIDGES - JUG BIG 4</t>
  </si>
  <si>
    <t>RIDGES - ROOF JUGS 1</t>
  </si>
  <si>
    <t>RIDGES - ROOF JUGS 2</t>
  </si>
  <si>
    <t>RIDGES - PINCHES 1</t>
  </si>
  <si>
    <t>RIDGES - PINCHES 2</t>
  </si>
  <si>
    <t>RIDGES - PINCH BIG 1</t>
  </si>
  <si>
    <t>RIDGES - PINCH BIG 2</t>
  </si>
  <si>
    <t>RIDGES - SLOPERS 1</t>
  </si>
  <si>
    <t>RIDGES - SLOPERS 2</t>
  </si>
  <si>
    <t>RIDGES - SLOPERS 3</t>
  </si>
  <si>
    <t>RIDGES - SLOPERS 4</t>
  </si>
  <si>
    <t>RIDGES - SLOPER BIG 1</t>
  </si>
  <si>
    <t>RIDGES - SLOPER BIG 2</t>
  </si>
  <si>
    <t>RIDGES - SLOPER BIG 3</t>
  </si>
  <si>
    <t>RIDGES - SLOPER BIG 4</t>
  </si>
  <si>
    <t>RIDGES - PLATES 1</t>
  </si>
  <si>
    <t>RIDGES - PLATES 2</t>
  </si>
  <si>
    <t>RIDGES - PLATES 3</t>
  </si>
  <si>
    <t>RIDGES - PLATE BIG 1</t>
  </si>
  <si>
    <t>RIDGES - PLATE BIG 2</t>
  </si>
  <si>
    <t>RIDGES - PLATE BIG 3</t>
  </si>
  <si>
    <t>RIDGES - EDGES FLAT</t>
  </si>
  <si>
    <t>RIDGES - EDGES OPEN</t>
  </si>
  <si>
    <t>RIDGES - EDGES NEUTRAL</t>
  </si>
  <si>
    <t>RIDGES - EDGES INCUT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</si>
</sst>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#,##0.00&quot; €&quot;"/>
  </numFmts>
  <fonts count="20">
    <font>
      <sz val="12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sz val="14"/>
      <color indexed="8"/>
      <name val="Calibri"/>
    </font>
    <font>
      <sz val="12"/>
      <color indexed="12"/>
      <name val="Calibri"/>
    </font>
    <font>
      <sz val="8"/>
      <color indexed="12"/>
      <name val="Calibri (Textkörper)"/>
    </font>
    <font>
      <sz val="8"/>
      <color indexed="8"/>
      <name val="Calibri"/>
    </font>
    <font>
      <sz val="10"/>
      <color indexed="12"/>
      <name val="Calibri"/>
    </font>
    <font>
      <sz val="10"/>
      <color indexed="8"/>
      <name val="Calibri"/>
    </font>
    <font>
      <u val="single"/>
      <sz val="12"/>
      <color indexed="25"/>
      <name val="Calibri"/>
    </font>
    <font>
      <sz val="16"/>
      <color indexed="8"/>
      <name val="Calibri"/>
    </font>
    <font>
      <sz val="16"/>
      <color indexed="12"/>
      <name val="Calibri"/>
    </font>
    <font>
      <sz val="14"/>
      <color indexed="12"/>
      <name val="Calibri"/>
    </font>
    <font>
      <sz val="14"/>
      <color indexed="27"/>
      <name val="Calibri"/>
    </font>
    <font>
      <b val="1"/>
      <sz val="16"/>
      <color indexed="12"/>
      <name val="Calibri"/>
    </font>
    <font>
      <b val="1"/>
      <sz val="12"/>
      <color indexed="12"/>
      <name val="Calibri"/>
    </font>
    <font>
      <sz val="12"/>
      <color indexed="27"/>
      <name val="Calibri"/>
    </font>
    <font>
      <sz val="12"/>
      <color indexed="27"/>
      <name val="Calibri (Body)"/>
    </font>
    <font>
      <b val="1"/>
      <sz val="14"/>
      <color indexed="12"/>
      <name val="Calibri"/>
    </font>
    <font>
      <b val="1"/>
      <sz val="12"/>
      <color indexed="8"/>
      <name val="Calibri"/>
    </font>
  </fonts>
  <fills count="2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3"/>
        <bgColor auto="1"/>
      </patternFill>
    </fill>
    <fill>
      <patternFill patternType="solid">
        <fgColor indexed="24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26"/>
        <bgColor auto="1"/>
      </patternFill>
    </fill>
    <fill>
      <patternFill patternType="solid">
        <fgColor indexed="28"/>
        <bgColor auto="1"/>
      </patternFill>
    </fill>
    <fill>
      <patternFill patternType="solid">
        <fgColor indexed="29"/>
        <bgColor auto="1"/>
      </patternFill>
    </fill>
    <fill>
      <patternFill patternType="solid">
        <fgColor indexed="30"/>
        <bgColor auto="1"/>
      </patternFill>
    </fill>
  </fills>
  <borders count="49">
    <border>
      <left/>
      <right/>
      <top/>
      <bottom/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11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8"/>
      </top>
      <bottom style="thin">
        <color indexed="12"/>
      </bottom>
      <diagonal/>
    </border>
    <border>
      <left style="thin">
        <color indexed="11"/>
      </left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8"/>
      </bottom>
      <diagonal/>
    </border>
    <border>
      <left style="thin">
        <color indexed="12"/>
      </left>
      <right/>
      <top style="thin">
        <color indexed="12"/>
      </top>
      <bottom style="thin">
        <color indexed="8"/>
      </bottom>
      <diagonal/>
    </border>
    <border>
      <left/>
      <right/>
      <top style="thin">
        <color indexed="12"/>
      </top>
      <bottom style="thin">
        <color indexed="8"/>
      </bottom>
      <diagonal/>
    </border>
    <border>
      <left/>
      <right style="thin">
        <color indexed="12"/>
      </right>
      <top style="thin">
        <color indexed="12"/>
      </top>
      <bottom style="thin">
        <color indexed="8"/>
      </bottom>
      <diagonal/>
    </border>
    <border>
      <left style="thin">
        <color indexed="12"/>
      </left>
      <right/>
      <top/>
      <bottom/>
      <diagonal/>
    </border>
    <border>
      <left style="thin">
        <color indexed="11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1"/>
      </left>
      <right style="thin">
        <color indexed="12"/>
      </right>
      <top/>
      <bottom style="thin">
        <color indexed="11"/>
      </bottom>
      <diagonal/>
    </border>
    <border>
      <left style="thin">
        <color indexed="12"/>
      </left>
      <right/>
      <top/>
      <bottom style="thin">
        <color indexed="11"/>
      </bottom>
      <diagonal/>
    </border>
    <border>
      <left style="thin">
        <color indexed="8"/>
      </left>
      <right/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31"/>
      </right>
      <top style="thin">
        <color indexed="11"/>
      </top>
      <bottom style="thin">
        <color indexed="11"/>
      </bottom>
      <diagonal/>
    </border>
    <border>
      <left style="thin">
        <color indexed="31"/>
      </left>
      <right/>
      <top style="thin">
        <color indexed="11"/>
      </top>
      <bottom style="thin">
        <color indexed="11"/>
      </bottom>
      <diagonal/>
    </border>
    <border>
      <left style="thin">
        <color indexed="31"/>
      </left>
      <right/>
      <top style="thin">
        <color indexed="11"/>
      </top>
      <bottom style="thin">
        <color indexed="31"/>
      </bottom>
      <diagonal/>
    </border>
    <border>
      <left style="thin">
        <color indexed="31"/>
      </left>
      <right/>
      <top style="thin">
        <color indexed="31"/>
      </top>
      <bottom style="thin">
        <color indexed="31"/>
      </bottom>
      <diagonal/>
    </border>
    <border>
      <left style="thin">
        <color indexed="11"/>
      </left>
      <right/>
      <top style="thin">
        <color indexed="31"/>
      </top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 style="thin">
        <color indexed="31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215">
    <xf numFmtId="0" fontId="0" applyNumberFormat="0" applyFont="1" applyFill="0" applyBorder="0" applyAlignment="1" applyProtection="0">
      <alignment vertical="bottom"/>
    </xf>
    <xf numFmtId="0" fontId="0" fillId="2" applyNumberFormat="1" applyFont="1" applyFill="1" applyBorder="0" applyAlignment="1" applyProtection="0">
      <alignment vertical="bottom"/>
    </xf>
    <xf numFmtId="0" fontId="0" fillId="3" borderId="1" applyNumberFormat="0" applyFont="1" applyFill="1" applyBorder="1" applyAlignment="1" applyProtection="0">
      <alignment vertical="bottom"/>
    </xf>
    <xf numFmtId="0" fontId="0" fillId="3" borderId="2" applyNumberFormat="0" applyFont="1" applyFill="1" applyBorder="1" applyAlignment="1" applyProtection="0">
      <alignment vertical="bottom"/>
    </xf>
    <xf numFmtId="49" fontId="0" fillId="3" borderId="2" applyNumberFormat="1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vertical="bottom"/>
    </xf>
    <xf numFmtId="0" fontId="0" fillId="3" borderId="4" applyNumberFormat="0" applyFont="1" applyFill="1" applyBorder="1" applyAlignment="1" applyProtection="0">
      <alignment vertical="bottom"/>
    </xf>
    <xf numFmtId="0" fontId="0" fillId="3" borderId="5" applyNumberFormat="0" applyFont="1" applyFill="1" applyBorder="1" applyAlignment="1" applyProtection="0">
      <alignment vertical="bottom"/>
    </xf>
    <xf numFmtId="49" fontId="0" fillId="3" borderId="5" applyNumberFormat="1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bottom"/>
    </xf>
    <xf numFmtId="0" fontId="0" fillId="2" borderId="7" applyNumberFormat="0" applyFont="1" applyFill="1" applyBorder="1" applyAlignment="1" applyProtection="0">
      <alignment vertical="bottom"/>
    </xf>
    <xf numFmtId="49" fontId="3" fillId="3" borderId="5" applyNumberFormat="1" applyFont="1" applyFill="1" applyBorder="1" applyAlignment="1" applyProtection="0">
      <alignment horizontal="center" vertical="bottom"/>
    </xf>
    <xf numFmtId="0" fontId="0" fillId="2" borderId="8" applyNumberFormat="0" applyFont="1" applyFill="1" applyBorder="1" applyAlignment="1" applyProtection="0">
      <alignment vertical="bottom"/>
    </xf>
    <xf numFmtId="49" fontId="4" fillId="4" borderId="9" applyNumberFormat="1" applyFont="1" applyFill="1" applyBorder="1" applyAlignment="1" applyProtection="0">
      <alignment horizontal="center" vertical="bottom" wrapText="1"/>
    </xf>
    <xf numFmtId="49" fontId="4" fillId="5" borderId="9" applyNumberFormat="1" applyFont="1" applyFill="1" applyBorder="1" applyAlignment="1" applyProtection="0">
      <alignment horizontal="center" vertical="bottom" wrapText="1"/>
    </xf>
    <xf numFmtId="49" fontId="4" fillId="6" borderId="9" applyNumberFormat="1" applyFont="1" applyFill="1" applyBorder="1" applyAlignment="1" applyProtection="0">
      <alignment horizontal="center" vertical="bottom" wrapText="1"/>
    </xf>
    <xf numFmtId="49" fontId="4" fillId="7" borderId="9" applyNumberFormat="1" applyFont="1" applyFill="1" applyBorder="1" applyAlignment="1" applyProtection="0">
      <alignment horizontal="center" vertical="bottom" wrapText="1"/>
    </xf>
    <xf numFmtId="49" fontId="4" fillId="8" borderId="9" applyNumberFormat="1" applyFont="1" applyFill="1" applyBorder="1" applyAlignment="1" applyProtection="0">
      <alignment horizontal="center" vertical="bottom" wrapText="1"/>
    </xf>
    <xf numFmtId="49" fontId="4" fillId="9" borderId="9" applyNumberFormat="1" applyFont="1" applyFill="1" applyBorder="1" applyAlignment="1" applyProtection="0">
      <alignment horizontal="center" vertical="bottom" wrapText="1"/>
    </xf>
    <xf numFmtId="49" fontId="4" fillId="10" borderId="9" applyNumberFormat="1" applyFont="1" applyFill="1" applyBorder="1" applyAlignment="1" applyProtection="0">
      <alignment horizontal="center" vertical="bottom" wrapText="1"/>
    </xf>
    <xf numFmtId="49" fontId="0" fillId="11" borderId="9" applyNumberFormat="1" applyFont="1" applyFill="1" applyBorder="1" applyAlignment="1" applyProtection="0">
      <alignment horizontal="center" vertical="bottom" wrapText="1"/>
    </xf>
    <xf numFmtId="49" fontId="4" fillId="12" borderId="9" applyNumberFormat="1" applyFont="1" applyFill="1" applyBorder="1" applyAlignment="1" applyProtection="0">
      <alignment horizontal="center" vertical="bottom" wrapText="1"/>
    </xf>
    <xf numFmtId="49" fontId="4" fillId="13" borderId="9" applyNumberFormat="1" applyFont="1" applyFill="1" applyBorder="1" applyAlignment="1" applyProtection="0">
      <alignment horizontal="center" vertical="bottom" wrapText="1"/>
    </xf>
    <xf numFmtId="49" fontId="5" fillId="14" borderId="9" applyNumberFormat="1" applyFont="1" applyFill="1" applyBorder="1" applyAlignment="1" applyProtection="0">
      <alignment horizontal="center" vertical="bottom" wrapText="1"/>
    </xf>
    <xf numFmtId="49" fontId="6" fillId="15" borderId="9" applyNumberFormat="1" applyFont="1" applyFill="1" applyBorder="1" applyAlignment="1" applyProtection="0">
      <alignment horizontal="center" vertical="bottom" wrapText="1"/>
    </xf>
    <xf numFmtId="0" fontId="0" fillId="2" borderId="10" applyNumberFormat="0" applyFont="1" applyFill="1" applyBorder="1" applyAlignment="1" applyProtection="0">
      <alignment vertical="bottom"/>
    </xf>
    <xf numFmtId="0" fontId="3" fillId="3" borderId="5" applyNumberFormat="0" applyFont="1" applyFill="1" applyBorder="1" applyAlignment="1" applyProtection="0">
      <alignment vertical="bottom"/>
    </xf>
    <xf numFmtId="0" fontId="3" fillId="2" borderId="5" applyNumberFormat="0" applyFont="1" applyFill="1" applyBorder="1" applyAlignment="1" applyProtection="0">
      <alignment vertical="bottom"/>
    </xf>
    <xf numFmtId="0" fontId="3" fillId="2" borderId="8" applyNumberFormat="0" applyFont="1" applyFill="1" applyBorder="1" applyAlignment="1" applyProtection="0">
      <alignment vertical="bottom"/>
    </xf>
    <xf numFmtId="0" fontId="7" fillId="4" borderId="11" applyNumberFormat="0" applyFont="1" applyFill="1" applyBorder="1" applyAlignment="1" applyProtection="0">
      <alignment horizontal="center" vertical="bottom"/>
    </xf>
    <xf numFmtId="0" fontId="7" fillId="5" borderId="11" applyNumberFormat="0" applyFont="1" applyFill="1" applyBorder="1" applyAlignment="1" applyProtection="0">
      <alignment horizontal="center" vertical="bottom"/>
    </xf>
    <xf numFmtId="0" fontId="7" fillId="6" borderId="11" applyNumberFormat="0" applyFont="1" applyFill="1" applyBorder="1" applyAlignment="1" applyProtection="0">
      <alignment horizontal="center" vertical="bottom"/>
    </xf>
    <xf numFmtId="0" fontId="7" fillId="7" borderId="11" applyNumberFormat="0" applyFont="1" applyFill="1" applyBorder="1" applyAlignment="1" applyProtection="0">
      <alignment horizontal="center" vertical="bottom"/>
    </xf>
    <xf numFmtId="0" fontId="7" fillId="8" borderId="11" applyNumberFormat="0" applyFont="1" applyFill="1" applyBorder="1" applyAlignment="1" applyProtection="0">
      <alignment horizontal="center" vertical="bottom"/>
    </xf>
    <xf numFmtId="0" fontId="7" fillId="9" borderId="11" applyNumberFormat="0" applyFont="1" applyFill="1" applyBorder="1" applyAlignment="1" applyProtection="0">
      <alignment horizontal="center" vertical="bottom"/>
    </xf>
    <xf numFmtId="0" fontId="7" fillId="10" borderId="11" applyNumberFormat="0" applyFont="1" applyFill="1" applyBorder="1" applyAlignment="1" applyProtection="0">
      <alignment horizontal="center" vertical="bottom"/>
    </xf>
    <xf numFmtId="0" fontId="8" fillId="11" borderId="11" applyNumberFormat="0" applyFont="1" applyFill="1" applyBorder="1" applyAlignment="1" applyProtection="0">
      <alignment horizontal="center" vertical="bottom"/>
    </xf>
    <xf numFmtId="0" fontId="7" fillId="12" borderId="11" applyNumberFormat="0" applyFont="1" applyFill="1" applyBorder="1" applyAlignment="1" applyProtection="0">
      <alignment horizontal="center" vertical="bottom"/>
    </xf>
    <xf numFmtId="0" fontId="7" fillId="13" borderId="11" applyNumberFormat="0" applyFont="1" applyFill="1" applyBorder="1" applyAlignment="1" applyProtection="0">
      <alignment horizontal="center" vertical="bottom"/>
    </xf>
    <xf numFmtId="49" fontId="7" fillId="14" borderId="11" applyNumberFormat="1" applyFont="1" applyFill="1" applyBorder="1" applyAlignment="1" applyProtection="0">
      <alignment horizontal="center" vertical="bottom"/>
    </xf>
    <xf numFmtId="49" fontId="8" fillId="15" borderId="11" applyNumberFormat="1" applyFont="1" applyFill="1" applyBorder="1" applyAlignment="1" applyProtection="0">
      <alignment horizontal="center" vertical="bottom"/>
    </xf>
    <xf numFmtId="0" fontId="3" fillId="2" borderId="10" applyNumberFormat="0" applyFont="1" applyFill="1" applyBorder="1" applyAlignment="1" applyProtection="0">
      <alignment vertical="bottom"/>
    </xf>
    <xf numFmtId="0" fontId="0" fillId="3" borderId="12" applyNumberFormat="0" applyFont="1" applyFill="1" applyBorder="1" applyAlignment="1" applyProtection="0">
      <alignment vertical="bottom"/>
    </xf>
    <xf numFmtId="49" fontId="0" fillId="3" borderId="12" applyNumberFormat="1" applyFont="1" applyFill="1" applyBorder="1" applyAlignment="1" applyProtection="0">
      <alignment vertical="bottom"/>
    </xf>
    <xf numFmtId="0" fontId="0" fillId="2" borderId="12" applyNumberFormat="0" applyFont="1" applyFill="1" applyBorder="1" applyAlignment="1" applyProtection="0">
      <alignment vertical="bottom"/>
    </xf>
    <xf numFmtId="0" fontId="0" fillId="2" borderId="13" applyNumberFormat="0" applyFont="1" applyFill="1" applyBorder="1" applyAlignment="1" applyProtection="0">
      <alignment vertical="bottom"/>
    </xf>
    <xf numFmtId="0" fontId="0" fillId="2" borderId="14" applyNumberFormat="0" applyFont="1" applyFill="1" applyBorder="1" applyAlignment="1" applyProtection="0">
      <alignment vertical="bottom"/>
    </xf>
    <xf numFmtId="49" fontId="4" fillId="2" borderId="15" applyNumberFormat="1" applyFont="1" applyFill="1" applyBorder="1" applyAlignment="1" applyProtection="0">
      <alignment vertical="bottom"/>
    </xf>
    <xf numFmtId="49" fontId="4" fillId="2" borderId="15" applyNumberFormat="1" applyFont="1" applyFill="1" applyBorder="1" applyAlignment="1" applyProtection="0">
      <alignment horizontal="center" vertical="bottom"/>
    </xf>
    <xf numFmtId="49" fontId="4" fillId="2" borderId="16" applyNumberFormat="1" applyFont="1" applyFill="1" applyBorder="1" applyAlignment="1" applyProtection="0">
      <alignment horizontal="center" vertical="bottom"/>
    </xf>
    <xf numFmtId="0" fontId="4" fillId="2" borderId="17" applyNumberFormat="0" applyFont="1" applyFill="1" applyBorder="1" applyAlignment="1" applyProtection="0">
      <alignment horizontal="center" vertical="bottom"/>
    </xf>
    <xf numFmtId="0" fontId="4" fillId="2" borderId="18" applyNumberFormat="0" applyFont="1" applyFill="1" applyBorder="1" applyAlignment="1" applyProtection="0">
      <alignment horizontal="center" vertical="bottom"/>
    </xf>
    <xf numFmtId="0" fontId="4" fillId="2" borderId="15" applyNumberFormat="0" applyFont="1" applyFill="1" applyBorder="1" applyAlignment="1" applyProtection="0">
      <alignment horizontal="center" vertical="bottom"/>
    </xf>
    <xf numFmtId="0" fontId="0" fillId="2" borderId="19" applyNumberFormat="0" applyFont="1" applyFill="1" applyBorder="1" applyAlignment="1" applyProtection="0">
      <alignment vertical="bottom"/>
    </xf>
    <xf numFmtId="0" fontId="0" fillId="2" borderId="20" applyNumberFormat="0" applyFont="1" applyFill="1" applyBorder="1" applyAlignment="1" applyProtection="0">
      <alignment vertical="bottom"/>
    </xf>
    <xf numFmtId="49" fontId="0" fillId="16" borderId="21" applyNumberFormat="1" applyFont="1" applyFill="1" applyBorder="1" applyAlignment="1" applyProtection="0">
      <alignment vertical="bottom"/>
    </xf>
    <xf numFmtId="49" fontId="8" fillId="16" borderId="21" applyNumberFormat="1" applyFont="1" applyFill="1" applyBorder="1" applyAlignment="1" applyProtection="0">
      <alignment horizontal="center" vertical="bottom"/>
    </xf>
    <xf numFmtId="0" fontId="0" fillId="16" borderId="21" applyNumberFormat="1" applyFont="1" applyFill="1" applyBorder="1" applyAlignment="1" applyProtection="0">
      <alignment horizontal="center" vertical="bottom"/>
    </xf>
    <xf numFmtId="49" fontId="0" fillId="16" borderId="21" applyNumberFormat="1" applyFont="1" applyFill="1" applyBorder="1" applyAlignment="1" applyProtection="0">
      <alignment horizontal="center" vertical="bottom"/>
    </xf>
    <xf numFmtId="59" fontId="8" fillId="16" borderId="21" applyNumberFormat="1" applyFont="1" applyFill="1" applyBorder="1" applyAlignment="1" applyProtection="0">
      <alignment horizontal="right" vertical="bottom"/>
    </xf>
    <xf numFmtId="0" fontId="10" fillId="16" borderId="21" applyNumberFormat="0" applyFont="1" applyFill="1" applyBorder="1" applyAlignment="1" applyProtection="0">
      <alignment horizontal="center" vertical="bottom"/>
    </xf>
    <xf numFmtId="59" fontId="0" fillId="16" borderId="21" applyNumberFormat="1" applyFont="1" applyFill="1" applyBorder="1" applyAlignment="1" applyProtection="0">
      <alignment vertical="bottom"/>
    </xf>
    <xf numFmtId="0" fontId="0" fillId="2" borderId="5" applyNumberFormat="1" applyFont="1" applyFill="1" applyBorder="1" applyAlignment="1" applyProtection="0">
      <alignment vertical="bottom"/>
    </xf>
    <xf numFmtId="0" fontId="0" fillId="2" borderId="4" applyNumberFormat="0" applyFont="1" applyFill="1" applyBorder="1" applyAlignment="1" applyProtection="0">
      <alignment vertical="bottom"/>
    </xf>
    <xf numFmtId="0" fontId="0" fillId="2" borderId="22" applyNumberFormat="0" applyFont="1" applyFill="1" applyBorder="1" applyAlignment="1" applyProtection="0">
      <alignment vertical="bottom"/>
    </xf>
    <xf numFmtId="49" fontId="8" fillId="2" borderId="22" applyNumberFormat="1" applyFont="1" applyFill="1" applyBorder="1" applyAlignment="1" applyProtection="0">
      <alignment horizontal="center" vertical="bottom"/>
    </xf>
    <xf numFmtId="0" fontId="0" fillId="2" borderId="22" applyNumberFormat="0" applyFont="1" applyFill="1" applyBorder="1" applyAlignment="1" applyProtection="0">
      <alignment horizontal="center" vertical="bottom"/>
    </xf>
    <xf numFmtId="0" fontId="8" fillId="2" borderId="23" applyNumberFormat="0" applyFont="1" applyFill="1" applyBorder="1" applyAlignment="1" applyProtection="0">
      <alignment horizontal="right" vertical="bottom"/>
    </xf>
    <xf numFmtId="0" fontId="11" fillId="4" borderId="21" applyNumberFormat="0" applyFont="1" applyFill="1" applyBorder="1" applyAlignment="1" applyProtection="0">
      <alignment horizontal="center" vertical="bottom" wrapText="1"/>
    </xf>
    <xf numFmtId="0" fontId="11" fillId="5" borderId="21" applyNumberFormat="0" applyFont="1" applyFill="1" applyBorder="1" applyAlignment="1" applyProtection="0">
      <alignment horizontal="center" vertical="bottom" wrapText="1"/>
    </xf>
    <xf numFmtId="0" fontId="11" fillId="6" borderId="21" applyNumberFormat="0" applyFont="1" applyFill="1" applyBorder="1" applyAlignment="1" applyProtection="0">
      <alignment horizontal="center" vertical="bottom" wrapText="1"/>
    </xf>
    <xf numFmtId="0" fontId="11" fillId="7" borderId="21" applyNumberFormat="0" applyFont="1" applyFill="1" applyBorder="1" applyAlignment="1" applyProtection="0">
      <alignment horizontal="center" vertical="bottom" wrapText="1"/>
    </xf>
    <xf numFmtId="0" fontId="11" fillId="8" borderId="21" applyNumberFormat="0" applyFont="1" applyFill="1" applyBorder="1" applyAlignment="1" applyProtection="0">
      <alignment horizontal="center" vertical="bottom" wrapText="1"/>
    </xf>
    <xf numFmtId="0" fontId="11" fillId="9" borderId="21" applyNumberFormat="0" applyFont="1" applyFill="1" applyBorder="1" applyAlignment="1" applyProtection="0">
      <alignment horizontal="center" vertical="bottom" wrapText="1"/>
    </xf>
    <xf numFmtId="0" fontId="11" fillId="10" borderId="21" applyNumberFormat="0" applyFont="1" applyFill="1" applyBorder="1" applyAlignment="1" applyProtection="0">
      <alignment horizontal="center" vertical="bottom" wrapText="1"/>
    </xf>
    <xf numFmtId="0" fontId="10" fillId="11" borderId="21" applyNumberFormat="0" applyFont="1" applyFill="1" applyBorder="1" applyAlignment="1" applyProtection="0">
      <alignment horizontal="center" vertical="bottom" wrapText="1"/>
    </xf>
    <xf numFmtId="0" fontId="11" fillId="12" borderId="21" applyNumberFormat="0" applyFont="1" applyFill="1" applyBorder="1" applyAlignment="1" applyProtection="0">
      <alignment horizontal="center" vertical="bottom" wrapText="1"/>
    </xf>
    <xf numFmtId="0" fontId="7" fillId="13" borderId="21" applyNumberFormat="0" applyFont="1" applyFill="1" applyBorder="1" applyAlignment="1" applyProtection="0">
      <alignment horizontal="center" vertical="bottom"/>
    </xf>
    <xf numFmtId="0" fontId="11" fillId="14" borderId="21" applyNumberFormat="0" applyFont="1" applyFill="1" applyBorder="1" applyAlignment="1" applyProtection="0">
      <alignment horizontal="center" vertical="bottom" wrapText="1"/>
    </xf>
    <xf numFmtId="0" fontId="10" fillId="15" borderId="21" applyNumberFormat="0" applyFont="1" applyFill="1" applyBorder="1" applyAlignment="1" applyProtection="0">
      <alignment horizontal="center" vertical="bottom" wrapText="1"/>
    </xf>
    <xf numFmtId="0" fontId="0" fillId="2" borderId="24" applyNumberFormat="0" applyFont="1" applyFill="1" applyBorder="1" applyAlignment="1" applyProtection="0">
      <alignment vertical="bottom"/>
    </xf>
    <xf numFmtId="2" fontId="0" fillId="16" borderId="21" applyNumberFormat="1" applyFont="1" applyFill="1" applyBorder="1" applyAlignment="1" applyProtection="0">
      <alignment horizontal="center" vertical="center"/>
    </xf>
    <xf numFmtId="49" fontId="8" fillId="2" borderId="22" applyNumberFormat="1" applyFont="1" applyFill="1" applyBorder="1" applyAlignment="1" applyProtection="0">
      <alignment vertical="bottom"/>
    </xf>
    <xf numFmtId="0" fontId="0" fillId="2" borderId="23" applyNumberFormat="0" applyFont="1" applyFill="1" applyBorder="1" applyAlignment="1" applyProtection="0">
      <alignment vertical="bottom"/>
    </xf>
    <xf numFmtId="0" fontId="0" fillId="2" borderId="21" applyNumberFormat="0" applyFont="1" applyFill="1" applyBorder="1" applyAlignment="1" applyProtection="0">
      <alignment horizontal="center" vertical="bottom"/>
    </xf>
    <xf numFmtId="59" fontId="8" fillId="2" borderId="21" applyNumberFormat="1" applyFont="1" applyFill="1" applyBorder="1" applyAlignment="1" applyProtection="0">
      <alignment horizontal="right" vertical="bottom"/>
    </xf>
    <xf numFmtId="0" fontId="12" fillId="2" borderId="7" applyNumberFormat="0" applyFont="1" applyFill="1" applyBorder="1" applyAlignment="1" applyProtection="0">
      <alignment horizontal="center" vertical="bottom"/>
    </xf>
    <xf numFmtId="49" fontId="0" fillId="16" borderId="23" applyNumberFormat="1" applyFont="1" applyFill="1" applyBorder="1" applyAlignment="1" applyProtection="0">
      <alignment vertical="bottom"/>
    </xf>
    <xf numFmtId="59" fontId="8" fillId="2" borderId="22" applyNumberFormat="1" applyFont="1" applyFill="1" applyBorder="1" applyAlignment="1" applyProtection="0">
      <alignment horizontal="right" vertical="bottom"/>
    </xf>
    <xf numFmtId="59" fontId="8" fillId="2" borderId="23" applyNumberFormat="1" applyFont="1" applyFill="1" applyBorder="1" applyAlignment="1" applyProtection="0">
      <alignment horizontal="right" vertical="bottom"/>
    </xf>
    <xf numFmtId="2" fontId="0" fillId="16" borderId="21" applyNumberFormat="1" applyFont="1" applyFill="1" applyBorder="1" applyAlignment="1" applyProtection="0">
      <alignment horizontal="center" vertical="bottom"/>
    </xf>
    <xf numFmtId="2" fontId="0" fillId="2" borderId="22" applyNumberFormat="1" applyFont="1" applyFill="1" applyBorder="1" applyAlignment="1" applyProtection="0">
      <alignment horizontal="center" vertical="bottom"/>
    </xf>
    <xf numFmtId="2" fontId="0" fillId="2" borderId="22" applyNumberFormat="1" applyFont="1" applyFill="1" applyBorder="1" applyAlignment="1" applyProtection="0">
      <alignment vertical="bottom"/>
    </xf>
    <xf numFmtId="49" fontId="0" fillId="17" borderId="21" applyNumberFormat="1" applyFont="1" applyFill="1" applyBorder="1" applyAlignment="1" applyProtection="0">
      <alignment vertical="bottom"/>
    </xf>
    <xf numFmtId="0" fontId="0" fillId="2" borderId="25" applyNumberFormat="0" applyFont="1" applyFill="1" applyBorder="1" applyAlignment="1" applyProtection="0">
      <alignment vertical="bottom"/>
    </xf>
    <xf numFmtId="59" fontId="8" fillId="2" borderId="25" applyNumberFormat="1" applyFont="1" applyFill="1" applyBorder="1" applyAlignment="1" applyProtection="0">
      <alignment horizontal="right" vertical="bottom"/>
    </xf>
    <xf numFmtId="49" fontId="8" fillId="2" borderId="6" applyNumberFormat="1" applyFont="1" applyFill="1" applyBorder="1" applyAlignment="1" applyProtection="0">
      <alignment vertical="bottom"/>
    </xf>
    <xf numFmtId="2" fontId="0" fillId="2" borderId="6" applyNumberFormat="1" applyFont="1" applyFill="1" applyBorder="1" applyAlignment="1" applyProtection="0">
      <alignment vertical="bottom"/>
    </xf>
    <xf numFmtId="59" fontId="8" fillId="2" borderId="26" applyNumberFormat="1" applyFont="1" applyFill="1" applyBorder="1" applyAlignment="1" applyProtection="0">
      <alignment horizontal="right" vertical="bottom"/>
    </xf>
    <xf numFmtId="0" fontId="0" fillId="2" borderId="27" applyNumberFormat="0" applyFont="1" applyFill="1" applyBorder="1" applyAlignment="1" applyProtection="0">
      <alignment vertical="bottom"/>
    </xf>
    <xf numFmtId="49" fontId="8" fillId="2" borderId="25" applyNumberFormat="1" applyFont="1" applyFill="1" applyBorder="1" applyAlignment="1" applyProtection="0">
      <alignment vertical="bottom"/>
    </xf>
    <xf numFmtId="0" fontId="0" fillId="2" borderId="28" applyNumberFormat="0" applyFont="1" applyFill="1" applyBorder="1" applyAlignment="1" applyProtection="0">
      <alignment vertical="bottom"/>
    </xf>
    <xf numFmtId="0" fontId="11" fillId="4" borderId="9" applyNumberFormat="0" applyFont="1" applyFill="1" applyBorder="1" applyAlignment="1" applyProtection="0">
      <alignment horizontal="center" vertical="bottom" wrapText="1"/>
    </xf>
    <xf numFmtId="0" fontId="11" fillId="5" borderId="9" applyNumberFormat="0" applyFont="1" applyFill="1" applyBorder="1" applyAlignment="1" applyProtection="0">
      <alignment horizontal="center" vertical="bottom" wrapText="1"/>
    </xf>
    <xf numFmtId="0" fontId="11" fillId="6" borderId="9" applyNumberFormat="0" applyFont="1" applyFill="1" applyBorder="1" applyAlignment="1" applyProtection="0">
      <alignment horizontal="center" vertical="bottom" wrapText="1"/>
    </xf>
    <xf numFmtId="0" fontId="11" fillId="7" borderId="9" applyNumberFormat="0" applyFont="1" applyFill="1" applyBorder="1" applyAlignment="1" applyProtection="0">
      <alignment horizontal="center" vertical="bottom" wrapText="1"/>
    </xf>
    <xf numFmtId="0" fontId="11" fillId="8" borderId="9" applyNumberFormat="0" applyFont="1" applyFill="1" applyBorder="1" applyAlignment="1" applyProtection="0">
      <alignment horizontal="center" vertical="bottom" wrapText="1"/>
    </xf>
    <xf numFmtId="0" fontId="11" fillId="9" borderId="9" applyNumberFormat="0" applyFont="1" applyFill="1" applyBorder="1" applyAlignment="1" applyProtection="0">
      <alignment horizontal="center" vertical="bottom" wrapText="1"/>
    </xf>
    <xf numFmtId="0" fontId="11" fillId="10" borderId="9" applyNumberFormat="0" applyFont="1" applyFill="1" applyBorder="1" applyAlignment="1" applyProtection="0">
      <alignment horizontal="center" vertical="bottom" wrapText="1"/>
    </xf>
    <xf numFmtId="0" fontId="10" fillId="11" borderId="9" applyNumberFormat="0" applyFont="1" applyFill="1" applyBorder="1" applyAlignment="1" applyProtection="0">
      <alignment horizontal="center" vertical="bottom" wrapText="1"/>
    </xf>
    <xf numFmtId="0" fontId="11" fillId="12" borderId="9" applyNumberFormat="0" applyFont="1" applyFill="1" applyBorder="1" applyAlignment="1" applyProtection="0">
      <alignment horizontal="center" vertical="bottom" wrapText="1"/>
    </xf>
    <xf numFmtId="0" fontId="11" fillId="14" borderId="9" applyNumberFormat="0" applyFont="1" applyFill="1" applyBorder="1" applyAlignment="1" applyProtection="0">
      <alignment horizontal="center" vertical="bottom" wrapText="1"/>
    </xf>
    <xf numFmtId="0" fontId="10" fillId="15" borderId="9" applyNumberFormat="0" applyFont="1" applyFill="1" applyBorder="1" applyAlignment="1" applyProtection="0">
      <alignment horizontal="center" vertical="bottom" wrapText="1"/>
    </xf>
    <xf numFmtId="0" fontId="0" fillId="2" borderId="29" applyNumberFormat="0" applyFont="1" applyFill="1" applyBorder="1" applyAlignment="1" applyProtection="0">
      <alignment vertical="bottom"/>
    </xf>
    <xf numFmtId="0" fontId="13" fillId="2" borderId="5" applyNumberFormat="0" applyFont="1" applyFill="1" applyBorder="1" applyAlignment="1" applyProtection="0">
      <alignment vertical="bottom"/>
    </xf>
    <xf numFmtId="0" fontId="13" fillId="2" borderId="7" applyNumberFormat="0" applyFont="1" applyFill="1" applyBorder="1" applyAlignment="1" applyProtection="0">
      <alignment vertical="bottom"/>
    </xf>
    <xf numFmtId="49" fontId="11" fillId="2" borderId="5" applyNumberFormat="1" applyFont="1" applyFill="1" applyBorder="1" applyAlignment="1" applyProtection="0">
      <alignment horizontal="right" vertical="bottom"/>
    </xf>
    <xf numFmtId="0" fontId="14" fillId="2" borderId="5" applyNumberFormat="1" applyFont="1" applyFill="1" applyBorder="1" applyAlignment="1" applyProtection="0">
      <alignment horizontal="center" vertical="bottom"/>
    </xf>
    <xf numFmtId="49" fontId="7" fillId="2" borderId="5" applyNumberFormat="1" applyFont="1" applyFill="1" applyBorder="1" applyAlignment="1" applyProtection="0">
      <alignment horizontal="right" vertical="bottom"/>
    </xf>
    <xf numFmtId="49" fontId="4" fillId="2" borderId="8" applyNumberFormat="1" applyFont="1" applyFill="1" applyBorder="1" applyAlignment="1" applyProtection="0">
      <alignment horizontal="right" vertical="bottom"/>
    </xf>
    <xf numFmtId="59" fontId="15" fillId="2" borderId="21" applyNumberFormat="1" applyFont="1" applyFill="1" applyBorder="1" applyAlignment="1" applyProtection="0">
      <alignment vertical="bottom"/>
    </xf>
    <xf numFmtId="49" fontId="0" fillId="2" borderId="5" applyNumberFormat="1" applyFont="1" applyFill="1" applyBorder="1" applyAlignment="1" applyProtection="0">
      <alignment vertical="bottom"/>
    </xf>
    <xf numFmtId="0" fontId="13" fillId="2" borderId="5" applyNumberFormat="0" applyFont="1" applyFill="1" applyBorder="1" applyAlignment="1" applyProtection="0">
      <alignment horizontal="right" vertical="bottom"/>
    </xf>
    <xf numFmtId="0" fontId="0" fillId="2" borderId="30" applyNumberFormat="0" applyFont="1" applyFill="1" applyBorder="1" applyAlignment="1" applyProtection="0">
      <alignment vertical="bottom"/>
    </xf>
    <xf numFmtId="0" fontId="0" fillId="2" borderId="31" applyNumberFormat="0" applyFont="1" applyFill="1" applyBorder="1" applyAlignment="1" applyProtection="0">
      <alignment vertical="bottom"/>
    </xf>
    <xf numFmtId="0" fontId="13" fillId="2" borderId="31" applyNumberFormat="0" applyFont="1" applyFill="1" applyBorder="1" applyAlignment="1" applyProtection="0">
      <alignment vertical="bottom"/>
    </xf>
    <xf numFmtId="0" fontId="0" fillId="2" borderId="32" applyNumberFormat="0" applyFont="1" applyFill="1" applyBorder="1" applyAlignment="1" applyProtection="0">
      <alignment vertical="bottom"/>
    </xf>
    <xf numFmtId="0" fontId="0" fillId="2" applyNumberFormat="1" applyFont="1" applyFill="1" applyBorder="0" applyAlignment="1" applyProtection="0">
      <alignment vertical="bottom"/>
    </xf>
    <xf numFmtId="0" fontId="13" fillId="2" borderId="2" applyNumberFormat="0" applyFont="1" applyFill="1" applyBorder="1" applyAlignment="1" applyProtection="0">
      <alignment vertical="bottom"/>
    </xf>
    <xf numFmtId="0" fontId="13" fillId="2" borderId="3" applyNumberFormat="0" applyFont="1" applyFill="1" applyBorder="1" applyAlignment="1" applyProtection="0">
      <alignment vertical="bottom"/>
    </xf>
    <xf numFmtId="0" fontId="13" fillId="2" borderId="5" applyNumberFormat="0" applyFont="1" applyFill="1" applyBorder="1" applyAlignment="1" applyProtection="0">
      <alignment horizontal="center" vertical="bottom"/>
    </xf>
    <xf numFmtId="0" fontId="13" fillId="2" borderId="7" applyNumberFormat="0" applyFont="1" applyFill="1" applyBorder="1" applyAlignment="1" applyProtection="0">
      <alignment horizontal="center" vertical="bottom"/>
    </xf>
    <xf numFmtId="59" fontId="0" fillId="16" borderId="21" applyNumberFormat="1" applyFont="1" applyFill="1" applyBorder="1" applyAlignment="1" applyProtection="0">
      <alignment horizontal="center" vertical="bottom"/>
    </xf>
    <xf numFmtId="0" fontId="0" fillId="2" borderId="23" applyNumberFormat="0" applyFont="1" applyFill="1" applyBorder="1" applyAlignment="1" applyProtection="0">
      <alignment horizontal="center" vertical="bottom"/>
    </xf>
    <xf numFmtId="49" fontId="7" fillId="2" borderId="5" applyNumberFormat="1" applyFont="1" applyFill="1" applyBorder="1" applyAlignment="1" applyProtection="0">
      <alignment horizontal="right" vertical="top"/>
    </xf>
    <xf numFmtId="0" fontId="13" fillId="2" borderId="32" applyNumberFormat="0" applyFont="1" applyFill="1" applyBorder="1" applyAlignment="1" applyProtection="0">
      <alignment vertical="bottom"/>
    </xf>
    <xf numFmtId="0" fontId="0" fillId="2" applyNumberFormat="1" applyFont="1" applyFill="1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49" fontId="4" fillId="2" borderId="5" applyNumberFormat="1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horizontal="center" vertical="bottom"/>
    </xf>
    <xf numFmtId="49" fontId="16" fillId="2" borderId="6" applyNumberFormat="1" applyFont="1" applyFill="1" applyBorder="1" applyAlignment="1" applyProtection="0">
      <alignment vertical="bottom"/>
    </xf>
    <xf numFmtId="49" fontId="0" fillId="2" borderId="33" applyNumberFormat="1" applyFont="1" applyFill="1" applyBorder="1" applyAlignment="1" applyProtection="0">
      <alignment vertical="bottom"/>
    </xf>
    <xf numFmtId="0" fontId="3" fillId="16" borderId="23" applyNumberFormat="0" applyFont="1" applyFill="1" applyBorder="1" applyAlignment="1" applyProtection="0">
      <alignment horizontal="left" vertical="bottom"/>
    </xf>
    <xf numFmtId="0" fontId="14" fillId="2" borderId="5" applyNumberFormat="1" applyFont="1" applyFill="1" applyBorder="1" applyAlignment="1" applyProtection="0">
      <alignment vertical="bottom"/>
    </xf>
    <xf numFmtId="49" fontId="3" fillId="16" borderId="23" applyNumberFormat="1" applyFont="1" applyFill="1" applyBorder="1" applyAlignment="1" applyProtection="0">
      <alignment horizontal="left" vertical="bottom"/>
    </xf>
    <xf numFmtId="49" fontId="4" fillId="2" borderId="5" applyNumberFormat="1" applyFont="1" applyFill="1" applyBorder="1" applyAlignment="1" applyProtection="0">
      <alignment horizontal="right" vertical="bottom"/>
    </xf>
    <xf numFmtId="0" fontId="15" fillId="2" borderId="5" applyNumberFormat="1" applyFont="1" applyFill="1" applyBorder="1" applyAlignment="1" applyProtection="0">
      <alignment vertical="bottom"/>
    </xf>
    <xf numFmtId="59" fontId="18" fillId="2" borderId="5" applyNumberFormat="1" applyFont="1" applyFill="1" applyBorder="1" applyAlignment="1" applyProtection="0">
      <alignment vertical="bottom"/>
    </xf>
    <xf numFmtId="0" fontId="0" fillId="2" borderId="34" applyNumberFormat="0" applyFont="1" applyFill="1" applyBorder="1" applyAlignment="1" applyProtection="0">
      <alignment vertical="bottom"/>
    </xf>
    <xf numFmtId="0" fontId="4" fillId="2" borderId="22" applyNumberFormat="0" applyFont="1" applyFill="1" applyBorder="1" applyAlignment="1" applyProtection="0">
      <alignment horizontal="left" vertical="bottom"/>
    </xf>
    <xf numFmtId="14" fontId="3" fillId="16" borderId="23" applyNumberFormat="1" applyFont="1" applyFill="1" applyBorder="1" applyAlignment="1" applyProtection="0">
      <alignment horizontal="left" vertical="bottom"/>
    </xf>
    <xf numFmtId="49" fontId="0" fillId="2" borderId="33" applyNumberFormat="1" applyFont="1" applyFill="1" applyBorder="1" applyAlignment="1" applyProtection="0">
      <alignment vertical="top"/>
    </xf>
    <xf numFmtId="49" fontId="3" fillId="16" borderId="23" applyNumberFormat="1" applyFont="1" applyFill="1" applyBorder="1" applyAlignment="1" applyProtection="0">
      <alignment horizontal="left" vertical="top" wrapText="1"/>
    </xf>
    <xf numFmtId="0" fontId="4" fillId="2" borderId="25" applyNumberFormat="0" applyFont="1" applyFill="1" applyBorder="1" applyAlignment="1" applyProtection="0">
      <alignment horizontal="left" vertical="bottom"/>
    </xf>
    <xf numFmtId="49" fontId="18" fillId="2" borderId="33" applyNumberFormat="1" applyFont="1" applyFill="1" applyBorder="1" applyAlignment="1" applyProtection="0">
      <alignment vertical="bottom"/>
    </xf>
    <xf numFmtId="49" fontId="4" fillId="2" borderId="6" applyNumberFormat="1" applyFont="1" applyFill="1" applyBorder="1" applyAlignment="1" applyProtection="0">
      <alignment horizontal="left" vertical="bottom"/>
    </xf>
    <xf numFmtId="0" fontId="0" fillId="2" borderId="35" applyNumberFormat="0" applyFont="1" applyFill="1" applyBorder="1" applyAlignment="1" applyProtection="0">
      <alignment vertical="bottom"/>
    </xf>
    <xf numFmtId="0" fontId="0" fillId="2" borderId="36" applyNumberFormat="0" applyFont="1" applyFill="1" applyBorder="1" applyAlignment="1" applyProtection="0">
      <alignment vertical="bottom"/>
    </xf>
    <xf numFmtId="0" fontId="0" fillId="2" borderId="37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fillId="18" borderId="1" applyNumberFormat="1" applyFont="1" applyFill="1" applyBorder="1" applyAlignment="1" applyProtection="0">
      <alignment horizontal="left" vertical="bottom"/>
    </xf>
    <xf numFmtId="49" fontId="0" fillId="18" borderId="2" applyNumberFormat="1" applyFont="1" applyFill="1" applyBorder="1" applyAlignment="1" applyProtection="0">
      <alignment horizontal="left" vertical="bottom"/>
    </xf>
    <xf numFmtId="49" fontId="0" fillId="19" borderId="2" applyNumberFormat="1" applyFont="1" applyFill="1" applyBorder="1" applyAlignment="1" applyProtection="0">
      <alignment horizontal="left" vertical="bottom"/>
    </xf>
    <xf numFmtId="49" fontId="0" fillId="18" borderId="2" applyNumberFormat="1" applyFont="1" applyFill="1" applyBorder="1" applyAlignment="1" applyProtection="0">
      <alignment vertical="bottom"/>
    </xf>
    <xf numFmtId="49" fontId="0" fillId="18" borderId="3" applyNumberFormat="1" applyFont="1" applyFill="1" applyBorder="1" applyAlignment="1" applyProtection="0">
      <alignment horizontal="left" vertical="bottom"/>
    </xf>
    <xf numFmtId="49" fontId="19" borderId="38" applyNumberFormat="1" applyFont="1" applyFill="0" applyBorder="1" applyAlignment="1" applyProtection="0">
      <alignment vertical="bottom"/>
    </xf>
    <xf numFmtId="0" fontId="19" borderId="30" applyNumberFormat="1" applyFont="1" applyFill="0" applyBorder="1" applyAlignment="1" applyProtection="0">
      <alignment vertical="bottom"/>
    </xf>
    <xf numFmtId="0" fontId="19" fillId="19" borderId="5" applyNumberFormat="0" applyFont="1" applyFill="1" applyBorder="1" applyAlignment="1" applyProtection="0">
      <alignment vertical="bottom"/>
    </xf>
    <xf numFmtId="49" fontId="19" borderId="32" applyNumberFormat="1" applyFont="1" applyFill="0" applyBorder="1" applyAlignment="1" applyProtection="0">
      <alignment vertical="bottom"/>
    </xf>
    <xf numFmtId="59" fontId="19" borderId="30" applyNumberFormat="1" applyFont="1" applyFill="0" applyBorder="1" applyAlignment="1" applyProtection="0">
      <alignment vertical="bottom"/>
    </xf>
    <xf numFmtId="0" fontId="19" fillId="19" borderId="5" applyNumberFormat="1" applyFont="1" applyFill="1" applyBorder="1" applyAlignment="1" applyProtection="0">
      <alignment vertical="bottom"/>
    </xf>
    <xf numFmtId="59" fontId="19" borderId="32" applyNumberFormat="1" applyFont="1" applyFill="0" applyBorder="1" applyAlignment="1" applyProtection="0">
      <alignment vertical="bottom"/>
    </xf>
    <xf numFmtId="0" fontId="19" borderId="38" applyNumberFormat="1" applyFont="1" applyFill="0" applyBorder="1" applyAlignment="1" applyProtection="0">
      <alignment horizontal="left" vertical="bottom"/>
    </xf>
    <xf numFmtId="49" fontId="19" borderId="38" applyNumberFormat="1" applyFont="1" applyFill="0" applyBorder="1" applyAlignment="1" applyProtection="0">
      <alignment horizontal="left" vertical="bottom"/>
    </xf>
    <xf numFmtId="14" fontId="19" borderId="38" applyNumberFormat="1" applyFont="1" applyFill="0" applyBorder="1" applyAlignment="1" applyProtection="0">
      <alignment horizontal="left" vertical="bottom"/>
    </xf>
    <xf numFmtId="59" fontId="19" borderId="38" applyNumberFormat="1" applyFont="1" applyFill="0" applyBorder="1" applyAlignment="1" applyProtection="0">
      <alignment horizontal="left" vertical="bottom"/>
    </xf>
    <xf numFmtId="0" fontId="19" borderId="30" applyNumberFormat="1" applyFont="1" applyFill="0" applyBorder="1" applyAlignment="1" applyProtection="0">
      <alignment horizontal="left" vertical="bottom"/>
    </xf>
    <xf numFmtId="0" fontId="0" fillId="20" borderId="7" applyNumberFormat="0" applyFont="1" applyFill="1" applyBorder="1" applyAlignment="1" applyProtection="0">
      <alignment horizontal="left" vertical="bottom"/>
    </xf>
    <xf numFmtId="49" fontId="0" borderId="39" applyNumberFormat="1" applyFont="1" applyFill="0" applyBorder="1" applyAlignment="1" applyProtection="0">
      <alignment vertical="bottom"/>
    </xf>
    <xf numFmtId="0" fontId="0" borderId="40" applyNumberFormat="1" applyFont="1" applyFill="0" applyBorder="1" applyAlignment="1" applyProtection="0">
      <alignment vertical="bottom"/>
    </xf>
    <xf numFmtId="0" fontId="0" fillId="19" borderId="5" applyNumberFormat="1" applyFont="1" applyFill="1" applyBorder="1" applyAlignment="1" applyProtection="0">
      <alignment vertical="bottom"/>
    </xf>
    <xf numFmtId="49" fontId="0" borderId="41" applyNumberFormat="1" applyFont="1" applyFill="0" applyBorder="1" applyAlignment="1" applyProtection="0">
      <alignment vertical="bottom"/>
    </xf>
    <xf numFmtId="59" fontId="0" borderId="40" applyNumberFormat="1" applyFont="1" applyFill="0" applyBorder="1" applyAlignment="1" applyProtection="0">
      <alignment vertical="bottom"/>
    </xf>
    <xf numFmtId="59" fontId="0" borderId="41" applyNumberFormat="1" applyFont="1" applyFill="0" applyBorder="1" applyAlignment="1" applyProtection="0">
      <alignment vertical="bottom"/>
    </xf>
    <xf numFmtId="0" fontId="0" borderId="39" applyNumberFormat="1" applyFont="1" applyFill="0" applyBorder="1" applyAlignment="1" applyProtection="0">
      <alignment horizontal="left" vertical="bottom"/>
    </xf>
    <xf numFmtId="49" fontId="0" borderId="39" applyNumberFormat="1" applyFont="1" applyFill="0" applyBorder="1" applyAlignment="1" applyProtection="0">
      <alignment horizontal="left" vertical="bottom"/>
    </xf>
    <xf numFmtId="14" fontId="0" borderId="39" applyNumberFormat="1" applyFont="1" applyFill="0" applyBorder="1" applyAlignment="1" applyProtection="0">
      <alignment horizontal="left" vertical="bottom"/>
    </xf>
    <xf numFmtId="59" fontId="0" borderId="39" applyNumberFormat="1" applyFont="1" applyFill="0" applyBorder="1" applyAlignment="1" applyProtection="0">
      <alignment horizontal="left" vertical="bottom"/>
    </xf>
    <xf numFmtId="0" fontId="0" borderId="38" applyNumberFormat="1" applyFont="1" applyFill="0" applyBorder="1" applyAlignment="1" applyProtection="0">
      <alignment horizontal="left" vertical="bottom"/>
    </xf>
    <xf numFmtId="0" fontId="0" borderId="42" applyNumberFormat="1" applyFont="1" applyFill="0" applyBorder="1" applyAlignment="1" applyProtection="0">
      <alignment horizontal="left" vertical="bottom"/>
    </xf>
    <xf numFmtId="49" fontId="19" borderId="39" applyNumberFormat="1" applyFont="1" applyFill="0" applyBorder="1" applyAlignment="1" applyProtection="0">
      <alignment vertical="bottom"/>
    </xf>
    <xf numFmtId="0" fontId="19" borderId="40" applyNumberFormat="1" applyFont="1" applyFill="0" applyBorder="1" applyAlignment="1" applyProtection="0">
      <alignment vertical="bottom"/>
    </xf>
    <xf numFmtId="49" fontId="19" borderId="41" applyNumberFormat="1" applyFont="1" applyFill="0" applyBorder="1" applyAlignment="1" applyProtection="0">
      <alignment vertical="bottom"/>
    </xf>
    <xf numFmtId="59" fontId="19" borderId="40" applyNumberFormat="1" applyFont="1" applyFill="0" applyBorder="1" applyAlignment="1" applyProtection="0">
      <alignment vertical="bottom"/>
    </xf>
    <xf numFmtId="59" fontId="19" borderId="41" applyNumberFormat="1" applyFont="1" applyFill="0" applyBorder="1" applyAlignment="1" applyProtection="0">
      <alignment vertical="bottom"/>
    </xf>
    <xf numFmtId="0" fontId="19" borderId="39" applyNumberFormat="1" applyFont="1" applyFill="0" applyBorder="1" applyAlignment="1" applyProtection="0">
      <alignment horizontal="left" vertical="bottom"/>
    </xf>
    <xf numFmtId="49" fontId="19" borderId="39" applyNumberFormat="1" applyFont="1" applyFill="0" applyBorder="1" applyAlignment="1" applyProtection="0">
      <alignment horizontal="left" vertical="bottom"/>
    </xf>
    <xf numFmtId="14" fontId="19" borderId="39" applyNumberFormat="1" applyFont="1" applyFill="0" applyBorder="1" applyAlignment="1" applyProtection="0">
      <alignment horizontal="left" vertical="bottom"/>
    </xf>
    <xf numFmtId="59" fontId="19" borderId="39" applyNumberFormat="1" applyFont="1" applyFill="0" applyBorder="1" applyAlignment="1" applyProtection="0">
      <alignment horizontal="left" vertical="bottom"/>
    </xf>
    <xf numFmtId="0" fontId="19" borderId="40" applyNumberFormat="1" applyFont="1" applyFill="0" applyBorder="1" applyAlignment="1" applyProtection="0">
      <alignment horizontal="left" vertical="bottom"/>
    </xf>
    <xf numFmtId="49" fontId="19" borderId="43" applyNumberFormat="1" applyFont="1" applyFill="0" applyBorder="1" applyAlignment="1" applyProtection="0">
      <alignment vertical="bottom"/>
    </xf>
    <xf numFmtId="0" fontId="19" borderId="44" applyNumberFormat="1" applyFont="1" applyFill="0" applyBorder="1" applyAlignment="1" applyProtection="0">
      <alignment horizontal="right" vertical="bottom"/>
    </xf>
    <xf numFmtId="49" fontId="0" borderId="43" applyNumberFormat="1" applyFont="1" applyFill="0" applyBorder="1" applyAlignment="1" applyProtection="0">
      <alignment vertical="bottom"/>
    </xf>
    <xf numFmtId="0" fontId="0" borderId="44" applyNumberFormat="1" applyFont="1" applyFill="0" applyBorder="1" applyAlignment="1" applyProtection="0">
      <alignment horizontal="right" vertical="bottom"/>
    </xf>
    <xf numFmtId="0" fontId="0" borderId="45" applyNumberFormat="1" applyFont="1" applyFill="0" applyBorder="1" applyAlignment="1" applyProtection="0">
      <alignment horizontal="right" vertical="bottom"/>
    </xf>
    <xf numFmtId="0" fontId="19" borderId="46" applyNumberFormat="1" applyFont="1" applyFill="0" applyBorder="1" applyAlignment="1" applyProtection="0">
      <alignment horizontal="right" vertical="bottom"/>
    </xf>
    <xf numFmtId="0" fontId="0" borderId="46" applyNumberFormat="1" applyFont="1" applyFill="0" applyBorder="1" applyAlignment="1" applyProtection="0">
      <alignment horizontal="right" vertical="bottom"/>
    </xf>
    <xf numFmtId="0" fontId="19" borderId="47" applyNumberFormat="1" applyFont="1" applyFill="0" applyBorder="1" applyAlignment="1" applyProtection="0">
      <alignment horizontal="right" vertical="bottom"/>
    </xf>
    <xf numFmtId="0" fontId="0" borderId="40" applyNumberFormat="1" applyFont="1" applyFill="0" applyBorder="1" applyAlignment="1" applyProtection="0">
      <alignment horizontal="right" vertical="bottom"/>
    </xf>
    <xf numFmtId="0" fontId="0" borderId="48" applyNumberFormat="1" applyFont="1" applyFill="0" applyBorder="1" applyAlignment="1" applyProtection="0">
      <alignment horizontal="right" vertical="bottom"/>
    </xf>
    <xf numFmtId="0" fontId="0" borderId="48" applyNumberFormat="1" applyFont="1" applyFill="0" applyBorder="1" applyAlignment="1" applyProtection="0">
      <alignment vertical="bottom"/>
    </xf>
    <xf numFmtId="0" fontId="19" borderId="40" applyNumberFormat="1" applyFont="1" applyFill="0" applyBorder="1" applyAlignment="1" applyProtection="0">
      <alignment horizontal="right" vertical="bottom"/>
    </xf>
    <xf numFmtId="0" fontId="0" fillId="19" borderId="31" applyNumberFormat="1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0a0a0a"/>
      <rgbColor rgb="ff0f0f0f"/>
      <rgbColor rgb="ffaaaaaa"/>
      <rgbColor rgb="ffffffff"/>
      <rgbColor rgb="ffb9201b"/>
      <rgbColor rgb="ffe0541d"/>
      <rgbColor rgb="fff4b53b"/>
      <rgbColor rgb="ff128a2e"/>
      <rgbColor rgb="ff6acccb"/>
      <rgbColor rgb="ff127dae"/>
      <rgbColor rgb="ff844d82"/>
      <rgbColor rgb="fff9f6ef"/>
      <rgbColor rgb="ff070707"/>
      <rgbColor rgb="ffedcbb0"/>
      <rgbColor rgb="ffff2e74"/>
      <rgbColor rgb="ff5bf533"/>
      <rgbColor rgb="ff0563c1"/>
      <rgbColor rgb="ffececec"/>
      <rgbColor rgb="ffff0000"/>
      <rgbColor rgb="ffcfcfcf"/>
      <rgbColor rgb="fffff2cb"/>
      <rgbColor rgb="ffadacac"/>
      <rgbColor rgb="ff8eaa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</xdr:col>
      <xdr:colOff>52070</xdr:colOff>
      <xdr:row>1</xdr:row>
      <xdr:rowOff>55116</xdr:rowOff>
    </xdr:from>
    <xdr:to>
      <xdr:col>1</xdr:col>
      <xdr:colOff>1688805</xdr:colOff>
      <xdr:row>4</xdr:row>
      <xdr:rowOff>211989</xdr:rowOff>
    </xdr:to>
    <xdr:pic>
      <xdr:nvPicPr>
        <xdr:cNvPr id="2" name="Grafik 8" descr="Grafik 8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179070" y="182116"/>
          <a:ext cx="1636736" cy="85537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</xdr:col>
      <xdr:colOff>52070</xdr:colOff>
      <xdr:row>1</xdr:row>
      <xdr:rowOff>55116</xdr:rowOff>
    </xdr:from>
    <xdr:to>
      <xdr:col>1</xdr:col>
      <xdr:colOff>1688805</xdr:colOff>
      <xdr:row>4</xdr:row>
      <xdr:rowOff>209497</xdr:rowOff>
    </xdr:to>
    <xdr:pic>
      <xdr:nvPicPr>
        <xdr:cNvPr id="4" name="Grafik 1" descr="Grafik 1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179070" y="182116"/>
          <a:ext cx="1636736" cy="85288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3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</xdr:col>
      <xdr:colOff>50209</xdr:colOff>
      <xdr:row>1</xdr:row>
      <xdr:rowOff>51481</xdr:rowOff>
    </xdr:from>
    <xdr:to>
      <xdr:col>1</xdr:col>
      <xdr:colOff>1686943</xdr:colOff>
      <xdr:row>4</xdr:row>
      <xdr:rowOff>142361</xdr:rowOff>
    </xdr:to>
    <xdr:pic>
      <xdr:nvPicPr>
        <xdr:cNvPr id="6" name="Grafik 4" descr="Grafik 4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177208" y="178481"/>
          <a:ext cx="1636736" cy="85288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chapter-climbing.com/series/rivers/" TargetMode="External"/><Relationship Id="rId2" Type="http://schemas.openxmlformats.org/officeDocument/2006/relationships/hyperlink" Target="https://www.chapter-climbing.com/products/rivers-foot-screw-on/" TargetMode="External"/><Relationship Id="rId3" Type="http://schemas.openxmlformats.org/officeDocument/2006/relationships/hyperlink" Target="https://www.chapter-climbing.com/products/rivers-foot-1/" TargetMode="External"/><Relationship Id="rId4" Type="http://schemas.openxmlformats.org/officeDocument/2006/relationships/hyperlink" Target="https://www.chapter-climbing.com/products/rivers-jibs-small-screw-on/" TargetMode="External"/><Relationship Id="rId5" Type="http://schemas.openxmlformats.org/officeDocument/2006/relationships/hyperlink" Target="https://www.chapter-climbing.com/products/rivers-crimps-open-screw-on/" TargetMode="External"/><Relationship Id="rId6" Type="http://schemas.openxmlformats.org/officeDocument/2006/relationships/hyperlink" Target="https://www.chapter-climbing.com/products/rivers-crimps-open/" TargetMode="External"/><Relationship Id="rId7" Type="http://schemas.openxmlformats.org/officeDocument/2006/relationships/hyperlink" Target="https://www.chapter-climbing.com/products/rivers-crimps-neutral-screw-on/" TargetMode="External"/><Relationship Id="rId8" Type="http://schemas.openxmlformats.org/officeDocument/2006/relationships/hyperlink" Target="https://www.chapter-climbing.com/products/rivers-crimps-neutral/" TargetMode="External"/><Relationship Id="rId9" Type="http://schemas.openxmlformats.org/officeDocument/2006/relationships/hyperlink" Target="https://www.chapter-climbing.com/products/rivers-crimps-incut-screw-on/" TargetMode="External"/><Relationship Id="rId10" Type="http://schemas.openxmlformats.org/officeDocument/2006/relationships/hyperlink" Target="https://www.chapter-climbing.com/products/rivers-crimps-incut/" TargetMode="External"/><Relationship Id="rId11" Type="http://schemas.openxmlformats.org/officeDocument/2006/relationships/hyperlink" Target="https://www.chapter-climbing.com/products/rivers-edges-open-1/" TargetMode="External"/><Relationship Id="rId12" Type="http://schemas.openxmlformats.org/officeDocument/2006/relationships/hyperlink" Target="https://www.chapter-climbing.com/products/rivers-edges-open-2/" TargetMode="External"/><Relationship Id="rId13" Type="http://schemas.openxmlformats.org/officeDocument/2006/relationships/hyperlink" Target="https://www.chapter-climbing.com/products/rivers-edges-neutral-1/" TargetMode="External"/><Relationship Id="rId14" Type="http://schemas.openxmlformats.org/officeDocument/2006/relationships/hyperlink" Target="https://www.chapter-climbing.com/products/rivers-edges-neutral-2/" TargetMode="External"/><Relationship Id="rId15" Type="http://schemas.openxmlformats.org/officeDocument/2006/relationships/hyperlink" Target="https://www.chapter-climbing.com/products/rivers-edges-incut-1/" TargetMode="External"/><Relationship Id="rId16" Type="http://schemas.openxmlformats.org/officeDocument/2006/relationships/hyperlink" Target="https://www.chapter-climbing.com/products/rivers-edges-incut-2/" TargetMode="External"/><Relationship Id="rId17" Type="http://schemas.openxmlformats.org/officeDocument/2006/relationships/hyperlink" Target="https://www.chapter-climbing.com/products/rivers-pinches-1/" TargetMode="External"/><Relationship Id="rId18" Type="http://schemas.openxmlformats.org/officeDocument/2006/relationships/hyperlink" Target="https://www.chapter-climbing.com/products/rivers-pinches-2/" TargetMode="External"/><Relationship Id="rId19" Type="http://schemas.openxmlformats.org/officeDocument/2006/relationships/hyperlink" Target="https://www.chapter-climbing.com/products/rivers-pinches-3/" TargetMode="External"/><Relationship Id="rId20" Type="http://schemas.openxmlformats.org/officeDocument/2006/relationships/hyperlink" Target="https://www.chapter-climbing.com/products/rivers-pinches-4/" TargetMode="External"/><Relationship Id="rId21" Type="http://schemas.openxmlformats.org/officeDocument/2006/relationships/hyperlink" Target="https://www.chapter-climbing.com/products/rivers-pinches-5/" TargetMode="External"/><Relationship Id="rId22" Type="http://schemas.openxmlformats.org/officeDocument/2006/relationships/hyperlink" Target="https://www.chapter-climbing.com/products/rivers-pinches-big-1/" TargetMode="External"/><Relationship Id="rId23" Type="http://schemas.openxmlformats.org/officeDocument/2006/relationships/hyperlink" Target="https://www.chapter-climbing.com/products/rivers-pinches-big-2/" TargetMode="External"/><Relationship Id="rId24" Type="http://schemas.openxmlformats.org/officeDocument/2006/relationships/hyperlink" Target="https://www.chapter-climbing.com/products/rivers-pinches-big-3/" TargetMode="External"/><Relationship Id="rId25" Type="http://schemas.openxmlformats.org/officeDocument/2006/relationships/hyperlink" Target="https://www.chapter-climbing.com/products/rivers-slopers-1/" TargetMode="External"/><Relationship Id="rId26" Type="http://schemas.openxmlformats.org/officeDocument/2006/relationships/hyperlink" Target="https://www.chapter-climbing.com/products/rivers-slopers-2/" TargetMode="External"/><Relationship Id="rId27" Type="http://schemas.openxmlformats.org/officeDocument/2006/relationships/hyperlink" Target="https://www.chapter-climbing.com/products/rivers-slopers-3/" TargetMode="External"/><Relationship Id="rId28" Type="http://schemas.openxmlformats.org/officeDocument/2006/relationships/hyperlink" Target="https://www.chapter-climbing.com/products/rivers-slopers-flat/" TargetMode="External"/><Relationship Id="rId29" Type="http://schemas.openxmlformats.org/officeDocument/2006/relationships/hyperlink" Target="https://www.chapter-climbing.com/products/rivers-sloper-big-1/" TargetMode="External"/><Relationship Id="rId30" Type="http://schemas.openxmlformats.org/officeDocument/2006/relationships/hyperlink" Target="https://www.chapter-climbing.com/products/rivers-sloper-big-2/" TargetMode="External"/><Relationship Id="rId31" Type="http://schemas.openxmlformats.org/officeDocument/2006/relationships/hyperlink" Target="https://www.chapter-climbing.com/products/rivers-sloper-big-3/" TargetMode="External"/><Relationship Id="rId32" Type="http://schemas.openxmlformats.org/officeDocument/2006/relationships/hyperlink" Target="https://www.chapter-climbing.com/products/rivers-sloper-big-4/" TargetMode="External"/><Relationship Id="rId33" Type="http://schemas.openxmlformats.org/officeDocument/2006/relationships/hyperlink" Target="https://www.chapter-climbing.com/products/rivers-sloper-big-5/" TargetMode="External"/><Relationship Id="rId34" Type="http://schemas.openxmlformats.org/officeDocument/2006/relationships/hyperlink" Target="https://www.chapter-climbing.com/products/rivers-sloper-big-6/" TargetMode="External"/><Relationship Id="rId35" Type="http://schemas.openxmlformats.org/officeDocument/2006/relationships/hyperlink" Target="https://www.chapter-climbing.com/products/rivers-sloper-big-7/" TargetMode="External"/><Relationship Id="rId36" Type="http://schemas.openxmlformats.org/officeDocument/2006/relationships/hyperlink" Target="https://www.chapter-climbing.com/products/rivers-jugs-1/" TargetMode="External"/><Relationship Id="rId37" Type="http://schemas.openxmlformats.org/officeDocument/2006/relationships/hyperlink" Target="https://www.chapter-climbing.com/products/rivers-jugs-2/" TargetMode="External"/><Relationship Id="rId38" Type="http://schemas.openxmlformats.org/officeDocument/2006/relationships/hyperlink" Target="https://www.chapter-climbing.com/products/rivers-jugs-3/" TargetMode="External"/><Relationship Id="rId39" Type="http://schemas.openxmlformats.org/officeDocument/2006/relationships/hyperlink" Target="https://www.chapter-climbing.com/products/rivers-jugs-4/" TargetMode="External"/><Relationship Id="rId40" Type="http://schemas.openxmlformats.org/officeDocument/2006/relationships/hyperlink" Target="https://www.chapter-climbing.com/products/rivers-jugs-big-1/" TargetMode="External"/><Relationship Id="rId41" Type="http://schemas.openxmlformats.org/officeDocument/2006/relationships/hyperlink" Target="https://www.chapter-climbing.com/products/rivers-jugs-big-2/" TargetMode="External"/><Relationship Id="rId42" Type="http://schemas.openxmlformats.org/officeDocument/2006/relationships/hyperlink" Target="https://www.chapter-climbing.com/products/rivers-roof-jugs-1/" TargetMode="External"/><Relationship Id="rId43" Type="http://schemas.openxmlformats.org/officeDocument/2006/relationships/hyperlink" Target="https://www.chapter-climbing.com/products/rivers-roof-jugs-2/" TargetMode="External"/><Relationship Id="rId44" Type="http://schemas.openxmlformats.org/officeDocument/2006/relationships/hyperlink" Target="https://www.chapter-climbing.com/series/mirrors/?cat_filter=holds" TargetMode="External"/><Relationship Id="rId45" Type="http://schemas.openxmlformats.org/officeDocument/2006/relationships/hyperlink" Target="https://www.chapter-climbing.com/products/mirrors-pinches-big-1/" TargetMode="External"/><Relationship Id="rId46" Type="http://schemas.openxmlformats.org/officeDocument/2006/relationships/hyperlink" Target="https://www.chapter-climbing.com/products/mirrors-pinches-big-2/" TargetMode="External"/><Relationship Id="rId47" Type="http://schemas.openxmlformats.org/officeDocument/2006/relationships/hyperlink" Target="https://www.chapter-climbing.com/products/mirrors-jugs-big-1/" TargetMode="External"/><Relationship Id="rId48" Type="http://schemas.openxmlformats.org/officeDocument/2006/relationships/hyperlink" Target="https://www.chapter-climbing.com/products/mirrors-jug-big-2/" TargetMode="External"/><Relationship Id="rId49" Type="http://schemas.openxmlformats.org/officeDocument/2006/relationships/hyperlink" Target="https://www.chapter-climbing.com/products/mirrors-sloper-big-1/" TargetMode="External"/><Relationship Id="rId50" Type="http://schemas.openxmlformats.org/officeDocument/2006/relationships/hyperlink" Target="https://www.chapter-climbing.com/products/mirrors-sloper-big-2/" TargetMode="External"/><Relationship Id="rId51" Type="http://schemas.openxmlformats.org/officeDocument/2006/relationships/hyperlink" Target="https://www.chapter-climbing.com/products/mirrors-sloper-big-3/" TargetMode="External"/><Relationship Id="rId52" Type="http://schemas.openxmlformats.org/officeDocument/2006/relationships/hyperlink" Target="https://www.chapter-climbing.com/products/mirrors-sloper-big-4/" TargetMode="External"/><Relationship Id="rId53" Type="http://schemas.openxmlformats.org/officeDocument/2006/relationships/hyperlink" Target="https://www.chapter-climbing.com/products/mirrors-sloper-big-5/" TargetMode="External"/><Relationship Id="rId54" Type="http://schemas.openxmlformats.org/officeDocument/2006/relationships/hyperlink" Target="https://www.chapter-climbing.com/products/mirrors-crimps-1/" TargetMode="External"/><Relationship Id="rId55" Type="http://schemas.openxmlformats.org/officeDocument/2006/relationships/hyperlink" Target="https://www.chapter-climbing.com/products/mirrors-crimps-2/" TargetMode="External"/><Relationship Id="rId56" Type="http://schemas.openxmlformats.org/officeDocument/2006/relationships/hyperlink" Target="https://www.chapter-climbing.com/products/mirrors-crimps-3/" TargetMode="External"/><Relationship Id="rId57" Type="http://schemas.openxmlformats.org/officeDocument/2006/relationships/hyperlink" Target="https://www.chapter-climbing.com/products/mirrors-edges-incut/" TargetMode="External"/><Relationship Id="rId58" Type="http://schemas.openxmlformats.org/officeDocument/2006/relationships/hyperlink" Target="https://www.chapter-climbing.com/products/mirrors-edges-neutral/" TargetMode="External"/><Relationship Id="rId59" Type="http://schemas.openxmlformats.org/officeDocument/2006/relationships/hyperlink" Target="https://www.chapter-climbing.com/products/mirrors-edges-open-1/" TargetMode="External"/><Relationship Id="rId60" Type="http://schemas.openxmlformats.org/officeDocument/2006/relationships/hyperlink" Target="https://www.chapter-climbing.com/products/mirrors-edges-open-2/" TargetMode="External"/><Relationship Id="rId61" Type="http://schemas.openxmlformats.org/officeDocument/2006/relationships/hyperlink" Target="https://www.chapter-climbing.com/products/mirrors-edges-open-3/" TargetMode="External"/><Relationship Id="rId62" Type="http://schemas.openxmlformats.org/officeDocument/2006/relationships/hyperlink" Target="https://www.chapter-climbing.com/products/mirrors-jugs-1/" TargetMode="External"/><Relationship Id="rId63" Type="http://schemas.openxmlformats.org/officeDocument/2006/relationships/hyperlink" Target="https://www.chapter-climbing.com/products/mirrors-jugs-2/" TargetMode="External"/><Relationship Id="rId64" Type="http://schemas.openxmlformats.org/officeDocument/2006/relationships/hyperlink" Target="https://www.chapter-climbing.com/products/mirrors-jugs-3/" TargetMode="External"/><Relationship Id="rId65" Type="http://schemas.openxmlformats.org/officeDocument/2006/relationships/hyperlink" Target="https://www.chapter-climbing.com/products/mirrors-jugs-4/" TargetMode="External"/><Relationship Id="rId66" Type="http://schemas.openxmlformats.org/officeDocument/2006/relationships/hyperlink" Target="https://www.chapter-climbing.com/products/mirrors-jugs-5/" TargetMode="External"/><Relationship Id="rId67" Type="http://schemas.openxmlformats.org/officeDocument/2006/relationships/hyperlink" Target="https://www.chapter-climbing.com/products/mirrors-pinches-1/" TargetMode="External"/><Relationship Id="rId68" Type="http://schemas.openxmlformats.org/officeDocument/2006/relationships/hyperlink" Target="https://www.chapter-climbing.com/products/mirrors-pinches-2/" TargetMode="External"/><Relationship Id="rId69" Type="http://schemas.openxmlformats.org/officeDocument/2006/relationships/hyperlink" Target="https://www.chapter-climbing.com/products/mirrors-slopers-1/" TargetMode="External"/><Relationship Id="rId70" Type="http://schemas.openxmlformats.org/officeDocument/2006/relationships/hyperlink" Target="https://www.chapter-climbing.com/products/mirrors-slopers-2/" TargetMode="External"/><Relationship Id="rId71" Type="http://schemas.openxmlformats.org/officeDocument/2006/relationships/hyperlink" Target="https://www.chapter-climbing.com/products/mirrors-slopers-3/" TargetMode="External"/><Relationship Id="rId72" Type="http://schemas.openxmlformats.org/officeDocument/2006/relationships/hyperlink" Target="https://www.chapter-climbing.com/products/mirrors-foot/" TargetMode="External"/><Relationship Id="rId73" Type="http://schemas.openxmlformats.org/officeDocument/2006/relationships/hyperlink" Target="https://www.chapter-climbing.com/products/mirrors-screw-on-jibs-1/" TargetMode="External"/><Relationship Id="rId74" Type="http://schemas.openxmlformats.org/officeDocument/2006/relationships/hyperlink" Target="https://www.chapter-climbing.com/products/mirrors-screw-on-jibs-2/" TargetMode="External"/><Relationship Id="rId75" Type="http://schemas.openxmlformats.org/officeDocument/2006/relationships/hyperlink" Target="https://www.chapter-climbing.com/series/ridges/" TargetMode="External"/><Relationship Id="rId76" Type="http://schemas.openxmlformats.org/officeDocument/2006/relationships/hyperlink" Target="https://www.chapter-climbing.com/products/ridges-foot-1/" TargetMode="External"/><Relationship Id="rId77" Type="http://schemas.openxmlformats.org/officeDocument/2006/relationships/hyperlink" Target="https://www.chapter-climbing.com/products/ridges-foot-2/" TargetMode="External"/><Relationship Id="rId78" Type="http://schemas.openxmlformats.org/officeDocument/2006/relationships/hyperlink" Target="https://www.chapter-climbing.com/products/ridges-jibs-screw-on/" TargetMode="External"/><Relationship Id="rId79" Type="http://schemas.openxmlformats.org/officeDocument/2006/relationships/hyperlink" Target="https://www.chapter-climbing.com/products/ridges-crimps-open-screw-on/" TargetMode="External"/><Relationship Id="rId80" Type="http://schemas.openxmlformats.org/officeDocument/2006/relationships/hyperlink" Target="https://www.chapter-climbing.com/products/ridges-crimps-open/" TargetMode="External"/><Relationship Id="rId81" Type="http://schemas.openxmlformats.org/officeDocument/2006/relationships/hyperlink" Target="https://www.chapter-climbing.com/products/ridges-crimps-neutral-screw-on/" TargetMode="External"/><Relationship Id="rId82" Type="http://schemas.openxmlformats.org/officeDocument/2006/relationships/hyperlink" Target="https://www.chapter-climbing.com/products/ridges-crimps-neutral/" TargetMode="External"/><Relationship Id="rId83" Type="http://schemas.openxmlformats.org/officeDocument/2006/relationships/hyperlink" Target="https://www.chapter-climbing.com/products/ridges-crimps-incut-screw-on/" TargetMode="External"/><Relationship Id="rId84" Type="http://schemas.openxmlformats.org/officeDocument/2006/relationships/hyperlink" Target="https://www.chapter-climbing.com/products/ridges-crimps-incut/" TargetMode="External"/><Relationship Id="rId85" Type="http://schemas.openxmlformats.org/officeDocument/2006/relationships/hyperlink" Target="https://www.chapter-climbing.com/products/ridges-jugs-1/" TargetMode="External"/><Relationship Id="rId86" Type="http://schemas.openxmlformats.org/officeDocument/2006/relationships/hyperlink" Target="https://www.chapter-climbing.com/products/ridges-jugs-2/" TargetMode="External"/><Relationship Id="rId87" Type="http://schemas.openxmlformats.org/officeDocument/2006/relationships/hyperlink" Target="https://www.chapter-climbing.com/products/ridges-jugs-3/" TargetMode="External"/><Relationship Id="rId88" Type="http://schemas.openxmlformats.org/officeDocument/2006/relationships/hyperlink" Target="https://www.chapter-climbing.com/products/ridges-jug-big-1/" TargetMode="External"/><Relationship Id="rId89" Type="http://schemas.openxmlformats.org/officeDocument/2006/relationships/hyperlink" Target="https://www.chapter-climbing.com/products/ridges-jug-big-2/" TargetMode="External"/><Relationship Id="rId90" Type="http://schemas.openxmlformats.org/officeDocument/2006/relationships/hyperlink" Target="https://www.chapter-climbing.com/products/ridges-jug-big-3/" TargetMode="External"/><Relationship Id="rId91" Type="http://schemas.openxmlformats.org/officeDocument/2006/relationships/hyperlink" Target="https://www.chapter-climbing.com/products/ridges-jug-big-4/" TargetMode="External"/><Relationship Id="rId92" Type="http://schemas.openxmlformats.org/officeDocument/2006/relationships/hyperlink" Target="https://www.chapter-climbing.com/products/ridges-roof-jugs-1/" TargetMode="External"/><Relationship Id="rId93" Type="http://schemas.openxmlformats.org/officeDocument/2006/relationships/hyperlink" Target="https://www.chapter-climbing.com/products/ridges-roof-jugs-2/" TargetMode="External"/><Relationship Id="rId94" Type="http://schemas.openxmlformats.org/officeDocument/2006/relationships/hyperlink" Target="https://www.chapter-climbing.com/products/ridges-pinches-1/" TargetMode="External"/><Relationship Id="rId95" Type="http://schemas.openxmlformats.org/officeDocument/2006/relationships/hyperlink" Target="https://www.chapter-climbing.com/products/ridges-pinches-2/" TargetMode="External"/><Relationship Id="rId96" Type="http://schemas.openxmlformats.org/officeDocument/2006/relationships/hyperlink" Target="https://www.chapter-climbing.com/products/ridges-pinch-big-1/" TargetMode="External"/><Relationship Id="rId97" Type="http://schemas.openxmlformats.org/officeDocument/2006/relationships/hyperlink" Target="https://www.chapter-climbing.com/products/ridges-pinch-big-2/" TargetMode="External"/><Relationship Id="rId98" Type="http://schemas.openxmlformats.org/officeDocument/2006/relationships/hyperlink" Target="https://www.chapter-climbing.com/products/ridges-slopers-1/" TargetMode="External"/><Relationship Id="rId99" Type="http://schemas.openxmlformats.org/officeDocument/2006/relationships/hyperlink" Target="https://www.chapter-climbing.com/products/ridges-slopers-2/" TargetMode="External"/><Relationship Id="rId100" Type="http://schemas.openxmlformats.org/officeDocument/2006/relationships/hyperlink" Target="https://www.chapter-climbing.com/products/ridges-slopers-3/" TargetMode="External"/><Relationship Id="rId101" Type="http://schemas.openxmlformats.org/officeDocument/2006/relationships/hyperlink" Target="https://www.chapter-climbing.com/products/ridges-slopers-4/" TargetMode="External"/><Relationship Id="rId102" Type="http://schemas.openxmlformats.org/officeDocument/2006/relationships/hyperlink" Target="https://www.chapter-climbing.com/products/ridges-sloper-big-1/" TargetMode="External"/><Relationship Id="rId103" Type="http://schemas.openxmlformats.org/officeDocument/2006/relationships/hyperlink" Target="https://www.chapter-climbing.com/products/ridges-sloper-big-2/" TargetMode="External"/><Relationship Id="rId104" Type="http://schemas.openxmlformats.org/officeDocument/2006/relationships/hyperlink" Target="https://www.chapter-climbing.com/products/ridges-sloper-big-3/" TargetMode="External"/><Relationship Id="rId105" Type="http://schemas.openxmlformats.org/officeDocument/2006/relationships/hyperlink" Target="https://www.chapter-climbing.com/products/ridges-sloper-big-4/" TargetMode="External"/><Relationship Id="rId106" Type="http://schemas.openxmlformats.org/officeDocument/2006/relationships/hyperlink" Target="https://www.chapter-climbing.com/products/ridges-plates-1/" TargetMode="External"/><Relationship Id="rId107" Type="http://schemas.openxmlformats.org/officeDocument/2006/relationships/hyperlink" Target="https://www.chapter-climbing.com/products/ridges-plates-2/" TargetMode="External"/><Relationship Id="rId108" Type="http://schemas.openxmlformats.org/officeDocument/2006/relationships/hyperlink" Target="https://www.chapter-climbing.com/products/ridges-plates-3/" TargetMode="External"/><Relationship Id="rId109" Type="http://schemas.openxmlformats.org/officeDocument/2006/relationships/hyperlink" Target="https://www.chapter-climbing.com/products/ridges-plate-big-1/" TargetMode="External"/><Relationship Id="rId110" Type="http://schemas.openxmlformats.org/officeDocument/2006/relationships/hyperlink" Target="https://www.chapter-climbing.com/products/ridges-plate-big-2/" TargetMode="External"/><Relationship Id="rId111" Type="http://schemas.openxmlformats.org/officeDocument/2006/relationships/hyperlink" Target="https://www.chapter-climbing.com/products/ridges-plate-big-3/" TargetMode="External"/><Relationship Id="rId112" Type="http://schemas.openxmlformats.org/officeDocument/2006/relationships/hyperlink" Target="https://www.chapter-climbing.com/products/ridges-edges-flat/" TargetMode="External"/><Relationship Id="rId113" Type="http://schemas.openxmlformats.org/officeDocument/2006/relationships/hyperlink" Target="https://www.chapter-climbing.com/products/ridges-edges-open/" TargetMode="External"/><Relationship Id="rId114" Type="http://schemas.openxmlformats.org/officeDocument/2006/relationships/hyperlink" Target="https://www.chapter-climbing.com/products/ridges-edges-neutral/" TargetMode="External"/><Relationship Id="rId115" Type="http://schemas.openxmlformats.org/officeDocument/2006/relationships/hyperlink" Target="https://www.chapter-climbing.com/products/ridges-edges-incut/" TargetMode="External"/><Relationship Id="rId116" Type="http://schemas.openxmlformats.org/officeDocument/2006/relationships/drawing" Target="../drawings/drawing1.xml"/></Relationships>
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https://www.chapter-climbing.com/series/shallows/" TargetMode="External"/><Relationship Id="rId2" Type="http://schemas.openxmlformats.org/officeDocument/2006/relationships/hyperlink" Target="https://www.chapter-climbing.com/products/shallows-jug-1/" TargetMode="External"/><Relationship Id="rId3" Type="http://schemas.openxmlformats.org/officeDocument/2006/relationships/hyperlink" Target="https://www.chapter-climbing.com/products/shallows-jug-2/" TargetMode="External"/><Relationship Id="rId4" Type="http://schemas.openxmlformats.org/officeDocument/2006/relationships/hyperlink" Target="https://www.chapter-climbing.com/products/shallows-jug-3/" TargetMode="External"/><Relationship Id="rId5" Type="http://schemas.openxmlformats.org/officeDocument/2006/relationships/hyperlink" Target="https://www.chapter-climbing.com/products/shallows-jug-4/" TargetMode="External"/><Relationship Id="rId6" Type="http://schemas.openxmlformats.org/officeDocument/2006/relationships/hyperlink" Target="https://www.chapter-climbing.com/products/shallows-sloper-1/" TargetMode="External"/><Relationship Id="rId7" Type="http://schemas.openxmlformats.org/officeDocument/2006/relationships/hyperlink" Target="https://www.chapter-climbing.com/products/shallows-sloper-2/" TargetMode="External"/><Relationship Id="rId8" Type="http://schemas.openxmlformats.org/officeDocument/2006/relationships/hyperlink" Target="https://www.chapter-climbing.com/products/shallows-sloper-3/" TargetMode="External"/><Relationship Id="rId9" Type="http://schemas.openxmlformats.org/officeDocument/2006/relationships/hyperlink" Target="https://www.chapter-climbing.com/products/shallows-sloper-4/" TargetMode="External"/><Relationship Id="rId10" Type="http://schemas.openxmlformats.org/officeDocument/2006/relationships/hyperlink" Target="https://www.chapter-climbing.com/products/shallows-sloper-5/" TargetMode="External"/><Relationship Id="rId11" Type="http://schemas.openxmlformats.org/officeDocument/2006/relationships/hyperlink" Target="https://www.chapter-climbing.com/products/shallows-sloper-6/" TargetMode="External"/><Relationship Id="rId12" Type="http://schemas.openxmlformats.org/officeDocument/2006/relationships/hyperlink" Target="https://www.chapter-climbing.com/products/shallows-pinch-1/" TargetMode="External"/><Relationship Id="rId13" Type="http://schemas.openxmlformats.org/officeDocument/2006/relationships/hyperlink" Target="https://www.chapter-climbing.com/products/shallows-pinch-2/" TargetMode="External"/><Relationship Id="rId14" Type="http://schemas.openxmlformats.org/officeDocument/2006/relationships/hyperlink" Target="https://www.chapter-climbing.com/products/shallows-pinch-3/" TargetMode="External"/><Relationship Id="rId15" Type="http://schemas.openxmlformats.org/officeDocument/2006/relationships/hyperlink" Target="https://www.chapter-climbing.com/products/shallows-pinch-4/" TargetMode="External"/><Relationship Id="rId16" Type="http://schemas.openxmlformats.org/officeDocument/2006/relationships/hyperlink" Target="https://www.chapter-climbing.com/series/shallows/" TargetMode="External"/><Relationship Id="rId17" Type="http://schemas.openxmlformats.org/officeDocument/2006/relationships/hyperlink" Target="https://www.chapter-climbing.com/products/shallows-jug-1-dualtex/" TargetMode="External"/><Relationship Id="rId18" Type="http://schemas.openxmlformats.org/officeDocument/2006/relationships/hyperlink" Target="https://www.chapter-climbing.com/products/shallows-jug-2-dualtex/" TargetMode="External"/><Relationship Id="rId19" Type="http://schemas.openxmlformats.org/officeDocument/2006/relationships/hyperlink" Target="https://www.chapter-climbing.com/products/shallows-jug-3-dualtex/" TargetMode="External"/><Relationship Id="rId20" Type="http://schemas.openxmlformats.org/officeDocument/2006/relationships/hyperlink" Target="https://www.chapter-climbing.com/products/shallows-jug-4-dualtex/" TargetMode="External"/><Relationship Id="rId21" Type="http://schemas.openxmlformats.org/officeDocument/2006/relationships/hyperlink" Target="https://www.chapter-climbing.com/products/shallows-sloper-1-dualtex/" TargetMode="External"/><Relationship Id="rId22" Type="http://schemas.openxmlformats.org/officeDocument/2006/relationships/hyperlink" Target="https://www.chapter-climbing.com/products/shallows-sloper-2-dualtex/" TargetMode="External"/><Relationship Id="rId23" Type="http://schemas.openxmlformats.org/officeDocument/2006/relationships/hyperlink" Target="https://www.chapter-climbing.com/products/shallows-sloper-3-dualtex/" TargetMode="External"/><Relationship Id="rId24" Type="http://schemas.openxmlformats.org/officeDocument/2006/relationships/hyperlink" Target="https://www.chapter-climbing.com/products/shallows-sloper-4-dualtex/" TargetMode="External"/><Relationship Id="rId25" Type="http://schemas.openxmlformats.org/officeDocument/2006/relationships/hyperlink" Target="https://www.chapter-climbing.com/products/shallows-sloper-5-dualtex/" TargetMode="External"/><Relationship Id="rId26" Type="http://schemas.openxmlformats.org/officeDocument/2006/relationships/hyperlink" Target="https://www.chapter-climbing.com/products/shallows-sloper-6-dualtex/" TargetMode="External"/><Relationship Id="rId27" Type="http://schemas.openxmlformats.org/officeDocument/2006/relationships/hyperlink" Target="https://www.chapter-climbing.com/products/shallows-pinch-1-dualtex/" TargetMode="External"/><Relationship Id="rId28" Type="http://schemas.openxmlformats.org/officeDocument/2006/relationships/hyperlink" Target="https://www.chapter-climbing.com/products/shallows-pinch-2-dualtex-2/" TargetMode="External"/><Relationship Id="rId29" Type="http://schemas.openxmlformats.org/officeDocument/2006/relationships/hyperlink" Target="https://www.chapter-climbing.com/products/shallows-pinch-3-dualtex/" TargetMode="External"/><Relationship Id="rId30" Type="http://schemas.openxmlformats.org/officeDocument/2006/relationships/hyperlink" Target="https://www.chapter-climbing.com/products/shallows-pinch-4-dualtex/" TargetMode="External"/><Relationship Id="rId31" Type="http://schemas.openxmlformats.org/officeDocument/2006/relationships/hyperlink" Target="https://www.chapter-climbing.com/series/mirrors/?cat_filter=macros" TargetMode="External"/><Relationship Id="rId32" Type="http://schemas.openxmlformats.org/officeDocument/2006/relationships/hyperlink" Target="https://www.chapter-climbing.com/products/mirrors-macro-jug-2/" TargetMode="External"/><Relationship Id="rId33" Type="http://schemas.openxmlformats.org/officeDocument/2006/relationships/hyperlink" Target="https://www.chapter-climbing.com/products/mirrors-macro-jug-3/" TargetMode="External"/><Relationship Id="rId34" Type="http://schemas.openxmlformats.org/officeDocument/2006/relationships/hyperlink" Target="https://www.chapter-climbing.com/products/mirrors-macro-jug-4/" TargetMode="External"/><Relationship Id="rId35" Type="http://schemas.openxmlformats.org/officeDocument/2006/relationships/hyperlink" Target="https://www.chapter-climbing.com/products/mirrors-macro-jug-5/" TargetMode="External"/><Relationship Id="rId36" Type="http://schemas.openxmlformats.org/officeDocument/2006/relationships/hyperlink" Target="https://www.chapter-climbing.com/products/mirrors-macro-sloper-1/" TargetMode="External"/><Relationship Id="rId37" Type="http://schemas.openxmlformats.org/officeDocument/2006/relationships/hyperlink" Target="https://www.chapter-climbing.com/products/mirrors-macro-sloper-2/" TargetMode="External"/><Relationship Id="rId38" Type="http://schemas.openxmlformats.org/officeDocument/2006/relationships/hyperlink" Target="https://www.chapter-climbing.com/products/mirrors-macro-sloper-3/" TargetMode="External"/><Relationship Id="rId39" Type="http://schemas.openxmlformats.org/officeDocument/2006/relationships/hyperlink" Target="https://www.chapter-climbing.com/products/mirrors-macro-sloper-4/" TargetMode="External"/><Relationship Id="rId40" Type="http://schemas.openxmlformats.org/officeDocument/2006/relationships/hyperlink" Target="https://www.chapter-climbing.com/products/mirrors-macro-sloper-5/" TargetMode="External"/><Relationship Id="rId41" Type="http://schemas.openxmlformats.org/officeDocument/2006/relationships/hyperlink" Target="https://www.chapter-climbing.com/products/mirrors-macro-sloper-6/" TargetMode="External"/><Relationship Id="rId42" Type="http://schemas.openxmlformats.org/officeDocument/2006/relationships/hyperlink" Target="https://www.chapter-climbing.com/products/mirrors-macro-pinch-1/" TargetMode="External"/><Relationship Id="rId43" Type="http://schemas.openxmlformats.org/officeDocument/2006/relationships/hyperlink" Target="https://www.chapter-climbing.com/products/mirrors-macro-pinch-2/" TargetMode="External"/><Relationship Id="rId44" Type="http://schemas.openxmlformats.org/officeDocument/2006/relationships/hyperlink" Target="https://www.chapter-climbing.com/products/mirrors-macro-pinch-3/" TargetMode="External"/><Relationship Id="rId45" Type="http://schemas.openxmlformats.org/officeDocument/2006/relationships/hyperlink" Target="https://www.chapter-climbing.com/products/mirrors-macro-pinch-4/" TargetMode="External"/><Relationship Id="rId46" Type="http://schemas.openxmlformats.org/officeDocument/2006/relationships/hyperlink" Target="https://www.chapter-climbing.com/series/mirrors/?cat_filter=macros" TargetMode="External"/><Relationship Id="rId47" Type="http://schemas.openxmlformats.org/officeDocument/2006/relationships/hyperlink" Target="https://www.chapter-climbing.com/products/mirrors-dualtex-macro-jug-2/" TargetMode="External"/><Relationship Id="rId48" Type="http://schemas.openxmlformats.org/officeDocument/2006/relationships/hyperlink" Target="https://www.chapter-climbing.com/products/mirrors-dualtex-macro-jug-3/" TargetMode="External"/><Relationship Id="rId49" Type="http://schemas.openxmlformats.org/officeDocument/2006/relationships/hyperlink" Target="https://www.chapter-climbing.com/products/mirrors-dualtex-macro-jug-4/" TargetMode="External"/><Relationship Id="rId50" Type="http://schemas.openxmlformats.org/officeDocument/2006/relationships/hyperlink" Target="https://www.chapter-climbing.com/products/mirrors-dualtex-macro-jug-5/" TargetMode="External"/><Relationship Id="rId51" Type="http://schemas.openxmlformats.org/officeDocument/2006/relationships/hyperlink" Target="https://www.chapter-climbing.com/products/mirrors-dualtex-macro-sloper-1/" TargetMode="External"/><Relationship Id="rId52" Type="http://schemas.openxmlformats.org/officeDocument/2006/relationships/hyperlink" Target="https://www.chapter-climbing.com/products/mirrors-dualtex-macro-sloper-2/" TargetMode="External"/><Relationship Id="rId53" Type="http://schemas.openxmlformats.org/officeDocument/2006/relationships/hyperlink" Target="https://www.chapter-climbing.com/products/mirrors-dualtex-macro-sloper-3/" TargetMode="External"/><Relationship Id="rId54" Type="http://schemas.openxmlformats.org/officeDocument/2006/relationships/hyperlink" Target="https://www.chapter-climbing.com/products/mirrors-dualtex-macro-sloper-4/" TargetMode="External"/><Relationship Id="rId55" Type="http://schemas.openxmlformats.org/officeDocument/2006/relationships/hyperlink" Target="https://www.chapter-climbing.com/products/mirrors-dualtex-macro-sloper-5/" TargetMode="External"/><Relationship Id="rId56" Type="http://schemas.openxmlformats.org/officeDocument/2006/relationships/hyperlink" Target="https://www.chapter-climbing.com/products/mirrors-dualtex-macro-sloper-6/" TargetMode="External"/><Relationship Id="rId57" Type="http://schemas.openxmlformats.org/officeDocument/2006/relationships/hyperlink" Target="https://www.chapter-climbing.com/products/mirrors-dualtex-macro-pinch-1/" TargetMode="External"/><Relationship Id="rId58" Type="http://schemas.openxmlformats.org/officeDocument/2006/relationships/hyperlink" Target="https://www.chapter-climbing.com/products/mirrors-dualtex-macro-pinch-2/" TargetMode="External"/><Relationship Id="rId59" Type="http://schemas.openxmlformats.org/officeDocument/2006/relationships/hyperlink" Target="https://www.chapter-climbing.com/products/mirrors-dualtex-macro-pinch-3/" TargetMode="External"/><Relationship Id="rId60" Type="http://schemas.openxmlformats.org/officeDocument/2006/relationships/hyperlink" Target="https://www.chapter-climbing.com/products/mirrors-dualtex-macro-pinch-4/" TargetMode="External"/><Relationship Id="rId61" Type="http://schemas.openxmlformats.org/officeDocument/2006/relationships/drawing" Target="../drawings/drawing2.xml"/></Relationships>
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AB155"/>
  <sheetViews>
    <sheetView workbookViewId="0" showGridLines="0" defaultGridColor="1"/>
  </sheetViews>
  <sheetFormatPr defaultColWidth="10.8333" defaultRowHeight="20" customHeight="1" outlineLevelRow="0" outlineLevelCol="0"/>
  <cols>
    <col min="1" max="1" width="1.67188" style="1" customWidth="1"/>
    <col min="2" max="2" width="48.3516" style="1" customWidth="1"/>
    <col min="3" max="3" width="14.1719" style="1" customWidth="1"/>
    <col min="4" max="5" width="9.17188" style="1" customWidth="1"/>
    <col min="6" max="7" width="10.8516" style="1" customWidth="1"/>
    <col min="8" max="19" width="9.17188" style="1" customWidth="1"/>
    <col min="20" max="20" width="14.1719" style="1" customWidth="1"/>
    <col min="21" max="21" width="3.35156" style="1" customWidth="1"/>
    <col min="22" max="28" width="10.8516" style="1" customWidth="1"/>
    <col min="29" max="16384" width="10.8516" style="1" customWidth="1"/>
  </cols>
  <sheetData>
    <row r="1" ht="10" customHeight="1">
      <c r="A1" s="2"/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6"/>
    </row>
    <row r="2" ht="20" customHeight="1">
      <c r="A2" s="7"/>
      <c r="B2" s="8"/>
      <c r="C2" s="9"/>
      <c r="D2" s="10"/>
      <c r="E2" s="10"/>
      <c r="F2" s="10"/>
      <c r="G2" s="10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0"/>
      <c r="U2" s="10"/>
      <c r="V2" s="10"/>
      <c r="W2" s="10"/>
      <c r="X2" s="10"/>
      <c r="Y2" s="10"/>
      <c r="Z2" s="10"/>
      <c r="AA2" s="10"/>
      <c r="AB2" s="12"/>
    </row>
    <row r="3" ht="20" customHeight="1">
      <c r="A3" s="7"/>
      <c r="B3" s="8"/>
      <c r="C3" s="13"/>
      <c r="D3" s="10"/>
      <c r="E3" s="10"/>
      <c r="F3" s="10"/>
      <c r="G3" s="14"/>
      <c r="H3" t="s" s="15">
        <v>0</v>
      </c>
      <c r="I3" t="s" s="16">
        <v>1</v>
      </c>
      <c r="J3" t="s" s="17">
        <v>2</v>
      </c>
      <c r="K3" t="s" s="18">
        <v>3</v>
      </c>
      <c r="L3" t="s" s="19">
        <v>4</v>
      </c>
      <c r="M3" t="s" s="20">
        <v>5</v>
      </c>
      <c r="N3" t="s" s="21">
        <v>6</v>
      </c>
      <c r="O3" t="s" s="22">
        <v>7</v>
      </c>
      <c r="P3" t="s" s="23">
        <v>8</v>
      </c>
      <c r="Q3" t="s" s="24">
        <v>9</v>
      </c>
      <c r="R3" t="s" s="25">
        <v>10</v>
      </c>
      <c r="S3" t="s" s="26">
        <v>11</v>
      </c>
      <c r="T3" s="27"/>
      <c r="U3" s="10"/>
      <c r="V3" s="10"/>
      <c r="W3" s="10"/>
      <c r="X3" s="10"/>
      <c r="Y3" s="10"/>
      <c r="Z3" s="10"/>
      <c r="AA3" s="10"/>
      <c r="AB3" s="12"/>
    </row>
    <row r="4" ht="15" customHeight="1">
      <c r="A4" s="7"/>
      <c r="B4" s="28"/>
      <c r="C4" s="9"/>
      <c r="D4" s="29"/>
      <c r="E4" s="29"/>
      <c r="F4" s="29"/>
      <c r="G4" s="30"/>
      <c r="H4" s="31"/>
      <c r="I4" s="32"/>
      <c r="J4" s="33"/>
      <c r="K4" s="34"/>
      <c r="L4" s="35"/>
      <c r="M4" s="36"/>
      <c r="N4" s="37"/>
      <c r="O4" s="38"/>
      <c r="P4" s="39"/>
      <c r="Q4" s="40"/>
      <c r="R4" t="s" s="41">
        <v>12</v>
      </c>
      <c r="S4" t="s" s="42">
        <v>12</v>
      </c>
      <c r="T4" s="43"/>
      <c r="U4" s="10"/>
      <c r="V4" s="10"/>
      <c r="W4" s="10"/>
      <c r="X4" s="10"/>
      <c r="Y4" s="10"/>
      <c r="Z4" s="10"/>
      <c r="AA4" s="10"/>
      <c r="AB4" s="12"/>
    </row>
    <row r="5" ht="20" customHeight="1">
      <c r="A5" s="7"/>
      <c r="B5" s="44"/>
      <c r="C5" s="45"/>
      <c r="D5" s="46"/>
      <c r="E5" s="46"/>
      <c r="F5" s="46"/>
      <c r="G5" s="46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6"/>
      <c r="U5" s="10"/>
      <c r="V5" s="10"/>
      <c r="W5" s="10"/>
      <c r="X5" s="10"/>
      <c r="Y5" s="10"/>
      <c r="Z5" s="10"/>
      <c r="AA5" s="10"/>
      <c r="AB5" s="12"/>
    </row>
    <row r="6" ht="20" customHeight="1">
      <c r="A6" s="48"/>
      <c r="B6" t="s" s="49">
        <v>13</v>
      </c>
      <c r="C6" t="s" s="50">
        <v>14</v>
      </c>
      <c r="D6" t="s" s="50">
        <v>15</v>
      </c>
      <c r="E6" t="s" s="50">
        <v>16</v>
      </c>
      <c r="F6" t="s" s="50">
        <v>17</v>
      </c>
      <c r="G6" t="s" s="50">
        <v>18</v>
      </c>
      <c r="H6" t="s" s="51">
        <v>19</v>
      </c>
      <c r="I6" s="52"/>
      <c r="J6" s="52"/>
      <c r="K6" s="52"/>
      <c r="L6" s="52"/>
      <c r="M6" s="52"/>
      <c r="N6" s="52"/>
      <c r="O6" s="52"/>
      <c r="P6" s="53"/>
      <c r="Q6" s="54"/>
      <c r="R6" t="s" s="51">
        <v>20</v>
      </c>
      <c r="S6" s="53"/>
      <c r="T6" t="s" s="50">
        <v>21</v>
      </c>
      <c r="U6" s="55"/>
      <c r="V6" s="10"/>
      <c r="W6" s="10"/>
      <c r="X6" s="10"/>
      <c r="Y6" s="10"/>
      <c r="Z6" s="10"/>
      <c r="AA6" s="10"/>
      <c r="AB6" s="12"/>
    </row>
    <row r="7" ht="20" customHeight="1">
      <c r="A7" s="56"/>
      <c r="B7" t="s" s="57">
        <v>22</v>
      </c>
      <c r="C7" t="s" s="58">
        <v>23</v>
      </c>
      <c r="D7" s="59">
        <v>214</v>
      </c>
      <c r="E7" t="s" s="60">
        <v>24</v>
      </c>
      <c r="F7" s="59">
        <v>80.55</v>
      </c>
      <c r="G7" s="61">
        <v>5635.5</v>
      </c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3">
        <f>G7*H7+G7*I7+G7*J7+G7*K7+G7*L7+G7*M7+G7*N7+G7*O7+G7*P7+(G7*1.05)*R7+(G7*1.05)*S7</f>
        <v>0</v>
      </c>
      <c r="U7" s="27"/>
      <c r="V7" s="64">
        <f>SUM(H7:S7)*D7</f>
        <v>0</v>
      </c>
      <c r="W7" s="64">
        <f>SUM(H7:S7)*F7</f>
        <v>0</v>
      </c>
      <c r="X7" s="10"/>
      <c r="Y7" s="10"/>
      <c r="Z7" s="10"/>
      <c r="AA7" s="10"/>
      <c r="AB7" s="12"/>
    </row>
    <row r="8" ht="10" customHeight="1">
      <c r="A8" s="65"/>
      <c r="B8" s="66"/>
      <c r="C8" s="67"/>
      <c r="D8" s="68"/>
      <c r="E8" s="68"/>
      <c r="F8" s="68"/>
      <c r="G8" s="69"/>
      <c r="H8" s="70"/>
      <c r="I8" s="71"/>
      <c r="J8" s="72"/>
      <c r="K8" s="73"/>
      <c r="L8" s="74"/>
      <c r="M8" s="75"/>
      <c r="N8" s="76"/>
      <c r="O8" s="77"/>
      <c r="P8" s="78"/>
      <c r="Q8" s="79"/>
      <c r="R8" s="80"/>
      <c r="S8" s="81"/>
      <c r="T8" s="82"/>
      <c r="U8" s="10"/>
      <c r="V8" s="64">
        <f>SUM(H8:S8)*D8</f>
        <v>0</v>
      </c>
      <c r="W8" s="10"/>
      <c r="X8" s="10"/>
      <c r="Y8" s="10"/>
      <c r="Z8" s="10"/>
      <c r="AA8" s="10"/>
      <c r="AB8" s="12"/>
    </row>
    <row r="9" ht="20" customHeight="1">
      <c r="A9" s="56"/>
      <c r="B9" t="s" s="57">
        <v>25</v>
      </c>
      <c r="C9" t="s" s="58">
        <v>26</v>
      </c>
      <c r="D9" s="59">
        <v>24</v>
      </c>
      <c r="E9" t="s" s="60">
        <v>27</v>
      </c>
      <c r="F9" s="83">
        <v>1.087</v>
      </c>
      <c r="G9" s="61">
        <v>149</v>
      </c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3">
        <f>G9*H9+G9*I9+G9*J9+G9*K9+G9*L9+G9*M9+G9*N9+G9*O9+G9*P9+(G9*1.05)*R9+(G9*1.05)*S9</f>
        <v>0</v>
      </c>
      <c r="U9" s="27"/>
      <c r="V9" s="64">
        <f>SUM(H9:S9)*D9</f>
        <v>0</v>
      </c>
      <c r="W9" s="64">
        <f>SUM(H9:S9)*F9</f>
        <v>0</v>
      </c>
      <c r="X9" s="10"/>
      <c r="Y9" s="10"/>
      <c r="Z9" s="10"/>
      <c r="AA9" s="10"/>
      <c r="AB9" s="12"/>
    </row>
    <row r="10" ht="20" customHeight="1">
      <c r="A10" s="56"/>
      <c r="B10" t="s" s="57">
        <v>28</v>
      </c>
      <c r="C10" t="s" s="58">
        <v>29</v>
      </c>
      <c r="D10" s="59">
        <v>15</v>
      </c>
      <c r="E10" t="s" s="60">
        <v>27</v>
      </c>
      <c r="F10" s="83">
        <v>1.115</v>
      </c>
      <c r="G10" s="61">
        <v>136.5</v>
      </c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3">
        <f>G10*H10+G10*I10+G10*J10+G10*K10+G10*L10+G10*M10+G10*N10+G10*O10+G10*P10+(G10*1.05)*R10+(G10*1.05)*S10</f>
        <v>0</v>
      </c>
      <c r="U10" s="27"/>
      <c r="V10" s="64">
        <f>SUM(H10:S10)*D10</f>
        <v>0</v>
      </c>
      <c r="W10" s="64">
        <f>SUM(H10:S10)*F10</f>
        <v>0</v>
      </c>
      <c r="X10" s="10"/>
      <c r="Y10" s="10"/>
      <c r="Z10" s="10"/>
      <c r="AA10" s="10"/>
      <c r="AB10" s="12"/>
    </row>
    <row r="11" ht="20" customHeight="1">
      <c r="A11" s="56"/>
      <c r="B11" t="s" s="57">
        <v>30</v>
      </c>
      <c r="C11" t="s" s="58">
        <v>31</v>
      </c>
      <c r="D11" s="59">
        <v>25</v>
      </c>
      <c r="E11" t="s" s="60">
        <v>32</v>
      </c>
      <c r="F11" s="83">
        <v>0.325</v>
      </c>
      <c r="G11" s="61">
        <v>128</v>
      </c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3">
        <f>G11*H11+G11*I11+G11*J11+G11*K11+G11*L11+G11*M11+G11*N11+G11*O11+G11*P11+(G11*1.05)*R11+(G11*1.05)*S11</f>
        <v>0</v>
      </c>
      <c r="U11" s="27"/>
      <c r="V11" s="64">
        <f>SUM(H11:S11)*D11</f>
        <v>0</v>
      </c>
      <c r="W11" s="64">
        <f>SUM(H11:S11)*F11</f>
        <v>0</v>
      </c>
      <c r="X11" s="10"/>
      <c r="Y11" s="10"/>
      <c r="Z11" s="10"/>
      <c r="AA11" s="10"/>
      <c r="AB11" s="12"/>
    </row>
    <row r="12" ht="10" customHeight="1">
      <c r="A12" s="65"/>
      <c r="B12" s="66"/>
      <c r="C12" s="84"/>
      <c r="D12" s="66"/>
      <c r="E12" s="85"/>
      <c r="F12" s="86"/>
      <c r="G12" s="87"/>
      <c r="H12" s="70"/>
      <c r="I12" s="71"/>
      <c r="J12" s="72"/>
      <c r="K12" s="73"/>
      <c r="L12" s="74"/>
      <c r="M12" s="75"/>
      <c r="N12" s="76"/>
      <c r="O12" s="77"/>
      <c r="P12" s="78"/>
      <c r="Q12" s="79"/>
      <c r="R12" s="80"/>
      <c r="S12" s="81"/>
      <c r="T12" s="82"/>
      <c r="U12" s="10"/>
      <c r="V12" s="64">
        <f>SUM(H12:S12)*D12</f>
        <v>0</v>
      </c>
      <c r="W12" s="10"/>
      <c r="X12" s="10"/>
      <c r="Y12" s="10"/>
      <c r="Z12" s="10"/>
      <c r="AA12" s="10"/>
      <c r="AB12" s="12"/>
    </row>
    <row r="13" ht="20" customHeight="1">
      <c r="A13" s="56"/>
      <c r="B13" t="s" s="57">
        <v>33</v>
      </c>
      <c r="C13" t="s" s="58">
        <v>34</v>
      </c>
      <c r="D13" s="59">
        <v>12</v>
      </c>
      <c r="E13" t="s" s="60">
        <v>35</v>
      </c>
      <c r="F13" s="83">
        <v>0.763</v>
      </c>
      <c r="G13" s="61">
        <v>115</v>
      </c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3">
        <f>G13*H13+G13*I13+G13*J13+G13*K13+G13*L13+G13*M13+G13*N13+G13*O13+G13*P13+(G13*1.05)*R13+(G13*1.05)*S13</f>
        <v>0</v>
      </c>
      <c r="U13" s="27"/>
      <c r="V13" s="64">
        <f>SUM(H13:S13)*D13</f>
        <v>0</v>
      </c>
      <c r="W13" s="64">
        <f>SUM(H13:S13)*F13</f>
        <v>0</v>
      </c>
      <c r="X13" s="10"/>
      <c r="Y13" s="10"/>
      <c r="Z13" s="10"/>
      <c r="AA13" s="10"/>
      <c r="AB13" s="12"/>
    </row>
    <row r="14" ht="20" customHeight="1">
      <c r="A14" s="56"/>
      <c r="B14" t="s" s="57">
        <v>36</v>
      </c>
      <c r="C14" t="s" s="58">
        <v>37</v>
      </c>
      <c r="D14" s="59">
        <v>8</v>
      </c>
      <c r="E14" t="s" s="60">
        <v>35</v>
      </c>
      <c r="F14" s="83">
        <v>1.451</v>
      </c>
      <c r="G14" s="61">
        <v>159.5</v>
      </c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3">
        <f>G14*H14+G14*I14+G14*J14+G14*K14+G14*L14+G14*M14+G14*N14+G14*O14+G14*P14+(G14*1.05)*R14+(G14*1.05)*S14</f>
        <v>0</v>
      </c>
      <c r="U14" s="27"/>
      <c r="V14" s="64">
        <f>SUM(H14:S14)*D14</f>
        <v>0</v>
      </c>
      <c r="W14" s="64">
        <f>SUM(H14:S14)*F14</f>
        <v>0</v>
      </c>
      <c r="X14" s="10"/>
      <c r="Y14" s="10"/>
      <c r="Z14" s="10"/>
      <c r="AA14" s="10"/>
      <c r="AB14" s="12"/>
    </row>
    <row r="15" ht="20" customHeight="1">
      <c r="A15" s="56"/>
      <c r="B15" t="s" s="57">
        <v>38</v>
      </c>
      <c r="C15" t="s" s="58">
        <v>39</v>
      </c>
      <c r="D15" s="59">
        <v>12</v>
      </c>
      <c r="E15" t="s" s="60">
        <v>35</v>
      </c>
      <c r="F15" s="83">
        <v>0.894</v>
      </c>
      <c r="G15" s="61">
        <v>119.5</v>
      </c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3">
        <f>G15*H15+G15*I15+G15*J15+G15*K15+G15*L15+G15*M15+G15*N15+G15*O15+G15*P15+(G15*1.05)*R15+(G15*1.05)*S15</f>
        <v>0</v>
      </c>
      <c r="U15" s="27"/>
      <c r="V15" s="64">
        <f>SUM(H15:S15)*D15</f>
        <v>0</v>
      </c>
      <c r="W15" s="64">
        <f>SUM(H15:S15)*F15</f>
        <v>0</v>
      </c>
      <c r="X15" s="10"/>
      <c r="Y15" s="10"/>
      <c r="Z15" s="10"/>
      <c r="AA15" s="10"/>
      <c r="AB15" s="12"/>
    </row>
    <row r="16" ht="20" customHeight="1">
      <c r="A16" s="56"/>
      <c r="B16" t="s" s="57">
        <v>40</v>
      </c>
      <c r="C16" t="s" s="58">
        <v>41</v>
      </c>
      <c r="D16" s="59">
        <v>8</v>
      </c>
      <c r="E16" t="s" s="60">
        <v>35</v>
      </c>
      <c r="F16" s="83">
        <v>1.071</v>
      </c>
      <c r="G16" s="61">
        <v>149</v>
      </c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3">
        <f>G16*H16+G16*I16+G16*J16+G16*K16+G16*L16+G16*M16+G16*N16+G16*O16+G16*P16+(G16*1.05)*R16+(G16*1.05)*S16</f>
        <v>0</v>
      </c>
      <c r="U16" s="27"/>
      <c r="V16" s="64">
        <f>SUM(H16:S16)*D16</f>
        <v>0</v>
      </c>
      <c r="W16" s="64">
        <f>SUM(H16:S16)*F16</f>
        <v>0</v>
      </c>
      <c r="X16" s="10"/>
      <c r="Y16" s="10"/>
      <c r="Z16" s="10"/>
      <c r="AA16" s="10"/>
      <c r="AB16" s="12"/>
    </row>
    <row r="17" ht="20" customHeight="1">
      <c r="A17" s="56"/>
      <c r="B17" t="s" s="57">
        <v>42</v>
      </c>
      <c r="C17" t="s" s="58">
        <v>43</v>
      </c>
      <c r="D17" s="59">
        <v>12</v>
      </c>
      <c r="E17" t="s" s="60">
        <v>35</v>
      </c>
      <c r="F17" s="83">
        <v>0.705</v>
      </c>
      <c r="G17" s="61">
        <v>113</v>
      </c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3">
        <f>G17*H17+G17*I17+G17*J17+G17*K17+G17*L17+G17*M17+G17*N17+G17*O17+G17*P17+(G17*1.05)*R17+(G17*1.05)*S17</f>
        <v>0</v>
      </c>
      <c r="U17" s="27"/>
      <c r="V17" s="64">
        <f>SUM(H17:S17)*D17</f>
        <v>0</v>
      </c>
      <c r="W17" s="64">
        <f>SUM(H17:S17)*F17</f>
        <v>0</v>
      </c>
      <c r="X17" s="10"/>
      <c r="Y17" s="10"/>
      <c r="Z17" s="10"/>
      <c r="AA17" s="10"/>
      <c r="AB17" s="12"/>
    </row>
    <row r="18" ht="20" customHeight="1">
      <c r="A18" s="56"/>
      <c r="B18" t="s" s="57">
        <v>44</v>
      </c>
      <c r="C18" t="s" s="58">
        <v>45</v>
      </c>
      <c r="D18" s="59">
        <v>8</v>
      </c>
      <c r="E18" t="s" s="60">
        <v>35</v>
      </c>
      <c r="F18" s="83">
        <v>1.63</v>
      </c>
      <c r="G18" s="61">
        <v>136.5</v>
      </c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3">
        <f>G18*H18+G18*I18+G18*J18+G18*K18+G18*L18+G18*M18+G18*N18+G18*O18+G18*P18+(G18*1.05)*R18+(G18*1.05)*S18</f>
        <v>0</v>
      </c>
      <c r="U18" s="27"/>
      <c r="V18" s="64">
        <f>SUM(H18:S18)*D18</f>
        <v>0</v>
      </c>
      <c r="W18" s="64">
        <f>SUM(H18:S18)*F18</f>
        <v>0</v>
      </c>
      <c r="X18" s="10"/>
      <c r="Y18" s="10"/>
      <c r="Z18" s="10"/>
      <c r="AA18" s="10"/>
      <c r="AB18" s="12"/>
    </row>
    <row r="19" ht="10" customHeight="1">
      <c r="A19" s="65"/>
      <c r="B19" s="66"/>
      <c r="C19" s="84"/>
      <c r="D19" s="66"/>
      <c r="E19" s="85"/>
      <c r="F19" s="86"/>
      <c r="G19" s="87"/>
      <c r="H19" s="70"/>
      <c r="I19" s="71"/>
      <c r="J19" s="72"/>
      <c r="K19" s="73"/>
      <c r="L19" s="74"/>
      <c r="M19" s="75"/>
      <c r="N19" s="76"/>
      <c r="O19" s="77"/>
      <c r="P19" s="78"/>
      <c r="Q19" s="79"/>
      <c r="R19" s="80"/>
      <c r="S19" s="81"/>
      <c r="T19" s="82"/>
      <c r="U19" s="10"/>
      <c r="V19" s="64">
        <f>SUM(H19:S19)*D19</f>
        <v>0</v>
      </c>
      <c r="W19" s="10"/>
      <c r="X19" s="10"/>
      <c r="Y19" s="10"/>
      <c r="Z19" s="10"/>
      <c r="AA19" s="10"/>
      <c r="AB19" s="12"/>
    </row>
    <row r="20" ht="20" customHeight="1">
      <c r="A20" s="56"/>
      <c r="B20" t="s" s="57">
        <v>46</v>
      </c>
      <c r="C20" t="s" s="58">
        <v>47</v>
      </c>
      <c r="D20" s="59">
        <v>6</v>
      </c>
      <c r="E20" t="s" s="60">
        <v>48</v>
      </c>
      <c r="F20" s="83">
        <v>1.181</v>
      </c>
      <c r="G20" s="61">
        <v>140</v>
      </c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3">
        <f>G20*H20+G20*I20+G20*J20+G20*K20+G20*L20+G20*M20+G20*N20+G20*O20+G20*P20+(G20*1.05)*R20+(G20*1.05)*S20</f>
        <v>0</v>
      </c>
      <c r="U20" s="27"/>
      <c r="V20" s="64">
        <f>SUM(H20:S20)*D20</f>
        <v>0</v>
      </c>
      <c r="W20" s="64">
        <f>SUM(H20:S20)*F20</f>
        <v>0</v>
      </c>
      <c r="X20" s="10"/>
      <c r="Y20" s="10"/>
      <c r="Z20" s="10"/>
      <c r="AA20" s="10"/>
      <c r="AB20" s="12"/>
    </row>
    <row r="21" ht="20" customHeight="1">
      <c r="A21" s="56"/>
      <c r="B21" t="s" s="57">
        <v>49</v>
      </c>
      <c r="C21" t="s" s="58">
        <v>50</v>
      </c>
      <c r="D21" s="59">
        <v>2</v>
      </c>
      <c r="E21" t="s" s="60">
        <v>51</v>
      </c>
      <c r="F21" s="83">
        <v>1.72</v>
      </c>
      <c r="G21" s="61">
        <v>129</v>
      </c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3">
        <f>G21*H21+G21*I21+G21*J21+G21*K21+G21*L21+G21*M21+G21*N21+G21*O21+G21*P21+(G21*1.05)*R21+(G21*1.05)*S21</f>
        <v>0</v>
      </c>
      <c r="U21" s="27"/>
      <c r="V21" s="64">
        <f>SUM(H21:S21)*D21</f>
        <v>0</v>
      </c>
      <c r="W21" s="64">
        <f>SUM(H21:S21)*F21</f>
        <v>0</v>
      </c>
      <c r="X21" s="10"/>
      <c r="Y21" s="10"/>
      <c r="Z21" s="10"/>
      <c r="AA21" s="10"/>
      <c r="AB21" s="12"/>
    </row>
    <row r="22" ht="20" customHeight="1">
      <c r="A22" s="56"/>
      <c r="B22" t="s" s="57">
        <v>52</v>
      </c>
      <c r="C22" t="s" s="58">
        <v>53</v>
      </c>
      <c r="D22" s="59">
        <v>4</v>
      </c>
      <c r="E22" t="s" s="60">
        <v>48</v>
      </c>
      <c r="F22" s="83">
        <v>0.971</v>
      </c>
      <c r="G22" s="61">
        <v>121.5</v>
      </c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3">
        <f>G22*H22+G22*I22+G22*J22+G22*K22+G22*L22+G22*M22+G22*N22+G22*O22+G22*P22+(G22*1.05)*R22+(G22*1.05)*S22</f>
        <v>0</v>
      </c>
      <c r="U22" s="27"/>
      <c r="V22" s="64">
        <f>SUM(H22:S22)*D22</f>
        <v>0</v>
      </c>
      <c r="W22" s="64">
        <f>SUM(H22:S22)*F22</f>
        <v>0</v>
      </c>
      <c r="X22" s="10"/>
      <c r="Y22" s="10"/>
      <c r="Z22" s="10"/>
      <c r="AA22" s="10"/>
      <c r="AB22" s="12"/>
    </row>
    <row r="23" ht="20" customHeight="1">
      <c r="A23" s="56"/>
      <c r="B23" t="s" s="57">
        <v>54</v>
      </c>
      <c r="C23" t="s" s="58">
        <v>55</v>
      </c>
      <c r="D23" s="59">
        <v>4</v>
      </c>
      <c r="E23" t="s" s="60">
        <v>48</v>
      </c>
      <c r="F23" s="83">
        <v>1.4</v>
      </c>
      <c r="G23" s="61">
        <v>133</v>
      </c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3">
        <f>G23*H23+G23*I23+G23*J23+G23*K23+G23*L23+G23*M23+G23*N23+G23*O23+G23*P23+(G23*1.05)*R23+(G23*1.05)*S23</f>
        <v>0</v>
      </c>
      <c r="U23" s="27"/>
      <c r="V23" s="64">
        <f>SUM(H23:S23)*D23</f>
        <v>0</v>
      </c>
      <c r="W23" s="64">
        <f>SUM(H23:S23)*F23</f>
        <v>0</v>
      </c>
      <c r="X23" s="10"/>
      <c r="Y23" s="10"/>
      <c r="Z23" s="10"/>
      <c r="AA23" s="10"/>
      <c r="AB23" s="12"/>
    </row>
    <row r="24" ht="20" customHeight="1">
      <c r="A24" s="56"/>
      <c r="B24" t="s" s="57">
        <v>56</v>
      </c>
      <c r="C24" t="s" s="58">
        <v>57</v>
      </c>
      <c r="D24" s="59">
        <v>4</v>
      </c>
      <c r="E24" t="s" s="60">
        <v>35</v>
      </c>
      <c r="F24" s="83">
        <v>1.086</v>
      </c>
      <c r="G24" s="61">
        <v>125</v>
      </c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3">
        <f>G24*H24+G24*I24+G24*J24+G24*K24+G24*L24+G24*M24+G24*N24+G24*O24+G24*P24+(G24*1.05)*R24+(G24*1.05)*S24</f>
        <v>0</v>
      </c>
      <c r="U24" s="27"/>
      <c r="V24" s="64">
        <f>SUM(H24:S24)*D24</f>
        <v>0</v>
      </c>
      <c r="W24" s="64">
        <f>SUM(H24:S24)*F24</f>
        <v>0</v>
      </c>
      <c r="X24" s="10"/>
      <c r="Y24" s="10"/>
      <c r="Z24" s="10"/>
      <c r="AA24" s="10"/>
      <c r="AB24" s="12"/>
    </row>
    <row r="25" ht="20" customHeight="1">
      <c r="A25" s="56"/>
      <c r="B25" t="s" s="57">
        <v>58</v>
      </c>
      <c r="C25" t="s" s="58">
        <v>59</v>
      </c>
      <c r="D25" s="59">
        <v>3</v>
      </c>
      <c r="E25" t="s" s="60">
        <v>51</v>
      </c>
      <c r="F25" s="83">
        <v>1.506</v>
      </c>
      <c r="G25" s="61">
        <v>131</v>
      </c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3">
        <f>G25*H25+G25*I25+G25*J25+G25*K25+G25*L25+G25*M25+G25*N25+G25*O25+G25*P25+(G25*1.05)*R25+(G25*1.05)*S25</f>
        <v>0</v>
      </c>
      <c r="U25" s="27"/>
      <c r="V25" s="64">
        <f>SUM(H25:S25)*D25</f>
        <v>0</v>
      </c>
      <c r="W25" s="64">
        <f>SUM(H25:S25)*F25</f>
        <v>0</v>
      </c>
      <c r="X25" s="10"/>
      <c r="Y25" s="10"/>
      <c r="Z25" s="10"/>
      <c r="AA25" s="10"/>
      <c r="AB25" s="12"/>
    </row>
    <row r="26" ht="10" customHeight="1">
      <c r="A26" s="65"/>
      <c r="B26" s="66"/>
      <c r="C26" s="84"/>
      <c r="D26" s="66"/>
      <c r="E26" s="85"/>
      <c r="F26" s="86"/>
      <c r="G26" s="87"/>
      <c r="H26" s="70"/>
      <c r="I26" s="71"/>
      <c r="J26" s="72"/>
      <c r="K26" s="73"/>
      <c r="L26" s="74"/>
      <c r="M26" s="75"/>
      <c r="N26" s="76"/>
      <c r="O26" s="77"/>
      <c r="P26" s="78"/>
      <c r="Q26" s="79"/>
      <c r="R26" s="80"/>
      <c r="S26" s="81"/>
      <c r="T26" s="82"/>
      <c r="U26" s="10"/>
      <c r="V26" s="64">
        <f>SUM(H26:S26)*D26</f>
        <v>0</v>
      </c>
      <c r="W26" s="10"/>
      <c r="X26" s="10"/>
      <c r="Y26" s="10"/>
      <c r="Z26" s="10"/>
      <c r="AA26" s="10"/>
      <c r="AB26" s="12"/>
    </row>
    <row r="27" ht="20" customHeight="1">
      <c r="A27" s="56"/>
      <c r="B27" t="s" s="57">
        <v>60</v>
      </c>
      <c r="C27" t="s" s="58">
        <v>61</v>
      </c>
      <c r="D27" s="59">
        <v>4</v>
      </c>
      <c r="E27" t="s" s="60">
        <v>48</v>
      </c>
      <c r="F27" s="83">
        <v>1.274</v>
      </c>
      <c r="G27" s="61">
        <v>129.5</v>
      </c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3">
        <f>G27*H27+G27*I27+G27*J27+G27*K27+G27*L27+G27*M27+G27*N27+G27*O27+G27*P27+(G27*1.05)*R27+(G27*1.05)*S27</f>
        <v>0</v>
      </c>
      <c r="U27" s="27"/>
      <c r="V27" s="64">
        <f>SUM(H27:S27)*D27</f>
        <v>0</v>
      </c>
      <c r="W27" s="64">
        <f>SUM(H27:S27)*F27</f>
        <v>0</v>
      </c>
      <c r="X27" s="10"/>
      <c r="Y27" s="10"/>
      <c r="Z27" s="10"/>
      <c r="AA27" s="10"/>
      <c r="AB27" s="88"/>
    </row>
    <row r="28" ht="20" customHeight="1">
      <c r="A28" s="56"/>
      <c r="B28" t="s" s="57">
        <v>62</v>
      </c>
      <c r="C28" t="s" s="58">
        <v>63</v>
      </c>
      <c r="D28" s="59">
        <v>4</v>
      </c>
      <c r="E28" t="s" s="60">
        <v>48</v>
      </c>
      <c r="F28" s="83">
        <v>1.633</v>
      </c>
      <c r="G28" s="61">
        <v>139.5</v>
      </c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3">
        <f>G28*H28+G28*I28+G28*J28+G28*K28+G28*L28+G28*M28+G28*N28+G28*O28+G28*P28+(G28*1.05)*R28+(G28*1.05)*S28</f>
        <v>0</v>
      </c>
      <c r="U28" s="27"/>
      <c r="V28" s="64">
        <f>SUM(H28:S28)*D28</f>
        <v>0</v>
      </c>
      <c r="W28" s="64">
        <f>SUM(H28:S28)*F28</f>
        <v>0</v>
      </c>
      <c r="X28" s="10"/>
      <c r="Y28" s="10"/>
      <c r="Z28" s="10"/>
      <c r="AA28" s="10"/>
      <c r="AB28" s="88"/>
    </row>
    <row r="29" ht="20" customHeight="1">
      <c r="A29" s="56"/>
      <c r="B29" t="s" s="57">
        <v>64</v>
      </c>
      <c r="C29" t="s" s="58">
        <v>65</v>
      </c>
      <c r="D29" s="59">
        <v>3</v>
      </c>
      <c r="E29" t="s" s="60">
        <v>51</v>
      </c>
      <c r="F29" s="83">
        <v>1.546</v>
      </c>
      <c r="G29" s="61">
        <v>131.5</v>
      </c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3">
        <f>G29*H29+G29*I29+G29*J29+G29*K29+G29*L29+G29*M29+G29*N29+G29*O29+G29*P29+(G29*1.05)*R29+(G29*1.05)*S29</f>
        <v>0</v>
      </c>
      <c r="U29" s="27"/>
      <c r="V29" s="64">
        <f>SUM(H29:S29)*D29</f>
        <v>0</v>
      </c>
      <c r="W29" s="64">
        <f>SUM(H29:S29)*F29</f>
        <v>0</v>
      </c>
      <c r="X29" s="10"/>
      <c r="Y29" s="10"/>
      <c r="Z29" s="10"/>
      <c r="AA29" s="10"/>
      <c r="AB29" s="12"/>
    </row>
    <row r="30" ht="20" customHeight="1">
      <c r="A30" s="56"/>
      <c r="B30" t="s" s="57">
        <v>66</v>
      </c>
      <c r="C30" t="s" s="58">
        <v>67</v>
      </c>
      <c r="D30" s="59">
        <v>4</v>
      </c>
      <c r="E30" t="s" s="60">
        <v>48</v>
      </c>
      <c r="F30" s="83">
        <v>1.036</v>
      </c>
      <c r="G30" s="61">
        <v>123</v>
      </c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3">
        <f>G30*H30+G30*I30+G30*J30+G30*K30+G30*L30+G30*M30+G30*N30+G30*O30+G30*P30+(G30*1.05)*R30+(G30*1.05)*S30</f>
        <v>0</v>
      </c>
      <c r="U30" s="27"/>
      <c r="V30" s="64">
        <f>SUM(H30:S30)*D30</f>
        <v>0</v>
      </c>
      <c r="W30" s="64">
        <f>SUM(H30:S30)*F30</f>
        <v>0</v>
      </c>
      <c r="X30" s="10"/>
      <c r="Y30" s="10"/>
      <c r="Z30" s="10"/>
      <c r="AA30" s="10"/>
      <c r="AB30" s="12"/>
    </row>
    <row r="31" ht="20" customHeight="1">
      <c r="A31" s="56"/>
      <c r="B31" t="s" s="57">
        <v>68</v>
      </c>
      <c r="C31" t="s" s="58">
        <v>69</v>
      </c>
      <c r="D31" s="59">
        <v>4</v>
      </c>
      <c r="E31" t="s" s="60">
        <v>48</v>
      </c>
      <c r="F31" s="83">
        <v>1.321</v>
      </c>
      <c r="G31" s="61">
        <v>136.5</v>
      </c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3">
        <f>G31*H31+G31*I31+G31*J31+G31*K31+G31*L31+G31*M31+G31*N31+G31*O31+G31*P31+(G31*1.05)*R31+(G31*1.05)*S31</f>
        <v>0</v>
      </c>
      <c r="U31" s="27"/>
      <c r="V31" s="64">
        <f>SUM(H31:S31)*D31</f>
        <v>0</v>
      </c>
      <c r="W31" s="64">
        <f>SUM(H31:S31)*F31</f>
        <v>0</v>
      </c>
      <c r="X31" s="10"/>
      <c r="Y31" s="10"/>
      <c r="Z31" s="10"/>
      <c r="AA31" s="10"/>
      <c r="AB31" s="12"/>
    </row>
    <row r="32" ht="20" customHeight="1">
      <c r="A32" s="56"/>
      <c r="B32" t="s" s="57">
        <v>70</v>
      </c>
      <c r="C32" t="s" s="58">
        <v>71</v>
      </c>
      <c r="D32" s="59">
        <v>1</v>
      </c>
      <c r="E32" t="s" s="60">
        <v>72</v>
      </c>
      <c r="F32" s="83">
        <v>3.006</v>
      </c>
      <c r="G32" s="61">
        <v>159.5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3">
        <f>G32*H32+G32*I32+G32*J32+G32*K32+G32*L32+G32*M32+G32*N32+G32*O32+G32*P32+(G32*1.05)*R32+(G32*1.05)*S32</f>
        <v>0</v>
      </c>
      <c r="U32" s="27"/>
      <c r="V32" s="64">
        <f>SUM(H32:S32)*D32</f>
        <v>0</v>
      </c>
      <c r="W32" s="64">
        <f>SUM(H32:S32)*F32</f>
        <v>0</v>
      </c>
      <c r="X32" s="10"/>
      <c r="Y32" s="10"/>
      <c r="Z32" s="10"/>
      <c r="AA32" s="10"/>
      <c r="AB32" s="12"/>
    </row>
    <row r="33" ht="20" customHeight="1">
      <c r="A33" s="56"/>
      <c r="B33" t="s" s="57">
        <v>73</v>
      </c>
      <c r="C33" t="s" s="58">
        <v>74</v>
      </c>
      <c r="D33" s="59">
        <v>2</v>
      </c>
      <c r="E33" t="s" s="60">
        <v>51</v>
      </c>
      <c r="F33" s="83">
        <v>2.868</v>
      </c>
      <c r="G33" s="61">
        <v>161.5</v>
      </c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3">
        <f>G33*H33+G33*I33+G33*J33+G33*K33+G33*L33+G33*M33+G33*N33+G33*O33+G33*P33+(G33*1.05)*R33+(G33*1.05)*S33</f>
        <v>0</v>
      </c>
      <c r="U33" s="27"/>
      <c r="V33" s="64">
        <f>SUM(H33:S33)*D33</f>
        <v>0</v>
      </c>
      <c r="W33" s="64">
        <f>SUM(H33:S33)*F33</f>
        <v>0</v>
      </c>
      <c r="X33" s="10"/>
      <c r="Y33" s="10"/>
      <c r="Z33" s="10"/>
      <c r="AA33" s="10"/>
      <c r="AB33" s="12"/>
    </row>
    <row r="34" ht="20" customHeight="1">
      <c r="A34" s="56"/>
      <c r="B34" t="s" s="57">
        <v>75</v>
      </c>
      <c r="C34" t="s" s="58">
        <v>76</v>
      </c>
      <c r="D34" s="59">
        <v>2</v>
      </c>
      <c r="E34" t="s" s="60">
        <v>51</v>
      </c>
      <c r="F34" s="83">
        <v>3.338</v>
      </c>
      <c r="G34" s="61">
        <v>227.5</v>
      </c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3">
        <f>G34*H34+G34*I34+G34*J34+G34*K34+G34*L34+G34*M34+G34*N34+G34*O34+G34*P34+(G34*1.05)*R34+(G34*1.05)*S34</f>
        <v>0</v>
      </c>
      <c r="U34" s="27"/>
      <c r="V34" s="64">
        <f>SUM(H34:S34)*D34</f>
        <v>0</v>
      </c>
      <c r="W34" s="64">
        <f>SUM(H34:S34)*F34</f>
        <v>0</v>
      </c>
      <c r="X34" s="10"/>
      <c r="Y34" s="10"/>
      <c r="Z34" s="10"/>
      <c r="AA34" s="10"/>
      <c r="AB34" s="12"/>
    </row>
    <row r="35" ht="10" customHeight="1">
      <c r="A35" s="65"/>
      <c r="B35" s="66"/>
      <c r="C35" s="84"/>
      <c r="D35" s="66"/>
      <c r="E35" s="85"/>
      <c r="F35" s="86"/>
      <c r="G35" s="87"/>
      <c r="H35" s="70"/>
      <c r="I35" s="71"/>
      <c r="J35" s="72"/>
      <c r="K35" s="73"/>
      <c r="L35" s="74"/>
      <c r="M35" s="75"/>
      <c r="N35" s="76"/>
      <c r="O35" s="77"/>
      <c r="P35" s="78"/>
      <c r="Q35" s="79"/>
      <c r="R35" s="80"/>
      <c r="S35" s="81"/>
      <c r="T35" s="82"/>
      <c r="U35" s="10"/>
      <c r="V35" s="64">
        <f>SUM(H35:S35)*D35</f>
        <v>0</v>
      </c>
      <c r="W35" s="10"/>
      <c r="X35" s="10"/>
      <c r="Y35" s="10"/>
      <c r="Z35" s="10"/>
      <c r="AA35" s="10"/>
      <c r="AB35" s="12"/>
    </row>
    <row r="36" ht="20" customHeight="1">
      <c r="A36" s="56"/>
      <c r="B36" t="s" s="57">
        <v>77</v>
      </c>
      <c r="C36" t="s" s="58">
        <v>78</v>
      </c>
      <c r="D36" s="59">
        <v>2</v>
      </c>
      <c r="E36" t="s" s="60">
        <v>51</v>
      </c>
      <c r="F36" s="83">
        <v>2.508</v>
      </c>
      <c r="G36" s="61">
        <v>153</v>
      </c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3">
        <f>G36*H36+G36*I36+G36*J36+G36*K36+G36*L36+G36*M36+G36*N36+G36*O36+G36*P36+(G36*1.05)*R36+(G36*1.05)*S36</f>
        <v>0</v>
      </c>
      <c r="U36" s="27"/>
      <c r="V36" s="64">
        <f>SUM(H36:S36)*D36</f>
        <v>0</v>
      </c>
      <c r="W36" s="64">
        <f>SUM(H36:S36)*F36</f>
        <v>0</v>
      </c>
      <c r="X36" s="10"/>
      <c r="Y36" s="10"/>
      <c r="Z36" s="10"/>
      <c r="AA36" s="10"/>
      <c r="AB36" s="12"/>
    </row>
    <row r="37" ht="20" customHeight="1">
      <c r="A37" s="56"/>
      <c r="B37" t="s" s="57">
        <v>79</v>
      </c>
      <c r="C37" t="s" s="58">
        <v>80</v>
      </c>
      <c r="D37" s="59">
        <v>2</v>
      </c>
      <c r="E37" t="s" s="60">
        <v>51</v>
      </c>
      <c r="F37" s="83">
        <v>2.121</v>
      </c>
      <c r="G37" s="61">
        <v>141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3">
        <f>G37*H37+G37*I37+G37*J37+G37*K37+G37*L37+G37*M37+G37*N37+G37*O37+G37*P37+(G37*1.05)*R37+(G37*1.05)*S37</f>
        <v>0</v>
      </c>
      <c r="U37" s="27"/>
      <c r="V37" s="64">
        <f>SUM(H37:S37)*D37</f>
        <v>0</v>
      </c>
      <c r="W37" s="64">
        <f>SUM(H37:S37)*F37</f>
        <v>0</v>
      </c>
      <c r="X37" s="10"/>
      <c r="Y37" s="10"/>
      <c r="Z37" s="10"/>
      <c r="AA37" s="10"/>
      <c r="AB37" s="12"/>
    </row>
    <row r="38" ht="20" customHeight="1">
      <c r="A38" s="56"/>
      <c r="B38" t="s" s="57">
        <v>81</v>
      </c>
      <c r="C38" t="s" s="58">
        <v>82</v>
      </c>
      <c r="D38" s="59">
        <v>2</v>
      </c>
      <c r="E38" t="s" s="60">
        <v>51</v>
      </c>
      <c r="F38" s="83">
        <v>1.721</v>
      </c>
      <c r="G38" s="61">
        <v>129.5</v>
      </c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3">
        <f>G38*H38+G38*I38+G38*J38+G38*K38+G38*L38+G38*M38+G38*N38+G38*O38+G38*P38+(G38*1.05)*R38+(G38*1.05)*S38</f>
        <v>0</v>
      </c>
      <c r="U38" s="27"/>
      <c r="V38" s="64">
        <f>SUM(H38:S38)*D38</f>
        <v>0</v>
      </c>
      <c r="W38" s="64">
        <f>SUM(H38:S38)*F38</f>
        <v>0</v>
      </c>
      <c r="X38" s="10"/>
      <c r="Y38" s="10"/>
      <c r="Z38" s="10"/>
      <c r="AA38" s="10"/>
      <c r="AB38" s="12"/>
    </row>
    <row r="39" ht="20" customHeight="1">
      <c r="A39" s="56"/>
      <c r="B39" t="s" s="57">
        <v>83</v>
      </c>
      <c r="C39" t="s" s="58">
        <v>84</v>
      </c>
      <c r="D39" s="59">
        <v>2</v>
      </c>
      <c r="E39" t="s" s="60">
        <v>51</v>
      </c>
      <c r="F39" s="83">
        <v>1.601</v>
      </c>
      <c r="G39" s="61">
        <v>126.5</v>
      </c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3">
        <f>G39*H39+G39*I39+G39*J39+G39*K39+G39*L39+G39*M39+G39*N39+G39*O39+G39*P39+(G39*1.05)*R39+(G39*1.05)*S39</f>
        <v>0</v>
      </c>
      <c r="U39" s="27"/>
      <c r="V39" s="64">
        <f>SUM(H39:S39)*D39</f>
        <v>0</v>
      </c>
      <c r="W39" s="64">
        <f>SUM(H39:S39)*F39</f>
        <v>0</v>
      </c>
      <c r="X39" s="10"/>
      <c r="Y39" s="10"/>
      <c r="Z39" s="10"/>
      <c r="AA39" s="10"/>
      <c r="AB39" s="12"/>
    </row>
    <row r="40" ht="20" customHeight="1">
      <c r="A40" s="56"/>
      <c r="B40" t="s" s="57">
        <v>85</v>
      </c>
      <c r="C40" t="s" s="58">
        <v>86</v>
      </c>
      <c r="D40" s="59">
        <v>1</v>
      </c>
      <c r="E40" t="s" s="60">
        <v>72</v>
      </c>
      <c r="F40" s="83">
        <v>1.813</v>
      </c>
      <c r="G40" s="61">
        <v>126</v>
      </c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3">
        <f>G40*H40+G40*I40+G40*J40+G40*K40+G40*L40+G40*M40+G40*N40+G40*O40+G40*P40+(G40*1.05)*R40+(G40*1.05)*S40</f>
        <v>0</v>
      </c>
      <c r="U40" s="27"/>
      <c r="V40" s="64">
        <f>SUM(H40:S40)*D40</f>
        <v>0</v>
      </c>
      <c r="W40" s="64">
        <f>SUM(H40:S40)*F40</f>
        <v>0</v>
      </c>
      <c r="X40" s="10"/>
      <c r="Y40" s="10"/>
      <c r="Z40" s="10"/>
      <c r="AA40" s="10"/>
      <c r="AB40" s="12"/>
    </row>
    <row r="41" ht="20" customHeight="1">
      <c r="A41" s="56"/>
      <c r="B41" t="s" s="57">
        <v>87</v>
      </c>
      <c r="C41" t="s" s="58">
        <v>88</v>
      </c>
      <c r="D41" s="59">
        <v>1</v>
      </c>
      <c r="E41" t="s" s="60">
        <v>72</v>
      </c>
      <c r="F41" s="83">
        <v>2.071</v>
      </c>
      <c r="G41" s="61">
        <v>133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3">
        <f>G41*H41+G41*I41+G41*J41+G41*K41+G41*L41+G41*M41+G41*N41+G41*O41+G41*P41+(G41*1.05)*R41+(G41*1.05)*S41</f>
        <v>0</v>
      </c>
      <c r="U41" s="27"/>
      <c r="V41" s="64">
        <f>SUM(H41:S41)*D41</f>
        <v>0</v>
      </c>
      <c r="W41" s="64">
        <f>SUM(H41:S41)*F41</f>
        <v>0</v>
      </c>
      <c r="X41" s="10"/>
      <c r="Y41" s="10"/>
      <c r="Z41" s="10"/>
      <c r="AA41" s="10"/>
      <c r="AB41" s="12"/>
    </row>
    <row r="42" ht="20" customHeight="1">
      <c r="A42" s="56"/>
      <c r="B42" t="s" s="57">
        <v>89</v>
      </c>
      <c r="C42" t="s" s="58">
        <v>90</v>
      </c>
      <c r="D42" s="59">
        <v>1</v>
      </c>
      <c r="E42" t="s" s="60">
        <v>72</v>
      </c>
      <c r="F42" s="83">
        <v>2.791</v>
      </c>
      <c r="G42" s="61">
        <v>152.5</v>
      </c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3">
        <f>G42*H42+G42*I42+G42*J42+G42*K42+G42*L42+G42*M42+G42*N42+G42*O42+G42*P42+(G42*1.05)*R42+(G42*1.05)*S42</f>
        <v>0</v>
      </c>
      <c r="U42" s="27"/>
      <c r="V42" s="64">
        <f>SUM(H42:S42)*D42</f>
        <v>0</v>
      </c>
      <c r="W42" s="64">
        <f>SUM(H42:S42)*F42</f>
        <v>0</v>
      </c>
      <c r="X42" s="10"/>
      <c r="Y42" s="10"/>
      <c r="Z42" s="10"/>
      <c r="AA42" s="10"/>
      <c r="AB42" s="12"/>
    </row>
    <row r="43" ht="20" customHeight="1">
      <c r="A43" s="56"/>
      <c r="B43" t="s" s="57">
        <v>91</v>
      </c>
      <c r="C43" t="s" s="58">
        <v>92</v>
      </c>
      <c r="D43" s="59">
        <v>1</v>
      </c>
      <c r="E43" t="s" s="60">
        <v>72</v>
      </c>
      <c r="F43" s="83">
        <v>3.066</v>
      </c>
      <c r="G43" s="61">
        <v>160</v>
      </c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3">
        <f>G43*H43+G43*I43+G43*J43+G43*K43+G43*L43+G43*M43+G43*N43+G43*O43+G43*P43+(G43*1.05)*R43+(G43*1.05)*S43</f>
        <v>0</v>
      </c>
      <c r="U43" s="27"/>
      <c r="V43" s="64">
        <f>SUM(H43:S43)*D43</f>
        <v>0</v>
      </c>
      <c r="W43" s="64">
        <f>SUM(H43:S43)*F43</f>
        <v>0</v>
      </c>
      <c r="X43" s="10"/>
      <c r="Y43" s="10"/>
      <c r="Z43" s="10"/>
      <c r="AA43" s="10"/>
      <c r="AB43" s="12"/>
    </row>
    <row r="44" ht="20" customHeight="1">
      <c r="A44" s="65"/>
      <c r="B44" t="s" s="89">
        <v>93</v>
      </c>
      <c r="C44" t="s" s="58">
        <v>94</v>
      </c>
      <c r="D44" s="59">
        <v>1</v>
      </c>
      <c r="E44" t="s" s="60">
        <v>72</v>
      </c>
      <c r="F44" s="83">
        <v>3.006</v>
      </c>
      <c r="G44" s="61">
        <v>159.5</v>
      </c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3">
        <f>G44*H44+G44*I44+G44*J44+G44*K44+G44*L44+G44*M44+G44*N44+G44*O44+G44*P44+(G44*1.05)*R44+(G44*1.05)*S44</f>
        <v>0</v>
      </c>
      <c r="U44" s="27"/>
      <c r="V44" s="64">
        <f>SUM(H44:S44)*D44</f>
        <v>0</v>
      </c>
      <c r="W44" s="64">
        <f>SUM(H44:S44)*F44</f>
        <v>0</v>
      </c>
      <c r="X44" s="10"/>
      <c r="Y44" s="10"/>
      <c r="Z44" s="10"/>
      <c r="AA44" s="10"/>
      <c r="AB44" s="12"/>
    </row>
    <row r="45" ht="20" customHeight="1">
      <c r="A45" s="56"/>
      <c r="B45" t="s" s="57">
        <v>95</v>
      </c>
      <c r="C45" t="s" s="58">
        <v>96</v>
      </c>
      <c r="D45" s="59">
        <v>1</v>
      </c>
      <c r="E45" t="s" s="60">
        <v>72</v>
      </c>
      <c r="F45" s="83">
        <v>2.186</v>
      </c>
      <c r="G45" s="61">
        <v>136.5</v>
      </c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3">
        <f>G45*H45+G45*I45+G45*J45+G45*K45+G45*L45+G45*M45+G45*N45+G45*O45+G45*P45+(G45*1.05)*R45+(G45*1.05)*S45</f>
        <v>0</v>
      </c>
      <c r="U45" s="27"/>
      <c r="V45" s="64">
        <f>SUM(H45:S45)*D45</f>
        <v>0</v>
      </c>
      <c r="W45" s="64">
        <f>SUM(H45:S45)*F45</f>
        <v>0</v>
      </c>
      <c r="X45" s="10"/>
      <c r="Y45" s="10"/>
      <c r="Z45" s="10"/>
      <c r="AA45" s="10"/>
      <c r="AB45" s="12"/>
    </row>
    <row r="46" ht="20" customHeight="1">
      <c r="A46" s="56"/>
      <c r="B46" t="s" s="57">
        <v>97</v>
      </c>
      <c r="C46" t="s" s="58">
        <v>98</v>
      </c>
      <c r="D46" s="59">
        <v>1</v>
      </c>
      <c r="E46" t="s" s="60">
        <v>72</v>
      </c>
      <c r="F46" s="83">
        <v>2.386</v>
      </c>
      <c r="G46" s="61">
        <v>141.5</v>
      </c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3">
        <f>G46*H46+G46*I46+G46*J46+G46*K46+G46*L46+G46*M46+G46*N46+G46*O46+G46*P46+(G46*1.05)*R46+(G46*1.05)*S46</f>
        <v>0</v>
      </c>
      <c r="U46" s="27"/>
      <c r="V46" s="64">
        <f>SUM(H46:S46)*D46</f>
        <v>0</v>
      </c>
      <c r="W46" s="64">
        <f>SUM(H46:S46)*F46</f>
        <v>0</v>
      </c>
      <c r="X46" s="10"/>
      <c r="Y46" s="10"/>
      <c r="Z46" s="10"/>
      <c r="AA46" s="10"/>
      <c r="AB46" s="12"/>
    </row>
    <row r="47" ht="10" customHeight="1">
      <c r="A47" s="65"/>
      <c r="B47" s="66"/>
      <c r="C47" s="84"/>
      <c r="D47" s="66"/>
      <c r="E47" s="85"/>
      <c r="F47" s="86"/>
      <c r="G47" s="87"/>
      <c r="H47" s="70"/>
      <c r="I47" s="71"/>
      <c r="J47" s="72"/>
      <c r="K47" s="73"/>
      <c r="L47" s="74"/>
      <c r="M47" s="75"/>
      <c r="N47" s="76"/>
      <c r="O47" s="77"/>
      <c r="P47" s="78"/>
      <c r="Q47" s="79"/>
      <c r="R47" s="80"/>
      <c r="S47" s="81"/>
      <c r="T47" s="82"/>
      <c r="U47" s="10"/>
      <c r="V47" s="64">
        <f>SUM(H47:S47)*D47</f>
        <v>0</v>
      </c>
      <c r="W47" s="10"/>
      <c r="X47" s="10"/>
      <c r="Y47" s="10"/>
      <c r="Z47" s="10"/>
      <c r="AA47" s="10"/>
      <c r="AB47" s="12"/>
    </row>
    <row r="48" ht="20" customHeight="1">
      <c r="A48" s="56"/>
      <c r="B48" t="s" s="57">
        <v>99</v>
      </c>
      <c r="C48" t="s" s="58">
        <v>100</v>
      </c>
      <c r="D48" s="59">
        <v>5</v>
      </c>
      <c r="E48" t="s" s="60">
        <v>48</v>
      </c>
      <c r="F48" s="83">
        <v>2.181</v>
      </c>
      <c r="G48" s="61">
        <v>161.5</v>
      </c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3">
        <f>G48*H48+G48*I48+G48*J48+G48*K48+G48*L48+G48*M48+G48*N48+G48*O48+G48*P48+(G48*1.05)*R48+(G48*1.05)*S48</f>
        <v>0</v>
      </c>
      <c r="U48" s="27"/>
      <c r="V48" s="64">
        <f>SUM(H48:S48)*D48</f>
        <v>0</v>
      </c>
      <c r="W48" s="64">
        <f>SUM(H48:S48)*F48</f>
        <v>0</v>
      </c>
      <c r="X48" s="10"/>
      <c r="Y48" s="10"/>
      <c r="Z48" s="10"/>
      <c r="AA48" s="10"/>
      <c r="AB48" s="12"/>
    </row>
    <row r="49" ht="20" customHeight="1">
      <c r="A49" s="56"/>
      <c r="B49" t="s" s="57">
        <v>101</v>
      </c>
      <c r="C49" t="s" s="58">
        <v>102</v>
      </c>
      <c r="D49" s="59">
        <v>4</v>
      </c>
      <c r="E49" t="s" s="60">
        <v>48</v>
      </c>
      <c r="F49" s="83">
        <v>3.196</v>
      </c>
      <c r="G49" s="61">
        <v>183</v>
      </c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3">
        <f>G49*H49+G49*I49+G49*J49+G49*K49+G49*L49+G49*M49+G49*N49+G49*O49+G49*P49+(G49*1.05)*R49+(G49*1.05)*S49</f>
        <v>0</v>
      </c>
      <c r="U49" s="27"/>
      <c r="V49" s="64">
        <f>SUM(H49:S49)*D49</f>
        <v>0</v>
      </c>
      <c r="W49" s="64">
        <f>SUM(H49:S49)*F49</f>
        <v>0</v>
      </c>
      <c r="X49" s="10"/>
      <c r="Y49" s="10"/>
      <c r="Z49" s="10"/>
      <c r="AA49" s="10"/>
      <c r="AB49" s="12"/>
    </row>
    <row r="50" ht="20" customHeight="1">
      <c r="A50" s="56"/>
      <c r="B50" t="s" s="57">
        <v>103</v>
      </c>
      <c r="C50" t="s" s="58">
        <v>104</v>
      </c>
      <c r="D50" s="59">
        <v>3</v>
      </c>
      <c r="E50" t="s" s="60">
        <v>48</v>
      </c>
      <c r="F50" s="83">
        <v>2.121</v>
      </c>
      <c r="G50" s="61">
        <v>146.5</v>
      </c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3">
        <f>G50*H50+G50*I50+G50*J50+G50*K50+G50*L50+G50*M50+G50*N50+G50*O50+G50*P50+(G50*1.05)*R50+(G50*1.05)*S50</f>
        <v>0</v>
      </c>
      <c r="U50" s="27"/>
      <c r="V50" s="64">
        <f>SUM(H50:S50)*D50</f>
        <v>0</v>
      </c>
      <c r="W50" s="64">
        <f>SUM(H50:S50)*F50</f>
        <v>0</v>
      </c>
      <c r="X50" s="10"/>
      <c r="Y50" s="10"/>
      <c r="Z50" s="10"/>
      <c r="AA50" s="10"/>
      <c r="AB50" s="12"/>
    </row>
    <row r="51" ht="20" customHeight="1">
      <c r="A51" s="56"/>
      <c r="B51" t="s" s="57">
        <v>105</v>
      </c>
      <c r="C51" t="s" s="58">
        <v>106</v>
      </c>
      <c r="D51" s="59">
        <v>8</v>
      </c>
      <c r="E51" t="s" s="60">
        <v>48</v>
      </c>
      <c r="F51" s="83">
        <v>2.461</v>
      </c>
      <c r="G51" s="61">
        <v>188</v>
      </c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3">
        <f>G51*H51+G51*I51+G51*J51+G51*K51+G51*L51+G51*M51+G51*N51+G51*O51+G51*P51+(G51*1.05)*R51+(G51*1.05)*S51</f>
        <v>0</v>
      </c>
      <c r="U51" s="27"/>
      <c r="V51" s="64">
        <f>SUM(H51:S51)*D51</f>
        <v>0</v>
      </c>
      <c r="W51" s="64">
        <f>SUM(H51:S51)*F51</f>
        <v>0</v>
      </c>
      <c r="X51" s="10"/>
      <c r="Y51" s="10"/>
      <c r="Z51" s="10"/>
      <c r="AA51" s="10"/>
      <c r="AB51" s="12"/>
    </row>
    <row r="52" ht="20" customHeight="1">
      <c r="A52" s="56"/>
      <c r="B52" t="s" s="57">
        <v>107</v>
      </c>
      <c r="C52" t="s" s="58">
        <v>108</v>
      </c>
      <c r="D52" s="59">
        <v>2</v>
      </c>
      <c r="E52" t="s" s="60">
        <v>51</v>
      </c>
      <c r="F52" s="83">
        <v>2.461</v>
      </c>
      <c r="G52" s="61">
        <v>150</v>
      </c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3">
        <f>G52*H52+G52*I52+G52*J52+G52*K52+G52*L52+G52*M52+G52*N52+G52*O52+G52*P52+(G52*1.05)*R52+(G52*1.05)*S52</f>
        <v>0</v>
      </c>
      <c r="U52" s="27"/>
      <c r="V52" s="64">
        <f>SUM(H52:S52)*D52</f>
        <v>0</v>
      </c>
      <c r="W52" s="64">
        <f>SUM(H52:S52)*F52</f>
        <v>0</v>
      </c>
      <c r="X52" s="10"/>
      <c r="Y52" s="10"/>
      <c r="Z52" s="10"/>
      <c r="AA52" s="10"/>
      <c r="AB52" s="12"/>
    </row>
    <row r="53" ht="20" customHeight="1">
      <c r="A53" s="56"/>
      <c r="B53" t="s" s="57">
        <v>109</v>
      </c>
      <c r="C53" t="s" s="58">
        <v>110</v>
      </c>
      <c r="D53" s="59">
        <v>2</v>
      </c>
      <c r="E53" t="s" s="60">
        <v>51</v>
      </c>
      <c r="F53" s="83">
        <v>3.147</v>
      </c>
      <c r="G53" s="61">
        <v>221.5</v>
      </c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3">
        <f>G53*H53+G53*I53+G53*J53+G53*K53+G53*L53+G53*M53+G53*N53+G53*O53+G53*P53+(G53*1.05)*R53+(G53*1.05)*S53</f>
        <v>0</v>
      </c>
      <c r="U53" s="27"/>
      <c r="V53" s="64">
        <f>SUM(H53:S53)*D53</f>
        <v>0</v>
      </c>
      <c r="W53" s="64">
        <f>SUM(H53:S53)*F53</f>
        <v>0</v>
      </c>
      <c r="X53" s="10"/>
      <c r="Y53" s="10"/>
      <c r="Z53" s="10"/>
      <c r="AA53" s="10"/>
      <c r="AB53" s="12"/>
    </row>
    <row r="54" ht="20" customHeight="1">
      <c r="A54" s="56"/>
      <c r="B54" t="s" s="57">
        <v>111</v>
      </c>
      <c r="C54" t="s" s="58">
        <v>112</v>
      </c>
      <c r="D54" s="59">
        <v>2</v>
      </c>
      <c r="E54" t="s" s="60">
        <v>51</v>
      </c>
      <c r="F54" s="83">
        <v>3.37</v>
      </c>
      <c r="G54" s="61">
        <v>229</v>
      </c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3">
        <f>G54*H54+G54*I54+G54*J54+G54*K54+G54*L54+G54*M54+G54*N54+G54*O54+G54*P54+(G54*1.05)*R54+(G54*1.05)*S54</f>
        <v>0</v>
      </c>
      <c r="U54" s="27"/>
      <c r="V54" s="64">
        <f>SUM(H54:S54)*D54</f>
        <v>0</v>
      </c>
      <c r="W54" s="64">
        <f>SUM(H54:S54)*F54</f>
        <v>0</v>
      </c>
      <c r="X54" s="10"/>
      <c r="Y54" s="10"/>
      <c r="Z54" s="10"/>
      <c r="AA54" s="10"/>
      <c r="AB54" s="12"/>
    </row>
    <row r="55" ht="20" customHeight="1">
      <c r="A55" s="56"/>
      <c r="B55" t="s" s="57">
        <v>113</v>
      </c>
      <c r="C55" t="s" s="58">
        <v>114</v>
      </c>
      <c r="D55" s="59">
        <v>2</v>
      </c>
      <c r="E55" t="s" s="60">
        <v>51</v>
      </c>
      <c r="F55" s="83">
        <v>3.412</v>
      </c>
      <c r="G55" s="61">
        <v>229</v>
      </c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3">
        <f>G55*H55+G55*I55+G55*J55+G55*K55+G55*L55+G55*M55+G55*N55+G55*O55+G55*P55+(G55*1.05)*R55+(G55*1.05)*S55</f>
        <v>0</v>
      </c>
      <c r="U55" s="27"/>
      <c r="V55" s="64">
        <f>SUM(H55:S55)*D55</f>
        <v>0</v>
      </c>
      <c r="W55" s="64">
        <f>SUM(H55:S55)*F55</f>
        <v>0</v>
      </c>
      <c r="X55" s="10"/>
      <c r="Y55" s="10"/>
      <c r="Z55" s="10"/>
      <c r="AA55" s="10"/>
      <c r="AB55" s="12"/>
    </row>
    <row r="56" ht="20" customHeight="1">
      <c r="A56" s="65"/>
      <c r="B56" s="66"/>
      <c r="C56" s="66"/>
      <c r="D56" s="66"/>
      <c r="E56" s="66"/>
      <c r="F56" s="66"/>
      <c r="G56" s="90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10"/>
      <c r="V56" s="64">
        <f>SUM(H56:S56)*D56</f>
        <v>0</v>
      </c>
      <c r="W56" s="10"/>
      <c r="X56" s="10"/>
      <c r="Y56" s="10"/>
      <c r="Z56" s="10"/>
      <c r="AA56" s="10"/>
      <c r="AB56" s="12"/>
    </row>
    <row r="57" ht="20" customHeight="1">
      <c r="A57" s="56"/>
      <c r="B57" t="s" s="57">
        <v>115</v>
      </c>
      <c r="C57" t="s" s="58">
        <v>116</v>
      </c>
      <c r="D57" s="59">
        <v>149</v>
      </c>
      <c r="E57" t="s" s="60">
        <v>24</v>
      </c>
      <c r="F57" s="59">
        <v>71.17</v>
      </c>
      <c r="G57" s="61">
        <v>4405.5</v>
      </c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3">
        <f>G57*H57+G57*I57+G57*J57+G57*K57+G57*L57+G57*M57+G57*N57+G57*O57+G57*P57+(G57*1.05)*R57+(G57*1.05)*S57</f>
        <v>0</v>
      </c>
      <c r="U57" s="27"/>
      <c r="V57" s="64">
        <f>SUM(H57:S57)*D57</f>
        <v>0</v>
      </c>
      <c r="W57" s="64">
        <f>SUM(H57:S57)*F57</f>
        <v>0</v>
      </c>
      <c r="X57" s="10"/>
      <c r="Y57" s="10"/>
      <c r="Z57" s="10"/>
      <c r="AA57" s="10"/>
      <c r="AB57" s="12"/>
    </row>
    <row r="58" ht="10" customHeight="1">
      <c r="A58" s="65"/>
      <c r="B58" s="66"/>
      <c r="C58" s="67"/>
      <c r="D58" s="68"/>
      <c r="E58" s="68"/>
      <c r="F58" s="68"/>
      <c r="G58" s="91"/>
      <c r="H58" s="70"/>
      <c r="I58" s="71"/>
      <c r="J58" s="72"/>
      <c r="K58" s="73"/>
      <c r="L58" s="74"/>
      <c r="M58" s="75"/>
      <c r="N58" s="76"/>
      <c r="O58" s="77"/>
      <c r="P58" s="78"/>
      <c r="Q58" s="79"/>
      <c r="R58" s="80"/>
      <c r="S58" s="81"/>
      <c r="T58" s="82"/>
      <c r="U58" s="10"/>
      <c r="V58" s="10"/>
      <c r="W58" s="10"/>
      <c r="X58" s="10"/>
      <c r="Y58" s="10"/>
      <c r="Z58" s="10"/>
      <c r="AA58" s="10"/>
      <c r="AB58" s="12"/>
    </row>
    <row r="59" ht="20" customHeight="1">
      <c r="A59" s="56"/>
      <c r="B59" t="s" s="57">
        <v>117</v>
      </c>
      <c r="C59" t="s" s="58">
        <v>118</v>
      </c>
      <c r="D59" s="59">
        <v>2</v>
      </c>
      <c r="E59" t="s" s="60">
        <v>72</v>
      </c>
      <c r="F59" s="92">
        <v>2.42</v>
      </c>
      <c r="G59" s="61">
        <v>150</v>
      </c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3">
        <f>G59*H59+G59*I59+G59*J59+G59*K59+G59*L59+G59*M59+G59*N59+G59*O59+G59*P59+(G59*1.05)*R59+(G59*1.05)*S59</f>
        <v>0</v>
      </c>
      <c r="U59" s="27"/>
      <c r="V59" s="64">
        <f>SUM(H59:S59)*D59</f>
        <v>0</v>
      </c>
      <c r="W59" s="64">
        <f>SUM(H59:S59)*F59</f>
        <v>0</v>
      </c>
      <c r="X59" s="10"/>
      <c r="Y59" s="10"/>
      <c r="Z59" s="10"/>
      <c r="AA59" s="10"/>
      <c r="AB59" s="12"/>
    </row>
    <row r="60" ht="20" customHeight="1">
      <c r="A60" s="56"/>
      <c r="B60" t="s" s="57">
        <v>119</v>
      </c>
      <c r="C60" t="s" s="58">
        <v>120</v>
      </c>
      <c r="D60" s="59">
        <v>2</v>
      </c>
      <c r="E60" t="s" s="60">
        <v>72</v>
      </c>
      <c r="F60" s="92">
        <v>3</v>
      </c>
      <c r="G60" s="61">
        <v>219</v>
      </c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3">
        <f>G60*H60+G60*I60+G60*J60+G60*K60+G60*L60+G60*M60+G60*N60+G60*O60+G60*P60+(G60*1.05)*R60+(G60*1.05)*S60</f>
        <v>0</v>
      </c>
      <c r="U60" s="27"/>
      <c r="V60" s="64">
        <f>SUM(H60:S60)*D60</f>
        <v>0</v>
      </c>
      <c r="W60" s="64">
        <f>SUM(H60:S60)*F60</f>
        <v>0</v>
      </c>
      <c r="X60" s="10"/>
      <c r="Y60" s="10"/>
      <c r="Z60" s="10"/>
      <c r="AA60" s="10"/>
      <c r="AB60" s="12"/>
    </row>
    <row r="61" ht="10" customHeight="1">
      <c r="A61" s="65"/>
      <c r="B61" s="66"/>
      <c r="C61" s="67"/>
      <c r="D61" s="68"/>
      <c r="E61" s="68"/>
      <c r="F61" s="93"/>
      <c r="G61" s="91"/>
      <c r="H61" s="70"/>
      <c r="I61" s="71"/>
      <c r="J61" s="72"/>
      <c r="K61" s="73"/>
      <c r="L61" s="74"/>
      <c r="M61" s="75"/>
      <c r="N61" s="76"/>
      <c r="O61" s="77"/>
      <c r="P61" s="78"/>
      <c r="Q61" s="79"/>
      <c r="R61" s="80"/>
      <c r="S61" s="81"/>
      <c r="T61" s="82"/>
      <c r="U61" s="10"/>
      <c r="V61" s="10"/>
      <c r="W61" s="10"/>
      <c r="X61" s="10"/>
      <c r="Y61" s="10"/>
      <c r="Z61" s="10"/>
      <c r="AA61" s="10"/>
      <c r="AB61" s="12"/>
    </row>
    <row r="62" ht="20" customHeight="1">
      <c r="A62" s="56"/>
      <c r="B62" t="s" s="57">
        <v>121</v>
      </c>
      <c r="C62" t="s" s="58">
        <v>122</v>
      </c>
      <c r="D62" s="59">
        <v>2</v>
      </c>
      <c r="E62" t="s" s="60">
        <v>72</v>
      </c>
      <c r="F62" s="92">
        <v>3.53</v>
      </c>
      <c r="G62" s="61">
        <v>229.5</v>
      </c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3">
        <f>G62*H62+G62*I62+G62*J62+G62*K62+G62*L62+G62*M62+G62*N62+G62*O62+G62*P62+(G62*1.05)*R62+(G62*1.05)*S62</f>
        <v>0</v>
      </c>
      <c r="U62" s="27"/>
      <c r="V62" s="64">
        <f>SUM(H62:S62)*D62</f>
        <v>0</v>
      </c>
      <c r="W62" s="64">
        <f>SUM(H62:S62)*F62</f>
        <v>0</v>
      </c>
      <c r="X62" s="10"/>
      <c r="Y62" s="10"/>
      <c r="Z62" s="10"/>
      <c r="AA62" s="10"/>
      <c r="AB62" s="12"/>
    </row>
    <row r="63" ht="20" customHeight="1">
      <c r="A63" s="56"/>
      <c r="B63" t="s" s="57">
        <v>123</v>
      </c>
      <c r="C63" t="s" s="58">
        <v>124</v>
      </c>
      <c r="D63" s="59">
        <v>1</v>
      </c>
      <c r="E63" t="s" s="60">
        <v>72</v>
      </c>
      <c r="F63" s="92">
        <v>2.74</v>
      </c>
      <c r="G63" s="61">
        <v>151</v>
      </c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3">
        <f>G63*H63+G63*I63+G63*J63+G63*K63+G63*L63+G63*M63+G63*N63+G63*O63+G63*P63+(G63*1.05)*R63+(G63*1.05)*S63</f>
        <v>0</v>
      </c>
      <c r="U63" s="27"/>
      <c r="V63" s="64">
        <f>SUM(H63:S63)*D63</f>
        <v>0</v>
      </c>
      <c r="W63" s="64">
        <f>SUM(H63:S63)*F63</f>
        <v>0</v>
      </c>
      <c r="X63" s="10"/>
      <c r="Y63" s="10"/>
      <c r="Z63" s="10"/>
      <c r="AA63" s="10"/>
      <c r="AB63" s="12"/>
    </row>
    <row r="64" ht="10" customHeight="1">
      <c r="A64" s="65"/>
      <c r="B64" s="66"/>
      <c r="C64" s="84"/>
      <c r="D64" s="66"/>
      <c r="E64" s="66"/>
      <c r="F64" s="94"/>
      <c r="G64" s="91"/>
      <c r="H64" s="70"/>
      <c r="I64" s="71"/>
      <c r="J64" s="72"/>
      <c r="K64" s="73"/>
      <c r="L64" s="74"/>
      <c r="M64" s="75"/>
      <c r="N64" s="76"/>
      <c r="O64" s="77"/>
      <c r="P64" s="78"/>
      <c r="Q64" s="79"/>
      <c r="R64" s="80"/>
      <c r="S64" s="81"/>
      <c r="T64" s="82"/>
      <c r="U64" s="10"/>
      <c r="V64" s="10"/>
      <c r="W64" s="10"/>
      <c r="X64" s="10"/>
      <c r="Y64" s="10"/>
      <c r="Z64" s="10"/>
      <c r="AA64" s="10"/>
      <c r="AB64" s="12"/>
    </row>
    <row r="65" ht="20" customHeight="1">
      <c r="A65" s="56"/>
      <c r="B65" t="s" s="57">
        <v>125</v>
      </c>
      <c r="C65" t="s" s="58">
        <v>126</v>
      </c>
      <c r="D65" s="59">
        <v>2</v>
      </c>
      <c r="E65" t="s" s="60">
        <v>72</v>
      </c>
      <c r="F65" s="92">
        <v>2.69</v>
      </c>
      <c r="G65" s="61">
        <v>210</v>
      </c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3">
        <f>G65*H65+G65*I65+G65*J65+G65*K65+G65*L65+G65*M65+G65*N65+G65*O65+G65*P65+(G65*1.05)*R65+(G65*1.05)*S65</f>
        <v>0</v>
      </c>
      <c r="U65" s="27"/>
      <c r="V65" s="64">
        <f>SUM(H65:S65)*D65</f>
        <v>0</v>
      </c>
      <c r="W65" s="64">
        <f>SUM(H65:S65)*F65</f>
        <v>0</v>
      </c>
      <c r="X65" s="10"/>
      <c r="Y65" s="10"/>
      <c r="Z65" s="10"/>
      <c r="AA65" s="10"/>
      <c r="AB65" s="12"/>
    </row>
    <row r="66" ht="20" customHeight="1">
      <c r="A66" s="56"/>
      <c r="B66" t="s" s="57">
        <v>127</v>
      </c>
      <c r="C66" t="s" s="58">
        <v>128</v>
      </c>
      <c r="D66" s="59">
        <v>2</v>
      </c>
      <c r="E66" t="s" s="60">
        <v>72</v>
      </c>
      <c r="F66" s="92">
        <v>2.88</v>
      </c>
      <c r="G66" s="61">
        <v>215</v>
      </c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3">
        <f>G66*H66+G66*I66+G66*J66+G66*K66+G66*L66+G66*M66+G66*N66+G66*O66+G66*P66+(G66*1.05)*R66+(G66*1.05)*S66</f>
        <v>0</v>
      </c>
      <c r="U66" s="27"/>
      <c r="V66" s="64">
        <f>SUM(H66:S66)*D66</f>
        <v>0</v>
      </c>
      <c r="W66" s="64">
        <f>SUM(H66:S66)*F66</f>
        <v>0</v>
      </c>
      <c r="X66" s="10"/>
      <c r="Y66" s="10"/>
      <c r="Z66" s="10"/>
      <c r="AA66" s="10"/>
      <c r="AB66" s="12"/>
    </row>
    <row r="67" ht="20" customHeight="1">
      <c r="A67" s="56"/>
      <c r="B67" t="s" s="57">
        <v>129</v>
      </c>
      <c r="C67" t="s" s="58">
        <v>130</v>
      </c>
      <c r="D67" s="59">
        <v>2</v>
      </c>
      <c r="E67" t="s" s="60">
        <v>72</v>
      </c>
      <c r="F67" s="92">
        <v>2.75</v>
      </c>
      <c r="G67" s="61">
        <v>159</v>
      </c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3">
        <f>G67*H67+G67*I67+G67*J67+G67*K67+G67*L67+G67*M67+G67*N67+G67*O67+G67*P67+(G67*1.05)*R67+(G67*1.05)*S67</f>
        <v>0</v>
      </c>
      <c r="U67" s="27"/>
      <c r="V67" s="64">
        <f>SUM(H67:S67)*D67</f>
        <v>0</v>
      </c>
      <c r="W67" s="64">
        <f>SUM(H67:S67)*F67</f>
        <v>0</v>
      </c>
      <c r="X67" s="10"/>
      <c r="Y67" s="10"/>
      <c r="Z67" s="10"/>
      <c r="AA67" s="10"/>
      <c r="AB67" s="12"/>
    </row>
    <row r="68" ht="20" customHeight="1">
      <c r="A68" s="56"/>
      <c r="B68" t="s" s="57">
        <v>131</v>
      </c>
      <c r="C68" t="s" s="58">
        <v>132</v>
      </c>
      <c r="D68" s="59">
        <v>1</v>
      </c>
      <c r="E68" t="s" s="60">
        <v>72</v>
      </c>
      <c r="F68" s="92">
        <v>1.83</v>
      </c>
      <c r="G68" s="61">
        <v>126.5</v>
      </c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3">
        <f>G68*H68+G68*I68+G68*J68+G68*K68+G68*L68+G68*M68+G68*N68+G68*O68+G68*P68+(G68*1.05)*R68+(G68*1.05)*S68</f>
        <v>0</v>
      </c>
      <c r="U68" s="27"/>
      <c r="V68" s="64">
        <f>SUM(H68:S68)*D68</f>
        <v>0</v>
      </c>
      <c r="W68" s="64">
        <f>SUM(H68:S68)*F68</f>
        <v>0</v>
      </c>
      <c r="X68" s="10"/>
      <c r="Y68" s="10"/>
      <c r="Z68" s="10"/>
      <c r="AA68" s="10"/>
      <c r="AB68" s="12"/>
    </row>
    <row r="69" ht="20" customHeight="1">
      <c r="A69" s="56"/>
      <c r="B69" t="s" s="57">
        <v>133</v>
      </c>
      <c r="C69" t="s" s="58">
        <v>134</v>
      </c>
      <c r="D69" s="59">
        <v>1</v>
      </c>
      <c r="E69" t="s" s="60">
        <v>72</v>
      </c>
      <c r="F69" s="92">
        <v>1.77</v>
      </c>
      <c r="G69" s="61">
        <v>124</v>
      </c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3">
        <f>G69*H69+G69*I69+G69*J69+G69*K69+G69*L69+G69*M69+G69*N69+G69*O69+G69*P69+(G69*1.05)*R69+(G69*1.05)*S69</f>
        <v>0</v>
      </c>
      <c r="U69" s="27"/>
      <c r="V69" s="64">
        <f>SUM(H69:S69)*D69</f>
        <v>0</v>
      </c>
      <c r="W69" s="64">
        <f>SUM(H69:S69)*F69</f>
        <v>0</v>
      </c>
      <c r="X69" s="10"/>
      <c r="Y69" s="10"/>
      <c r="Z69" s="10"/>
      <c r="AA69" s="10"/>
      <c r="AB69" s="12"/>
    </row>
    <row r="70" ht="10" customHeight="1">
      <c r="A70" s="65"/>
      <c r="B70" s="66"/>
      <c r="C70" s="84"/>
      <c r="D70" s="66"/>
      <c r="E70" s="66"/>
      <c r="F70" s="94"/>
      <c r="G70" s="91"/>
      <c r="H70" s="70"/>
      <c r="I70" s="71"/>
      <c r="J70" s="72"/>
      <c r="K70" s="73"/>
      <c r="L70" s="74"/>
      <c r="M70" s="75"/>
      <c r="N70" s="76"/>
      <c r="O70" s="77"/>
      <c r="P70" s="78"/>
      <c r="Q70" s="79"/>
      <c r="R70" s="80"/>
      <c r="S70" s="81"/>
      <c r="T70" s="82"/>
      <c r="U70" s="10"/>
      <c r="V70" s="10"/>
      <c r="W70" s="10"/>
      <c r="X70" s="10"/>
      <c r="Y70" s="10"/>
      <c r="Z70" s="10"/>
      <c r="AA70" s="10"/>
      <c r="AB70" s="12"/>
    </row>
    <row r="71" ht="20" customHeight="1">
      <c r="A71" s="56"/>
      <c r="B71" t="s" s="95">
        <v>135</v>
      </c>
      <c r="C71" t="s" s="58">
        <v>136</v>
      </c>
      <c r="D71" s="59">
        <v>10</v>
      </c>
      <c r="E71" t="s" s="60">
        <v>35</v>
      </c>
      <c r="F71" s="92">
        <v>2.25</v>
      </c>
      <c r="G71" s="61">
        <v>157.5</v>
      </c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3">
        <f>G71*H71+G71*I71+G71*J71+G71*K71+G71*L71+G71*M71+G71*N71+G71*O71+G71*P71+(G71*1.05)*R71+(G71*1.05)*S71</f>
        <v>0</v>
      </c>
      <c r="U71" s="27"/>
      <c r="V71" s="64">
        <f>SUM(H71:S71)*D71</f>
        <v>0</v>
      </c>
      <c r="W71" s="64">
        <f>SUM(H71:S71)*F71</f>
        <v>0</v>
      </c>
      <c r="X71" s="10"/>
      <c r="Y71" s="10"/>
      <c r="Z71" s="10"/>
      <c r="AA71" s="10"/>
      <c r="AB71" s="12"/>
    </row>
    <row r="72" ht="20" customHeight="1">
      <c r="A72" s="56"/>
      <c r="B72" t="s" s="95">
        <v>137</v>
      </c>
      <c r="C72" t="s" s="58">
        <v>138</v>
      </c>
      <c r="D72" s="59">
        <v>12</v>
      </c>
      <c r="E72" t="s" s="60">
        <v>139</v>
      </c>
      <c r="F72" s="92">
        <v>2.09</v>
      </c>
      <c r="G72" s="61">
        <v>159.5</v>
      </c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3">
        <f>G72*H72+G72*I72+G72*J72+G72*K72+G72*L72+G72*M72+G72*N72+G72*O72+G72*P72+(G72*1.05)*R72+(G72*1.05)*S72</f>
        <v>0</v>
      </c>
      <c r="U72" s="27"/>
      <c r="V72" s="64">
        <f>SUM(H72:S72)*D72</f>
        <v>0</v>
      </c>
      <c r="W72" s="64">
        <f>SUM(H72:S72)*F72</f>
        <v>0</v>
      </c>
      <c r="X72" s="10"/>
      <c r="Y72" s="10"/>
      <c r="Z72" s="10"/>
      <c r="AA72" s="10"/>
      <c r="AB72" s="12"/>
    </row>
    <row r="73" ht="20" customHeight="1">
      <c r="A73" s="56"/>
      <c r="B73" t="s" s="95">
        <v>140</v>
      </c>
      <c r="C73" t="s" s="58">
        <v>141</v>
      </c>
      <c r="D73" s="59">
        <v>10</v>
      </c>
      <c r="E73" t="s" s="60">
        <v>139</v>
      </c>
      <c r="F73" s="92">
        <v>2.14</v>
      </c>
      <c r="G73" s="61">
        <v>156</v>
      </c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3">
        <f>G73*H73+G73*I73+G73*J73+G73*K73+G73*L73+G73*M73+G73*N73+G73*O73+G73*P73+(G73*1.05)*R73+(G73*1.05)*S73</f>
        <v>0</v>
      </c>
      <c r="U73" s="27"/>
      <c r="V73" s="64">
        <f>SUM(H73:S73)*D73</f>
        <v>0</v>
      </c>
      <c r="W73" s="64">
        <f>SUM(H73:S73)*F73</f>
        <v>0</v>
      </c>
      <c r="X73" s="10"/>
      <c r="Y73" s="10"/>
      <c r="Z73" s="10"/>
      <c r="AA73" s="10"/>
      <c r="AB73" s="12"/>
    </row>
    <row r="74" ht="10" customHeight="1">
      <c r="A74" s="65"/>
      <c r="B74" s="66"/>
      <c r="C74" s="84"/>
      <c r="D74" s="66"/>
      <c r="E74" s="66"/>
      <c r="F74" s="94"/>
      <c r="G74" s="91"/>
      <c r="H74" s="70"/>
      <c r="I74" s="71"/>
      <c r="J74" s="72"/>
      <c r="K74" s="73"/>
      <c r="L74" s="74"/>
      <c r="M74" s="75"/>
      <c r="N74" s="76"/>
      <c r="O74" s="77"/>
      <c r="P74" s="78"/>
      <c r="Q74" s="79"/>
      <c r="R74" s="80"/>
      <c r="S74" s="81"/>
      <c r="T74" s="82"/>
      <c r="U74" s="10"/>
      <c r="V74" s="10"/>
      <c r="W74" s="10"/>
      <c r="X74" s="10"/>
      <c r="Y74" s="10"/>
      <c r="Z74" s="10"/>
      <c r="AA74" s="10"/>
      <c r="AB74" s="12"/>
    </row>
    <row r="75" ht="20" customHeight="1">
      <c r="A75" s="56"/>
      <c r="B75" t="s" s="57">
        <v>142</v>
      </c>
      <c r="C75" t="s" s="58">
        <v>143</v>
      </c>
      <c r="D75" s="59">
        <v>4</v>
      </c>
      <c r="E75" t="s" s="60">
        <v>51</v>
      </c>
      <c r="F75" s="92">
        <v>3.7</v>
      </c>
      <c r="G75" s="61">
        <v>189.5</v>
      </c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3">
        <f>G75*H75+G75*I75+G75*J75+G75*K75+G75*L75+G75*M75+G75*N75+G75*O75+G75*P75+(G75*1.05)*R75+(G75*1.05)*S75</f>
        <v>0</v>
      </c>
      <c r="U75" s="27"/>
      <c r="V75" s="64">
        <f>SUM(H75:S75)*D75</f>
        <v>0</v>
      </c>
      <c r="W75" s="64">
        <f>SUM(H75:S75)*F75</f>
        <v>0</v>
      </c>
      <c r="X75" s="10"/>
      <c r="Y75" s="10"/>
      <c r="Z75" s="10"/>
      <c r="AA75" s="10"/>
      <c r="AB75" s="12"/>
    </row>
    <row r="76" ht="20" customHeight="1">
      <c r="A76" s="56"/>
      <c r="B76" t="s" s="57">
        <v>144</v>
      </c>
      <c r="C76" t="s" s="58">
        <v>145</v>
      </c>
      <c r="D76" s="59">
        <v>3</v>
      </c>
      <c r="E76" t="s" s="60">
        <v>51</v>
      </c>
      <c r="F76" s="92">
        <v>1.78</v>
      </c>
      <c r="G76" s="61">
        <v>138</v>
      </c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3">
        <f>G76*H76+G76*I76+G76*J76+G76*K76+G76*L76+G76*M76+G76*N76+G76*O76+G76*P76+(G76*1.05)*R76+(G76*1.05)*S76</f>
        <v>0</v>
      </c>
      <c r="U76" s="27"/>
      <c r="V76" s="64">
        <f>SUM(H76:S76)*D76</f>
        <v>0</v>
      </c>
      <c r="W76" s="64">
        <f>SUM(H76:S76)*F76</f>
        <v>0</v>
      </c>
      <c r="X76" s="10"/>
      <c r="Y76" s="10"/>
      <c r="Z76" s="10"/>
      <c r="AA76" s="10"/>
      <c r="AB76" s="12"/>
    </row>
    <row r="77" ht="20" customHeight="1">
      <c r="A77" s="56"/>
      <c r="B77" t="s" s="57">
        <v>146</v>
      </c>
      <c r="C77" t="s" s="58">
        <v>147</v>
      </c>
      <c r="D77" s="59">
        <v>2</v>
      </c>
      <c r="E77" t="s" s="60">
        <v>72</v>
      </c>
      <c r="F77" s="92">
        <v>1.79</v>
      </c>
      <c r="G77" s="61">
        <v>131.5</v>
      </c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3">
        <f>G77*H77+G77*I77+G77*J77+G77*K77+G77*L77+G77*M77+G77*N77+G77*O77+G77*P77+(G77*1.05)*R77+(G77*1.05)*S77</f>
        <v>0</v>
      </c>
      <c r="U77" s="27"/>
      <c r="V77" s="64">
        <f>SUM(H77:S77)*D77</f>
        <v>0</v>
      </c>
      <c r="W77" s="64">
        <f>SUM(H77:S77)*F77</f>
        <v>0</v>
      </c>
      <c r="X77" s="10"/>
      <c r="Y77" s="10"/>
      <c r="Z77" s="10"/>
      <c r="AA77" s="10"/>
      <c r="AB77" s="12"/>
    </row>
    <row r="78" ht="20" customHeight="1">
      <c r="A78" s="56"/>
      <c r="B78" t="s" s="57">
        <v>148</v>
      </c>
      <c r="C78" t="s" s="58">
        <v>149</v>
      </c>
      <c r="D78" s="59">
        <v>2</v>
      </c>
      <c r="E78" t="s" s="60">
        <v>72</v>
      </c>
      <c r="F78" s="92">
        <v>2.06</v>
      </c>
      <c r="G78" s="61">
        <v>139.5</v>
      </c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3">
        <f>G78*H78+G78*I78+G78*J78+G78*K78+G78*L78+G78*M78+G78*N78+G78*O78+G78*P78+(G78*1.05)*R78+(G78*1.05)*S78</f>
        <v>0</v>
      </c>
      <c r="U78" s="27"/>
      <c r="V78" s="64">
        <f>SUM(H78:S78)*D78</f>
        <v>0</v>
      </c>
      <c r="W78" s="64">
        <f>SUM(H78:S78)*F78</f>
        <v>0</v>
      </c>
      <c r="X78" s="10"/>
      <c r="Y78" s="10"/>
      <c r="Z78" s="10"/>
      <c r="AA78" s="10"/>
      <c r="AB78" s="12"/>
    </row>
    <row r="79" ht="20" customHeight="1">
      <c r="A79" s="56"/>
      <c r="B79" t="s" s="57">
        <v>150</v>
      </c>
      <c r="C79" t="s" s="58">
        <v>151</v>
      </c>
      <c r="D79" s="59">
        <v>3</v>
      </c>
      <c r="E79" t="s" s="60">
        <v>72</v>
      </c>
      <c r="F79" s="92">
        <v>2.44</v>
      </c>
      <c r="G79" s="61">
        <v>156.5</v>
      </c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3">
        <f>G79*H79+G79*I79+G79*J79+G79*K79+G79*L79+G79*M79+G79*N79+G79*O79+G79*P79+(G79*1.05)*R79+(G79*1.05)*S79</f>
        <v>0</v>
      </c>
      <c r="U79" s="27"/>
      <c r="V79" s="64">
        <f>SUM(H79:S79)*D79</f>
        <v>0</v>
      </c>
      <c r="W79" s="64">
        <f>SUM(H79:S79)*F79</f>
        <v>0</v>
      </c>
      <c r="X79" s="10"/>
      <c r="Y79" s="10"/>
      <c r="Z79" s="10"/>
      <c r="AA79" s="10"/>
      <c r="AB79" s="12"/>
    </row>
    <row r="80" ht="10" customHeight="1">
      <c r="A80" s="65"/>
      <c r="B80" s="66"/>
      <c r="C80" s="84"/>
      <c r="D80" s="66"/>
      <c r="E80" s="66"/>
      <c r="F80" s="94"/>
      <c r="G80" s="91"/>
      <c r="H80" s="70"/>
      <c r="I80" s="71"/>
      <c r="J80" s="72"/>
      <c r="K80" s="73"/>
      <c r="L80" s="74"/>
      <c r="M80" s="75"/>
      <c r="N80" s="76"/>
      <c r="O80" s="77"/>
      <c r="P80" s="78"/>
      <c r="Q80" s="79"/>
      <c r="R80" s="80"/>
      <c r="S80" s="81"/>
      <c r="T80" s="82"/>
      <c r="U80" s="10"/>
      <c r="V80" s="10"/>
      <c r="W80" s="10"/>
      <c r="X80" s="10"/>
      <c r="Y80" s="10"/>
      <c r="Z80" s="10"/>
      <c r="AA80" s="10"/>
      <c r="AB80" s="12"/>
    </row>
    <row r="81" ht="20" customHeight="1">
      <c r="A81" s="56"/>
      <c r="B81" t="s" s="57">
        <v>152</v>
      </c>
      <c r="C81" t="s" s="58">
        <v>153</v>
      </c>
      <c r="D81" s="59">
        <v>3</v>
      </c>
      <c r="E81" t="s" s="60">
        <v>51</v>
      </c>
      <c r="F81" s="92">
        <v>2.26</v>
      </c>
      <c r="G81" s="61">
        <v>151</v>
      </c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3">
        <f>G81*H81+G81*I81+G81*J81+G81*K81+G81*L81+G81*M81+G81*N81+G81*O81+G81*P81+(G81*1.05)*R81+(G81*1.05)*S81</f>
        <v>0</v>
      </c>
      <c r="U81" s="27"/>
      <c r="V81" s="64">
        <f>SUM(H81:S81)*D81</f>
        <v>0</v>
      </c>
      <c r="W81" s="64">
        <f>SUM(H81:S81)*F81</f>
        <v>0</v>
      </c>
      <c r="X81" s="10"/>
      <c r="Y81" s="10"/>
      <c r="Z81" s="10"/>
      <c r="AA81" s="10"/>
      <c r="AB81" s="12"/>
    </row>
    <row r="82" ht="20" customHeight="1">
      <c r="A82" s="56"/>
      <c r="B82" t="s" s="57">
        <v>154</v>
      </c>
      <c r="C82" t="s" s="58">
        <v>155</v>
      </c>
      <c r="D82" s="59">
        <v>3</v>
      </c>
      <c r="E82" t="s" s="60">
        <v>51</v>
      </c>
      <c r="F82" s="92">
        <v>2.64</v>
      </c>
      <c r="G82" s="61">
        <v>162.5</v>
      </c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3">
        <f>G82*H82+G82*I82+G82*J82+G82*K82+G82*L82+G82*M82+G82*N82+G82*O82+G82*P82+(G82*1.05)*R82+(G82*1.05)*S82</f>
        <v>0</v>
      </c>
      <c r="U82" s="27"/>
      <c r="V82" s="64">
        <f>SUM(H82:S82)*D82</f>
        <v>0</v>
      </c>
      <c r="W82" s="64">
        <f>SUM(H82:S82)*F82</f>
        <v>0</v>
      </c>
      <c r="X82" s="10"/>
      <c r="Y82" s="10"/>
      <c r="Z82" s="10"/>
      <c r="AA82" s="10"/>
      <c r="AB82" s="12"/>
    </row>
    <row r="83" ht="20" customHeight="1">
      <c r="A83" s="56"/>
      <c r="B83" t="s" s="57">
        <v>156</v>
      </c>
      <c r="C83" t="s" s="58">
        <v>157</v>
      </c>
      <c r="D83" s="59">
        <v>2</v>
      </c>
      <c r="E83" t="s" s="60">
        <v>158</v>
      </c>
      <c r="F83" s="92">
        <v>2.07</v>
      </c>
      <c r="G83" s="61">
        <v>139.5</v>
      </c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3">
        <f>G83*H83+G83*I83+G83*J83+G83*K83+G83*L83+G83*M83+G83*N83+G83*O83+G83*P83+(G83*1.05)*R83+(G83*1.05)*S83</f>
        <v>0</v>
      </c>
      <c r="U83" s="27"/>
      <c r="V83" s="64">
        <f>SUM(H83:S83)*D83</f>
        <v>0</v>
      </c>
      <c r="W83" s="64">
        <f>SUM(H83:S83)*F83</f>
        <v>0</v>
      </c>
      <c r="X83" s="10"/>
      <c r="Y83" s="10"/>
      <c r="Z83" s="10"/>
      <c r="AA83" s="10"/>
      <c r="AB83" s="12"/>
    </row>
    <row r="84" ht="20" customHeight="1">
      <c r="A84" s="56"/>
      <c r="B84" t="s" s="57">
        <v>159</v>
      </c>
      <c r="C84" t="s" s="58">
        <v>160</v>
      </c>
      <c r="D84" s="59">
        <v>3</v>
      </c>
      <c r="E84" t="s" s="60">
        <v>158</v>
      </c>
      <c r="F84" s="92">
        <v>3.08</v>
      </c>
      <c r="G84" s="61">
        <v>227.5</v>
      </c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3">
        <f>G84*H84+G84*I84+G84*J84+G84*K84+G84*L84+G84*M84+G84*N84+G84*O84+G84*P84+(G84*1.05)*R84+(G84*1.05)*S84</f>
        <v>0</v>
      </c>
      <c r="U84" s="27"/>
      <c r="V84" s="64">
        <f>SUM(H84:S84)*D84</f>
        <v>0</v>
      </c>
      <c r="W84" s="64">
        <f>SUM(H84:S84)*F84</f>
        <v>0</v>
      </c>
      <c r="X84" s="10"/>
      <c r="Y84" s="10"/>
      <c r="Z84" s="10"/>
      <c r="AA84" s="10"/>
      <c r="AB84" s="12"/>
    </row>
    <row r="85" ht="20" customHeight="1">
      <c r="A85" s="56"/>
      <c r="B85" t="s" s="57">
        <v>161</v>
      </c>
      <c r="C85" t="s" s="58">
        <v>162</v>
      </c>
      <c r="D85" s="59">
        <v>4</v>
      </c>
      <c r="E85" t="s" s="60">
        <v>51</v>
      </c>
      <c r="F85" s="92">
        <v>2.19</v>
      </c>
      <c r="G85" s="61">
        <v>156</v>
      </c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3">
        <f>G85*H85+G85*I85+G85*J85+G85*K85+G85*L85+G85*M85+G85*N85+G85*O85+G85*P85+(G85*1.05)*R85+(G85*1.05)*S85</f>
        <v>0</v>
      </c>
      <c r="U85" s="27"/>
      <c r="V85" s="64">
        <f>SUM(H85:S85)*D85</f>
        <v>0</v>
      </c>
      <c r="W85" s="64">
        <f>SUM(H85:S85)*F85</f>
        <v>0</v>
      </c>
      <c r="X85" s="10"/>
      <c r="Y85" s="10"/>
      <c r="Z85" s="10"/>
      <c r="AA85" s="10"/>
      <c r="AB85" s="12"/>
    </row>
    <row r="86" ht="10" customHeight="1">
      <c r="A86" s="65"/>
      <c r="B86" s="66"/>
      <c r="C86" s="84"/>
      <c r="D86" s="66"/>
      <c r="E86" s="66"/>
      <c r="F86" s="94"/>
      <c r="G86" s="91"/>
      <c r="H86" s="70"/>
      <c r="I86" s="71"/>
      <c r="J86" s="72"/>
      <c r="K86" s="73"/>
      <c r="L86" s="74"/>
      <c r="M86" s="75"/>
      <c r="N86" s="76"/>
      <c r="O86" s="77"/>
      <c r="P86" s="78"/>
      <c r="Q86" s="79"/>
      <c r="R86" s="80"/>
      <c r="S86" s="81"/>
      <c r="T86" s="82"/>
      <c r="U86" s="10"/>
      <c r="V86" s="10"/>
      <c r="W86" s="10"/>
      <c r="X86" s="10"/>
      <c r="Y86" s="10"/>
      <c r="Z86" s="10"/>
      <c r="AA86" s="10"/>
      <c r="AB86" s="12"/>
    </row>
    <row r="87" ht="20" customHeight="1">
      <c r="A87" s="56"/>
      <c r="B87" t="s" s="57">
        <v>163</v>
      </c>
      <c r="C87" t="s" s="58">
        <v>164</v>
      </c>
      <c r="D87" s="59">
        <v>6</v>
      </c>
      <c r="E87" t="s" s="60">
        <v>48</v>
      </c>
      <c r="F87" s="92">
        <v>2.23</v>
      </c>
      <c r="G87" s="61">
        <v>148</v>
      </c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3">
        <f>G87*H87+G87*I87+G87*J87+G87*K87+G87*L87+G87*M87+G87*N87+G87*O87+G87*P87+(G87*1.05)*R87+(G87*1.05)*S87</f>
        <v>0</v>
      </c>
      <c r="U87" s="27"/>
      <c r="V87" s="64">
        <f>SUM(H87:S87)*D87</f>
        <v>0</v>
      </c>
      <c r="W87" s="64">
        <f>SUM(H87:S87)*F87</f>
        <v>0</v>
      </c>
      <c r="X87" s="10"/>
      <c r="Y87" s="10"/>
      <c r="Z87" s="10"/>
      <c r="AA87" s="10"/>
      <c r="AB87" s="12"/>
    </row>
    <row r="88" ht="20" customHeight="1">
      <c r="A88" s="56"/>
      <c r="B88" t="s" s="57">
        <v>165</v>
      </c>
      <c r="C88" t="s" s="58">
        <v>166</v>
      </c>
      <c r="D88" s="59">
        <v>4</v>
      </c>
      <c r="E88" t="s" s="60">
        <v>51</v>
      </c>
      <c r="F88" s="92">
        <v>2.23</v>
      </c>
      <c r="G88" s="61">
        <v>157.5</v>
      </c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3">
        <f>G88*H88+G88*I88+G88*J88+G88*K88+G88*L88+G88*M88+G88*N88+G88*O88+G88*P88+(G88*1.05)*R88+(G88*1.05)*S88</f>
        <v>0</v>
      </c>
      <c r="U88" s="27"/>
      <c r="V88" s="64">
        <f>SUM(H88:S88)*D88</f>
        <v>0</v>
      </c>
      <c r="W88" s="64">
        <f>SUM(H88:S88)*F88</f>
        <v>0</v>
      </c>
      <c r="X88" s="10"/>
      <c r="Y88" s="10"/>
      <c r="Z88" s="10"/>
      <c r="AA88" s="10"/>
      <c r="AB88" s="12"/>
    </row>
    <row r="89" ht="10" customHeight="1">
      <c r="A89" s="65"/>
      <c r="B89" s="66"/>
      <c r="C89" s="84"/>
      <c r="D89" s="66"/>
      <c r="E89" s="66"/>
      <c r="F89" s="94"/>
      <c r="G89" s="91"/>
      <c r="H89" s="70"/>
      <c r="I89" s="71"/>
      <c r="J89" s="72"/>
      <c r="K89" s="73"/>
      <c r="L89" s="74"/>
      <c r="M89" s="75"/>
      <c r="N89" s="76"/>
      <c r="O89" s="77"/>
      <c r="P89" s="78"/>
      <c r="Q89" s="79"/>
      <c r="R89" s="80"/>
      <c r="S89" s="81"/>
      <c r="T89" s="82"/>
      <c r="U89" s="10"/>
      <c r="V89" s="10"/>
      <c r="W89" s="10"/>
      <c r="X89" s="10"/>
      <c r="Y89" s="10"/>
      <c r="Z89" s="10"/>
      <c r="AA89" s="10"/>
      <c r="AB89" s="12"/>
    </row>
    <row r="90" ht="20" customHeight="1">
      <c r="A90" s="56"/>
      <c r="B90" t="s" s="95">
        <v>167</v>
      </c>
      <c r="C90" t="s" s="58">
        <v>168</v>
      </c>
      <c r="D90" s="59">
        <v>3</v>
      </c>
      <c r="E90" t="s" s="60">
        <v>51</v>
      </c>
      <c r="F90" s="92">
        <v>2.81</v>
      </c>
      <c r="G90" s="61">
        <v>166.5</v>
      </c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3">
        <f>G90*H90+G90*I90+G90*J90+G90*K90+G90*L90+G90*M90+G90*N90+G90*O90+G90*P90+(G90*1.05)*R90+(G90*1.05)*S90</f>
        <v>0</v>
      </c>
      <c r="U90" s="27"/>
      <c r="V90" s="64">
        <f>SUM(H90:S90)*D90</f>
        <v>0</v>
      </c>
      <c r="W90" s="64">
        <f>SUM(H90:S90)*F90</f>
        <v>0</v>
      </c>
      <c r="X90" s="10"/>
      <c r="Y90" s="10"/>
      <c r="Z90" s="10"/>
      <c r="AA90" s="10"/>
      <c r="AB90" s="12"/>
    </row>
    <row r="91" ht="20" customHeight="1">
      <c r="A91" s="56"/>
      <c r="B91" t="s" s="95">
        <v>169</v>
      </c>
      <c r="C91" t="s" s="58">
        <v>170</v>
      </c>
      <c r="D91" s="59">
        <v>3</v>
      </c>
      <c r="E91" t="s" s="60">
        <v>51</v>
      </c>
      <c r="F91" s="92">
        <v>2.81</v>
      </c>
      <c r="G91" s="61">
        <v>166.5</v>
      </c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3">
        <f>G91*H91+G91*I91+G91*J91+G91*K91+G91*L91+G91*M91+G91*N91+G91*O91+G91*P91+(G91*1.05)*R91+(G91*1.05)*S91</f>
        <v>0</v>
      </c>
      <c r="U91" s="27"/>
      <c r="V91" s="64">
        <f>SUM(H91:S91)*D91</f>
        <v>0</v>
      </c>
      <c r="W91" s="64">
        <f>SUM(H91:S91)*F91</f>
        <v>0</v>
      </c>
      <c r="X91" s="10"/>
      <c r="Y91" s="10"/>
      <c r="Z91" s="10"/>
      <c r="AA91" s="10"/>
      <c r="AB91" s="12"/>
    </row>
    <row r="92" ht="20" customHeight="1">
      <c r="A92" s="56"/>
      <c r="B92" t="s" s="95">
        <v>171</v>
      </c>
      <c r="C92" t="s" s="58">
        <v>172</v>
      </c>
      <c r="D92" s="59">
        <v>3</v>
      </c>
      <c r="E92" t="s" s="60">
        <v>158</v>
      </c>
      <c r="F92" s="92">
        <v>2.71</v>
      </c>
      <c r="G92" s="61">
        <v>164.5</v>
      </c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3">
        <f>G92*H92+G92*I92+G92*J92+G92*K92+G92*L92+G92*M92+G92*N92+G92*O92+G92*P92+(G92*1.05)*R92+(G92*1.05)*S92</f>
        <v>0</v>
      </c>
      <c r="U92" s="27"/>
      <c r="V92" s="64">
        <f>SUM(H92:S92)*D92</f>
        <v>0</v>
      </c>
      <c r="W92" s="64">
        <f>SUM(H92:S92)*F92</f>
        <v>0</v>
      </c>
      <c r="X92" s="10"/>
      <c r="Y92" s="10"/>
      <c r="Z92" s="10"/>
      <c r="AA92" s="10"/>
      <c r="AB92" s="12"/>
    </row>
    <row r="93" ht="10" customHeight="1">
      <c r="A93" s="65"/>
      <c r="B93" s="66"/>
      <c r="C93" s="84"/>
      <c r="D93" s="66"/>
      <c r="E93" s="66"/>
      <c r="F93" s="94"/>
      <c r="G93" s="91"/>
      <c r="H93" s="70"/>
      <c r="I93" s="71"/>
      <c r="J93" s="72"/>
      <c r="K93" s="73"/>
      <c r="L93" s="74"/>
      <c r="M93" s="75"/>
      <c r="N93" s="76"/>
      <c r="O93" s="77"/>
      <c r="P93" s="78"/>
      <c r="Q93" s="79"/>
      <c r="R93" s="80"/>
      <c r="S93" s="81"/>
      <c r="T93" s="82"/>
      <c r="U93" s="10"/>
      <c r="V93" s="10"/>
      <c r="W93" s="10"/>
      <c r="X93" s="10"/>
      <c r="Y93" s="10"/>
      <c r="Z93" s="10"/>
      <c r="AA93" s="10"/>
      <c r="AB93" s="12"/>
    </row>
    <row r="94" ht="20" customHeight="1">
      <c r="A94" s="56"/>
      <c r="B94" t="s" s="95">
        <v>173</v>
      </c>
      <c r="C94" t="s" s="58">
        <v>174</v>
      </c>
      <c r="D94" s="59">
        <v>14</v>
      </c>
      <c r="E94" t="s" s="60">
        <v>175</v>
      </c>
      <c r="F94" s="92">
        <v>1.54</v>
      </c>
      <c r="G94" s="61">
        <v>148</v>
      </c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3">
        <f>G94*H94+G94*I94+G94*J94+G94*K94+G94*L94+G94*M94+G94*N94+G94*O94+G94*P94+(G94*1.05)*R94+(G94*1.05)*S94</f>
        <v>0</v>
      </c>
      <c r="U94" s="27"/>
      <c r="V94" s="64">
        <f>SUM(H94:S94)*D94</f>
        <v>0</v>
      </c>
      <c r="W94" s="64">
        <f>SUM(H94:S94)*F94</f>
        <v>0</v>
      </c>
      <c r="X94" s="10"/>
      <c r="Y94" s="10"/>
      <c r="Z94" s="10"/>
      <c r="AA94" s="10"/>
      <c r="AB94" s="12"/>
    </row>
    <row r="95" ht="20" customHeight="1">
      <c r="A95" s="56"/>
      <c r="B95" t="s" s="95">
        <v>176</v>
      </c>
      <c r="C95" t="s" s="58">
        <v>177</v>
      </c>
      <c r="D95" s="59">
        <v>20</v>
      </c>
      <c r="E95" t="s" s="60">
        <v>178</v>
      </c>
      <c r="F95" s="92">
        <v>1.66</v>
      </c>
      <c r="G95" s="61">
        <v>155</v>
      </c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3">
        <f>G95*H95+G95*I95+G95*J95+G95*K95+G95*L95+G95*M95+G95*N95+G95*O95+G95*P95+(G95*1.05)*R95+(G95*1.05)*S95</f>
        <v>0</v>
      </c>
      <c r="U95" s="27"/>
      <c r="V95" s="64">
        <f>SUM(H95:S95)*D95</f>
        <v>0</v>
      </c>
      <c r="W95" s="64">
        <f>SUM(H95:S95)*F95</f>
        <v>0</v>
      </c>
      <c r="X95" s="10"/>
      <c r="Y95" s="10"/>
      <c r="Z95" s="10"/>
      <c r="AA95" s="10"/>
      <c r="AB95" s="12"/>
    </row>
    <row r="96" ht="20" customHeight="1">
      <c r="A96" s="56"/>
      <c r="B96" t="s" s="95">
        <v>179</v>
      </c>
      <c r="C96" t="s" s="58">
        <v>180</v>
      </c>
      <c r="D96" s="59">
        <v>20</v>
      </c>
      <c r="E96" t="s" s="60">
        <v>178</v>
      </c>
      <c r="F96" s="92">
        <v>1.08</v>
      </c>
      <c r="G96" s="61">
        <v>140</v>
      </c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3">
        <f>G96*H96+G96*I96+G96*J96+G96*K96+G96*L96+G96*M96+G96*N96+G96*O96+G96*P96+(G96*1.05)*R96+(G96*1.05)*S96</f>
        <v>0</v>
      </c>
      <c r="U96" s="27"/>
      <c r="V96" s="64">
        <f>SUM(H96:S96)*D96</f>
        <v>0</v>
      </c>
      <c r="W96" s="64">
        <f>SUM(H96:S96)*F96</f>
        <v>0</v>
      </c>
      <c r="X96" s="10"/>
      <c r="Y96" s="10"/>
      <c r="Z96" s="10"/>
      <c r="AA96" s="10"/>
      <c r="AB96" s="12"/>
    </row>
    <row r="97" ht="20" customHeight="1">
      <c r="A97" s="65"/>
      <c r="B97" s="96"/>
      <c r="C97" s="96"/>
      <c r="D97" s="96"/>
      <c r="E97" s="96"/>
      <c r="F97" s="96"/>
      <c r="G97" s="97"/>
      <c r="H97" s="66"/>
      <c r="I97" s="66"/>
      <c r="J97" s="66"/>
      <c r="K97" s="66"/>
      <c r="L97" s="66"/>
      <c r="M97" s="66"/>
      <c r="N97" s="66"/>
      <c r="O97" s="66"/>
      <c r="P97" s="66"/>
      <c r="Q97" s="96"/>
      <c r="R97" s="66"/>
      <c r="S97" s="66"/>
      <c r="T97" s="96"/>
      <c r="U97" s="10"/>
      <c r="V97" s="64">
        <f>SUM(H97:S97)*D97</f>
        <v>0</v>
      </c>
      <c r="W97" s="10"/>
      <c r="X97" s="10"/>
      <c r="Y97" s="10"/>
      <c r="Z97" s="10"/>
      <c r="AA97" s="10"/>
      <c r="AB97" s="12"/>
    </row>
    <row r="98" ht="10" customHeight="1">
      <c r="A98" s="65"/>
      <c r="B98" s="11"/>
      <c r="C98" s="98"/>
      <c r="D98" s="11"/>
      <c r="E98" s="11"/>
      <c r="F98" s="99"/>
      <c r="G98" s="100"/>
      <c r="H98" s="70"/>
      <c r="I98" s="71"/>
      <c r="J98" s="72"/>
      <c r="K98" s="73"/>
      <c r="L98" s="74"/>
      <c r="M98" s="75"/>
      <c r="N98" s="76"/>
      <c r="O98" s="77"/>
      <c r="P98" s="78"/>
      <c r="Q98" s="40"/>
      <c r="R98" s="80"/>
      <c r="S98" s="81"/>
      <c r="T98" s="101"/>
      <c r="U98" s="10"/>
      <c r="V98" s="10"/>
      <c r="W98" s="10"/>
      <c r="X98" s="10"/>
      <c r="Y98" s="10"/>
      <c r="Z98" s="10"/>
      <c r="AA98" s="10"/>
      <c r="AB98" s="12"/>
    </row>
    <row r="99" ht="20" customHeight="1">
      <c r="A99" s="56"/>
      <c r="B99" t="s" s="95">
        <v>181</v>
      </c>
      <c r="C99" t="s" s="58">
        <v>182</v>
      </c>
      <c r="D99" s="59">
        <v>200</v>
      </c>
      <c r="E99" t="s" s="60">
        <v>24</v>
      </c>
      <c r="F99" s="92">
        <v>94.98999999999999</v>
      </c>
      <c r="G99" s="61">
        <v>5903</v>
      </c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3">
        <f>G99*H99+G99*I99+G99*J99+G99*K99+G99*L99+G99*M99+G99*N99+G99*O99+G99*P99+(G99*1.05)*R99+(G99*1.05)*S99</f>
        <v>0</v>
      </c>
      <c r="U99" s="27"/>
      <c r="V99" s="64">
        <f>SUM(H99:S99)*D99</f>
        <v>0</v>
      </c>
      <c r="W99" s="64">
        <f>SUM(H99:S99)*F99</f>
        <v>0</v>
      </c>
      <c r="X99" s="10"/>
      <c r="Y99" s="10"/>
      <c r="Z99" s="10"/>
      <c r="AA99" s="10"/>
      <c r="AB99" s="12"/>
    </row>
    <row r="100" ht="10" customHeight="1">
      <c r="A100" s="65"/>
      <c r="B100" s="66"/>
      <c r="C100" s="67"/>
      <c r="D100" s="68"/>
      <c r="E100" s="68"/>
      <c r="F100" s="68"/>
      <c r="G100" s="91"/>
      <c r="H100" s="70"/>
      <c r="I100" s="71"/>
      <c r="J100" s="72"/>
      <c r="K100" s="73"/>
      <c r="L100" s="74"/>
      <c r="M100" s="75"/>
      <c r="N100" s="76"/>
      <c r="O100" s="77"/>
      <c r="P100" s="78"/>
      <c r="Q100" s="79"/>
      <c r="R100" s="80"/>
      <c r="S100" s="81"/>
      <c r="T100" s="82"/>
      <c r="U100" s="10"/>
      <c r="V100" s="10"/>
      <c r="W100" s="10"/>
      <c r="X100" s="10"/>
      <c r="Y100" s="10"/>
      <c r="Z100" s="10"/>
      <c r="AA100" s="10"/>
      <c r="AB100" s="12"/>
    </row>
    <row r="101" ht="20" customHeight="1">
      <c r="A101" s="56"/>
      <c r="B101" t="s" s="95">
        <v>183</v>
      </c>
      <c r="C101" t="s" s="58">
        <v>184</v>
      </c>
      <c r="D101" s="59">
        <v>20</v>
      </c>
      <c r="E101" t="s" s="60">
        <v>27</v>
      </c>
      <c r="F101" s="92">
        <v>1.1</v>
      </c>
      <c r="G101" s="61">
        <v>160</v>
      </c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3">
        <f>G101*H101+G101*I101+G101*J101+G101*K101+G101*L101+G101*M101+G101*N101+G101*O101+G101*P101+(G101*1.05)*R101+(G101*1.05)*S101</f>
        <v>0</v>
      </c>
      <c r="U101" s="27"/>
      <c r="V101" s="64">
        <f>SUM(H101:S101)*D101</f>
        <v>0</v>
      </c>
      <c r="W101" s="64">
        <f>SUM(H101:S101)*F101</f>
        <v>0</v>
      </c>
      <c r="X101" s="10"/>
      <c r="Y101" s="10"/>
      <c r="Z101" s="10"/>
      <c r="AA101" s="10"/>
      <c r="AB101" s="12"/>
    </row>
    <row r="102" ht="20" customHeight="1">
      <c r="A102" s="56"/>
      <c r="B102" t="s" s="95">
        <v>185</v>
      </c>
      <c r="C102" t="s" s="58">
        <v>186</v>
      </c>
      <c r="D102" s="59">
        <v>12</v>
      </c>
      <c r="E102" t="s" s="60">
        <v>27</v>
      </c>
      <c r="F102" s="92">
        <v>1.09</v>
      </c>
      <c r="G102" s="61">
        <v>141</v>
      </c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3">
        <f>G102*H102+G102*I102+G102*J102+G102*K102+G102*L102+G102*M102+G102*N102+G102*O102+G102*P102+(G102*1.05)*R102+(G102*1.05)*S102</f>
        <v>0</v>
      </c>
      <c r="U102" s="27"/>
      <c r="V102" s="64">
        <f>SUM(H102:S102)*D102</f>
        <v>0</v>
      </c>
      <c r="W102" s="64">
        <f>SUM(H102:S102)*F102</f>
        <v>0</v>
      </c>
      <c r="X102" s="10"/>
      <c r="Y102" s="10"/>
      <c r="Z102" s="10"/>
      <c r="AA102" s="10"/>
      <c r="AB102" s="12"/>
    </row>
    <row r="103" ht="20" customHeight="1">
      <c r="A103" s="56"/>
      <c r="B103" t="s" s="95">
        <v>187</v>
      </c>
      <c r="C103" t="s" s="58">
        <v>188</v>
      </c>
      <c r="D103" s="59">
        <v>25</v>
      </c>
      <c r="E103" t="s" s="60">
        <v>178</v>
      </c>
      <c r="F103" s="92">
        <v>0.8100000000000001</v>
      </c>
      <c r="G103" s="61">
        <v>154</v>
      </c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3">
        <f>G103*H103+G103*I103+G103*J103+G103*K103+G103*L103+G103*M103+G103*N103+G103*O103+G103*P103+(G103*1.05)*R103+(G103*1.05)*S103</f>
        <v>0</v>
      </c>
      <c r="U103" s="27"/>
      <c r="V103" s="64">
        <f>SUM(H103:S103)*D103</f>
        <v>0</v>
      </c>
      <c r="W103" s="64">
        <f>SUM(H103:S103)*F103</f>
        <v>0</v>
      </c>
      <c r="X103" s="10"/>
      <c r="Y103" s="10"/>
      <c r="Z103" s="10"/>
      <c r="AA103" s="10"/>
      <c r="AB103" s="12"/>
    </row>
    <row r="104" ht="10" customHeight="1">
      <c r="A104" s="65"/>
      <c r="B104" s="66"/>
      <c r="C104" s="67"/>
      <c r="D104" s="68"/>
      <c r="E104" s="68"/>
      <c r="F104" s="68"/>
      <c r="G104" s="91"/>
      <c r="H104" s="70"/>
      <c r="I104" s="71"/>
      <c r="J104" s="72"/>
      <c r="K104" s="73"/>
      <c r="L104" s="74"/>
      <c r="M104" s="75"/>
      <c r="N104" s="76"/>
      <c r="O104" s="77"/>
      <c r="P104" s="78"/>
      <c r="Q104" s="79"/>
      <c r="R104" s="80"/>
      <c r="S104" s="81"/>
      <c r="T104" s="82"/>
      <c r="U104" s="10"/>
      <c r="V104" s="10"/>
      <c r="W104" s="10"/>
      <c r="X104" s="10"/>
      <c r="Y104" s="10"/>
      <c r="Z104" s="10"/>
      <c r="AA104" s="10"/>
      <c r="AB104" s="12"/>
    </row>
    <row r="105" ht="20" customHeight="1">
      <c r="A105" s="56"/>
      <c r="B105" t="s" s="95">
        <v>189</v>
      </c>
      <c r="C105" t="s" s="58">
        <v>190</v>
      </c>
      <c r="D105" s="59">
        <v>12</v>
      </c>
      <c r="E105" t="s" s="60">
        <v>175</v>
      </c>
      <c r="F105" s="92">
        <v>0.76</v>
      </c>
      <c r="G105" s="61">
        <v>123</v>
      </c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3">
        <f>G105*H105+G105*I105+G105*J105+G105*K105+G105*L105+G105*M105+G105*N105+G105*O105+G105*P105+(G105*1.05)*R105+(G105*1.05)*S105</f>
        <v>0</v>
      </c>
      <c r="U105" s="27"/>
      <c r="V105" s="64">
        <f>SUM(H105:S105)*D105</f>
        <v>0</v>
      </c>
      <c r="W105" s="64">
        <f>SUM(H105:S105)*F105</f>
        <v>0</v>
      </c>
      <c r="X105" s="10"/>
      <c r="Y105" s="10"/>
      <c r="Z105" s="10"/>
      <c r="AA105" s="10"/>
      <c r="AB105" s="12"/>
    </row>
    <row r="106" ht="20" customHeight="1">
      <c r="A106" s="56"/>
      <c r="B106" t="s" s="95">
        <v>191</v>
      </c>
      <c r="C106" t="s" s="58">
        <v>192</v>
      </c>
      <c r="D106" s="59">
        <v>10</v>
      </c>
      <c r="E106" t="s" s="60">
        <v>139</v>
      </c>
      <c r="F106" s="92">
        <v>2.39</v>
      </c>
      <c r="G106" s="61">
        <v>177.5</v>
      </c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3">
        <f>G106*H106+G106*I106+G106*J106+G106*K106+G106*L106+G106*M106+G106*N106+G106*O106+G106*P106+(G106*1.05)*R106+(G106*1.05)*S106</f>
        <v>0</v>
      </c>
      <c r="U106" s="27"/>
      <c r="V106" s="64">
        <f>SUM(H106:S106)*D106</f>
        <v>0</v>
      </c>
      <c r="W106" s="64">
        <f>SUM(H106:S106)*F106</f>
        <v>0</v>
      </c>
      <c r="X106" s="10"/>
      <c r="Y106" s="10"/>
      <c r="Z106" s="10"/>
      <c r="AA106" s="10"/>
      <c r="AB106" s="12"/>
    </row>
    <row r="107" ht="20" customHeight="1">
      <c r="A107" s="56"/>
      <c r="B107" t="s" s="95">
        <v>193</v>
      </c>
      <c r="C107" t="s" s="58">
        <v>194</v>
      </c>
      <c r="D107" s="59">
        <v>12</v>
      </c>
      <c r="E107" t="s" s="60">
        <v>175</v>
      </c>
      <c r="F107" s="92">
        <v>0.93</v>
      </c>
      <c r="G107" s="61">
        <v>129</v>
      </c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3">
        <f>G107*H107+G107*I107+G107*J107+G107*K107+G107*L107+G107*M107+G107*N107+G107*O107+G107*P107+(G107*1.05)*R107+(G107*1.05)*S107</f>
        <v>0</v>
      </c>
      <c r="U107" s="27"/>
      <c r="V107" s="64">
        <f>SUM(H107:S107)*D107</f>
        <v>0</v>
      </c>
      <c r="W107" s="64">
        <f>SUM(H107:S107)*F107</f>
        <v>0</v>
      </c>
      <c r="X107" s="10"/>
      <c r="Y107" s="10"/>
      <c r="Z107" s="10"/>
      <c r="AA107" s="10"/>
      <c r="AB107" s="12"/>
    </row>
    <row r="108" ht="20" customHeight="1">
      <c r="A108" s="56"/>
      <c r="B108" t="s" s="95">
        <v>195</v>
      </c>
      <c r="C108" t="s" s="58">
        <v>196</v>
      </c>
      <c r="D108" s="59">
        <v>10</v>
      </c>
      <c r="E108" t="s" s="60">
        <v>139</v>
      </c>
      <c r="F108" s="92">
        <v>1.54</v>
      </c>
      <c r="G108" s="61">
        <v>149.5</v>
      </c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3">
        <f>G108*H108+G108*I108+G108*J108+G108*K108+G108*L108+G108*M108+G108*N108+G108*O108+G108*P108+(G108*1.05)*R108+(G108*1.05)*S108</f>
        <v>0</v>
      </c>
      <c r="U108" s="27"/>
      <c r="V108" s="64">
        <f>SUM(H108:S108)*D108</f>
        <v>0</v>
      </c>
      <c r="W108" s="64">
        <f>SUM(H108:S108)*F108</f>
        <v>0</v>
      </c>
      <c r="X108" s="10"/>
      <c r="Y108" s="10"/>
      <c r="Z108" s="10"/>
      <c r="AA108" s="10"/>
      <c r="AB108" s="12"/>
    </row>
    <row r="109" ht="20" customHeight="1">
      <c r="A109" s="56"/>
      <c r="B109" t="s" s="95">
        <v>197</v>
      </c>
      <c r="C109" t="s" s="58">
        <v>198</v>
      </c>
      <c r="D109" s="59">
        <v>12</v>
      </c>
      <c r="E109" t="s" s="60">
        <v>175</v>
      </c>
      <c r="F109" s="92">
        <v>0.76</v>
      </c>
      <c r="G109" s="61">
        <v>123</v>
      </c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3">
        <f>G109*H109+G109*I109+G109*J109+G109*K109+G109*L109+G109*M109+G109*N109+G109*O109+G109*P109+(G109*1.05)*R109+(G109*1.05)*S109</f>
        <v>0</v>
      </c>
      <c r="U109" s="27"/>
      <c r="V109" s="64">
        <f>SUM(H109:S109)*D109</f>
        <v>0</v>
      </c>
      <c r="W109" s="64">
        <f>SUM(H109:S109)*F109</f>
        <v>0</v>
      </c>
      <c r="X109" s="10"/>
      <c r="Y109" s="10"/>
      <c r="Z109" s="10"/>
      <c r="AA109" s="10"/>
      <c r="AB109" s="12"/>
    </row>
    <row r="110" ht="20" customHeight="1">
      <c r="A110" s="56"/>
      <c r="B110" t="s" s="95">
        <v>199</v>
      </c>
      <c r="C110" t="s" s="58">
        <v>200</v>
      </c>
      <c r="D110" s="59">
        <v>10</v>
      </c>
      <c r="E110" t="s" s="60">
        <v>139</v>
      </c>
      <c r="F110" s="92">
        <v>1.98</v>
      </c>
      <c r="G110" s="61">
        <v>165</v>
      </c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3">
        <f>G110*H110+G110*I110+G110*J110+G110*K110+G110*L110+G110*M110+G110*N110+G110*O110+G110*P110+(G110*1.05)*R110+(G110*1.05)*S110</f>
        <v>0</v>
      </c>
      <c r="U110" s="27"/>
      <c r="V110" s="64">
        <f>SUM(H110:S110)*D110</f>
        <v>0</v>
      </c>
      <c r="W110" s="64">
        <f>SUM(H110:S110)*F110</f>
        <v>0</v>
      </c>
      <c r="X110" s="10"/>
      <c r="Y110" s="10"/>
      <c r="Z110" s="10"/>
      <c r="AA110" s="10"/>
      <c r="AB110" s="12"/>
    </row>
    <row r="111" ht="10" customHeight="1">
      <c r="A111" s="65"/>
      <c r="B111" s="66"/>
      <c r="C111" s="67"/>
      <c r="D111" s="68"/>
      <c r="E111" s="68"/>
      <c r="F111" s="68"/>
      <c r="G111" s="91"/>
      <c r="H111" s="70"/>
      <c r="I111" s="71"/>
      <c r="J111" s="72"/>
      <c r="K111" s="73"/>
      <c r="L111" s="74"/>
      <c r="M111" s="75"/>
      <c r="N111" s="76"/>
      <c r="O111" s="77"/>
      <c r="P111" s="78"/>
      <c r="Q111" s="79"/>
      <c r="R111" s="80"/>
      <c r="S111" s="81"/>
      <c r="T111" s="82"/>
      <c r="U111" s="10"/>
      <c r="V111" s="10"/>
      <c r="W111" s="10"/>
      <c r="X111" s="10"/>
      <c r="Y111" s="10"/>
      <c r="Z111" s="10"/>
      <c r="AA111" s="10"/>
      <c r="AB111" s="12"/>
    </row>
    <row r="112" ht="20" customHeight="1">
      <c r="A112" s="56"/>
      <c r="B112" t="s" s="95">
        <v>201</v>
      </c>
      <c r="C112" t="s" s="58">
        <v>202</v>
      </c>
      <c r="D112" s="59">
        <v>5</v>
      </c>
      <c r="E112" t="s" s="60">
        <v>203</v>
      </c>
      <c r="F112" s="92">
        <v>3.24</v>
      </c>
      <c r="G112" s="61">
        <v>203</v>
      </c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3">
        <f>G112*H112+G112*I112+G112*J112+G112*K112+G112*L112+G112*M112+G112*N112+G112*O112+G112*P112+(G112*1.05)*R112+(G112*1.05)*S112</f>
        <v>0</v>
      </c>
      <c r="U112" s="27"/>
      <c r="V112" s="64">
        <f>SUM(H112:S112)*D112</f>
        <v>0</v>
      </c>
      <c r="W112" s="64">
        <f>SUM(H112:S112)*F112</f>
        <v>0</v>
      </c>
      <c r="X112" s="10"/>
      <c r="Y112" s="10"/>
      <c r="Z112" s="10"/>
      <c r="AA112" s="10"/>
      <c r="AB112" s="12"/>
    </row>
    <row r="113" ht="20" customHeight="1">
      <c r="A113" s="56"/>
      <c r="B113" t="s" s="95">
        <v>204</v>
      </c>
      <c r="C113" t="s" s="58">
        <v>205</v>
      </c>
      <c r="D113" s="59">
        <v>6</v>
      </c>
      <c r="E113" t="s" s="60">
        <v>48</v>
      </c>
      <c r="F113" s="92">
        <v>2.77</v>
      </c>
      <c r="G113" s="61">
        <v>195.5</v>
      </c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3">
        <f>G113*H113+G113*I113+G113*J113+G113*K113+G113*L113+G113*M113+G113*N113+G113*O113+G113*P113+(G113*1.05)*R113+(G113*1.05)*S113</f>
        <v>0</v>
      </c>
      <c r="U113" s="27"/>
      <c r="V113" s="64">
        <f>SUM(H113:S113)*D113</f>
        <v>0</v>
      </c>
      <c r="W113" s="64">
        <f>SUM(H113:S113)*F113</f>
        <v>0</v>
      </c>
      <c r="X113" s="10"/>
      <c r="Y113" s="10"/>
      <c r="Z113" s="10"/>
      <c r="AA113" s="10"/>
      <c r="AB113" s="12"/>
    </row>
    <row r="114" ht="20" customHeight="1">
      <c r="A114" s="56"/>
      <c r="B114" t="s" s="95">
        <v>206</v>
      </c>
      <c r="C114" t="s" s="58">
        <v>207</v>
      </c>
      <c r="D114" s="59">
        <v>10</v>
      </c>
      <c r="E114" t="s" s="60">
        <v>139</v>
      </c>
      <c r="F114" s="92">
        <v>3.25</v>
      </c>
      <c r="G114" s="61">
        <v>237</v>
      </c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3">
        <f>G114*H114+G114*I114+G114*J114+G114*K114+G114*L114+G114*M114+G114*N114+G114*O114+G114*P114+(G114*1.05)*R114+(G114*1.05)*S114</f>
        <v>0</v>
      </c>
      <c r="U114" s="27"/>
      <c r="V114" s="64">
        <f>SUM(H114:S114)*D114</f>
        <v>0</v>
      </c>
      <c r="W114" s="64">
        <f>SUM(H114:S114)*F114</f>
        <v>0</v>
      </c>
      <c r="X114" s="10"/>
      <c r="Y114" s="10"/>
      <c r="Z114" s="10"/>
      <c r="AA114" s="10"/>
      <c r="AB114" s="12"/>
    </row>
    <row r="115" ht="20" customHeight="1">
      <c r="A115" s="56"/>
      <c r="B115" t="s" s="95">
        <v>208</v>
      </c>
      <c r="C115" t="s" s="58">
        <v>209</v>
      </c>
      <c r="D115" s="59">
        <v>1</v>
      </c>
      <c r="E115" t="s" s="60">
        <v>72</v>
      </c>
      <c r="F115" s="92">
        <v>4.47</v>
      </c>
      <c r="G115" s="61">
        <v>210.5</v>
      </c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3">
        <f>G115*H115+G115*I115+G115*J115+G115*K115+G115*L115+G115*M115+G115*N115+G115*O115+G115*P115+(G115*1.05)*R115+(G115*1.05)*S115</f>
        <v>0</v>
      </c>
      <c r="U115" s="27"/>
      <c r="V115" s="64">
        <f>SUM(H115:S115)*D115</f>
        <v>0</v>
      </c>
      <c r="W115" s="64">
        <f>SUM(H115:S115)*F115</f>
        <v>0</v>
      </c>
      <c r="X115" s="10"/>
      <c r="Y115" s="10"/>
      <c r="Z115" s="10"/>
      <c r="AA115" s="10"/>
      <c r="AB115" s="12"/>
    </row>
    <row r="116" ht="20" customHeight="1">
      <c r="A116" s="56"/>
      <c r="B116" t="s" s="95">
        <v>210</v>
      </c>
      <c r="C116" t="s" s="58">
        <v>211</v>
      </c>
      <c r="D116" s="59">
        <v>1</v>
      </c>
      <c r="E116" t="s" s="60">
        <v>72</v>
      </c>
      <c r="F116" s="92">
        <v>4.49</v>
      </c>
      <c r="G116" s="61">
        <v>212</v>
      </c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3">
        <f>G116*H116+G116*I116+G116*J116+G116*K116+G116*L116+G116*M116+G116*N116+G116*O116+G116*P116+(G116*1.05)*R116+(G116*1.05)*S116</f>
        <v>0</v>
      </c>
      <c r="U116" s="27"/>
      <c r="V116" s="64">
        <f>SUM(H116:S116)*D116</f>
        <v>0</v>
      </c>
      <c r="W116" s="64">
        <f>SUM(H116:S116)*F116</f>
        <v>0</v>
      </c>
      <c r="X116" s="10"/>
      <c r="Y116" s="10"/>
      <c r="Z116" s="10"/>
      <c r="AA116" s="10"/>
      <c r="AB116" s="12"/>
    </row>
    <row r="117" ht="20" customHeight="1">
      <c r="A117" s="56"/>
      <c r="B117" t="s" s="95">
        <v>212</v>
      </c>
      <c r="C117" t="s" s="58">
        <v>213</v>
      </c>
      <c r="D117" s="59">
        <v>2</v>
      </c>
      <c r="E117" t="s" s="60">
        <v>72</v>
      </c>
      <c r="F117" s="92">
        <v>2.32</v>
      </c>
      <c r="G117" s="61">
        <v>155</v>
      </c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3">
        <f>G117*H117+G117*I117+G117*J117+G117*K117+G117*L117+G117*M117+G117*N117+G117*O117+G117*P117+(G117*1.05)*R117+(G117*1.05)*S117</f>
        <v>0</v>
      </c>
      <c r="U117" s="27"/>
      <c r="V117" s="64">
        <f>SUM(H117:S117)*D117</f>
        <v>0</v>
      </c>
      <c r="W117" s="64">
        <f>SUM(H117:S117)*F117</f>
        <v>0</v>
      </c>
      <c r="X117" s="10"/>
      <c r="Y117" s="10"/>
      <c r="Z117" s="10"/>
      <c r="AA117" s="10"/>
      <c r="AB117" s="12"/>
    </row>
    <row r="118" ht="20" customHeight="1">
      <c r="A118" s="56"/>
      <c r="B118" t="s" s="95">
        <v>214</v>
      </c>
      <c r="C118" t="s" s="58">
        <v>215</v>
      </c>
      <c r="D118" s="59">
        <v>2</v>
      </c>
      <c r="E118" t="s" s="60">
        <v>72</v>
      </c>
      <c r="F118" s="92">
        <v>2.26</v>
      </c>
      <c r="G118" s="61">
        <v>153.5</v>
      </c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3">
        <f>G118*H118+G118*I118+G118*J118+G118*K118+G118*L118+G118*M118+G118*N118+G118*O118+G118*P118+(G118*1.05)*R118+(G118*1.05)*S118</f>
        <v>0</v>
      </c>
      <c r="U118" s="27"/>
      <c r="V118" s="64">
        <f>SUM(H118:S118)*D118</f>
        <v>0</v>
      </c>
      <c r="W118" s="64">
        <f>SUM(H118:S118)*F118</f>
        <v>0</v>
      </c>
      <c r="X118" s="10"/>
      <c r="Y118" s="10"/>
      <c r="Z118" s="10"/>
      <c r="AA118" s="10"/>
      <c r="AB118" s="12"/>
    </row>
    <row r="119" ht="20" customHeight="1">
      <c r="A119" s="56"/>
      <c r="B119" t="s" s="95">
        <v>216</v>
      </c>
      <c r="C119" t="s" s="58">
        <v>217</v>
      </c>
      <c r="D119" s="59">
        <v>2</v>
      </c>
      <c r="E119" t="s" s="60">
        <v>203</v>
      </c>
      <c r="F119" s="92">
        <v>2.55</v>
      </c>
      <c r="G119" s="61">
        <v>162</v>
      </c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3">
        <f>G119*H119+G119*I119+G119*J119+G119*K119+G119*L119+G119*M119+G119*N119+G119*O119+G119*P119+(G119*1.05)*R119+(G119*1.05)*S119</f>
        <v>0</v>
      </c>
      <c r="U119" s="27"/>
      <c r="V119" s="64">
        <f>SUM(H119:S119)*D119</f>
        <v>0</v>
      </c>
      <c r="W119" s="64">
        <f>SUM(H119:S119)*F119</f>
        <v>0</v>
      </c>
      <c r="X119" s="10"/>
      <c r="Y119" s="10"/>
      <c r="Z119" s="10"/>
      <c r="AA119" s="10"/>
      <c r="AB119" s="12"/>
    </row>
    <row r="120" ht="20" customHeight="1">
      <c r="A120" s="56"/>
      <c r="B120" t="s" s="95">
        <v>218</v>
      </c>
      <c r="C120" t="s" s="58">
        <v>219</v>
      </c>
      <c r="D120" s="59">
        <v>2</v>
      </c>
      <c r="E120" t="s" s="60">
        <v>72</v>
      </c>
      <c r="F120" s="92">
        <v>3.98</v>
      </c>
      <c r="G120" s="61">
        <v>204.5</v>
      </c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3">
        <f>G120*H120+G120*I120+G120*J120+G120*K120+G120*L120+G120*M120+G120*N120+G120*O120+G120*P120+(G120*1.05)*R120+(G120*1.05)*S120</f>
        <v>0</v>
      </c>
      <c r="U120" s="27"/>
      <c r="V120" s="64">
        <f>SUM(H120:S120)*D120</f>
        <v>0</v>
      </c>
      <c r="W120" s="64">
        <f>SUM(H120:S120)*F120</f>
        <v>0</v>
      </c>
      <c r="X120" s="10"/>
      <c r="Y120" s="10"/>
      <c r="Z120" s="10"/>
      <c r="AA120" s="10"/>
      <c r="AB120" s="12"/>
    </row>
    <row r="121" ht="10" customHeight="1">
      <c r="A121" s="65"/>
      <c r="B121" s="66"/>
      <c r="C121" s="67"/>
      <c r="D121" s="68"/>
      <c r="E121" s="68"/>
      <c r="F121" s="68"/>
      <c r="G121" s="91"/>
      <c r="H121" s="70"/>
      <c r="I121" s="71"/>
      <c r="J121" s="72"/>
      <c r="K121" s="73"/>
      <c r="L121" s="74"/>
      <c r="M121" s="75"/>
      <c r="N121" s="76"/>
      <c r="O121" s="77"/>
      <c r="P121" s="78"/>
      <c r="Q121" s="79"/>
      <c r="R121" s="80"/>
      <c r="S121" s="81"/>
      <c r="T121" s="82"/>
      <c r="U121" s="10"/>
      <c r="V121" s="10"/>
      <c r="W121" s="10"/>
      <c r="X121" s="10"/>
      <c r="Y121" s="10"/>
      <c r="Z121" s="10"/>
      <c r="AA121" s="10"/>
      <c r="AB121" s="12"/>
    </row>
    <row r="122" ht="20" customHeight="1">
      <c r="A122" s="56"/>
      <c r="B122" t="s" s="95">
        <v>220</v>
      </c>
      <c r="C122" t="s" s="58">
        <v>221</v>
      </c>
      <c r="D122" s="59">
        <v>4</v>
      </c>
      <c r="E122" t="s" s="60">
        <v>51</v>
      </c>
      <c r="F122" s="92">
        <v>3.15</v>
      </c>
      <c r="G122" s="61">
        <v>193</v>
      </c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3">
        <f>G122*H122+G122*I122+G122*J122+G122*K122+G122*L122+G122*M122+G122*N122+G122*O122+G122*P122+(G122*1.05)*R122+(G122*1.05)*S122</f>
        <v>0</v>
      </c>
      <c r="U122" s="27"/>
      <c r="V122" s="64">
        <f>SUM(H122:S122)*D122</f>
        <v>0</v>
      </c>
      <c r="W122" s="64">
        <f>SUM(H122:S122)*F122</f>
        <v>0</v>
      </c>
      <c r="X122" s="10"/>
      <c r="Y122" s="10"/>
      <c r="Z122" s="10"/>
      <c r="AA122" s="10"/>
      <c r="AB122" s="12"/>
    </row>
    <row r="123" ht="20" customHeight="1">
      <c r="A123" s="56"/>
      <c r="B123" t="s" s="95">
        <v>222</v>
      </c>
      <c r="C123" t="s" s="58">
        <v>223</v>
      </c>
      <c r="D123" s="59">
        <v>4</v>
      </c>
      <c r="E123" t="s" s="60">
        <v>51</v>
      </c>
      <c r="F123" s="92">
        <v>2.04</v>
      </c>
      <c r="G123" s="61">
        <v>160.5</v>
      </c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3">
        <f>G123*H123+G123*I123+G123*J123+G123*K123+G123*L123+G123*M123+G123*N123+G123*O123+G123*P123+(G123*1.05)*R123+(G123*1.05)*S123</f>
        <v>0</v>
      </c>
      <c r="U123" s="27"/>
      <c r="V123" s="64">
        <f>SUM(H123:S123)*D123</f>
        <v>0</v>
      </c>
      <c r="W123" s="64">
        <f>SUM(H123:S123)*F123</f>
        <v>0</v>
      </c>
      <c r="X123" s="10"/>
      <c r="Y123" s="10"/>
      <c r="Z123" s="10"/>
      <c r="AA123" s="10"/>
      <c r="AB123" s="12"/>
    </row>
    <row r="124" ht="20" customHeight="1">
      <c r="A124" s="56"/>
      <c r="B124" t="s" s="95">
        <v>224</v>
      </c>
      <c r="C124" t="s" s="58">
        <v>225</v>
      </c>
      <c r="D124" s="59">
        <v>1</v>
      </c>
      <c r="E124" t="s" s="60">
        <v>72</v>
      </c>
      <c r="F124" s="92">
        <v>3.49</v>
      </c>
      <c r="G124" s="61">
        <v>182</v>
      </c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3">
        <f>G124*H124+G124*I124+G124*J124+G124*K124+G124*L124+G124*M124+G124*N124+G124*O124+G124*P124+(G124*1.05)*R124+(G124*1.05)*S124</f>
        <v>0</v>
      </c>
      <c r="U124" s="27"/>
      <c r="V124" s="64">
        <f>SUM(H124:S124)*D124</f>
        <v>0</v>
      </c>
      <c r="W124" s="64">
        <f>SUM(H124:S124)*F124</f>
        <v>0</v>
      </c>
      <c r="X124" s="10"/>
      <c r="Y124" s="10"/>
      <c r="Z124" s="10"/>
      <c r="AA124" s="10"/>
      <c r="AB124" s="12"/>
    </row>
    <row r="125" ht="20" customHeight="1">
      <c r="A125" s="56"/>
      <c r="B125" t="s" s="95">
        <v>226</v>
      </c>
      <c r="C125" t="s" s="58">
        <v>227</v>
      </c>
      <c r="D125" s="59">
        <v>1</v>
      </c>
      <c r="E125" t="s" s="60">
        <v>72</v>
      </c>
      <c r="F125" s="92">
        <v>2.25</v>
      </c>
      <c r="G125" s="61">
        <v>145</v>
      </c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3">
        <f>G125*H125+G125*I125+G125*J125+G125*K125+G125*L125+G125*M125+G125*N125+G125*O125+G125*P125+(G125*1.05)*R125+(G125*1.05)*S125</f>
        <v>0</v>
      </c>
      <c r="U125" s="27"/>
      <c r="V125" s="64">
        <f>SUM(H125:S125)*D125</f>
        <v>0</v>
      </c>
      <c r="W125" s="64">
        <f>SUM(H125:S125)*F125</f>
        <v>0</v>
      </c>
      <c r="X125" s="10"/>
      <c r="Y125" s="10"/>
      <c r="Z125" s="10"/>
      <c r="AA125" s="10"/>
      <c r="AB125" s="12"/>
    </row>
    <row r="126" ht="10" customHeight="1">
      <c r="A126" s="65"/>
      <c r="B126" s="66"/>
      <c r="C126" s="67"/>
      <c r="D126" s="68"/>
      <c r="E126" s="68"/>
      <c r="F126" s="68"/>
      <c r="G126" s="91"/>
      <c r="H126" s="70"/>
      <c r="I126" s="71"/>
      <c r="J126" s="72"/>
      <c r="K126" s="73"/>
      <c r="L126" s="74"/>
      <c r="M126" s="75"/>
      <c r="N126" s="76"/>
      <c r="O126" s="77"/>
      <c r="P126" s="78"/>
      <c r="Q126" s="79"/>
      <c r="R126" s="80"/>
      <c r="S126" s="81"/>
      <c r="T126" s="82"/>
      <c r="U126" s="10"/>
      <c r="V126" s="10"/>
      <c r="W126" s="10"/>
      <c r="X126" s="10"/>
      <c r="Y126" s="10"/>
      <c r="Z126" s="10"/>
      <c r="AA126" s="10"/>
      <c r="AB126" s="12"/>
    </row>
    <row r="127" ht="20" customHeight="1">
      <c r="A127" s="56"/>
      <c r="B127" t="s" s="95">
        <v>228</v>
      </c>
      <c r="C127" t="s" s="58">
        <v>229</v>
      </c>
      <c r="D127" s="59">
        <v>2</v>
      </c>
      <c r="E127" t="s" s="60">
        <v>72</v>
      </c>
      <c r="F127" s="92">
        <v>2.25</v>
      </c>
      <c r="G127" s="61">
        <v>153</v>
      </c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3">
        <f>G127*H127+G127*I127+G127*J127+G127*K127+G127*L127+G127*M127+G127*N127+G127*O127+G127*P127+(G127*1.05)*R127+(G127*1.05)*S127</f>
        <v>0</v>
      </c>
      <c r="U127" s="27"/>
      <c r="V127" s="64">
        <f>SUM(H127:S127)*D127</f>
        <v>0</v>
      </c>
      <c r="W127" s="64">
        <f>SUM(H127:S127)*F127</f>
        <v>0</v>
      </c>
      <c r="X127" s="10"/>
      <c r="Y127" s="10"/>
      <c r="Z127" s="10"/>
      <c r="AA127" s="10"/>
      <c r="AB127" s="12"/>
    </row>
    <row r="128" ht="20" customHeight="1">
      <c r="A128" s="56"/>
      <c r="B128" t="s" s="95">
        <v>230</v>
      </c>
      <c r="C128" t="s" s="58">
        <v>231</v>
      </c>
      <c r="D128" s="59">
        <v>2</v>
      </c>
      <c r="E128" t="s" s="60">
        <v>72</v>
      </c>
      <c r="F128" s="92">
        <v>2.66</v>
      </c>
      <c r="G128" s="61">
        <v>165.5</v>
      </c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3">
        <f>G128*H128+G128*I128+G128*J128+G128*K128+G128*L128+G128*M128+G128*N128+G128*O128+G128*P128+(G128*1.05)*R128+(G128*1.05)*S128</f>
        <v>0</v>
      </c>
      <c r="U128" s="27"/>
      <c r="V128" s="64">
        <f>SUM(H128:S128)*D128</f>
        <v>0</v>
      </c>
      <c r="W128" s="64">
        <f>SUM(H128:S128)*F128</f>
        <v>0</v>
      </c>
      <c r="X128" s="10"/>
      <c r="Y128" s="10"/>
      <c r="Z128" s="10"/>
      <c r="AA128" s="10"/>
      <c r="AB128" s="12"/>
    </row>
    <row r="129" ht="20" customHeight="1">
      <c r="A129" s="56"/>
      <c r="B129" t="s" s="95">
        <v>232</v>
      </c>
      <c r="C129" t="s" s="58">
        <v>233</v>
      </c>
      <c r="D129" s="59">
        <v>2</v>
      </c>
      <c r="E129" t="s" s="60">
        <v>72</v>
      </c>
      <c r="F129" s="92">
        <v>2.72</v>
      </c>
      <c r="G129" s="61">
        <v>167</v>
      </c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3">
        <f>G129*H129+G129*I129+G129*J129+G129*K129+G129*L129+G129*M129+G129*N129+G129*O129+G129*P129+(G129*1.05)*R129+(G129*1.05)*S129</f>
        <v>0</v>
      </c>
      <c r="U129" s="27"/>
      <c r="V129" s="64">
        <f>SUM(H129:S129)*D129</f>
        <v>0</v>
      </c>
      <c r="W129" s="64">
        <f>SUM(H129:S129)*F129</f>
        <v>0</v>
      </c>
      <c r="X129" s="10"/>
      <c r="Y129" s="10"/>
      <c r="Z129" s="10"/>
      <c r="AA129" s="10"/>
      <c r="AB129" s="12"/>
    </row>
    <row r="130" ht="20" customHeight="1">
      <c r="A130" s="56"/>
      <c r="B130" t="s" s="95">
        <v>234</v>
      </c>
      <c r="C130" t="s" s="58">
        <v>235</v>
      </c>
      <c r="D130" s="59">
        <v>2</v>
      </c>
      <c r="E130" t="s" s="60">
        <v>72</v>
      </c>
      <c r="F130" s="92">
        <v>2.15</v>
      </c>
      <c r="G130" s="61">
        <v>150</v>
      </c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3">
        <f>G130*H130+G130*I130+G130*J130+G130*K130+G130*L130+G130*M130+G130*N130+G130*O130+G130*P130+(G130*1.05)*R130+(G130*1.05)*S130</f>
        <v>0</v>
      </c>
      <c r="U130" s="27"/>
      <c r="V130" s="64">
        <f>SUM(H130:S130)*D130</f>
        <v>0</v>
      </c>
      <c r="W130" s="64">
        <f>SUM(H130:S130)*F130</f>
        <v>0</v>
      </c>
      <c r="X130" s="10"/>
      <c r="Y130" s="10"/>
      <c r="Z130" s="10"/>
      <c r="AA130" s="10"/>
      <c r="AB130" s="12"/>
    </row>
    <row r="131" ht="20" customHeight="1">
      <c r="A131" s="56"/>
      <c r="B131" t="s" s="95">
        <v>236</v>
      </c>
      <c r="C131" t="s" s="58">
        <v>237</v>
      </c>
      <c r="D131" s="59">
        <v>1</v>
      </c>
      <c r="E131" t="s" s="60">
        <v>72</v>
      </c>
      <c r="F131" s="92">
        <v>3.6</v>
      </c>
      <c r="G131" s="61">
        <v>185</v>
      </c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3">
        <f>G131*H131+G131*I131+G131*J131+G131*K131+G131*L131+G131*M131+G131*N131+G131*O131+G131*P131+(G131*1.05)*R131+(G131*1.05)*S131</f>
        <v>0</v>
      </c>
      <c r="U131" s="27"/>
      <c r="V131" s="64">
        <f>SUM(H131:S131)*D131</f>
        <v>0</v>
      </c>
      <c r="W131" s="64">
        <f>SUM(H131:S131)*F131</f>
        <v>0</v>
      </c>
      <c r="X131" s="10"/>
      <c r="Y131" s="10"/>
      <c r="Z131" s="10"/>
      <c r="AA131" s="10"/>
      <c r="AB131" s="12"/>
    </row>
    <row r="132" ht="20" customHeight="1">
      <c r="A132" s="56"/>
      <c r="B132" t="s" s="95">
        <v>238</v>
      </c>
      <c r="C132" t="s" s="58">
        <v>239</v>
      </c>
      <c r="D132" s="59">
        <v>1</v>
      </c>
      <c r="E132" t="s" s="60">
        <v>72</v>
      </c>
      <c r="F132" s="92">
        <v>2.25</v>
      </c>
      <c r="G132" s="61">
        <v>145.5</v>
      </c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3">
        <f>G132*H132+G132*I132+G132*J132+G132*K132+G132*L132+G132*M132+G132*N132+G132*O132+G132*P132+(G132*1.05)*R132+(G132*1.05)*S132</f>
        <v>0</v>
      </c>
      <c r="U132" s="27"/>
      <c r="V132" s="64">
        <f>SUM(H132:S132)*D132</f>
        <v>0</v>
      </c>
      <c r="W132" s="64">
        <f>SUM(H132:S132)*F132</f>
        <v>0</v>
      </c>
      <c r="X132" s="10"/>
      <c r="Y132" s="10"/>
      <c r="Z132" s="10"/>
      <c r="AA132" s="10"/>
      <c r="AB132" s="12"/>
    </row>
    <row r="133" ht="20" customHeight="1">
      <c r="A133" s="56"/>
      <c r="B133" t="s" s="95">
        <v>240</v>
      </c>
      <c r="C133" t="s" s="58">
        <v>241</v>
      </c>
      <c r="D133" s="59">
        <v>1</v>
      </c>
      <c r="E133" t="s" s="60">
        <v>72</v>
      </c>
      <c r="F133" s="92">
        <v>3.46</v>
      </c>
      <c r="G133" s="61">
        <v>181</v>
      </c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3">
        <f>G133*H133+G133*I133+G133*J133+G133*K133+G133*L133+G133*M133+G133*N133+G133*O133+G133*P133+(G133*1.05)*R133+(G133*1.05)*S133</f>
        <v>0</v>
      </c>
      <c r="U133" s="27"/>
      <c r="V133" s="64">
        <f>SUM(H133:S133)*D133</f>
        <v>0</v>
      </c>
      <c r="W133" s="64">
        <f>SUM(H133:S133)*F133</f>
        <v>0</v>
      </c>
      <c r="X133" s="10"/>
      <c r="Y133" s="10"/>
      <c r="Z133" s="10"/>
      <c r="AA133" s="10"/>
      <c r="AB133" s="12"/>
    </row>
    <row r="134" ht="20" customHeight="1">
      <c r="A134" s="56"/>
      <c r="B134" t="s" s="95">
        <v>242</v>
      </c>
      <c r="C134" t="s" s="58">
        <v>243</v>
      </c>
      <c r="D134" s="59">
        <v>1</v>
      </c>
      <c r="E134" t="s" s="60">
        <v>244</v>
      </c>
      <c r="F134" s="92">
        <v>3.03</v>
      </c>
      <c r="G134" s="61">
        <v>168.5</v>
      </c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3">
        <f>G134*H134+G134*I134+G134*J134+G134*K134+G134*L134+G134*M134+G134*N134+G134*O134+G134*P134+(G134*1.05)*R134+(G134*1.05)*S134</f>
        <v>0</v>
      </c>
      <c r="U134" s="27"/>
      <c r="V134" s="64">
        <f>SUM(H134:S134)*D134</f>
        <v>0</v>
      </c>
      <c r="W134" s="64">
        <f>SUM(H134:S134)*F134</f>
        <v>0</v>
      </c>
      <c r="X134" s="10"/>
      <c r="Y134" s="10"/>
      <c r="Z134" s="10"/>
      <c r="AA134" s="10"/>
      <c r="AB134" s="12"/>
    </row>
    <row r="135" ht="10" customHeight="1">
      <c r="A135" s="65"/>
      <c r="B135" s="66"/>
      <c r="C135" s="67"/>
      <c r="D135" s="68"/>
      <c r="E135" s="68"/>
      <c r="F135" s="68"/>
      <c r="G135" s="91"/>
      <c r="H135" s="70"/>
      <c r="I135" s="71"/>
      <c r="J135" s="72"/>
      <c r="K135" s="73"/>
      <c r="L135" s="74"/>
      <c r="M135" s="75"/>
      <c r="N135" s="76"/>
      <c r="O135" s="77"/>
      <c r="P135" s="78"/>
      <c r="Q135" s="79"/>
      <c r="R135" s="80"/>
      <c r="S135" s="81"/>
      <c r="T135" s="82"/>
      <c r="U135" s="10"/>
      <c r="V135" s="10"/>
      <c r="W135" s="10"/>
      <c r="X135" s="10"/>
      <c r="Y135" s="10"/>
      <c r="Z135" s="10"/>
      <c r="AA135" s="10"/>
      <c r="AB135" s="12"/>
    </row>
    <row r="136" ht="20" customHeight="1">
      <c r="A136" s="56"/>
      <c r="B136" t="s" s="95">
        <v>245</v>
      </c>
      <c r="C136" t="s" s="58">
        <v>246</v>
      </c>
      <c r="D136" s="59">
        <v>2</v>
      </c>
      <c r="E136" t="s" s="60">
        <v>72</v>
      </c>
      <c r="F136" s="92">
        <v>1.77</v>
      </c>
      <c r="G136" s="61">
        <v>139</v>
      </c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3">
        <f>G136*H136+G136*I136+G136*J136+G136*K136+G136*L136+G136*M136+G136*N136+G136*O136+G136*P136+(G136*1.05)*R136+(G136*1.05)*S136</f>
        <v>0</v>
      </c>
      <c r="U136" s="27"/>
      <c r="V136" s="64">
        <f>SUM(H136:S136)*D136</f>
        <v>0</v>
      </c>
      <c r="W136" s="64">
        <f>SUM(H136:S136)*F136</f>
        <v>0</v>
      </c>
      <c r="X136" s="10"/>
      <c r="Y136" s="10"/>
      <c r="Z136" s="10"/>
      <c r="AA136" s="10"/>
      <c r="AB136" s="12"/>
    </row>
    <row r="137" ht="20" customHeight="1">
      <c r="A137" s="56"/>
      <c r="B137" t="s" s="95">
        <v>247</v>
      </c>
      <c r="C137" t="s" s="58">
        <v>248</v>
      </c>
      <c r="D137" s="59">
        <v>2</v>
      </c>
      <c r="E137" t="s" s="60">
        <v>72</v>
      </c>
      <c r="F137" s="92">
        <v>1.72</v>
      </c>
      <c r="G137" s="61">
        <v>137.5</v>
      </c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3">
        <f>G137*H137+G137*I137+G137*J137+G137*K137+G137*L137+G137*M137+G137*N137+G137*O137+G137*P137+(G137*1.05)*R137+(G137*1.05)*S137</f>
        <v>0</v>
      </c>
      <c r="U137" s="27"/>
      <c r="V137" s="64">
        <f>SUM(H137:S137)*D137</f>
        <v>0</v>
      </c>
      <c r="W137" s="64">
        <f>SUM(H137:S137)*F137</f>
        <v>0</v>
      </c>
      <c r="X137" s="10"/>
      <c r="Y137" s="10"/>
      <c r="Z137" s="10"/>
      <c r="AA137" s="10"/>
      <c r="AB137" s="12"/>
    </row>
    <row r="138" ht="20" customHeight="1">
      <c r="A138" s="56"/>
      <c r="B138" t="s" s="95">
        <v>249</v>
      </c>
      <c r="C138" t="s" s="58">
        <v>250</v>
      </c>
      <c r="D138" s="59">
        <v>3</v>
      </c>
      <c r="E138" t="s" s="60">
        <v>51</v>
      </c>
      <c r="F138" s="92">
        <v>1.71</v>
      </c>
      <c r="G138" s="61">
        <v>144.5</v>
      </c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3">
        <f>G138*H138+G138*I138+G138*J138+G138*K138+G138*L138+G138*M138+G138*N138+G138*O138+G138*P138+(G138*1.05)*R138+(G138*1.05)*S138</f>
        <v>0</v>
      </c>
      <c r="U138" s="27"/>
      <c r="V138" s="64">
        <f>SUM(H138:S138)*D138</f>
        <v>0</v>
      </c>
      <c r="W138" s="64">
        <f>SUM(H138:S138)*F138</f>
        <v>0</v>
      </c>
      <c r="X138" s="10"/>
      <c r="Y138" s="10"/>
      <c r="Z138" s="10"/>
      <c r="AA138" s="10"/>
      <c r="AB138" s="12"/>
    </row>
    <row r="139" ht="20" customHeight="1">
      <c r="A139" s="56"/>
      <c r="B139" t="s" s="95">
        <v>251</v>
      </c>
      <c r="C139" t="s" s="58">
        <v>252</v>
      </c>
      <c r="D139" s="59">
        <v>1</v>
      </c>
      <c r="E139" t="s" s="60">
        <v>72</v>
      </c>
      <c r="F139" s="92">
        <v>2.06</v>
      </c>
      <c r="G139" s="61">
        <v>140</v>
      </c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3">
        <f>G139*H139+G139*I139+G139*J139+G139*K139+G139*L139+G139*M139+G139*N139+G139*O139+G139*P139+(G139*1.05)*R139+(G139*1.05)*S139</f>
        <v>0</v>
      </c>
      <c r="U139" s="27"/>
      <c r="V139" s="64">
        <f>SUM(H139:S139)*D139</f>
        <v>0</v>
      </c>
      <c r="W139" s="64">
        <f>SUM(H139:S139)*F139</f>
        <v>0</v>
      </c>
      <c r="X139" s="10"/>
      <c r="Y139" s="10"/>
      <c r="Z139" s="10"/>
      <c r="AA139" s="10"/>
      <c r="AB139" s="12"/>
    </row>
    <row r="140" ht="20" customHeight="1">
      <c r="A140" s="56"/>
      <c r="B140" t="s" s="95">
        <v>253</v>
      </c>
      <c r="C140" t="s" s="58">
        <v>254</v>
      </c>
      <c r="D140" s="59">
        <v>1</v>
      </c>
      <c r="E140" t="s" s="60">
        <v>72</v>
      </c>
      <c r="F140" s="92">
        <v>1.9</v>
      </c>
      <c r="G140" s="61">
        <v>135.5</v>
      </c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3">
        <f>G140*H140+G140*I140+G140*J140+G140*K140+G140*L140+G140*M140+G140*N140+G140*O140+G140*P140+(G140*1.05)*R140+(G140*1.05)*S140</f>
        <v>0</v>
      </c>
      <c r="U140" s="27"/>
      <c r="V140" s="64">
        <f>SUM(H140:S140)*D140</f>
        <v>0</v>
      </c>
      <c r="W140" s="64">
        <f>SUM(H140:S140)*F140</f>
        <v>0</v>
      </c>
      <c r="X140" s="10"/>
      <c r="Y140" s="10"/>
      <c r="Z140" s="10"/>
      <c r="AA140" s="10"/>
      <c r="AB140" s="12"/>
    </row>
    <row r="141" ht="20" customHeight="1">
      <c r="A141" s="56"/>
      <c r="B141" t="s" s="95">
        <v>255</v>
      </c>
      <c r="C141" t="s" s="58">
        <v>256</v>
      </c>
      <c r="D141" s="59">
        <v>1</v>
      </c>
      <c r="E141" t="s" s="60">
        <v>72</v>
      </c>
      <c r="F141" s="92">
        <v>1.85</v>
      </c>
      <c r="G141" s="61">
        <v>134.5</v>
      </c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3">
        <f>G141*H141+G141*I141+G141*J141+G141*K141+G141*L141+G141*M141+G141*N141+G141*O141+G141*P141+(G141*1.05)*R141+(G141*1.05)*S141</f>
        <v>0</v>
      </c>
      <c r="U141" s="27"/>
      <c r="V141" s="64">
        <f>SUM(H141:S141)*D141</f>
        <v>0</v>
      </c>
      <c r="W141" s="64">
        <f>SUM(H141:S141)*F141</f>
        <v>0</v>
      </c>
      <c r="X141" s="10"/>
      <c r="Y141" s="10"/>
      <c r="Z141" s="10"/>
      <c r="AA141" s="10"/>
      <c r="AB141" s="12"/>
    </row>
    <row r="142" ht="10" customHeight="1">
      <c r="A142" s="65"/>
      <c r="B142" s="66"/>
      <c r="C142" s="67"/>
      <c r="D142" s="68"/>
      <c r="E142" s="68"/>
      <c r="F142" s="68"/>
      <c r="G142" s="91"/>
      <c r="H142" s="70"/>
      <c r="I142" s="71"/>
      <c r="J142" s="72"/>
      <c r="K142" s="73"/>
      <c r="L142" s="74"/>
      <c r="M142" s="75"/>
      <c r="N142" s="76"/>
      <c r="O142" s="77"/>
      <c r="P142" s="78"/>
      <c r="Q142" s="79"/>
      <c r="R142" s="80"/>
      <c r="S142" s="81"/>
      <c r="T142" s="82"/>
      <c r="U142" s="10"/>
      <c r="V142" s="10"/>
      <c r="W142" s="10"/>
      <c r="X142" s="10"/>
      <c r="Y142" s="10"/>
      <c r="Z142" s="10"/>
      <c r="AA142" s="10"/>
      <c r="AB142" s="12"/>
    </row>
    <row r="143" ht="20" customHeight="1">
      <c r="A143" s="56"/>
      <c r="B143" t="s" s="95">
        <v>257</v>
      </c>
      <c r="C143" t="s" s="58">
        <v>258</v>
      </c>
      <c r="D143" s="59">
        <v>5</v>
      </c>
      <c r="E143" t="s" s="60">
        <v>203</v>
      </c>
      <c r="F143" s="92">
        <v>1.94</v>
      </c>
      <c r="G143" s="61">
        <v>151</v>
      </c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3">
        <f>G143*H143+G143*I143+G143*J143+G143*K143+G143*L143+G143*M143+G143*N143+G143*O143+G143*P143+(G143*1.05)*R143+(G143*1.05)*S143</f>
        <v>0</v>
      </c>
      <c r="U143" s="27"/>
      <c r="V143" s="64">
        <f>SUM(H143:S143)*D143</f>
        <v>0</v>
      </c>
      <c r="W143" s="64">
        <f>SUM(H143:S143)*F143</f>
        <v>0</v>
      </c>
      <c r="X143" s="10"/>
      <c r="Y143" s="10"/>
      <c r="Z143" s="10"/>
      <c r="AA143" s="10"/>
      <c r="AB143" s="12"/>
    </row>
    <row r="144" ht="20" customHeight="1">
      <c r="A144" s="56"/>
      <c r="B144" t="s" s="95">
        <v>259</v>
      </c>
      <c r="C144" t="s" s="58">
        <v>260</v>
      </c>
      <c r="D144" s="59">
        <v>3</v>
      </c>
      <c r="E144" t="s" s="60">
        <v>158</v>
      </c>
      <c r="F144" s="92">
        <v>2.15</v>
      </c>
      <c r="G144" s="61">
        <v>157</v>
      </c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3">
        <f>G144*H144+G144*I144+G144*J144+G144*K144+G144*L144+G144*M144+G144*N144+G144*O144+G144*P144+(G144*1.05)*R144+(G144*1.05)*S144</f>
        <v>0</v>
      </c>
      <c r="U144" s="27"/>
      <c r="V144" s="64">
        <f>SUM(H144:S144)*D144</f>
        <v>0</v>
      </c>
      <c r="W144" s="64">
        <f>SUM(H144:S144)*F144</f>
        <v>0</v>
      </c>
      <c r="X144" s="10"/>
      <c r="Y144" s="10"/>
      <c r="Z144" s="10"/>
      <c r="AA144" s="10"/>
      <c r="AB144" s="12"/>
    </row>
    <row r="145" ht="20" customHeight="1">
      <c r="A145" s="56"/>
      <c r="B145" t="s" s="95">
        <v>261</v>
      </c>
      <c r="C145" t="s" s="58">
        <v>262</v>
      </c>
      <c r="D145" s="59">
        <v>3</v>
      </c>
      <c r="E145" t="s" s="60">
        <v>158</v>
      </c>
      <c r="F145" s="92">
        <v>3.03</v>
      </c>
      <c r="G145" s="61">
        <v>183</v>
      </c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3">
        <f>G145*H145+G145*I145+G145*J145+G145*K145+G145*L145+G145*M145+G145*N145+G145*O145+G145*P145+(G145*1.05)*R145+(G145*1.05)*S145</f>
        <v>0</v>
      </c>
      <c r="U145" s="27"/>
      <c r="V145" s="64">
        <f>SUM(H145:S145)*D145</f>
        <v>0</v>
      </c>
      <c r="W145" s="64">
        <f>SUM(H145:S145)*F145</f>
        <v>0</v>
      </c>
      <c r="X145" s="10"/>
      <c r="Y145" s="10"/>
      <c r="Z145" s="10"/>
      <c r="AA145" s="10"/>
      <c r="AB145" s="12"/>
    </row>
    <row r="146" ht="20" customHeight="1">
      <c r="A146" s="56"/>
      <c r="B146" t="s" s="95">
        <v>263</v>
      </c>
      <c r="C146" t="s" s="58">
        <v>264</v>
      </c>
      <c r="D146" s="59">
        <v>3</v>
      </c>
      <c r="E146" t="s" s="60">
        <v>72</v>
      </c>
      <c r="F146" s="92">
        <v>3.12</v>
      </c>
      <c r="G146" s="61">
        <v>185.5</v>
      </c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3">
        <f>G146*H146+G146*I146+G146*J146+G146*K146+G146*L146+G146*M146+G146*N146+G146*O146+G146*P146+(G146*1.05)*R146+(G146*1.05)*S146</f>
        <v>0</v>
      </c>
      <c r="U146" s="27"/>
      <c r="V146" s="64">
        <f>SUM(H146:S146)*D146</f>
        <v>0</v>
      </c>
      <c r="W146" s="64">
        <f>SUM(H146:S146)*F146</f>
        <v>0</v>
      </c>
      <c r="X146" s="10"/>
      <c r="Y146" s="10"/>
      <c r="Z146" s="10"/>
      <c r="AA146" s="10"/>
      <c r="AB146" s="12"/>
    </row>
    <row r="147" ht="20" customHeight="1">
      <c r="A147" s="65"/>
      <c r="B147" s="96"/>
      <c r="C147" s="102"/>
      <c r="D147" s="96"/>
      <c r="E147" s="96"/>
      <c r="F147" s="96"/>
      <c r="G147" s="103"/>
      <c r="H147" s="104"/>
      <c r="I147" s="105"/>
      <c r="J147" s="106"/>
      <c r="K147" s="107"/>
      <c r="L147" s="108"/>
      <c r="M147" s="109"/>
      <c r="N147" s="110"/>
      <c r="O147" s="111"/>
      <c r="P147" s="112"/>
      <c r="Q147" s="79"/>
      <c r="R147" s="113"/>
      <c r="S147" s="114"/>
      <c r="T147" s="115"/>
      <c r="U147" s="10"/>
      <c r="V147" s="10"/>
      <c r="W147" s="10"/>
      <c r="X147" s="10"/>
      <c r="Y147" s="116"/>
      <c r="Z147" s="116"/>
      <c r="AA147" s="116"/>
      <c r="AB147" s="117"/>
    </row>
    <row r="148" ht="20" customHeight="1">
      <c r="A148" s="65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96"/>
      <c r="R148" s="10"/>
      <c r="S148" s="10"/>
      <c r="T148" s="11"/>
      <c r="U148" s="10"/>
      <c r="V148" s="10"/>
      <c r="W148" s="10"/>
      <c r="X148" s="10"/>
      <c r="Y148" s="10"/>
      <c r="Z148" s="10"/>
      <c r="AA148" s="10"/>
      <c r="AB148" s="12"/>
    </row>
    <row r="149" ht="20" customHeight="1">
      <c r="A149" s="65"/>
      <c r="B149" s="10"/>
      <c r="C149" t="s" s="118">
        <v>265</v>
      </c>
      <c r="D149" s="119">
        <f>SUM(V7:V146)</f>
        <v>0</v>
      </c>
      <c r="E149" s="10"/>
      <c r="F149" s="64">
        <f>SUM(W7:W146)</f>
        <v>0</v>
      </c>
      <c r="G149" s="116"/>
      <c r="H149" s="116"/>
      <c r="I149" s="116"/>
      <c r="J149" s="116"/>
      <c r="K149" s="116"/>
      <c r="L149" s="116"/>
      <c r="M149" s="116"/>
      <c r="N149" s="116"/>
      <c r="O149" s="10"/>
      <c r="P149" s="10"/>
      <c r="Q149" s="10"/>
      <c r="R149" t="s" s="120">
        <v>266</v>
      </c>
      <c r="S149" t="s" s="121">
        <v>267</v>
      </c>
      <c r="T149" s="122">
        <f>SUM(T6:T146)</f>
        <v>0</v>
      </c>
      <c r="U149" s="27"/>
      <c r="V149" s="10"/>
      <c r="W149" s="10"/>
      <c r="X149" s="10"/>
      <c r="Y149" s="10"/>
      <c r="Z149" s="10"/>
      <c r="AA149" s="10"/>
      <c r="AB149" s="12"/>
    </row>
    <row r="150" ht="20" customHeight="1">
      <c r="A150" s="65"/>
      <c r="B150" s="10"/>
      <c r="C150" s="123"/>
      <c r="D150" s="10"/>
      <c r="E150" s="10"/>
      <c r="F150" s="124"/>
      <c r="G150" s="124"/>
      <c r="H150" s="124"/>
      <c r="I150" s="124"/>
      <c r="J150" s="124"/>
      <c r="K150" s="124"/>
      <c r="L150" s="124"/>
      <c r="M150" s="124"/>
      <c r="N150" s="124"/>
      <c r="O150" s="10"/>
      <c r="P150" s="10"/>
      <c r="Q150" s="10"/>
      <c r="R150" t="s" s="120">
        <v>268</v>
      </c>
      <c r="S150" s="10"/>
      <c r="T150" s="96"/>
      <c r="U150" s="10"/>
      <c r="V150" s="10"/>
      <c r="W150" s="10"/>
      <c r="X150" s="10"/>
      <c r="Y150" s="10"/>
      <c r="Z150" s="10"/>
      <c r="AA150" s="10"/>
      <c r="AB150" s="12"/>
    </row>
    <row r="151" ht="20" customHeight="1">
      <c r="A151" s="65"/>
      <c r="B151" s="10"/>
      <c r="C151" s="10"/>
      <c r="D151" s="10"/>
      <c r="E151" s="10"/>
      <c r="F151" s="116"/>
      <c r="G151" s="116"/>
      <c r="H151" s="116"/>
      <c r="I151" s="116"/>
      <c r="J151" s="116"/>
      <c r="K151" s="116"/>
      <c r="L151" s="116"/>
      <c r="M151" s="116"/>
      <c r="N151" s="116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2"/>
    </row>
    <row r="152" ht="20" customHeight="1">
      <c r="A152" s="65"/>
      <c r="B152" s="10"/>
      <c r="C152" s="10"/>
      <c r="D152" s="10"/>
      <c r="E152" s="10"/>
      <c r="F152" s="116"/>
      <c r="G152" s="116"/>
      <c r="H152" s="116"/>
      <c r="I152" s="116"/>
      <c r="J152" s="116"/>
      <c r="K152" s="116"/>
      <c r="L152" s="116"/>
      <c r="M152" s="116"/>
      <c r="N152" s="116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2"/>
    </row>
    <row r="153" ht="20" customHeight="1">
      <c r="A153" s="65"/>
      <c r="B153" s="10"/>
      <c r="C153" s="10"/>
      <c r="D153" s="10"/>
      <c r="E153" s="10"/>
      <c r="F153" s="116"/>
      <c r="G153" s="116"/>
      <c r="H153" s="116"/>
      <c r="I153" s="116"/>
      <c r="J153" s="116"/>
      <c r="K153" s="116"/>
      <c r="L153" s="116"/>
      <c r="M153" s="116"/>
      <c r="N153" s="116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2"/>
    </row>
    <row r="154" ht="20" customHeight="1">
      <c r="A154" s="65"/>
      <c r="B154" s="10"/>
      <c r="C154" s="10"/>
      <c r="D154" s="10"/>
      <c r="E154" s="10"/>
      <c r="F154" s="116"/>
      <c r="G154" s="116"/>
      <c r="H154" s="116"/>
      <c r="I154" s="116"/>
      <c r="J154" s="116"/>
      <c r="K154" s="116"/>
      <c r="L154" s="116"/>
      <c r="M154" s="116"/>
      <c r="N154" s="116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2"/>
    </row>
    <row r="155" ht="20" customHeight="1">
      <c r="A155" s="125"/>
      <c r="B155" s="126"/>
      <c r="C155" s="126"/>
      <c r="D155" s="126"/>
      <c r="E155" s="126"/>
      <c r="F155" s="127"/>
      <c r="G155" s="127"/>
      <c r="H155" s="127"/>
      <c r="I155" s="127"/>
      <c r="J155" s="127"/>
      <c r="K155" s="127"/>
      <c r="L155" s="127"/>
      <c r="M155" s="127"/>
      <c r="N155" s="127"/>
      <c r="O155" s="126"/>
      <c r="P155" s="126"/>
      <c r="Q155" s="126"/>
      <c r="R155" s="126"/>
      <c r="S155" s="126"/>
      <c r="T155" s="126"/>
      <c r="U155" s="126"/>
      <c r="V155" s="126"/>
      <c r="W155" s="126"/>
      <c r="X155" s="126"/>
      <c r="Y155" s="126"/>
      <c r="Z155" s="126"/>
      <c r="AA155" s="126"/>
      <c r="AB155" s="128"/>
    </row>
  </sheetData>
  <mergeCells count="2">
    <mergeCell ref="H6:P6"/>
    <mergeCell ref="R6:S6"/>
  </mergeCells>
  <hyperlinks>
    <hyperlink ref="B7" r:id="rId1" location="" tooltip="" display="RIVERS - FULL (10% DISCOUNT)"/>
    <hyperlink ref="B9" r:id="rId2" location="" tooltip="" display="RIVERS - FOOT JIBS SCREW-ON"/>
    <hyperlink ref="B10" r:id="rId3" location="" tooltip="" display="RIVERS - FOOT 1"/>
    <hyperlink ref="B11" r:id="rId4" location="" tooltip="" display="RIVERS - JIBS SMALL SCREW-ON"/>
    <hyperlink ref="B13" r:id="rId5" location="" tooltip="" display="RIVERS - CRIMPS OPEN SCREW-ON"/>
    <hyperlink ref="B14" r:id="rId6" location="" tooltip="" display="RIVERS - CRIMPS OPEN"/>
    <hyperlink ref="B15" r:id="rId7" location="" tooltip="" display="RIVERS - CRIMPS NEUTRAL SCREW-ON"/>
    <hyperlink ref="B16" r:id="rId8" location="" tooltip="" display="RIVERS - CRIMPS NEUTRAL"/>
    <hyperlink ref="B17" r:id="rId9" location="" tooltip="" display="RIVERS - CRIMPS INCUT SCREW-ON"/>
    <hyperlink ref="B18" r:id="rId10" location="" tooltip="" display="RIVERS - CRIMPS INCUT"/>
    <hyperlink ref="B20" r:id="rId11" location="" tooltip="" display="RIVERS - EDGES OPEN 1"/>
    <hyperlink ref="B21" r:id="rId12" location="" tooltip="" display="RIVERS - EDGES OPEN 2"/>
    <hyperlink ref="B22" r:id="rId13" location="" tooltip="" display="RIVERS - EDGES NEUTRAL 1"/>
    <hyperlink ref="B23" r:id="rId14" location="" tooltip="" display="RIVERS - EDGES NEUTRAL 2"/>
    <hyperlink ref="B24" r:id="rId15" location="" tooltip="" display="RIVERS - EDGES INCUT 1"/>
    <hyperlink ref="B25" r:id="rId16" location="" tooltip="" display="RIVERS - EDGES INCUT 2"/>
    <hyperlink ref="B27" r:id="rId17" location="" tooltip="" display="RIVERS - PINCHES 1"/>
    <hyperlink ref="B28" r:id="rId18" location="" tooltip="" display="RIVERS - PINCHES 2"/>
    <hyperlink ref="B29" r:id="rId19" location="" tooltip="" display="RIVERS - PINCHES 3"/>
    <hyperlink ref="B30" r:id="rId20" location="" tooltip="" display="RIVERS - PINCHES 4"/>
    <hyperlink ref="B31" r:id="rId21" location="" tooltip="" display="RIVERS - PINCHES 5"/>
    <hyperlink ref="B32" r:id="rId22" location="" tooltip="" display="RIVERS - PINCHES BIG 1"/>
    <hyperlink ref="B33" r:id="rId23" location="" tooltip="" display="RIVERS - PINCHES BIG 2"/>
    <hyperlink ref="B34" r:id="rId24" location="" tooltip="" display="RIVERS - PINCHES BIG 3"/>
    <hyperlink ref="B36" r:id="rId25" location="" tooltip="" display="RIVERS - SLOPERS 1"/>
    <hyperlink ref="B37" r:id="rId26" location="" tooltip="" display="RIVERS - SLOPERS 2"/>
    <hyperlink ref="B38" r:id="rId27" location="" tooltip="" display="RIVERS - SLOPERS 3"/>
    <hyperlink ref="B39" r:id="rId28" location="" tooltip="" display="RIVERS - SLOPERS FLAT"/>
    <hyperlink ref="B40" r:id="rId29" location="" tooltip="" display="RIVERS - SLOPER BIG 1"/>
    <hyperlink ref="B41" r:id="rId30" location="" tooltip="" display="RIVERS - SLOPER BIG 2"/>
    <hyperlink ref="B42" r:id="rId31" location="" tooltip="" display="RIVERS - SLOPER BIG 3"/>
    <hyperlink ref="B43" r:id="rId32" location="" tooltip="" display="RIVERS - SLOPER BIG 4"/>
    <hyperlink ref="B44" r:id="rId33" location="" tooltip="" display="RIVERS - SLOPER BIG 5"/>
    <hyperlink ref="B45" r:id="rId34" location="" tooltip="" display="RIVERS - SLOPER BIG 6"/>
    <hyperlink ref="B46" r:id="rId35" location="" tooltip="" display="RIVERS - SLOPER BIG 7"/>
    <hyperlink ref="B48" r:id="rId36" location="" tooltip="" display="RIVERS - JUGS 1"/>
    <hyperlink ref="B49" r:id="rId37" location="" tooltip="" display="RIVERS - JUGS 2"/>
    <hyperlink ref="B50" r:id="rId38" location="" tooltip="" display="RIVERS - JUGS 3"/>
    <hyperlink ref="B51" r:id="rId39" location="" tooltip="" display="RIVERS - JUGS 4"/>
    <hyperlink ref="B52" r:id="rId40" location="" tooltip="" display="RIVERS - JUGS BIG 1"/>
    <hyperlink ref="B53" r:id="rId41" location="" tooltip="" display="RIVERS - JUGS BIG 2"/>
    <hyperlink ref="B54" r:id="rId42" location="" tooltip="" display="RIVERS - ROOF JUGS 1"/>
    <hyperlink ref="B55" r:id="rId43" location="" tooltip="" display="RIVERS - ROOF JUGS 2"/>
    <hyperlink ref="B57" r:id="rId44" location="" tooltip="" display="MIRRORS HOLDS - FULL (10% DISCOUNT)"/>
    <hyperlink ref="B59" r:id="rId45" location="" tooltip="" display="MIRRORS - PINCHES BIG 1"/>
    <hyperlink ref="B60" r:id="rId46" location="" tooltip="" display="MIRRORS - PINCHES BIG 2"/>
    <hyperlink ref="B62" r:id="rId47" location="" tooltip="" display="MIRRORS - JUGS BIG 1"/>
    <hyperlink ref="B63" r:id="rId48" location="" tooltip="" display="MIRRORS - JUG BIG 2"/>
    <hyperlink ref="B65" r:id="rId49" location="" tooltip="" display="MIRRORS - SLOPERS BIG 1"/>
    <hyperlink ref="B66" r:id="rId50" location="" tooltip="" display="MIRRORS - SLOPERS BIG 2"/>
    <hyperlink ref="B67" r:id="rId51" location="" tooltip="" display="MIRRORS - SLOPERS BIG 3"/>
    <hyperlink ref="B68" r:id="rId52" location="" tooltip="" display="MIRRORS - SLOPER BIG 4"/>
    <hyperlink ref="B69" r:id="rId53" location="" tooltip="" display="MIRRORS - SLOPER BIG 5"/>
    <hyperlink ref="B71" r:id="rId54" location="" tooltip="" display="MIRRORS - CRIMPS 1"/>
    <hyperlink ref="B72" r:id="rId55" location="" tooltip="" display="MIRRORS - CRIMPS 2"/>
    <hyperlink ref="B73" r:id="rId56" location="" tooltip="" display="MIRRORS - CRIMPS 3"/>
    <hyperlink ref="B75" r:id="rId57" location="" tooltip="" display="MIRRORS - EDGES INCUT"/>
    <hyperlink ref="B76" r:id="rId58" location="" tooltip="" display="MIRRORS - EDGES NEUTRAL"/>
    <hyperlink ref="B77" r:id="rId59" location="" tooltip="" display="MIRRORS - EDGES OPEN 1"/>
    <hyperlink ref="B78" r:id="rId60" location="" tooltip="" display="MIRRORS - EDGES OPEN 2"/>
    <hyperlink ref="B79" r:id="rId61" location="" tooltip="" display="MIRRORS - EDGES OPEN 3"/>
    <hyperlink ref="B81" r:id="rId62" location="" tooltip="" display="MIRRORS - JUGS 1"/>
    <hyperlink ref="B82" r:id="rId63" location="" tooltip="" display="MIRRORS - JUGS 2"/>
    <hyperlink ref="B83" r:id="rId64" location="" tooltip="" display="MIRRORS - JUGS 3"/>
    <hyperlink ref="B84" r:id="rId65" location="" tooltip="" display="MIRRORS - JUGS 4"/>
    <hyperlink ref="B85" r:id="rId66" location="" tooltip="" display="MIRRORS - JUGS 5"/>
    <hyperlink ref="B87" r:id="rId67" location="" tooltip="" display="MIRRORS - PINCHES 1"/>
    <hyperlink ref="B88" r:id="rId68" location="" tooltip="" display="MIRRORS - PINCHES 2"/>
    <hyperlink ref="B90" r:id="rId69" location="" tooltip="" display="MIRRORS - SLOPERS 1"/>
    <hyperlink ref="B91" r:id="rId70" location="" tooltip="" display="MIRRORS - SLOPERS 2"/>
    <hyperlink ref="B92" r:id="rId71" location="" tooltip="" display="MIRRORS - SLOPERS 3"/>
    <hyperlink ref="B94" r:id="rId72" location="" tooltip="" display="MIRRORS - FOOT"/>
    <hyperlink ref="B95" r:id="rId73" location="" tooltip="" display="MIRRORS - SCREW-ON JIBS 1"/>
    <hyperlink ref="B96" r:id="rId74" location="" tooltip="" display="MIRRORS - SCREW-ON JIBS 2"/>
    <hyperlink ref="B99" r:id="rId75" location="" tooltip="" display="RIDGES HOLDS - FULL (10% DISCOUNT)"/>
    <hyperlink ref="B101" r:id="rId76" location="" tooltip="" display="RIDGES - FOOT 1"/>
    <hyperlink ref="B102" r:id="rId77" location="" tooltip="" display="RIDGES - FOOT 2"/>
    <hyperlink ref="B103" r:id="rId78" location="" tooltip="" display="RIDGES - JIBS SCREW-ON "/>
    <hyperlink ref="B105" r:id="rId79" location="" tooltip="" display="RIDGES - CRIMPS OPEN SCREW-ON"/>
    <hyperlink ref="B106" r:id="rId80" location="" tooltip="" display="RIDGES - CRIMPS OPEN "/>
    <hyperlink ref="B107" r:id="rId81" location="" tooltip="" display="RIDGES - CRIMPS NEUTRAL SCREW-ON"/>
    <hyperlink ref="B108" r:id="rId82" location="" tooltip="" display="RIDGES - CRIMPS NEUTRAL "/>
    <hyperlink ref="B109" r:id="rId83" location="" tooltip="" display="RIDGES - CRIMPS INCUT SCREW-ON"/>
    <hyperlink ref="B110" r:id="rId84" location="" tooltip="" display="RIDGES - CRIMPS INCUT"/>
    <hyperlink ref="B112" r:id="rId85" location="" tooltip="" display="RIDGES - JUGS 1"/>
    <hyperlink ref="B113" r:id="rId86" location="" tooltip="" display="RIDGES - JUGS 2"/>
    <hyperlink ref="B114" r:id="rId87" location="" tooltip="" display="RIDGES - JUGS 3"/>
    <hyperlink ref="B115" r:id="rId88" location="" tooltip="" display="RIDGES - JUG BIG 1"/>
    <hyperlink ref="B116" r:id="rId89" location="" tooltip="" display="RIDGES - JUG BIG 2"/>
    <hyperlink ref="B117" r:id="rId90" location="" tooltip="" display="RIDGES - JUG BIG 3"/>
    <hyperlink ref="B118" r:id="rId91" location="" tooltip="" display="RIDGES - JUG BIG 4"/>
    <hyperlink ref="B119" r:id="rId92" location="" tooltip="" display="RIDGES - ROOF JUGS 1"/>
    <hyperlink ref="B120" r:id="rId93" location="" tooltip="" display="RIDGES - ROOF JUGS 2"/>
    <hyperlink ref="B122" r:id="rId94" location="" tooltip="" display="RIDGES - PINCHES 1"/>
    <hyperlink ref="B123" r:id="rId95" location="" tooltip="" display="RIDGES - PINCHES 2"/>
    <hyperlink ref="B124" r:id="rId96" location="" tooltip="" display="RIDGES - PINCH BIG 1"/>
    <hyperlink ref="B125" r:id="rId97" location="" tooltip="" display="RIDGES - PINCH BIG 2"/>
    <hyperlink ref="B127" r:id="rId98" location="" tooltip="" display="RIDGES - SLOPERS 1"/>
    <hyperlink ref="B128" r:id="rId99" location="" tooltip="" display="RIDGES - SLOPERS 2"/>
    <hyperlink ref="B129" r:id="rId100" location="" tooltip="" display="RIDGES - SLOPERS 3"/>
    <hyperlink ref="B130" r:id="rId101" location="" tooltip="" display="RIDGES - SLOPERS 4"/>
    <hyperlink ref="B131" r:id="rId102" location="" tooltip="" display="RIDGES - SLOPER BIG 1"/>
    <hyperlink ref="B132" r:id="rId103" location="" tooltip="" display="RIDGES - SLOPER BIG 2"/>
    <hyperlink ref="B133" r:id="rId104" location="" tooltip="" display="RIDGES - SLOPER BIG 3"/>
    <hyperlink ref="B134" r:id="rId105" location="" tooltip="" display="RIDGES - SLOPER BIG 4"/>
    <hyperlink ref="B136" r:id="rId106" location="" tooltip="" display="RIDGES - PLATES 1"/>
    <hyperlink ref="B137" r:id="rId107" location="" tooltip="" display="RIDGES - PLATES 2"/>
    <hyperlink ref="B138" r:id="rId108" location="" tooltip="" display="RIDGES - PLATES 3"/>
    <hyperlink ref="B139" r:id="rId109" location="" tooltip="" display="RIDGES - PLATE BIG 1"/>
    <hyperlink ref="B140" r:id="rId110" location="" tooltip="" display="RIDGES - PLATE BIG 2"/>
    <hyperlink ref="B141" r:id="rId111" location="" tooltip="" display="RIDGES - PLATE BIG 3"/>
    <hyperlink ref="B143" r:id="rId112" location="" tooltip="" display="RIDGES - EDGES FLAT"/>
    <hyperlink ref="B144" r:id="rId113" location="" tooltip="" display="RIDGES - EDGES OPEN"/>
    <hyperlink ref="B145" r:id="rId114" location="" tooltip="" display="RIDGES - EDGES NEUTRAL"/>
    <hyperlink ref="B146" r:id="rId115" location="" tooltip="" display="RIDGES - EDGES INCUT"/>
  </hyperlinks>
  <pageMargins left="0.7" right="0.7" top="0.787402" bottom="0.787402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16"/>
</worksheet>
</file>

<file path=xl/worksheets/sheet2.xml><?xml version="1.0" encoding="utf-8"?>
<worksheet xmlns:r="http://schemas.openxmlformats.org/officeDocument/2006/relationships" xmlns="http://schemas.openxmlformats.org/spreadsheetml/2006/main">
  <dimension ref="A1:AB87"/>
  <sheetViews>
    <sheetView workbookViewId="0" showGridLines="0" defaultGridColor="1"/>
  </sheetViews>
  <sheetFormatPr defaultColWidth="10.8333" defaultRowHeight="20" customHeight="1" outlineLevelRow="0" outlineLevelCol="0"/>
  <cols>
    <col min="1" max="1" width="1.67188" style="129" customWidth="1"/>
    <col min="2" max="2" width="51.6719" style="129" customWidth="1"/>
    <col min="3" max="3" width="14.1719" style="129" customWidth="1"/>
    <col min="4" max="5" width="9.17188" style="129" customWidth="1"/>
    <col min="6" max="7" width="10.8516" style="129" customWidth="1"/>
    <col min="8" max="19" width="9.17188" style="129" customWidth="1"/>
    <col min="20" max="20" width="14.1719" style="129" customWidth="1"/>
    <col min="21" max="21" width="3.35156" style="129" customWidth="1"/>
    <col min="22" max="28" width="10.8516" style="129" customWidth="1"/>
    <col min="29" max="16384" width="10.8516" style="129" customWidth="1"/>
  </cols>
  <sheetData>
    <row r="1" ht="10" customHeight="1">
      <c r="A1" s="2"/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130"/>
      <c r="Z1" s="130"/>
      <c r="AA1" s="130"/>
      <c r="AB1" s="131"/>
    </row>
    <row r="2" ht="20" customHeight="1">
      <c r="A2" s="7"/>
      <c r="B2" s="8"/>
      <c r="C2" s="9"/>
      <c r="D2" s="10"/>
      <c r="E2" s="10"/>
      <c r="F2" s="10"/>
      <c r="G2" s="10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0"/>
      <c r="U2" s="10"/>
      <c r="V2" s="10"/>
      <c r="W2" s="10"/>
      <c r="X2" s="10"/>
      <c r="Y2" s="116"/>
      <c r="Z2" s="116"/>
      <c r="AA2" s="116"/>
      <c r="AB2" s="117"/>
    </row>
    <row r="3" ht="20" customHeight="1">
      <c r="A3" s="7"/>
      <c r="B3" s="8"/>
      <c r="C3" s="13"/>
      <c r="D3" s="10"/>
      <c r="E3" s="10"/>
      <c r="F3" s="10"/>
      <c r="G3" s="14"/>
      <c r="H3" t="s" s="15">
        <v>0</v>
      </c>
      <c r="I3" t="s" s="16">
        <v>1</v>
      </c>
      <c r="J3" t="s" s="17">
        <v>2</v>
      </c>
      <c r="K3" t="s" s="18">
        <v>3</v>
      </c>
      <c r="L3" t="s" s="19">
        <v>4</v>
      </c>
      <c r="M3" t="s" s="20">
        <v>5</v>
      </c>
      <c r="N3" t="s" s="21">
        <v>6</v>
      </c>
      <c r="O3" t="s" s="22">
        <v>7</v>
      </c>
      <c r="P3" t="s" s="23">
        <v>8</v>
      </c>
      <c r="Q3" t="s" s="24">
        <v>9</v>
      </c>
      <c r="R3" t="s" s="25">
        <v>10</v>
      </c>
      <c r="S3" t="s" s="26">
        <v>11</v>
      </c>
      <c r="T3" s="27"/>
      <c r="U3" s="10"/>
      <c r="V3" s="10"/>
      <c r="W3" s="10"/>
      <c r="X3" s="10"/>
      <c r="Y3" s="116"/>
      <c r="Z3" s="116"/>
      <c r="AA3" s="116"/>
      <c r="AB3" s="117"/>
    </row>
    <row r="4" ht="15" customHeight="1">
      <c r="A4" s="7"/>
      <c r="B4" s="28"/>
      <c r="C4" s="9"/>
      <c r="D4" s="29"/>
      <c r="E4" s="29"/>
      <c r="F4" s="29"/>
      <c r="G4" s="30"/>
      <c r="H4" s="31"/>
      <c r="I4" s="32"/>
      <c r="J4" s="33"/>
      <c r="K4" s="34"/>
      <c r="L4" s="35"/>
      <c r="M4" s="36"/>
      <c r="N4" s="37"/>
      <c r="O4" s="38"/>
      <c r="P4" s="39"/>
      <c r="Q4" s="40"/>
      <c r="R4" t="s" s="41">
        <v>12</v>
      </c>
      <c r="S4" t="s" s="42">
        <v>12</v>
      </c>
      <c r="T4" s="43"/>
      <c r="U4" s="10"/>
      <c r="V4" s="10"/>
      <c r="W4" s="10"/>
      <c r="X4" s="10"/>
      <c r="Y4" s="132"/>
      <c r="Z4" s="132"/>
      <c r="AA4" s="132"/>
      <c r="AB4" s="133"/>
    </row>
    <row r="5" ht="20" customHeight="1">
      <c r="A5" s="7"/>
      <c r="B5" s="44"/>
      <c r="C5" s="45"/>
      <c r="D5" s="46"/>
      <c r="E5" s="46"/>
      <c r="F5" s="46"/>
      <c r="G5" s="46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6"/>
      <c r="U5" s="10"/>
      <c r="V5" s="10"/>
      <c r="W5" s="10"/>
      <c r="X5" s="10"/>
      <c r="Y5" s="116"/>
      <c r="Z5" s="116"/>
      <c r="AA5" s="116"/>
      <c r="AB5" s="117"/>
    </row>
    <row r="6" ht="20" customHeight="1">
      <c r="A6" s="48"/>
      <c r="B6" t="s" s="49">
        <v>13</v>
      </c>
      <c r="C6" t="s" s="50">
        <v>14</v>
      </c>
      <c r="D6" t="s" s="50">
        <v>15</v>
      </c>
      <c r="E6" t="s" s="50">
        <v>16</v>
      </c>
      <c r="F6" t="s" s="50">
        <v>17</v>
      </c>
      <c r="G6" t="s" s="50">
        <v>18</v>
      </c>
      <c r="H6" t="s" s="51">
        <v>19</v>
      </c>
      <c r="I6" s="52"/>
      <c r="J6" s="52"/>
      <c r="K6" s="52"/>
      <c r="L6" s="52"/>
      <c r="M6" s="52"/>
      <c r="N6" s="52"/>
      <c r="O6" s="52"/>
      <c r="P6" s="53"/>
      <c r="Q6" s="54"/>
      <c r="R6" t="s" s="51">
        <v>20</v>
      </c>
      <c r="S6" s="53"/>
      <c r="T6" t="s" s="50">
        <v>21</v>
      </c>
      <c r="U6" s="55"/>
      <c r="V6" s="10"/>
      <c r="W6" s="10"/>
      <c r="X6" s="10"/>
      <c r="Y6" s="116"/>
      <c r="Z6" s="116"/>
      <c r="AA6" s="116"/>
      <c r="AB6" s="117"/>
    </row>
    <row r="7" ht="20" customHeight="1">
      <c r="A7" s="56"/>
      <c r="B7" t="s" s="57">
        <v>269</v>
      </c>
      <c r="C7" t="s" s="58">
        <v>270</v>
      </c>
      <c r="D7" s="59">
        <v>14</v>
      </c>
      <c r="E7" t="s" s="60">
        <v>271</v>
      </c>
      <c r="F7" s="59">
        <v>24.17</v>
      </c>
      <c r="G7" s="134">
        <v>1686.5</v>
      </c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3">
        <f>G7*H7+G7*I7+G7*J7+G7*K7+G7*L7+G7*M7+G7*N7+G7*O7+G7*P7+(G7*1.05)*R7+(G7*1.05)*S7</f>
        <v>0</v>
      </c>
      <c r="U7" s="27"/>
      <c r="V7" s="64">
        <f>SUM(H7:S7)*D7</f>
        <v>0</v>
      </c>
      <c r="W7" s="64">
        <f>SUM(H7:S7)*F7</f>
        <v>0</v>
      </c>
      <c r="X7" s="10"/>
      <c r="Y7" s="116"/>
      <c r="Z7" s="116"/>
      <c r="AA7" s="116"/>
      <c r="AB7" s="117"/>
    </row>
    <row r="8" ht="10" customHeight="1">
      <c r="A8" s="65"/>
      <c r="B8" s="66"/>
      <c r="C8" s="67"/>
      <c r="D8" s="68"/>
      <c r="E8" s="68"/>
      <c r="F8" s="68"/>
      <c r="G8" s="135"/>
      <c r="H8" s="70"/>
      <c r="I8" s="71"/>
      <c r="J8" s="72"/>
      <c r="K8" s="73"/>
      <c r="L8" s="74"/>
      <c r="M8" s="75"/>
      <c r="N8" s="76"/>
      <c r="O8" s="77"/>
      <c r="P8" s="78"/>
      <c r="Q8" s="79"/>
      <c r="R8" s="80"/>
      <c r="S8" s="81"/>
      <c r="T8" s="82"/>
      <c r="U8" s="10"/>
      <c r="V8" s="10"/>
      <c r="W8" s="10"/>
      <c r="X8" s="10"/>
      <c r="Y8" s="116"/>
      <c r="Z8" s="116"/>
      <c r="AA8" s="116"/>
      <c r="AB8" s="117"/>
    </row>
    <row r="9" ht="20" customHeight="1">
      <c r="A9" s="56"/>
      <c r="B9" t="s" s="57">
        <v>272</v>
      </c>
      <c r="C9" t="s" s="58">
        <v>273</v>
      </c>
      <c r="D9" s="59">
        <v>1</v>
      </c>
      <c r="E9" t="s" s="60">
        <v>271</v>
      </c>
      <c r="F9" s="59">
        <v>1.88</v>
      </c>
      <c r="G9" s="134">
        <v>144.5</v>
      </c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3">
        <f>G9*H9+G9*I9+G9*J9+G9*K9+G9*L9+G9*M9+G9*N9+G9*O9+G9*P9+(G9*1.05)*R9+(G9*1.05)*S9</f>
        <v>0</v>
      </c>
      <c r="U9" s="27"/>
      <c r="V9" s="64">
        <f>SUM(H9:S9)*D9</f>
        <v>0</v>
      </c>
      <c r="W9" s="64">
        <f>SUM(H9:S9)*F9</f>
        <v>0</v>
      </c>
      <c r="X9" s="10"/>
      <c r="Y9" s="116"/>
      <c r="Z9" s="116"/>
      <c r="AA9" s="116"/>
      <c r="AB9" s="117"/>
    </row>
    <row r="10" ht="20" customHeight="1">
      <c r="A10" s="56"/>
      <c r="B10" t="s" s="57">
        <v>274</v>
      </c>
      <c r="C10" t="s" s="58">
        <v>275</v>
      </c>
      <c r="D10" s="59">
        <v>1</v>
      </c>
      <c r="E10" t="s" s="60">
        <v>271</v>
      </c>
      <c r="F10" s="59">
        <v>1.65</v>
      </c>
      <c r="G10" s="134">
        <v>136.5</v>
      </c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3">
        <f>G10*H10+G10*I10+G10*J10+G10*K10+G10*L10+G10*M10+G10*N10+G10*O10+G10*P10+(G10*1.05)*R10+(G10*1.05)*S10</f>
        <v>0</v>
      </c>
      <c r="U10" s="27"/>
      <c r="V10" s="64">
        <f>SUM(H10:S10)*D10</f>
        <v>0</v>
      </c>
      <c r="W10" s="64">
        <f>SUM(H10:S10)*F10</f>
        <v>0</v>
      </c>
      <c r="X10" s="10"/>
      <c r="Y10" s="116"/>
      <c r="Z10" s="116"/>
      <c r="AA10" s="116"/>
      <c r="AB10" s="117"/>
    </row>
    <row r="11" ht="20" customHeight="1">
      <c r="A11" s="56"/>
      <c r="B11" t="s" s="57">
        <v>276</v>
      </c>
      <c r="C11" t="s" s="58">
        <v>277</v>
      </c>
      <c r="D11" s="59">
        <v>1</v>
      </c>
      <c r="E11" t="s" s="60">
        <v>271</v>
      </c>
      <c r="F11" s="59">
        <v>1.67</v>
      </c>
      <c r="G11" s="134">
        <v>126</v>
      </c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3">
        <f>G11*H11+G11*I11+G11*J11+G11*K11+G11*L11+G11*M11+G11*N11+G11*O11+G11*P11+(G11*1.05)*R11+(G11*1.05)*S11</f>
        <v>0</v>
      </c>
      <c r="U11" s="27"/>
      <c r="V11" s="64">
        <f>SUM(H11:S11)*D11</f>
        <v>0</v>
      </c>
      <c r="W11" s="64">
        <f>SUM(H11:S11)*F11</f>
        <v>0</v>
      </c>
      <c r="X11" s="10"/>
      <c r="Y11" s="116"/>
      <c r="Z11" s="116"/>
      <c r="AA11" s="116"/>
      <c r="AB11" s="117"/>
    </row>
    <row r="12" ht="20" customHeight="1">
      <c r="A12" s="56"/>
      <c r="B12" t="s" s="57">
        <v>278</v>
      </c>
      <c r="C12" t="s" s="58">
        <v>279</v>
      </c>
      <c r="D12" s="59">
        <v>1</v>
      </c>
      <c r="E12" t="s" s="60">
        <v>271</v>
      </c>
      <c r="F12" s="59">
        <v>1.65</v>
      </c>
      <c r="G12" s="134">
        <v>129</v>
      </c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3">
        <f>G12*H12+G12*I12+G12*J12+G12*K12+G12*L12+G12*M12+G12*N12+G12*O12+G12*P12+(G12*1.05)*R12+(G12*1.05)*S12</f>
        <v>0</v>
      </c>
      <c r="U12" s="27"/>
      <c r="V12" s="64">
        <f>SUM(H12:S12)*D12</f>
        <v>0</v>
      </c>
      <c r="W12" s="64">
        <f>SUM(H12:S12)*F12</f>
        <v>0</v>
      </c>
      <c r="X12" s="10"/>
      <c r="Y12" s="116"/>
      <c r="Z12" s="116"/>
      <c r="AA12" s="116"/>
      <c r="AB12" s="117"/>
    </row>
    <row r="13" ht="10" customHeight="1">
      <c r="A13" s="65"/>
      <c r="B13" s="66"/>
      <c r="C13" s="84"/>
      <c r="D13" s="66"/>
      <c r="E13" s="66"/>
      <c r="F13" s="66"/>
      <c r="G13" s="85"/>
      <c r="H13" s="70"/>
      <c r="I13" s="71"/>
      <c r="J13" s="72"/>
      <c r="K13" s="73"/>
      <c r="L13" s="74"/>
      <c r="M13" s="75"/>
      <c r="N13" s="76"/>
      <c r="O13" s="77"/>
      <c r="P13" s="78"/>
      <c r="Q13" s="79"/>
      <c r="R13" s="80"/>
      <c r="S13" s="81"/>
      <c r="T13" s="82"/>
      <c r="U13" s="10"/>
      <c r="V13" s="10"/>
      <c r="W13" s="10"/>
      <c r="X13" s="10"/>
      <c r="Y13" s="116"/>
      <c r="Z13" s="116"/>
      <c r="AA13" s="116"/>
      <c r="AB13" s="117"/>
    </row>
    <row r="14" ht="20" customHeight="1">
      <c r="A14" s="56"/>
      <c r="B14" t="s" s="57">
        <v>280</v>
      </c>
      <c r="C14" t="s" s="58">
        <v>281</v>
      </c>
      <c r="D14" s="59">
        <v>1</v>
      </c>
      <c r="E14" t="s" s="60">
        <v>271</v>
      </c>
      <c r="F14" s="59">
        <v>2.17</v>
      </c>
      <c r="G14" s="134">
        <v>153</v>
      </c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3">
        <f>G14*H14+G14*I14+G14*J14+G14*K14+G14*L14+G14*M14+G14*N14+G14*O14+G14*P14+(G14*1.05)*R14+(G14*1.05)*S14</f>
        <v>0</v>
      </c>
      <c r="U14" s="27"/>
      <c r="V14" s="64">
        <f>SUM(H14:S14)*D14</f>
        <v>0</v>
      </c>
      <c r="W14" s="64">
        <f>SUM(H14:S14)*F14</f>
        <v>0</v>
      </c>
      <c r="X14" s="10"/>
      <c r="Y14" s="116"/>
      <c r="Z14" s="116"/>
      <c r="AA14" s="116"/>
      <c r="AB14" s="117"/>
    </row>
    <row r="15" ht="20" customHeight="1">
      <c r="A15" s="56"/>
      <c r="B15" t="s" s="57">
        <v>282</v>
      </c>
      <c r="C15" t="s" s="58">
        <v>283</v>
      </c>
      <c r="D15" s="59">
        <v>1</v>
      </c>
      <c r="E15" t="s" s="60">
        <v>271</v>
      </c>
      <c r="F15" s="59">
        <v>1.49</v>
      </c>
      <c r="G15" s="134">
        <v>121.5</v>
      </c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3">
        <f>G15*H15+G15*I15+G15*J15+G15*K15+G15*L15+G15*M15+G15*N15+G15*O15+G15*P15+(G15*1.05)*R15+(G15*1.05)*S15</f>
        <v>0</v>
      </c>
      <c r="U15" s="27"/>
      <c r="V15" s="64">
        <f>SUM(H15:S15)*D15</f>
        <v>0</v>
      </c>
      <c r="W15" s="64">
        <f>SUM(H15:S15)*F15</f>
        <v>0</v>
      </c>
      <c r="X15" s="10"/>
      <c r="Y15" s="116"/>
      <c r="Z15" s="116"/>
      <c r="AA15" s="116"/>
      <c r="AB15" s="117"/>
    </row>
    <row r="16" ht="20" customHeight="1">
      <c r="A16" s="56"/>
      <c r="B16" t="s" s="57">
        <v>284</v>
      </c>
      <c r="C16" t="s" s="58">
        <v>285</v>
      </c>
      <c r="D16" s="59">
        <v>1</v>
      </c>
      <c r="E16" t="s" s="60">
        <v>271</v>
      </c>
      <c r="F16" s="59">
        <v>1.6</v>
      </c>
      <c r="G16" s="134">
        <v>126</v>
      </c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3">
        <f>G16*H16+G16*I16+G16*J16+G16*K16+G16*L16+G16*M16+G16*N16+G16*O16+G16*P16+(G16*1.05)*R16+(G16*1.05)*S16</f>
        <v>0</v>
      </c>
      <c r="U16" s="27"/>
      <c r="V16" s="64">
        <f>SUM(H16:S16)*D16</f>
        <v>0</v>
      </c>
      <c r="W16" s="64">
        <f>SUM(H16:S16)*F16</f>
        <v>0</v>
      </c>
      <c r="X16" s="10"/>
      <c r="Y16" s="116"/>
      <c r="Z16" s="116"/>
      <c r="AA16" s="116"/>
      <c r="AB16" s="117"/>
    </row>
    <row r="17" ht="20" customHeight="1">
      <c r="A17" s="56"/>
      <c r="B17" t="s" s="57">
        <v>286</v>
      </c>
      <c r="C17" t="s" s="58">
        <v>287</v>
      </c>
      <c r="D17" s="59">
        <v>1</v>
      </c>
      <c r="E17" t="s" s="60">
        <v>271</v>
      </c>
      <c r="F17" s="59">
        <v>1.42</v>
      </c>
      <c r="G17" s="134">
        <v>118</v>
      </c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3">
        <f>G17*H17+G17*I17+G17*J17+G17*K17+G17*L17+G17*M17+G17*N17+G17*O17+G17*P17+(G17*1.05)*R17+(G17*1.05)*S17</f>
        <v>0</v>
      </c>
      <c r="U17" s="27"/>
      <c r="V17" s="64">
        <f>SUM(H17:S17)*D17</f>
        <v>0</v>
      </c>
      <c r="W17" s="64">
        <f>SUM(H17:S17)*F17</f>
        <v>0</v>
      </c>
      <c r="X17" s="10"/>
      <c r="Y17" s="116"/>
      <c r="Z17" s="116"/>
      <c r="AA17" s="116"/>
      <c r="AB17" s="117"/>
    </row>
    <row r="18" ht="20" customHeight="1">
      <c r="A18" s="56"/>
      <c r="B18" t="s" s="57">
        <v>288</v>
      </c>
      <c r="C18" t="s" s="58">
        <v>289</v>
      </c>
      <c r="D18" s="59">
        <v>1</v>
      </c>
      <c r="E18" t="s" s="60">
        <v>271</v>
      </c>
      <c r="F18" s="59">
        <v>1.81</v>
      </c>
      <c r="G18" s="134">
        <v>142.5</v>
      </c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3">
        <f>G18*H18+G18*I18+G18*J18+G18*K18+G18*L18+G18*M18+G18*N18+G18*O18+G18*P18+(G18*1.05)*R18+(G18*1.05)*S18</f>
        <v>0</v>
      </c>
      <c r="U18" s="27"/>
      <c r="V18" s="64">
        <f>SUM(H18:S18)*D18</f>
        <v>0</v>
      </c>
      <c r="W18" s="64">
        <f>SUM(H18:S18)*F18</f>
        <v>0</v>
      </c>
      <c r="X18" s="10"/>
      <c r="Y18" s="116"/>
      <c r="Z18" s="116"/>
      <c r="AA18" s="116"/>
      <c r="AB18" s="117"/>
    </row>
    <row r="19" ht="20" customHeight="1">
      <c r="A19" s="56"/>
      <c r="B19" t="s" s="57">
        <v>290</v>
      </c>
      <c r="C19" t="s" s="58">
        <v>291</v>
      </c>
      <c r="D19" s="59">
        <v>1</v>
      </c>
      <c r="E19" t="s" s="60">
        <v>271</v>
      </c>
      <c r="F19" s="59">
        <v>1.31</v>
      </c>
      <c r="G19" s="134">
        <v>114.5</v>
      </c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3">
        <f>G19*H19+G19*I19+G19*J19+G19*K19+G19*L19+G19*M19+G19*N19+G19*O19+G19*P19+(G19*1.05)*R19+(G19*1.05)*S19</f>
        <v>0</v>
      </c>
      <c r="U19" s="27"/>
      <c r="V19" s="64">
        <f>SUM(H19:S19)*D19</f>
        <v>0</v>
      </c>
      <c r="W19" s="64">
        <f>SUM(H19:S19)*F19</f>
        <v>0</v>
      </c>
      <c r="X19" s="10"/>
      <c r="Y19" s="116"/>
      <c r="Z19" s="116"/>
      <c r="AA19" s="116"/>
      <c r="AB19" s="117"/>
    </row>
    <row r="20" ht="10" customHeight="1">
      <c r="A20" s="65"/>
      <c r="B20" s="66"/>
      <c r="C20" s="84"/>
      <c r="D20" s="66"/>
      <c r="E20" s="66"/>
      <c r="F20" s="66"/>
      <c r="G20" s="85"/>
      <c r="H20" s="70"/>
      <c r="I20" s="71"/>
      <c r="J20" s="72"/>
      <c r="K20" s="73"/>
      <c r="L20" s="74"/>
      <c r="M20" s="75"/>
      <c r="N20" s="76"/>
      <c r="O20" s="77"/>
      <c r="P20" s="78"/>
      <c r="Q20" s="79"/>
      <c r="R20" s="80"/>
      <c r="S20" s="81"/>
      <c r="T20" s="82"/>
      <c r="U20" s="10"/>
      <c r="V20" s="10"/>
      <c r="W20" s="10"/>
      <c r="X20" s="10"/>
      <c r="Y20" s="116"/>
      <c r="Z20" s="116"/>
      <c r="AA20" s="116"/>
      <c r="AB20" s="117"/>
    </row>
    <row r="21" ht="20" customHeight="1">
      <c r="A21" s="56"/>
      <c r="B21" t="s" s="57">
        <v>292</v>
      </c>
      <c r="C21" t="s" s="58">
        <v>293</v>
      </c>
      <c r="D21" s="59">
        <v>1</v>
      </c>
      <c r="E21" t="s" s="60">
        <v>271</v>
      </c>
      <c r="F21" s="59">
        <v>1.58</v>
      </c>
      <c r="G21" s="134">
        <v>126</v>
      </c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3">
        <f>G21*H21+G21*I21+G21*J21+G21*K21+G21*L21+G21*M21+G21*N21+G21*O21+G21*P21+(G21*1.05)*R21+(G21*1.05)*S21</f>
        <v>0</v>
      </c>
      <c r="U21" s="27"/>
      <c r="V21" s="64">
        <f>SUM(H21:S21)*D21</f>
        <v>0</v>
      </c>
      <c r="W21" s="64">
        <f>SUM(H21:S21)*F21</f>
        <v>0</v>
      </c>
      <c r="X21" s="10"/>
      <c r="Y21" s="116"/>
      <c r="Z21" s="116"/>
      <c r="AA21" s="116"/>
      <c r="AB21" s="117"/>
    </row>
    <row r="22" ht="20" customHeight="1">
      <c r="A22" s="56"/>
      <c r="B22" t="s" s="57">
        <v>294</v>
      </c>
      <c r="C22" t="s" s="58">
        <v>295</v>
      </c>
      <c r="D22" s="59">
        <v>1</v>
      </c>
      <c r="E22" t="s" s="60">
        <v>271</v>
      </c>
      <c r="F22" s="59">
        <v>2.25</v>
      </c>
      <c r="G22" s="134">
        <v>157.5</v>
      </c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3">
        <f>G22*H22+G22*I22+G22*J22+G22*K22+G22*L22+G22*M22+G22*N22+G22*O22+G22*P22+(G22*1.05)*R22+(G22*1.05)*S22</f>
        <v>0</v>
      </c>
      <c r="U22" s="27"/>
      <c r="V22" s="64">
        <f>SUM(H22:S22)*D22</f>
        <v>0</v>
      </c>
      <c r="W22" s="64">
        <f>SUM(H22:S22)*F22</f>
        <v>0</v>
      </c>
      <c r="X22" s="10"/>
      <c r="Y22" s="116"/>
      <c r="Z22" s="116"/>
      <c r="AA22" s="116"/>
      <c r="AB22" s="117"/>
    </row>
    <row r="23" ht="20" customHeight="1">
      <c r="A23" s="56"/>
      <c r="B23" t="s" s="57">
        <v>296</v>
      </c>
      <c r="C23" t="s" s="58">
        <v>297</v>
      </c>
      <c r="D23" s="59">
        <v>1</v>
      </c>
      <c r="E23" t="s" s="60">
        <v>271</v>
      </c>
      <c r="F23" s="59">
        <v>1.82</v>
      </c>
      <c r="G23" s="134">
        <v>134</v>
      </c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3">
        <f>G23*H23+G23*I23+G23*J23+G23*K23+G23*L23+G23*M23+G23*N23+G23*O23+G23*P23+(G23*1.05)*R23+(G23*1.05)*S23</f>
        <v>0</v>
      </c>
      <c r="U23" s="27"/>
      <c r="V23" s="64">
        <f>SUM(H23:S23)*D23</f>
        <v>0</v>
      </c>
      <c r="W23" s="64">
        <f>SUM(H23:S23)*F23</f>
        <v>0</v>
      </c>
      <c r="X23" s="10"/>
      <c r="Y23" s="116"/>
      <c r="Z23" s="116"/>
      <c r="AA23" s="116"/>
      <c r="AB23" s="117"/>
    </row>
    <row r="24" ht="20" customHeight="1">
      <c r="A24" s="56"/>
      <c r="B24" t="s" s="57">
        <v>298</v>
      </c>
      <c r="C24" t="s" s="58">
        <v>299</v>
      </c>
      <c r="D24" s="59">
        <v>1</v>
      </c>
      <c r="E24" t="s" s="60">
        <v>271</v>
      </c>
      <c r="F24" s="59">
        <v>1.87</v>
      </c>
      <c r="G24" s="134">
        <v>144.5</v>
      </c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3">
        <f>G24*H24+G24*I24+G24*J24+G24*K24+G24*L24+G24*M24+G24*N24+G24*O24+G24*P24+(G24*1.05)*R24+(G24*1.05)*S24</f>
        <v>0</v>
      </c>
      <c r="U24" s="27"/>
      <c r="V24" s="64">
        <f>SUM(H24:S24)*D24</f>
        <v>0</v>
      </c>
      <c r="W24" s="64">
        <f>SUM(H24:S24)*F24</f>
        <v>0</v>
      </c>
      <c r="X24" s="10"/>
      <c r="Y24" s="116"/>
      <c r="Z24" s="116"/>
      <c r="AA24" s="116"/>
      <c r="AB24" s="117"/>
    </row>
    <row r="25" ht="20" customHeight="1">
      <c r="A25" s="65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10"/>
      <c r="V25" s="10"/>
      <c r="W25" s="10"/>
      <c r="X25" s="10"/>
      <c r="Y25" s="116"/>
      <c r="Z25" s="116"/>
      <c r="AA25" s="116"/>
      <c r="AB25" s="117"/>
    </row>
    <row r="26" ht="20" customHeight="1">
      <c r="A26" s="56"/>
      <c r="B26" t="s" s="57">
        <v>300</v>
      </c>
      <c r="C26" t="s" s="58">
        <v>301</v>
      </c>
      <c r="D26" s="59">
        <v>14</v>
      </c>
      <c r="E26" t="s" s="60">
        <v>271</v>
      </c>
      <c r="F26" s="59">
        <v>24.17</v>
      </c>
      <c r="G26" s="134">
        <v>2070</v>
      </c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3">
        <f>G26*H26+G26*I26+G26*J26+G26*K26+G26*L26+G26*M26+G26*N26+G26*O26+G26*P26+(G26*1.05)*R26+(G26*1.05)*S26</f>
        <v>0</v>
      </c>
      <c r="U26" s="27"/>
      <c r="V26" s="64">
        <f>SUM(H26:S26)*D26</f>
        <v>0</v>
      </c>
      <c r="W26" s="64">
        <f>SUM(H26:S26)*F26</f>
        <v>0</v>
      </c>
      <c r="X26" s="10"/>
      <c r="Y26" s="116"/>
      <c r="Z26" s="116"/>
      <c r="AA26" s="116"/>
      <c r="AB26" s="117"/>
    </row>
    <row r="27" ht="10" customHeight="1">
      <c r="A27" s="65"/>
      <c r="B27" s="66"/>
      <c r="C27" s="67"/>
      <c r="D27" s="68"/>
      <c r="E27" s="68"/>
      <c r="F27" s="68"/>
      <c r="G27" s="135"/>
      <c r="H27" s="70"/>
      <c r="I27" s="71"/>
      <c r="J27" s="72"/>
      <c r="K27" s="73"/>
      <c r="L27" s="74"/>
      <c r="M27" s="75"/>
      <c r="N27" s="76"/>
      <c r="O27" s="77"/>
      <c r="P27" s="78"/>
      <c r="Q27" s="79"/>
      <c r="R27" s="80"/>
      <c r="S27" s="81"/>
      <c r="T27" s="82"/>
      <c r="U27" s="10"/>
      <c r="V27" s="10"/>
      <c r="W27" s="10"/>
      <c r="X27" s="10"/>
      <c r="Y27" s="116"/>
      <c r="Z27" s="116"/>
      <c r="AA27" s="116"/>
      <c r="AB27" s="117"/>
    </row>
    <row r="28" ht="20" customHeight="1">
      <c r="A28" s="56"/>
      <c r="B28" t="s" s="57">
        <v>302</v>
      </c>
      <c r="C28" t="s" s="58">
        <v>303</v>
      </c>
      <c r="D28" s="59">
        <v>1</v>
      </c>
      <c r="E28" t="s" s="60">
        <v>271</v>
      </c>
      <c r="F28" s="59">
        <v>1.88</v>
      </c>
      <c r="G28" s="134">
        <v>178</v>
      </c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3">
        <f>G28*H28+G28*I28+G28*J28+G28*K28+G28*L28+G28*M28+G28*N28+G28*O28+G28*P28+(G28*1.05)*R28+(G28*1.05)*S28</f>
        <v>0</v>
      </c>
      <c r="U28" s="27"/>
      <c r="V28" s="64">
        <f>SUM(H28:S28)*D28</f>
        <v>0</v>
      </c>
      <c r="W28" s="64">
        <f>SUM(H28:S28)*F28</f>
        <v>0</v>
      </c>
      <c r="X28" s="10"/>
      <c r="Y28" s="116"/>
      <c r="Z28" s="116"/>
      <c r="AA28" s="116"/>
      <c r="AB28" s="117"/>
    </row>
    <row r="29" ht="20" customHeight="1">
      <c r="A29" s="56"/>
      <c r="B29" t="s" s="57">
        <v>304</v>
      </c>
      <c r="C29" t="s" s="58">
        <v>305</v>
      </c>
      <c r="D29" s="59">
        <v>1</v>
      </c>
      <c r="E29" t="s" s="60">
        <v>271</v>
      </c>
      <c r="F29" s="59">
        <v>1.65</v>
      </c>
      <c r="G29" s="134">
        <v>165</v>
      </c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3">
        <f>G29*H29+G29*I29+G29*J29+G29*K29+G29*L29+G29*M29+G29*N29+G29*O29+G29*P29+(G29*1.05)*R29+(G29*1.05)*S29</f>
        <v>0</v>
      </c>
      <c r="U29" s="27"/>
      <c r="V29" s="64">
        <f>SUM(H29:S29)*D29</f>
        <v>0</v>
      </c>
      <c r="W29" s="64">
        <f>SUM(H29:S29)*F29</f>
        <v>0</v>
      </c>
      <c r="X29" s="10"/>
      <c r="Y29" s="116"/>
      <c r="Z29" s="116"/>
      <c r="AA29" s="116"/>
      <c r="AB29" s="117"/>
    </row>
    <row r="30" ht="20" customHeight="1">
      <c r="A30" s="56"/>
      <c r="B30" t="s" s="57">
        <v>306</v>
      </c>
      <c r="C30" t="s" s="58">
        <v>307</v>
      </c>
      <c r="D30" s="59">
        <v>1</v>
      </c>
      <c r="E30" t="s" s="60">
        <v>271</v>
      </c>
      <c r="F30" s="59">
        <v>1.67</v>
      </c>
      <c r="G30" s="134">
        <v>156</v>
      </c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3">
        <f>G30*H30+G30*I30+G30*J30+G30*K30+G30*L30+G30*M30+G30*N30+G30*O30+G30*P30+(G30*1.05)*R30+(G30*1.05)*S30</f>
        <v>0</v>
      </c>
      <c r="U30" s="27"/>
      <c r="V30" s="64">
        <f>SUM(H30:S30)*D30</f>
        <v>0</v>
      </c>
      <c r="W30" s="64">
        <f>SUM(H30:S30)*F30</f>
        <v>0</v>
      </c>
      <c r="X30" s="10"/>
      <c r="Y30" s="116"/>
      <c r="Z30" s="116"/>
      <c r="AA30" s="116"/>
      <c r="AB30" s="117"/>
    </row>
    <row r="31" ht="20" customHeight="1">
      <c r="A31" s="56"/>
      <c r="B31" t="s" s="57">
        <v>308</v>
      </c>
      <c r="C31" t="s" s="58">
        <v>309</v>
      </c>
      <c r="D31" s="59">
        <v>1</v>
      </c>
      <c r="E31" t="s" s="60">
        <v>271</v>
      </c>
      <c r="F31" s="59">
        <v>1.65</v>
      </c>
      <c r="G31" s="134">
        <v>157.5</v>
      </c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3">
        <f>G31*H31+G31*I31+G31*J31+G31*K31+G31*L31+G31*M31+G31*N31+G31*O31+G31*P31+(G31*1.05)*R31+(G31*1.05)*S31</f>
        <v>0</v>
      </c>
      <c r="U31" s="27"/>
      <c r="V31" s="64">
        <f>SUM(H31:S31)*D31</f>
        <v>0</v>
      </c>
      <c r="W31" s="64">
        <f>SUM(H31:S31)*F31</f>
        <v>0</v>
      </c>
      <c r="X31" s="10"/>
      <c r="Y31" s="116"/>
      <c r="Z31" s="116"/>
      <c r="AA31" s="116"/>
      <c r="AB31" s="117"/>
    </row>
    <row r="32" ht="10" customHeight="1">
      <c r="A32" s="65"/>
      <c r="B32" s="66"/>
      <c r="C32" s="84"/>
      <c r="D32" s="66"/>
      <c r="E32" s="66"/>
      <c r="F32" s="66"/>
      <c r="G32" s="85"/>
      <c r="H32" s="70"/>
      <c r="I32" s="71"/>
      <c r="J32" s="72"/>
      <c r="K32" s="73"/>
      <c r="L32" s="74"/>
      <c r="M32" s="75"/>
      <c r="N32" s="76"/>
      <c r="O32" s="77"/>
      <c r="P32" s="78"/>
      <c r="Q32" s="79"/>
      <c r="R32" s="80"/>
      <c r="S32" s="81"/>
      <c r="T32" s="82"/>
      <c r="U32" s="10"/>
      <c r="V32" s="10"/>
      <c r="W32" s="10"/>
      <c r="X32" s="10"/>
      <c r="Y32" s="116"/>
      <c r="Z32" s="116"/>
      <c r="AA32" s="116"/>
      <c r="AB32" s="117"/>
    </row>
    <row r="33" ht="20" customHeight="1">
      <c r="A33" s="56"/>
      <c r="B33" t="s" s="57">
        <v>310</v>
      </c>
      <c r="C33" t="s" s="58">
        <v>311</v>
      </c>
      <c r="D33" s="59">
        <v>1</v>
      </c>
      <c r="E33" t="s" s="60">
        <v>271</v>
      </c>
      <c r="F33" s="59">
        <v>2.17</v>
      </c>
      <c r="G33" s="134">
        <v>191.5</v>
      </c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3">
        <f>G33*H33+G33*I33+G33*J33+G33*K33+G33*L33+G33*M33+G33*N33+G33*O33+G33*P33+(G33*1.05)*R33+(G33*1.05)*S33</f>
        <v>0</v>
      </c>
      <c r="U33" s="27"/>
      <c r="V33" s="64">
        <f>SUM(H33:S33)*D33</f>
        <v>0</v>
      </c>
      <c r="W33" s="64">
        <f>SUM(H33:S33)*F33</f>
        <v>0</v>
      </c>
      <c r="X33" s="10"/>
      <c r="Y33" s="116"/>
      <c r="Z33" s="116"/>
      <c r="AA33" s="116"/>
      <c r="AB33" s="117"/>
    </row>
    <row r="34" ht="20" customHeight="1">
      <c r="A34" s="56"/>
      <c r="B34" t="s" s="57">
        <v>312</v>
      </c>
      <c r="C34" t="s" s="58">
        <v>313</v>
      </c>
      <c r="D34" s="59">
        <v>1</v>
      </c>
      <c r="E34" t="s" s="60">
        <v>271</v>
      </c>
      <c r="F34" s="59">
        <v>1.49</v>
      </c>
      <c r="G34" s="134">
        <v>148</v>
      </c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3">
        <f>G34*H34+G34*I34+G34*J34+G34*K34+G34*L34+G34*M34+G34*N34+G34*O34+G34*P34+(G34*1.05)*R34+(G34*1.05)*S34</f>
        <v>0</v>
      </c>
      <c r="U34" s="27"/>
      <c r="V34" s="64">
        <f>SUM(H34:S34)*D34</f>
        <v>0</v>
      </c>
      <c r="W34" s="64">
        <f>SUM(H34:S34)*F34</f>
        <v>0</v>
      </c>
      <c r="X34" s="10"/>
      <c r="Y34" s="116"/>
      <c r="Z34" s="116"/>
      <c r="AA34" s="116"/>
      <c r="AB34" s="117"/>
    </row>
    <row r="35" ht="20" customHeight="1">
      <c r="A35" s="56"/>
      <c r="B35" t="s" s="57">
        <v>314</v>
      </c>
      <c r="C35" t="s" s="58">
        <v>315</v>
      </c>
      <c r="D35" s="59">
        <v>1</v>
      </c>
      <c r="E35" t="s" s="60">
        <v>271</v>
      </c>
      <c r="F35" s="59">
        <v>1.6</v>
      </c>
      <c r="G35" s="134">
        <v>154.5</v>
      </c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3">
        <f>G35*H35+G35*I35+G35*J35+G35*K35+G35*L35+G35*M35+G35*N35+G35*O35+G35*P35+(G35*1.05)*R35+(G35*1.05)*S35</f>
        <v>0</v>
      </c>
      <c r="U35" s="27"/>
      <c r="V35" s="64">
        <f>SUM(H35:S35)*D35</f>
        <v>0</v>
      </c>
      <c r="W35" s="64">
        <f>SUM(H35:S35)*F35</f>
        <v>0</v>
      </c>
      <c r="X35" s="10"/>
      <c r="Y35" s="116"/>
      <c r="Z35" s="116"/>
      <c r="AA35" s="116"/>
      <c r="AB35" s="117"/>
    </row>
    <row r="36" ht="20" customHeight="1">
      <c r="A36" s="56"/>
      <c r="B36" t="s" s="57">
        <v>316</v>
      </c>
      <c r="C36" t="s" s="58">
        <v>317</v>
      </c>
      <c r="D36" s="59">
        <v>1</v>
      </c>
      <c r="E36" t="s" s="60">
        <v>271</v>
      </c>
      <c r="F36" s="59">
        <v>1.42</v>
      </c>
      <c r="G36" s="134">
        <v>143</v>
      </c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3">
        <f>G36*H36+G36*I36+G36*J36+G36*K36+G36*L36+G36*M36+G36*N36+G36*O36+G36*P36+(G36*1.05)*R36+(G36*1.05)*S36</f>
        <v>0</v>
      </c>
      <c r="U36" s="27"/>
      <c r="V36" s="64">
        <f>SUM(H36:S36)*D36</f>
        <v>0</v>
      </c>
      <c r="W36" s="64">
        <f>SUM(H36:S36)*F36</f>
        <v>0</v>
      </c>
      <c r="X36" s="10"/>
      <c r="Y36" s="116"/>
      <c r="Z36" s="116"/>
      <c r="AA36" s="116"/>
      <c r="AB36" s="117"/>
    </row>
    <row r="37" ht="20" customHeight="1">
      <c r="A37" s="56"/>
      <c r="B37" t="s" s="57">
        <v>318</v>
      </c>
      <c r="C37" t="s" s="58">
        <v>319</v>
      </c>
      <c r="D37" s="59">
        <v>1</v>
      </c>
      <c r="E37" t="s" s="60">
        <v>271</v>
      </c>
      <c r="F37" s="59">
        <v>1.81</v>
      </c>
      <c r="G37" s="134">
        <v>174.5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3">
        <f>G37*H37+G37*I37+G37*J37+G37*K37+G37*L37+G37*M37+G37*N37+G37*O37+G37*P37+(G37*1.05)*R37+(G37*1.05)*S37</f>
        <v>0</v>
      </c>
      <c r="U37" s="27"/>
      <c r="V37" s="64">
        <f>SUM(H37:S37)*D37</f>
        <v>0</v>
      </c>
      <c r="W37" s="64">
        <f>SUM(H37:S37)*F37</f>
        <v>0</v>
      </c>
      <c r="X37" s="10"/>
      <c r="Y37" s="116"/>
      <c r="Z37" s="116"/>
      <c r="AA37" s="116"/>
      <c r="AB37" s="117"/>
    </row>
    <row r="38" ht="20" customHeight="1">
      <c r="A38" s="56"/>
      <c r="B38" t="s" s="57">
        <v>320</v>
      </c>
      <c r="C38" t="s" s="58">
        <v>321</v>
      </c>
      <c r="D38" s="59">
        <v>1</v>
      </c>
      <c r="E38" t="s" s="60">
        <v>271</v>
      </c>
      <c r="F38" s="59">
        <v>1.31</v>
      </c>
      <c r="G38" s="134">
        <v>138</v>
      </c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3">
        <f>G38*H38+G38*I38+G38*J38+G38*K38+G38*L38+G38*M38+G38*N38+G38*O38+G38*P38+(G38*1.05)*R38+(G38*1.05)*S38</f>
        <v>0</v>
      </c>
      <c r="U38" s="27"/>
      <c r="V38" s="64">
        <f>SUM(H38:S38)*D38</f>
        <v>0</v>
      </c>
      <c r="W38" s="64">
        <f>SUM(H38:S38)*F38</f>
        <v>0</v>
      </c>
      <c r="X38" s="10"/>
      <c r="Y38" s="116"/>
      <c r="Z38" s="116"/>
      <c r="AA38" s="116"/>
      <c r="AB38" s="117"/>
    </row>
    <row r="39" ht="10" customHeight="1">
      <c r="A39" s="65"/>
      <c r="B39" s="66"/>
      <c r="C39" s="84"/>
      <c r="D39" s="66"/>
      <c r="E39" s="66"/>
      <c r="F39" s="66"/>
      <c r="G39" s="85"/>
      <c r="H39" s="70"/>
      <c r="I39" s="71"/>
      <c r="J39" s="72"/>
      <c r="K39" s="73"/>
      <c r="L39" s="74"/>
      <c r="M39" s="75"/>
      <c r="N39" s="76"/>
      <c r="O39" s="77"/>
      <c r="P39" s="78"/>
      <c r="Q39" s="79"/>
      <c r="R39" s="80"/>
      <c r="S39" s="81"/>
      <c r="T39" s="82"/>
      <c r="U39" s="10"/>
      <c r="V39" s="10"/>
      <c r="W39" s="10"/>
      <c r="X39" s="10"/>
      <c r="Y39" s="116"/>
      <c r="Z39" s="116"/>
      <c r="AA39" s="116"/>
      <c r="AB39" s="117"/>
    </row>
    <row r="40" ht="20" customHeight="1">
      <c r="A40" s="56"/>
      <c r="B40" t="s" s="57">
        <v>322</v>
      </c>
      <c r="C40" t="s" s="58">
        <v>323</v>
      </c>
      <c r="D40" s="59">
        <v>1</v>
      </c>
      <c r="E40" t="s" s="60">
        <v>271</v>
      </c>
      <c r="F40" s="59">
        <v>1.58</v>
      </c>
      <c r="G40" s="134">
        <v>154</v>
      </c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3">
        <f>G40*H40+G40*I40+G40*J40+G40*K40+G40*L40+G40*M40+G40*N40+G40*O40+G40*P40+(G40*1.05)*R40+(G40*1.05)*S40</f>
        <v>0</v>
      </c>
      <c r="U40" s="27"/>
      <c r="V40" s="64">
        <f>SUM(H40:S40)*D40</f>
        <v>0</v>
      </c>
      <c r="W40" s="64">
        <f>SUM(H40:S40)*F40</f>
        <v>0</v>
      </c>
      <c r="X40" s="10"/>
      <c r="Y40" s="116"/>
      <c r="Z40" s="116"/>
      <c r="AA40" s="116"/>
      <c r="AB40" s="117"/>
    </row>
    <row r="41" ht="20" customHeight="1">
      <c r="A41" s="56"/>
      <c r="B41" t="s" s="57">
        <v>324</v>
      </c>
      <c r="C41" t="s" s="58">
        <v>325</v>
      </c>
      <c r="D41" s="59">
        <v>1</v>
      </c>
      <c r="E41" t="s" s="60">
        <v>271</v>
      </c>
      <c r="F41" s="59">
        <v>2.25</v>
      </c>
      <c r="G41" s="134">
        <v>196.5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3">
        <f>G41*H41+G41*I41+G41*J41+G41*K41+G41*L41+G41*M41+G41*N41+G41*O41+G41*P41+(G41*1.05)*R41+(G41*1.05)*S41</f>
        <v>0</v>
      </c>
      <c r="U41" s="27"/>
      <c r="V41" s="64">
        <f>SUM(H41:S41)*D41</f>
        <v>0</v>
      </c>
      <c r="W41" s="64">
        <f>SUM(H41:S41)*F41</f>
        <v>0</v>
      </c>
      <c r="X41" s="10"/>
      <c r="Y41" s="116"/>
      <c r="Z41" s="116"/>
      <c r="AA41" s="116"/>
      <c r="AB41" s="117"/>
    </row>
    <row r="42" ht="20" customHeight="1">
      <c r="A42" s="56"/>
      <c r="B42" t="s" s="57">
        <v>326</v>
      </c>
      <c r="C42" t="s" s="58">
        <v>327</v>
      </c>
      <c r="D42" s="59">
        <v>1</v>
      </c>
      <c r="E42" t="s" s="60">
        <v>271</v>
      </c>
      <c r="F42" s="59">
        <v>1.82</v>
      </c>
      <c r="G42" s="134">
        <v>166</v>
      </c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3">
        <f>G42*H42+G42*I42+G42*J42+G42*K42+G42*L42+G42*M42+G42*N42+G42*O42+G42*P42+(G42*1.05)*R42+(G42*1.05)*S42</f>
        <v>0</v>
      </c>
      <c r="U42" s="27"/>
      <c r="V42" s="64">
        <f>SUM(H42:S42)*D42</f>
        <v>0</v>
      </c>
      <c r="W42" s="64">
        <f>SUM(H42:S42)*F42</f>
        <v>0</v>
      </c>
      <c r="X42" s="10"/>
      <c r="Y42" s="116"/>
      <c r="Z42" s="116"/>
      <c r="AA42" s="116"/>
      <c r="AB42" s="117"/>
    </row>
    <row r="43" ht="20" customHeight="1">
      <c r="A43" s="56"/>
      <c r="B43" t="s" s="57">
        <v>328</v>
      </c>
      <c r="C43" t="s" s="58">
        <v>329</v>
      </c>
      <c r="D43" s="59">
        <v>1</v>
      </c>
      <c r="E43" t="s" s="60">
        <v>271</v>
      </c>
      <c r="F43" s="59">
        <v>1.87</v>
      </c>
      <c r="G43" s="134">
        <v>177.5</v>
      </c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3">
        <f>G43*H43+G43*I43+G43*J43+G43*K43+G43*L43+G43*M43+G43*N43+G43*O43+G43*P43+(G43*1.05)*R43+(G43*1.05)*S43</f>
        <v>0</v>
      </c>
      <c r="U43" s="27"/>
      <c r="V43" s="64">
        <f>SUM(H43:S43)*D43</f>
        <v>0</v>
      </c>
      <c r="W43" s="64">
        <f>SUM(H43:S43)*F43</f>
        <v>0</v>
      </c>
      <c r="X43" s="10"/>
      <c r="Y43" s="116"/>
      <c r="Z43" s="116"/>
      <c r="AA43" s="116"/>
      <c r="AB43" s="117"/>
    </row>
    <row r="44" ht="20" customHeight="1">
      <c r="A44" s="65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10"/>
      <c r="V44" s="10"/>
      <c r="W44" s="10"/>
      <c r="X44" s="10"/>
      <c r="Y44" s="116"/>
      <c r="Z44" s="116"/>
      <c r="AA44" s="116"/>
      <c r="AB44" s="117"/>
    </row>
    <row r="45" ht="20" customHeight="1">
      <c r="A45" s="56"/>
      <c r="B45" t="s" s="57">
        <v>330</v>
      </c>
      <c r="C45" t="s" s="58">
        <v>331</v>
      </c>
      <c r="D45" s="59">
        <v>14</v>
      </c>
      <c r="E45" t="s" s="60">
        <v>271</v>
      </c>
      <c r="F45" s="59">
        <v>31.86</v>
      </c>
      <c r="G45" s="134">
        <v>1993.5</v>
      </c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3">
        <f>G45*H45+G45*I45+G45*J45+G45*K45+G45*L45+G45*M45+G45*N45+G45*O45+G45*P45+(G45*1.05)*R45+(G45*1.05)*S45</f>
        <v>0</v>
      </c>
      <c r="U45" s="27"/>
      <c r="V45" s="64">
        <f>SUM(H45:S45)*D45</f>
        <v>0</v>
      </c>
      <c r="W45" s="64">
        <f>SUM(H45:S45)*F45</f>
        <v>0</v>
      </c>
      <c r="X45" s="10"/>
      <c r="Y45" s="116"/>
      <c r="Z45" s="116"/>
      <c r="AA45" s="116"/>
      <c r="AB45" s="117"/>
    </row>
    <row r="46" ht="10" customHeight="1">
      <c r="A46" s="65"/>
      <c r="B46" s="66"/>
      <c r="C46" s="67"/>
      <c r="D46" s="68"/>
      <c r="E46" s="68"/>
      <c r="F46" s="68"/>
      <c r="G46" s="135"/>
      <c r="H46" s="70"/>
      <c r="I46" s="71"/>
      <c r="J46" s="72"/>
      <c r="K46" s="73"/>
      <c r="L46" s="74"/>
      <c r="M46" s="75"/>
      <c r="N46" s="76"/>
      <c r="O46" s="77"/>
      <c r="P46" s="78"/>
      <c r="Q46" s="79"/>
      <c r="R46" s="80"/>
      <c r="S46" s="81"/>
      <c r="T46" s="82"/>
      <c r="U46" s="10"/>
      <c r="V46" s="10"/>
      <c r="W46" s="10"/>
      <c r="X46" s="10"/>
      <c r="Y46" s="116"/>
      <c r="Z46" s="116"/>
      <c r="AA46" s="116"/>
      <c r="AB46" s="117"/>
    </row>
    <row r="47" ht="20" customHeight="1">
      <c r="A47" s="56"/>
      <c r="B47" t="s" s="57">
        <v>332</v>
      </c>
      <c r="C47" t="s" s="58">
        <v>333</v>
      </c>
      <c r="D47" s="59">
        <v>1</v>
      </c>
      <c r="E47" t="s" s="60">
        <v>271</v>
      </c>
      <c r="F47" s="92">
        <v>2.4</v>
      </c>
      <c r="G47" s="134">
        <v>164.5</v>
      </c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3">
        <f>G47*H47+G47*I47+G47*J47+G47*K47+G47*L47+G47*M47+G47*N47+G47*O47+G47*P47+(G47*1.05)*R47+(G47*1.05)*S47</f>
        <v>0</v>
      </c>
      <c r="U47" s="27"/>
      <c r="V47" s="64">
        <f>SUM(H47:S47)*D47</f>
        <v>0</v>
      </c>
      <c r="W47" s="64">
        <f>SUM(H47:S47)*F47</f>
        <v>0</v>
      </c>
      <c r="X47" s="10"/>
      <c r="Y47" s="116"/>
      <c r="Z47" s="116"/>
      <c r="AA47" s="116"/>
      <c r="AB47" s="117"/>
    </row>
    <row r="48" ht="20" customHeight="1">
      <c r="A48" s="56"/>
      <c r="B48" t="s" s="57">
        <v>334</v>
      </c>
      <c r="C48" t="s" s="58">
        <v>335</v>
      </c>
      <c r="D48" s="59">
        <v>1</v>
      </c>
      <c r="E48" t="s" s="60">
        <v>271</v>
      </c>
      <c r="F48" s="92">
        <v>2.56</v>
      </c>
      <c r="G48" s="134">
        <v>167.5</v>
      </c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3">
        <f>G48*H48+G48*I48+G48*J48+G48*K48+G48*L48+G48*M48+G48*N48+G48*O48+G48*P48+(G48*1.05)*R48+(G48*1.05)*S48</f>
        <v>0</v>
      </c>
      <c r="U48" s="27"/>
      <c r="V48" s="64">
        <f>SUM(H48:S48)*D48</f>
        <v>0</v>
      </c>
      <c r="W48" s="64">
        <f>SUM(H48:S48)*F48</f>
        <v>0</v>
      </c>
      <c r="X48" s="10"/>
      <c r="Y48" s="116"/>
      <c r="Z48" s="116"/>
      <c r="AA48" s="116"/>
      <c r="AB48" s="117"/>
    </row>
    <row r="49" ht="20" customHeight="1">
      <c r="A49" s="56"/>
      <c r="B49" t="s" s="57">
        <v>336</v>
      </c>
      <c r="C49" t="s" s="58">
        <v>337</v>
      </c>
      <c r="D49" s="59">
        <v>1</v>
      </c>
      <c r="E49" t="s" s="60">
        <v>271</v>
      </c>
      <c r="F49" s="92">
        <v>1.75</v>
      </c>
      <c r="G49" s="134">
        <v>139.5</v>
      </c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3">
        <f>G49*H49+G49*I49+G49*J49+G49*K49+G49*L49+G49*M49+G49*N49+G49*O49+G49*P49+(G49*1.05)*R49+(G49*1.05)*S49</f>
        <v>0</v>
      </c>
      <c r="U49" s="27"/>
      <c r="V49" s="64">
        <f>SUM(H49:S49)*D49</f>
        <v>0</v>
      </c>
      <c r="W49" s="64">
        <f>SUM(H49:S49)*F49</f>
        <v>0</v>
      </c>
      <c r="X49" s="10"/>
      <c r="Y49" s="116"/>
      <c r="Z49" s="116"/>
      <c r="AA49" s="116"/>
      <c r="AB49" s="117"/>
    </row>
    <row r="50" ht="20" customHeight="1">
      <c r="A50" s="56"/>
      <c r="B50" t="s" s="57">
        <v>338</v>
      </c>
      <c r="C50" t="s" s="58">
        <v>339</v>
      </c>
      <c r="D50" s="59">
        <v>1</v>
      </c>
      <c r="E50" t="s" s="60">
        <v>271</v>
      </c>
      <c r="F50" s="92">
        <v>1.59</v>
      </c>
      <c r="G50" s="134">
        <v>134</v>
      </c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3">
        <f>G50*H50+G50*I50+G50*J50+G50*K50+G50*L50+G50*M50+G50*N50+G50*O50+G50*P50+(G50*1.05)*R50+(G50*1.05)*S50</f>
        <v>0</v>
      </c>
      <c r="U50" s="27"/>
      <c r="V50" s="64">
        <f>SUM(H50:S50)*D50</f>
        <v>0</v>
      </c>
      <c r="W50" s="64">
        <f>SUM(H50:S50)*F50</f>
        <v>0</v>
      </c>
      <c r="X50" s="10"/>
      <c r="Y50" s="116"/>
      <c r="Z50" s="116"/>
      <c r="AA50" s="116"/>
      <c r="AB50" s="117"/>
    </row>
    <row r="51" ht="10" customHeight="1">
      <c r="A51" s="65"/>
      <c r="B51" s="66"/>
      <c r="C51" s="84"/>
      <c r="D51" s="66"/>
      <c r="E51" s="66"/>
      <c r="F51" s="94"/>
      <c r="G51" s="85"/>
      <c r="H51" s="70"/>
      <c r="I51" s="71"/>
      <c r="J51" s="72"/>
      <c r="K51" s="73"/>
      <c r="L51" s="74"/>
      <c r="M51" s="75"/>
      <c r="N51" s="76"/>
      <c r="O51" s="77"/>
      <c r="P51" s="78"/>
      <c r="Q51" s="79"/>
      <c r="R51" s="80"/>
      <c r="S51" s="81"/>
      <c r="T51" s="82"/>
      <c r="U51" s="10"/>
      <c r="V51" s="10"/>
      <c r="W51" s="10"/>
      <c r="X51" s="10"/>
      <c r="Y51" s="116"/>
      <c r="Z51" s="116"/>
      <c r="AA51" s="116"/>
      <c r="AB51" s="117"/>
    </row>
    <row r="52" ht="20" customHeight="1">
      <c r="A52" s="56"/>
      <c r="B52" t="s" s="57">
        <v>340</v>
      </c>
      <c r="C52" t="s" s="58">
        <v>341</v>
      </c>
      <c r="D52" s="59">
        <v>1</v>
      </c>
      <c r="E52" t="s" s="60">
        <v>271</v>
      </c>
      <c r="F52" s="92">
        <v>2.9</v>
      </c>
      <c r="G52" s="134">
        <v>179</v>
      </c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3">
        <f>G52*H52+G52*I52+G52*J52+G52*K52+G52*L52+G52*M52+G52*N52+G52*O52+G52*P52+(G52*1.05)*R52+(G52*1.05)*S52</f>
        <v>0</v>
      </c>
      <c r="U52" s="27"/>
      <c r="V52" s="64">
        <f>SUM(H52:S52)*D52</f>
        <v>0</v>
      </c>
      <c r="W52" s="64">
        <f>SUM(H52:S52)*F52</f>
        <v>0</v>
      </c>
      <c r="X52" s="10"/>
      <c r="Y52" s="116"/>
      <c r="Z52" s="116"/>
      <c r="AA52" s="116"/>
      <c r="AB52" s="117"/>
    </row>
    <row r="53" ht="20" customHeight="1">
      <c r="A53" s="56"/>
      <c r="B53" t="s" s="57">
        <v>342</v>
      </c>
      <c r="C53" t="s" s="58">
        <v>343</v>
      </c>
      <c r="D53" s="59">
        <v>1</v>
      </c>
      <c r="E53" t="s" s="60">
        <v>271</v>
      </c>
      <c r="F53" s="92">
        <v>2.86</v>
      </c>
      <c r="G53" s="134">
        <v>177.5</v>
      </c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3">
        <f>G53*H53+G53*I53+G53*J53+G53*K53+G53*L53+G53*M53+G53*N53+G53*O53+G53*P53+(G53*1.05)*R53+(G53*1.05)*S53</f>
        <v>0</v>
      </c>
      <c r="U53" s="27"/>
      <c r="V53" s="64">
        <f>SUM(H53:S53)*D53</f>
        <v>0</v>
      </c>
      <c r="W53" s="64">
        <f>SUM(H53:S53)*F53</f>
        <v>0</v>
      </c>
      <c r="X53" s="10"/>
      <c r="Y53" s="116"/>
      <c r="Z53" s="116"/>
      <c r="AA53" s="116"/>
      <c r="AB53" s="117"/>
    </row>
    <row r="54" ht="20" customHeight="1">
      <c r="A54" s="56"/>
      <c r="B54" t="s" s="57">
        <v>344</v>
      </c>
      <c r="C54" t="s" s="58">
        <v>345</v>
      </c>
      <c r="D54" s="59">
        <v>1</v>
      </c>
      <c r="E54" t="s" s="60">
        <v>271</v>
      </c>
      <c r="F54" s="92">
        <v>2.49</v>
      </c>
      <c r="G54" s="134">
        <v>166.5</v>
      </c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3">
        <f>G54*H54+G54*I54+G54*J54+G54*K54+G54*L54+G54*M54+G54*N54+G54*O54+G54*P54+(G54*1.05)*R54+(G54*1.05)*S54</f>
        <v>0</v>
      </c>
      <c r="U54" s="27"/>
      <c r="V54" s="64">
        <f>SUM(H54:S54)*D54</f>
        <v>0</v>
      </c>
      <c r="W54" s="64">
        <f>SUM(H54:S54)*F54</f>
        <v>0</v>
      </c>
      <c r="X54" s="10"/>
      <c r="Y54" s="116"/>
      <c r="Z54" s="116"/>
      <c r="AA54" s="116"/>
      <c r="AB54" s="117"/>
    </row>
    <row r="55" ht="20" customHeight="1">
      <c r="A55" s="56"/>
      <c r="B55" t="s" s="57">
        <v>346</v>
      </c>
      <c r="C55" t="s" s="58">
        <v>347</v>
      </c>
      <c r="D55" s="59">
        <v>1</v>
      </c>
      <c r="E55" t="s" s="60">
        <v>271</v>
      </c>
      <c r="F55" s="92">
        <v>2.21</v>
      </c>
      <c r="G55" s="134">
        <v>156.5</v>
      </c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3">
        <f>G55*H55+G55*I55+G55*J55+G55*K55+G55*L55+G55*M55+G55*N55+G55*O55+G55*P55+(G55*1.05)*R55+(G55*1.05)*S55</f>
        <v>0</v>
      </c>
      <c r="U55" s="27"/>
      <c r="V55" s="64">
        <f>SUM(H55:S55)*D55</f>
        <v>0</v>
      </c>
      <c r="W55" s="64">
        <f>SUM(H55:S55)*F55</f>
        <v>0</v>
      </c>
      <c r="X55" s="10"/>
      <c r="Y55" s="116"/>
      <c r="Z55" s="116"/>
      <c r="AA55" s="116"/>
      <c r="AB55" s="117"/>
    </row>
    <row r="56" ht="20" customHeight="1">
      <c r="A56" s="56"/>
      <c r="B56" t="s" s="57">
        <v>348</v>
      </c>
      <c r="C56" t="s" s="58">
        <v>349</v>
      </c>
      <c r="D56" s="59">
        <v>1</v>
      </c>
      <c r="E56" t="s" s="60">
        <v>271</v>
      </c>
      <c r="F56" s="92">
        <v>2.35</v>
      </c>
      <c r="G56" s="134">
        <v>161</v>
      </c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3">
        <f>G56*H56+G56*I56+G56*J56+G56*K56+G56*L56+G56*M56+G56*N56+G56*O56+G56*P56+(G56*1.05)*R56+(G56*1.05)*S56</f>
        <v>0</v>
      </c>
      <c r="U56" s="27"/>
      <c r="V56" s="64">
        <f>SUM(H56:S56)*D56</f>
        <v>0</v>
      </c>
      <c r="W56" s="64">
        <f>SUM(H56:S56)*F56</f>
        <v>0</v>
      </c>
      <c r="X56" s="10"/>
      <c r="Y56" s="116"/>
      <c r="Z56" s="116"/>
      <c r="AA56" s="116"/>
      <c r="AB56" s="117"/>
    </row>
    <row r="57" ht="20" customHeight="1">
      <c r="A57" s="56"/>
      <c r="B57" t="s" s="57">
        <v>350</v>
      </c>
      <c r="C57" t="s" s="58">
        <v>351</v>
      </c>
      <c r="D57" s="59">
        <v>1</v>
      </c>
      <c r="E57" t="s" s="60">
        <v>271</v>
      </c>
      <c r="F57" s="92">
        <v>2.46</v>
      </c>
      <c r="G57" s="134">
        <v>164.5</v>
      </c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3">
        <f>G57*H57+G57*I57+G57*J57+G57*K57+G57*L57+G57*M57+G57*N57+G57*O57+G57*P57+(G57*1.05)*R57+(G57*1.05)*S57</f>
        <v>0</v>
      </c>
      <c r="U57" s="27"/>
      <c r="V57" s="64">
        <f>SUM(H57:S57)*D57</f>
        <v>0</v>
      </c>
      <c r="W57" s="64">
        <f>SUM(H57:S57)*F57</f>
        <v>0</v>
      </c>
      <c r="X57" s="10"/>
      <c r="Y57" s="116"/>
      <c r="Z57" s="116"/>
      <c r="AA57" s="116"/>
      <c r="AB57" s="117"/>
    </row>
    <row r="58" ht="10" customHeight="1">
      <c r="A58" s="65"/>
      <c r="B58" s="66"/>
      <c r="C58" s="84"/>
      <c r="D58" s="66"/>
      <c r="E58" s="66"/>
      <c r="F58" s="94"/>
      <c r="G58" s="85"/>
      <c r="H58" s="70"/>
      <c r="I58" s="71"/>
      <c r="J58" s="72"/>
      <c r="K58" s="73"/>
      <c r="L58" s="74"/>
      <c r="M58" s="75"/>
      <c r="N58" s="76"/>
      <c r="O58" s="77"/>
      <c r="P58" s="78"/>
      <c r="Q58" s="79"/>
      <c r="R58" s="80"/>
      <c r="S58" s="81"/>
      <c r="T58" s="82"/>
      <c r="U58" s="10"/>
      <c r="V58" s="10"/>
      <c r="W58" s="10"/>
      <c r="X58" s="10"/>
      <c r="Y58" s="116"/>
      <c r="Z58" s="116"/>
      <c r="AA58" s="116"/>
      <c r="AB58" s="117"/>
    </row>
    <row r="59" ht="20" customHeight="1">
      <c r="A59" s="56"/>
      <c r="B59" t="s" s="57">
        <v>352</v>
      </c>
      <c r="C59" t="s" s="58">
        <v>353</v>
      </c>
      <c r="D59" s="59">
        <v>1</v>
      </c>
      <c r="E59" t="s" s="60">
        <v>271</v>
      </c>
      <c r="F59" s="92">
        <v>2.53</v>
      </c>
      <c r="G59" s="134">
        <v>168</v>
      </c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3">
        <f>G59*H59+G59*I59+G59*J59+G59*K59+G59*L59+G59*M59+G59*N59+G59*O59+G59*P59+(G59*1.05)*R59+(G59*1.05)*S59</f>
        <v>0</v>
      </c>
      <c r="U59" s="27"/>
      <c r="V59" s="64">
        <f>SUM(H59:S59)*D59</f>
        <v>0</v>
      </c>
      <c r="W59" s="64">
        <f>SUM(H59:S59)*F59</f>
        <v>0</v>
      </c>
      <c r="X59" s="10"/>
      <c r="Y59" s="116"/>
      <c r="Z59" s="116"/>
      <c r="AA59" s="116"/>
      <c r="AB59" s="117"/>
    </row>
    <row r="60" ht="20" customHeight="1">
      <c r="A60" s="56"/>
      <c r="B60" t="s" s="57">
        <v>354</v>
      </c>
      <c r="C60" t="s" s="58">
        <v>355</v>
      </c>
      <c r="D60" s="59">
        <v>1</v>
      </c>
      <c r="E60" t="s" s="60">
        <v>271</v>
      </c>
      <c r="F60" s="92">
        <v>1.66</v>
      </c>
      <c r="G60" s="134">
        <v>136</v>
      </c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3">
        <f>G60*H60+G60*I60+G60*J60+G60*K60+G60*L60+G60*M60+G60*N60+G60*O60+G60*P60+(G60*1.05)*R60+(G60*1.05)*S60</f>
        <v>0</v>
      </c>
      <c r="U60" s="27"/>
      <c r="V60" s="64">
        <f>SUM(H60:S60)*D60</f>
        <v>0</v>
      </c>
      <c r="W60" s="64">
        <f>SUM(H60:S60)*F60</f>
        <v>0</v>
      </c>
      <c r="X60" s="10"/>
      <c r="Y60" s="116"/>
      <c r="Z60" s="116"/>
      <c r="AA60" s="116"/>
      <c r="AB60" s="117"/>
    </row>
    <row r="61" ht="20" customHeight="1">
      <c r="A61" s="56"/>
      <c r="B61" t="s" s="57">
        <v>356</v>
      </c>
      <c r="C61" t="s" s="58">
        <v>357</v>
      </c>
      <c r="D61" s="59">
        <v>1</v>
      </c>
      <c r="E61" t="s" s="60">
        <v>271</v>
      </c>
      <c r="F61" s="92">
        <v>2.4</v>
      </c>
      <c r="G61" s="134">
        <v>162.5</v>
      </c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3">
        <f>G61*H61+G61*I61+G61*J61+G61*K61+G61*L61+G61*M61+G61*N61+G61*O61+G61*P61+(G61*1.05)*R61+(G61*1.05)*S61</f>
        <v>0</v>
      </c>
      <c r="U61" s="27"/>
      <c r="V61" s="64">
        <f>SUM(H61:S61)*D61</f>
        <v>0</v>
      </c>
      <c r="W61" s="64">
        <f>SUM(H61:S61)*F61</f>
        <v>0</v>
      </c>
      <c r="X61" s="10"/>
      <c r="Y61" s="116"/>
      <c r="Z61" s="116"/>
      <c r="AA61" s="116"/>
      <c r="AB61" s="117"/>
    </row>
    <row r="62" ht="20" customHeight="1">
      <c r="A62" s="56"/>
      <c r="B62" t="s" s="57">
        <v>358</v>
      </c>
      <c r="C62" t="s" s="58">
        <v>359</v>
      </c>
      <c r="D62" s="59">
        <v>1</v>
      </c>
      <c r="E62" t="s" s="60">
        <v>271</v>
      </c>
      <c r="F62" s="92">
        <v>1.7</v>
      </c>
      <c r="G62" s="134">
        <v>138</v>
      </c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3">
        <f>G62*H62+G62*I62+G62*J62+G62*K62+G62*L62+G62*M62+G62*N62+G62*O62+G62*P62+(G62*1.05)*R62+(G62*1.05)*S62</f>
        <v>0</v>
      </c>
      <c r="U62" s="27"/>
      <c r="V62" s="64">
        <f>SUM(H62:S62)*D62</f>
        <v>0</v>
      </c>
      <c r="W62" s="64">
        <f>SUM(H62:S62)*F62</f>
        <v>0</v>
      </c>
      <c r="X62" s="10"/>
      <c r="Y62" s="116"/>
      <c r="Z62" s="116"/>
      <c r="AA62" s="116"/>
      <c r="AB62" s="117"/>
    </row>
    <row r="63" ht="20" customHeight="1">
      <c r="A63" s="65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10"/>
      <c r="V63" s="10"/>
      <c r="W63" s="10"/>
      <c r="X63" s="10"/>
      <c r="Y63" s="116"/>
      <c r="Z63" s="116"/>
      <c r="AA63" s="116"/>
      <c r="AB63" s="117"/>
    </row>
    <row r="64" ht="20" customHeight="1">
      <c r="A64" s="56"/>
      <c r="B64" t="s" s="57">
        <v>360</v>
      </c>
      <c r="C64" t="s" s="58">
        <v>361</v>
      </c>
      <c r="D64" s="59">
        <v>14</v>
      </c>
      <c r="E64" t="s" s="60">
        <v>271</v>
      </c>
      <c r="F64" s="59">
        <v>31.86</v>
      </c>
      <c r="G64" s="134">
        <v>2494.5</v>
      </c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3">
        <f>G64*H64+G64*I64+G64*J64+G64*K64+G64*L64+G64*M64+G64*N64+G64*O64+G64*P64+(G64*1.05)*R64+(G64*1.05)*S64</f>
        <v>0</v>
      </c>
      <c r="U64" s="27"/>
      <c r="V64" s="64">
        <f>SUM(H64:S64)*D64</f>
        <v>0</v>
      </c>
      <c r="W64" s="64">
        <f>SUM(H64:S64)*F64</f>
        <v>0</v>
      </c>
      <c r="X64" s="10"/>
      <c r="Y64" s="116"/>
      <c r="Z64" s="116"/>
      <c r="AA64" s="116"/>
      <c r="AB64" s="117"/>
    </row>
    <row r="65" ht="10" customHeight="1">
      <c r="A65" s="65"/>
      <c r="B65" s="66"/>
      <c r="C65" s="67"/>
      <c r="D65" s="68"/>
      <c r="E65" s="68"/>
      <c r="F65" s="68"/>
      <c r="G65" s="135"/>
      <c r="H65" s="70"/>
      <c r="I65" s="71"/>
      <c r="J65" s="72"/>
      <c r="K65" s="73"/>
      <c r="L65" s="74"/>
      <c r="M65" s="75"/>
      <c r="N65" s="76"/>
      <c r="O65" s="77"/>
      <c r="P65" s="78"/>
      <c r="Q65" s="79"/>
      <c r="R65" s="80"/>
      <c r="S65" s="81"/>
      <c r="T65" s="82"/>
      <c r="U65" s="10"/>
      <c r="V65" s="10"/>
      <c r="W65" s="10"/>
      <c r="X65" s="10"/>
      <c r="Y65" s="116"/>
      <c r="Z65" s="116"/>
      <c r="AA65" s="116"/>
      <c r="AB65" s="117"/>
    </row>
    <row r="66" ht="20" customHeight="1">
      <c r="A66" s="56"/>
      <c r="B66" t="s" s="57">
        <v>362</v>
      </c>
      <c r="C66" t="s" s="58">
        <v>363</v>
      </c>
      <c r="D66" s="59">
        <v>1</v>
      </c>
      <c r="E66" t="s" s="60">
        <v>271</v>
      </c>
      <c r="F66" s="92">
        <v>2.4</v>
      </c>
      <c r="G66" s="134">
        <v>206</v>
      </c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3">
        <f>G66*H66+G66*I66+G66*J66+G66*K66+G66*L66+G66*M66+G66*N66+G66*O66+G66*P66+(G66*1.05)*R66+(G66*1.05)*S66</f>
        <v>0</v>
      </c>
      <c r="U66" s="27"/>
      <c r="V66" s="64">
        <f>SUM(H66:S66)*D66</f>
        <v>0</v>
      </c>
      <c r="W66" s="64">
        <f>SUM(H66:S66)*F66</f>
        <v>0</v>
      </c>
      <c r="X66" s="10"/>
      <c r="Y66" s="116"/>
      <c r="Z66" s="116"/>
      <c r="AA66" s="116"/>
      <c r="AB66" s="117"/>
    </row>
    <row r="67" ht="20" customHeight="1">
      <c r="A67" s="56"/>
      <c r="B67" t="s" s="57">
        <v>364</v>
      </c>
      <c r="C67" t="s" s="58">
        <v>365</v>
      </c>
      <c r="D67" s="59">
        <v>1</v>
      </c>
      <c r="E67" t="s" s="60">
        <v>271</v>
      </c>
      <c r="F67" s="92">
        <v>2.56</v>
      </c>
      <c r="G67" s="134">
        <v>212.5</v>
      </c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3">
        <f>G67*H67+G67*I67+G67*J67+G67*K67+G67*L67+G67*M67+G67*N67+G67*O67+G67*P67+(G67*1.05)*R67+(G67*1.05)*S67</f>
        <v>0</v>
      </c>
      <c r="U67" s="27"/>
      <c r="V67" s="64">
        <f>SUM(H67:S67)*D67</f>
        <v>0</v>
      </c>
      <c r="W67" s="64">
        <f>SUM(H67:S67)*F67</f>
        <v>0</v>
      </c>
      <c r="X67" s="10"/>
      <c r="Y67" s="116"/>
      <c r="Z67" s="116"/>
      <c r="AA67" s="116"/>
      <c r="AB67" s="117"/>
    </row>
    <row r="68" ht="20" customHeight="1">
      <c r="A68" s="56"/>
      <c r="B68" t="s" s="57">
        <v>366</v>
      </c>
      <c r="C68" t="s" s="58">
        <v>367</v>
      </c>
      <c r="D68" s="59">
        <v>1</v>
      </c>
      <c r="E68" t="s" s="60">
        <v>271</v>
      </c>
      <c r="F68" s="92">
        <v>1.75</v>
      </c>
      <c r="G68" s="134">
        <v>170</v>
      </c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3">
        <f>G68*H68+G68*I68+G68*J68+G68*K68+G68*L68+G68*M68+G68*N68+G68*O68+G68*P68+(G68*1.05)*R68+(G68*1.05)*S68</f>
        <v>0</v>
      </c>
      <c r="U68" s="27"/>
      <c r="V68" s="64">
        <f>SUM(H68:S68)*D68</f>
        <v>0</v>
      </c>
      <c r="W68" s="64">
        <f>SUM(H68:S68)*F68</f>
        <v>0</v>
      </c>
      <c r="X68" s="10"/>
      <c r="Y68" s="116"/>
      <c r="Z68" s="116"/>
      <c r="AA68" s="116"/>
      <c r="AB68" s="117"/>
    </row>
    <row r="69" ht="20" customHeight="1">
      <c r="A69" s="56"/>
      <c r="B69" t="s" s="57">
        <v>368</v>
      </c>
      <c r="C69" t="s" s="58">
        <v>369</v>
      </c>
      <c r="D69" s="59">
        <v>1</v>
      </c>
      <c r="E69" t="s" s="60">
        <v>271</v>
      </c>
      <c r="F69" s="92">
        <v>1.59</v>
      </c>
      <c r="G69" s="134">
        <v>161</v>
      </c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3">
        <f>G69*H69+G69*I69+G69*J69+G69*K69+G69*L69+G69*M69+G69*N69+G69*O69+G69*P69+(G69*1.05)*R69+(G69*1.05)*S69</f>
        <v>0</v>
      </c>
      <c r="U69" s="27"/>
      <c r="V69" s="64">
        <f>SUM(H69:S69)*D69</f>
        <v>0</v>
      </c>
      <c r="W69" s="64">
        <f>SUM(H69:S69)*F69</f>
        <v>0</v>
      </c>
      <c r="X69" s="10"/>
      <c r="Y69" s="116"/>
      <c r="Z69" s="116"/>
      <c r="AA69" s="116"/>
      <c r="AB69" s="117"/>
    </row>
    <row r="70" ht="10" customHeight="1">
      <c r="A70" s="65"/>
      <c r="B70" s="66"/>
      <c r="C70" s="84"/>
      <c r="D70" s="66"/>
      <c r="E70" s="66"/>
      <c r="F70" s="66"/>
      <c r="G70" s="85"/>
      <c r="H70" s="70"/>
      <c r="I70" s="71"/>
      <c r="J70" s="72"/>
      <c r="K70" s="73"/>
      <c r="L70" s="74"/>
      <c r="M70" s="75"/>
      <c r="N70" s="76"/>
      <c r="O70" s="77"/>
      <c r="P70" s="78"/>
      <c r="Q70" s="79"/>
      <c r="R70" s="80"/>
      <c r="S70" s="81"/>
      <c r="T70" s="82"/>
      <c r="U70" s="10"/>
      <c r="V70" s="10"/>
      <c r="W70" s="10"/>
      <c r="X70" s="10"/>
      <c r="Y70" s="116"/>
      <c r="Z70" s="116"/>
      <c r="AA70" s="116"/>
      <c r="AB70" s="117"/>
    </row>
    <row r="71" ht="20" customHeight="1">
      <c r="A71" s="56"/>
      <c r="B71" t="s" s="57">
        <v>370</v>
      </c>
      <c r="C71" t="s" s="58">
        <v>371</v>
      </c>
      <c r="D71" s="59">
        <v>1</v>
      </c>
      <c r="E71" t="s" s="60">
        <v>271</v>
      </c>
      <c r="F71" s="92">
        <v>2.9</v>
      </c>
      <c r="G71" s="134">
        <v>230</v>
      </c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3">
        <f>G71*H71+G71*I71+G71*J71+G71*K71+G71*L71+G71*M71+G71*N71+G71*O71+G71*P71+(G71*1.05)*R71+(G71*1.05)*S71</f>
        <v>0</v>
      </c>
      <c r="U71" s="27"/>
      <c r="V71" s="64">
        <f>SUM(H71:S71)*D71</f>
        <v>0</v>
      </c>
      <c r="W71" s="64">
        <f>SUM(H71:S71)*F71</f>
        <v>0</v>
      </c>
      <c r="X71" s="10"/>
      <c r="Y71" s="116"/>
      <c r="Z71" s="116"/>
      <c r="AA71" s="116"/>
      <c r="AB71" s="117"/>
    </row>
    <row r="72" ht="20" customHeight="1">
      <c r="A72" s="56"/>
      <c r="B72" t="s" s="57">
        <v>372</v>
      </c>
      <c r="C72" t="s" s="58">
        <v>373</v>
      </c>
      <c r="D72" s="59">
        <v>1</v>
      </c>
      <c r="E72" t="s" s="60">
        <v>271</v>
      </c>
      <c r="F72" s="92">
        <v>2.86</v>
      </c>
      <c r="G72" s="134">
        <v>227.5</v>
      </c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3">
        <f>G72*H72+G72*I72+G72*J72+G72*K72+G72*L72+G72*M72+G72*N72+G72*O72+G72*P72+(G72*1.05)*R72+(G72*1.05)*S72</f>
        <v>0</v>
      </c>
      <c r="U72" s="27"/>
      <c r="V72" s="64">
        <f>SUM(H72:S72)*D72</f>
        <v>0</v>
      </c>
      <c r="W72" s="64">
        <f>SUM(H72:S72)*F72</f>
        <v>0</v>
      </c>
      <c r="X72" s="10"/>
      <c r="Y72" s="116"/>
      <c r="Z72" s="116"/>
      <c r="AA72" s="116"/>
      <c r="AB72" s="117"/>
    </row>
    <row r="73" ht="20" customHeight="1">
      <c r="A73" s="56"/>
      <c r="B73" t="s" s="57">
        <v>374</v>
      </c>
      <c r="C73" t="s" s="58">
        <v>375</v>
      </c>
      <c r="D73" s="59">
        <v>1</v>
      </c>
      <c r="E73" t="s" s="60">
        <v>271</v>
      </c>
      <c r="F73" s="92">
        <v>2.49</v>
      </c>
      <c r="G73" s="134">
        <v>210</v>
      </c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3">
        <f>G73*H73+G73*I73+G73*J73+G73*K73+G73*L73+G73*M73+G73*N73+G73*O73+G73*P73+(G73*1.05)*R73+(G73*1.05)*S73</f>
        <v>0</v>
      </c>
      <c r="U73" s="27"/>
      <c r="V73" s="64">
        <f>SUM(H73:S73)*D73</f>
        <v>0</v>
      </c>
      <c r="W73" s="64">
        <f>SUM(H73:S73)*F73</f>
        <v>0</v>
      </c>
      <c r="X73" s="10"/>
      <c r="Y73" s="116"/>
      <c r="Z73" s="116"/>
      <c r="AA73" s="116"/>
      <c r="AB73" s="117"/>
    </row>
    <row r="74" ht="20" customHeight="1">
      <c r="A74" s="56"/>
      <c r="B74" t="s" s="57">
        <v>376</v>
      </c>
      <c r="C74" t="s" s="58">
        <v>377</v>
      </c>
      <c r="D74" s="59">
        <v>1</v>
      </c>
      <c r="E74" t="s" s="60">
        <v>271</v>
      </c>
      <c r="F74" s="92">
        <v>2.21</v>
      </c>
      <c r="G74" s="134">
        <v>195</v>
      </c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3">
        <f>G74*H74+G74*I74+G74*J74+G74*K74+G74*L74+G74*M74+G74*N74+G74*O74+G74*P74+(G74*1.05)*R74+(G74*1.05)*S74</f>
        <v>0</v>
      </c>
      <c r="U74" s="27"/>
      <c r="V74" s="64">
        <f>SUM(H74:S74)*D74</f>
        <v>0</v>
      </c>
      <c r="W74" s="64">
        <f>SUM(H74:S74)*F74</f>
        <v>0</v>
      </c>
      <c r="X74" s="10"/>
      <c r="Y74" s="116"/>
      <c r="Z74" s="116"/>
      <c r="AA74" s="116"/>
      <c r="AB74" s="117"/>
    </row>
    <row r="75" ht="20" customHeight="1">
      <c r="A75" s="56"/>
      <c r="B75" t="s" s="57">
        <v>378</v>
      </c>
      <c r="C75" t="s" s="58">
        <v>379</v>
      </c>
      <c r="D75" s="59">
        <v>1</v>
      </c>
      <c r="E75" t="s" s="60">
        <v>271</v>
      </c>
      <c r="F75" s="92">
        <v>2.35</v>
      </c>
      <c r="G75" s="134">
        <v>202.5</v>
      </c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3">
        <f>G75*H75+G75*I75+G75*J75+G75*K75+G75*L75+G75*M75+G75*N75+G75*O75+G75*P75+(G75*1.05)*R75+(G75*1.05)*S75</f>
        <v>0</v>
      </c>
      <c r="U75" s="27"/>
      <c r="V75" s="64">
        <f>SUM(H75:S75)*D75</f>
        <v>0</v>
      </c>
      <c r="W75" s="64">
        <f>SUM(H75:S75)*F75</f>
        <v>0</v>
      </c>
      <c r="X75" s="10"/>
      <c r="Y75" s="116"/>
      <c r="Z75" s="116"/>
      <c r="AA75" s="116"/>
      <c r="AB75" s="117"/>
    </row>
    <row r="76" ht="20" customHeight="1">
      <c r="A76" s="56"/>
      <c r="B76" t="s" s="57">
        <v>380</v>
      </c>
      <c r="C76" t="s" s="58">
        <v>381</v>
      </c>
      <c r="D76" s="59">
        <v>1</v>
      </c>
      <c r="E76" t="s" s="60">
        <v>271</v>
      </c>
      <c r="F76" s="92">
        <v>2.46</v>
      </c>
      <c r="G76" s="134">
        <v>207.5</v>
      </c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3">
        <f>G76*H76+G76*I76+G76*J76+G76*K76+G76*L76+G76*M76+G76*N76+G76*O76+G76*P76+(G76*1.05)*R76+(G76*1.05)*S76</f>
        <v>0</v>
      </c>
      <c r="U76" s="27"/>
      <c r="V76" s="64">
        <f>SUM(H76:S76)*D76</f>
        <v>0</v>
      </c>
      <c r="W76" s="64">
        <f>SUM(H76:S76)*F76</f>
        <v>0</v>
      </c>
      <c r="X76" s="10"/>
      <c r="Y76" s="116"/>
      <c r="Z76" s="116"/>
      <c r="AA76" s="116"/>
      <c r="AB76" s="117"/>
    </row>
    <row r="77" ht="10" customHeight="1">
      <c r="A77" s="65"/>
      <c r="B77" s="66"/>
      <c r="C77" s="84"/>
      <c r="D77" s="66"/>
      <c r="E77" s="66"/>
      <c r="F77" s="66"/>
      <c r="G77" s="85"/>
      <c r="H77" s="70"/>
      <c r="I77" s="71"/>
      <c r="J77" s="72"/>
      <c r="K77" s="73"/>
      <c r="L77" s="74"/>
      <c r="M77" s="75"/>
      <c r="N77" s="76"/>
      <c r="O77" s="77"/>
      <c r="P77" s="78"/>
      <c r="Q77" s="79"/>
      <c r="R77" s="80"/>
      <c r="S77" s="81"/>
      <c r="T77" s="82"/>
      <c r="U77" s="10"/>
      <c r="V77" s="10"/>
      <c r="W77" s="10"/>
      <c r="X77" s="10"/>
      <c r="Y77" s="116"/>
      <c r="Z77" s="116"/>
      <c r="AA77" s="116"/>
      <c r="AB77" s="117"/>
    </row>
    <row r="78" ht="20" customHeight="1">
      <c r="A78" s="56"/>
      <c r="B78" t="s" s="57">
        <v>382</v>
      </c>
      <c r="C78" t="s" s="58">
        <v>383</v>
      </c>
      <c r="D78" s="59">
        <v>1</v>
      </c>
      <c r="E78" t="s" s="60">
        <v>271</v>
      </c>
      <c r="F78" s="92">
        <v>2.53</v>
      </c>
      <c r="G78" s="134">
        <v>212.5</v>
      </c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3">
        <f>G78*H78+G78*I78+G78*J78+G78*K78+G78*L78+G78*M78+G78*N78+G78*O78+G78*P78+(G78*1.05)*R78+(G78*1.05)*S78</f>
        <v>0</v>
      </c>
      <c r="U78" s="27"/>
      <c r="V78" s="64">
        <f>SUM(H78:S78)*D78</f>
        <v>0</v>
      </c>
      <c r="W78" s="64">
        <f>SUM(H78:S78)*F78</f>
        <v>0</v>
      </c>
      <c r="X78" s="10"/>
      <c r="Y78" s="116"/>
      <c r="Z78" s="116"/>
      <c r="AA78" s="116"/>
      <c r="AB78" s="117"/>
    </row>
    <row r="79" ht="20" customHeight="1">
      <c r="A79" s="56"/>
      <c r="B79" t="s" s="57">
        <v>384</v>
      </c>
      <c r="C79" t="s" s="58">
        <v>385</v>
      </c>
      <c r="D79" s="59">
        <v>1</v>
      </c>
      <c r="E79" t="s" s="60">
        <v>271</v>
      </c>
      <c r="F79" s="92">
        <v>1.66</v>
      </c>
      <c r="G79" s="134">
        <v>165</v>
      </c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3">
        <f>G79*H79+G79*I79+G79*J79+G79*K79+G79*L79+G79*M79+G79*N79+G79*O79+G79*P79+(G79*1.05)*R79+(G79*1.05)*S79</f>
        <v>0</v>
      </c>
      <c r="U79" s="27"/>
      <c r="V79" s="64">
        <f>SUM(H79:S79)*D79</f>
        <v>0</v>
      </c>
      <c r="W79" s="64">
        <f>SUM(H79:S79)*F79</f>
        <v>0</v>
      </c>
      <c r="X79" s="10"/>
      <c r="Y79" s="116"/>
      <c r="Z79" s="116"/>
      <c r="AA79" s="116"/>
      <c r="AB79" s="117"/>
    </row>
    <row r="80" ht="20" customHeight="1">
      <c r="A80" s="56"/>
      <c r="B80" t="s" s="57">
        <v>386</v>
      </c>
      <c r="C80" t="s" s="58">
        <v>387</v>
      </c>
      <c r="D80" s="59">
        <v>1</v>
      </c>
      <c r="E80" t="s" s="60">
        <v>271</v>
      </c>
      <c r="F80" s="92">
        <v>2.4</v>
      </c>
      <c r="G80" s="134">
        <v>204.5</v>
      </c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3">
        <f>G80*H80+G80*I80+G80*J80+G80*K80+G80*L80+G80*M80+G80*N80+G80*O80+G80*P80+(G80*1.05)*R80+(G80*1.05)*S80</f>
        <v>0</v>
      </c>
      <c r="U80" s="27"/>
      <c r="V80" s="64">
        <f>SUM(H80:S80)*D80</f>
        <v>0</v>
      </c>
      <c r="W80" s="64">
        <f>SUM(H80:S80)*F80</f>
        <v>0</v>
      </c>
      <c r="X80" s="10"/>
      <c r="Y80" s="116"/>
      <c r="Z80" s="116"/>
      <c r="AA80" s="116"/>
      <c r="AB80" s="117"/>
    </row>
    <row r="81" ht="20" customHeight="1">
      <c r="A81" s="56"/>
      <c r="B81" t="s" s="57">
        <v>388</v>
      </c>
      <c r="C81" t="s" s="58">
        <v>389</v>
      </c>
      <c r="D81" s="59">
        <v>1</v>
      </c>
      <c r="E81" t="s" s="60">
        <v>271</v>
      </c>
      <c r="F81" s="92">
        <v>1.7</v>
      </c>
      <c r="G81" s="134">
        <v>167.5</v>
      </c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3">
        <f>G81*H81+G81*I81+G81*J81+G81*K81+G81*L81+G81*M81+G81*N81+G81*O81+G81*P81+(G81*1.05)*R81+(G81*1.05)*S81</f>
        <v>0</v>
      </c>
      <c r="U81" s="27"/>
      <c r="V81" s="64">
        <f>SUM(H81:S81)*D81</f>
        <v>0</v>
      </c>
      <c r="W81" s="64">
        <f>SUM(H81:S81)*F81</f>
        <v>0</v>
      </c>
      <c r="X81" s="10"/>
      <c r="Y81" s="116"/>
      <c r="Z81" s="116"/>
      <c r="AA81" s="116"/>
      <c r="AB81" s="117"/>
    </row>
    <row r="82" ht="20" customHeight="1">
      <c r="A82" s="65"/>
      <c r="B82" s="96"/>
      <c r="C82" s="102"/>
      <c r="D82" s="96"/>
      <c r="E82" s="96"/>
      <c r="F82" s="96"/>
      <c r="G82" s="103"/>
      <c r="H82" s="104"/>
      <c r="I82" s="105"/>
      <c r="J82" s="106"/>
      <c r="K82" s="107"/>
      <c r="L82" s="108"/>
      <c r="M82" s="109"/>
      <c r="N82" s="110"/>
      <c r="O82" s="111"/>
      <c r="P82" s="112"/>
      <c r="Q82" s="79"/>
      <c r="R82" s="113"/>
      <c r="S82" s="114"/>
      <c r="T82" s="115"/>
      <c r="U82" s="10"/>
      <c r="V82" s="10"/>
      <c r="W82" s="10"/>
      <c r="X82" s="10"/>
      <c r="Y82" s="116"/>
      <c r="Z82" s="116"/>
      <c r="AA82" s="116"/>
      <c r="AB82" s="117"/>
    </row>
    <row r="83" ht="20" customHeight="1">
      <c r="A83" s="65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96"/>
      <c r="R83" s="10"/>
      <c r="S83" s="10"/>
      <c r="T83" s="11"/>
      <c r="U83" s="10"/>
      <c r="V83" s="10"/>
      <c r="W83" s="10"/>
      <c r="X83" s="10"/>
      <c r="Y83" s="116"/>
      <c r="Z83" s="116"/>
      <c r="AA83" s="116"/>
      <c r="AB83" s="117"/>
    </row>
    <row r="84" ht="20" customHeight="1">
      <c r="A84" s="65"/>
      <c r="B84" s="10"/>
      <c r="C84" t="s" s="118">
        <v>390</v>
      </c>
      <c r="D84" s="119">
        <f>SUM(V7:V81)</f>
        <v>0</v>
      </c>
      <c r="E84" s="10"/>
      <c r="F84" s="64">
        <f>SUM(W7:W81)</f>
        <v>0</v>
      </c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t="s" s="120">
        <v>266</v>
      </c>
      <c r="S84" t="s" s="121">
        <v>267</v>
      </c>
      <c r="T84" s="122">
        <f>SUM(T7:T81)</f>
        <v>0</v>
      </c>
      <c r="U84" s="27"/>
      <c r="V84" s="10"/>
      <c r="W84" s="10"/>
      <c r="X84" s="10"/>
      <c r="Y84" s="116"/>
      <c r="Z84" s="116"/>
      <c r="AA84" s="116"/>
      <c r="AB84" s="117"/>
    </row>
    <row r="85" ht="20" customHeight="1">
      <c r="A85" s="65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t="s" s="136">
        <v>268</v>
      </c>
      <c r="S85" s="10"/>
      <c r="T85" s="96"/>
      <c r="U85" s="10"/>
      <c r="V85" s="10"/>
      <c r="W85" s="10"/>
      <c r="X85" s="10"/>
      <c r="Y85" s="116"/>
      <c r="Z85" s="116"/>
      <c r="AA85" s="116"/>
      <c r="AB85" s="117"/>
    </row>
    <row r="86" ht="20" customHeight="1">
      <c r="A86" s="65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16"/>
      <c r="Z86" s="116"/>
      <c r="AA86" s="116"/>
      <c r="AB86" s="117"/>
    </row>
    <row r="87" ht="20" customHeight="1">
      <c r="A87" s="125"/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7"/>
      <c r="Z87" s="127"/>
      <c r="AA87" s="127"/>
      <c r="AB87" s="137"/>
    </row>
  </sheetData>
  <mergeCells count="2">
    <mergeCell ref="H6:P6"/>
    <mergeCell ref="R6:S6"/>
  </mergeCells>
  <hyperlinks>
    <hyperlink ref="B7" r:id="rId1" location="" tooltip="" display="SHALLOWS - FULL (10% DISCOUNT)"/>
    <hyperlink ref="B9" r:id="rId2" location="" tooltip="" display="SHALLOWS - JUG 1"/>
    <hyperlink ref="B10" r:id="rId3" location="" tooltip="" display="SHALLOWS - JUG 2"/>
    <hyperlink ref="B11" r:id="rId4" location="" tooltip="" display="SHALLOWS - JUG 3"/>
    <hyperlink ref="B12" r:id="rId5" location="" tooltip="" display="SHALLOWS - JUG 4"/>
    <hyperlink ref="B14" r:id="rId6" location="" tooltip="" display="SHALLOWS - SLOPER 1"/>
    <hyperlink ref="B15" r:id="rId7" location="" tooltip="" display="SHALLOWS - SLOPER 2"/>
    <hyperlink ref="B16" r:id="rId8" location="" tooltip="" display="SHALLOWS - SLOPER 3"/>
    <hyperlink ref="B17" r:id="rId9" location="" tooltip="" display="SHALLOWS - SLOPER 4"/>
    <hyperlink ref="B18" r:id="rId10" location="" tooltip="" display="SHALLOWS - SLOPER 5"/>
    <hyperlink ref="B19" r:id="rId11" location="" tooltip="" display="SHALLOWS - SLOPER 6"/>
    <hyperlink ref="B21" r:id="rId12" location="" tooltip="" display="SHALLOWS - PINCH 1"/>
    <hyperlink ref="B22" r:id="rId13" location="" tooltip="" display="SHALLOWS - PINCH 2"/>
    <hyperlink ref="B23" r:id="rId14" location="" tooltip="" display="SHALLOWS - PINCH 3"/>
    <hyperlink ref="B24" r:id="rId15" location="" tooltip="" display="SHALLOWS - PINCH 4"/>
    <hyperlink ref="B26" r:id="rId16" location="" tooltip="" display="SHALLOWS DUALTEX - FULL (10% DISCOUNT)"/>
    <hyperlink ref="B28" r:id="rId17" location="" tooltip="" display="SHALLOWS DUALTEX - JUG 1"/>
    <hyperlink ref="B29" r:id="rId18" location="" tooltip="" display="SHALLOWS DUALTEX - JUG 2"/>
    <hyperlink ref="B30" r:id="rId19" location="" tooltip="" display="SHALLOWS DUALTEX - JUG 3"/>
    <hyperlink ref="B31" r:id="rId20" location="" tooltip="" display="SHALLOWS DUALTEX - JUG 4"/>
    <hyperlink ref="B33" r:id="rId21" location="" tooltip="" display="SHALLOWS DUALTEX - SLOPER 1"/>
    <hyperlink ref="B34" r:id="rId22" location="" tooltip="" display="SHALLOWS DUALTEX - SLOPER 2"/>
    <hyperlink ref="B35" r:id="rId23" location="" tooltip="" display="SHALLOWS DUALTEX - SLOPER 3"/>
    <hyperlink ref="B36" r:id="rId24" location="" tooltip="" display="SHALLOWS DUALTEX - SLOPER 4"/>
    <hyperlink ref="B37" r:id="rId25" location="" tooltip="" display="SHALLOWS DUALTEX - SLOPER 5"/>
    <hyperlink ref="B38" r:id="rId26" location="" tooltip="" display="SHALLOWS DUALTEX - SLOPER 6"/>
    <hyperlink ref="B40" r:id="rId27" location="" tooltip="" display="SHALLOWS DUALTEX - PINCH 1"/>
    <hyperlink ref="B41" r:id="rId28" location="" tooltip="" display="SHALLOWS DUALTEX - PINCH 2"/>
    <hyperlink ref="B42" r:id="rId29" location="" tooltip="" display="SHALLOWS DUALTEX - PINCH 3"/>
    <hyperlink ref="B43" r:id="rId30" location="" tooltip="" display="SHALLOWS DUALTEX - PINCH 4"/>
    <hyperlink ref="B45" r:id="rId31" location="" tooltip="" display="MIRRORS MACROS - FULL (10% DISCOUNT)"/>
    <hyperlink ref="B47" r:id="rId32" location="" tooltip="" display="MIRRORS MACRO JUG 2"/>
    <hyperlink ref="B48" r:id="rId33" location="" tooltip="" display="MIRRORS MACRO JUG 3"/>
    <hyperlink ref="B49" r:id="rId34" location="" tooltip="" display="MIRRORS MACRO JUG 4"/>
    <hyperlink ref="B50" r:id="rId35" location="" tooltip="" display="MIRRORS MACRO JUG 5"/>
    <hyperlink ref="B52" r:id="rId36" location="" tooltip="" display="MIRRORS MACRO SLOPER 1"/>
    <hyperlink ref="B53" r:id="rId37" location="" tooltip="" display="MIRRORS MACRO SLOPER 2"/>
    <hyperlink ref="B54" r:id="rId38" location="" tooltip="" display="MIRRORS MACRO SLOPER 3"/>
    <hyperlink ref="B55" r:id="rId39" location="" tooltip="" display="MIRRORS MACRO SLOPER 4"/>
    <hyperlink ref="B56" r:id="rId40" location="" tooltip="" display="MIRRORS MACRO SLOPER 5"/>
    <hyperlink ref="B57" r:id="rId41" location="" tooltip="" display="MIRRORS MACRO SLOPER 6"/>
    <hyperlink ref="B59" r:id="rId42" location="" tooltip="" display="MIRRORS MACRO PINCH 1"/>
    <hyperlink ref="B60" r:id="rId43" location="" tooltip="" display="MIRRORS MACRO PINCH 2"/>
    <hyperlink ref="B61" r:id="rId44" location="" tooltip="" display="MIRRORS MACRO PINCH 3"/>
    <hyperlink ref="B62" r:id="rId45" location="" tooltip="" display="MIRRORS MACRO PINCH 4"/>
    <hyperlink ref="B64" r:id="rId46" location="" tooltip="" display="MIRRORS MACROS DUALTEX - FULL (10% DISCOUNT)"/>
    <hyperlink ref="B66" r:id="rId47" location="" tooltip="" display="MIRRORS DUALTEX MACRO JUG 2"/>
    <hyperlink ref="B67" r:id="rId48" location="" tooltip="" display="MIRRORS DUALTEX MACRO JUG 3"/>
    <hyperlink ref="B68" r:id="rId49" location="" tooltip="" display="MIRRORS DUALTEX MACRO JUG 4"/>
    <hyperlink ref="B69" r:id="rId50" location="" tooltip="" display="MIRRORS DUALTEX MACRO JUG 5"/>
    <hyperlink ref="B71" r:id="rId51" location="" tooltip="" display="MIRRORS DUALTEX MACRO SLOPER 1"/>
    <hyperlink ref="B72" r:id="rId52" location="" tooltip="" display="MIRRORS DUALTEX MACRO SLOPER 2"/>
    <hyperlink ref="B73" r:id="rId53" location="" tooltip="" display="MIRRORS DUALTEX MACRO SLOPER 3"/>
    <hyperlink ref="B74" r:id="rId54" location="" tooltip="" display="MIRRORS DUALTEX MACRO SLOPER 4"/>
    <hyperlink ref="B75" r:id="rId55" location="" tooltip="" display="MIRRORS DUALTEX MACRO SLOPER 5"/>
    <hyperlink ref="B76" r:id="rId56" location="" tooltip="" display="MIRRORS DUALTEX MACRO SLOPER 6"/>
    <hyperlink ref="B78" r:id="rId57" location="" tooltip="" display="MIRRORS DUALTEX MACRO PINCH 1"/>
    <hyperlink ref="B79" r:id="rId58" location="" tooltip="" display="MIRRORS DUALTEX MACRO PINCH 2"/>
    <hyperlink ref="B80" r:id="rId59" location="" tooltip="" display="MIRRORS DUALTEX MACRO PINCH 3"/>
    <hyperlink ref="B81" r:id="rId60" location="" tooltip="" display="MIRRORS DUALTEX MACRO PINCH 4"/>
  </hyperlinks>
  <pageMargins left="0.7" right="0.7" top="0.787402" bottom="0.787402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61"/>
</worksheet>
</file>

<file path=xl/worksheets/sheet3.xml><?xml version="1.0" encoding="utf-8"?>
<worksheet xmlns:r="http://schemas.openxmlformats.org/officeDocument/2006/relationships" xmlns="http://schemas.openxmlformats.org/spreadsheetml/2006/main">
  <dimension ref="A1:Y29"/>
  <sheetViews>
    <sheetView workbookViewId="0" showGridLines="0" defaultGridColor="1"/>
  </sheetViews>
  <sheetFormatPr defaultColWidth="10.8333" defaultRowHeight="20" customHeight="1" outlineLevelRow="0" outlineLevelCol="0"/>
  <cols>
    <col min="1" max="1" width="1.67188" style="138" customWidth="1"/>
    <col min="2" max="2" width="29.5" style="138" customWidth="1"/>
    <col min="3" max="3" width="1.67188" style="138" customWidth="1"/>
    <col min="4" max="4" width="53.3516" style="138" customWidth="1"/>
    <col min="5" max="8" width="10.8516" style="138" customWidth="1"/>
    <col min="9" max="9" width="14" style="138" customWidth="1"/>
    <col min="10" max="10" width="20" style="138" customWidth="1"/>
    <col min="11" max="25" width="10.8516" style="138" customWidth="1"/>
    <col min="26" max="16384" width="10.8516" style="138" customWidth="1"/>
  </cols>
  <sheetData>
    <row r="1" ht="10" customHeight="1">
      <c r="A1" s="139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</row>
    <row r="2" ht="20" customHeight="1">
      <c r="A2" s="65"/>
      <c r="B2" s="10"/>
      <c r="C2" s="10"/>
      <c r="D2" t="s" s="140">
        <v>391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2"/>
    </row>
    <row r="3" ht="20" customHeight="1">
      <c r="A3" s="65"/>
      <c r="B3" s="10"/>
      <c r="C3" s="10"/>
      <c r="D3" s="141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2"/>
    </row>
    <row r="4" ht="20" customHeight="1">
      <c r="A4" s="65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2"/>
    </row>
    <row r="5" ht="20" customHeight="1">
      <c r="A5" s="65"/>
      <c r="B5" s="46"/>
      <c r="C5" s="10"/>
      <c r="D5" t="s" s="142">
        <v>392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2"/>
    </row>
    <row r="6" ht="20" customHeight="1">
      <c r="A6" s="48"/>
      <c r="B6" t="s" s="143">
        <v>393</v>
      </c>
      <c r="C6" s="55"/>
      <c r="D6" s="144"/>
      <c r="E6" s="27"/>
      <c r="F6" s="10"/>
      <c r="G6" s="10"/>
      <c r="H6" s="10"/>
      <c r="I6" t="s" s="118">
        <v>265</v>
      </c>
      <c r="J6" s="145">
        <f>'HOLDS'!D149</f>
        <v>0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2"/>
    </row>
    <row r="7" ht="20" customHeight="1">
      <c r="A7" s="48"/>
      <c r="B7" t="s" s="143">
        <v>394</v>
      </c>
      <c r="C7" s="55"/>
      <c r="D7" s="144"/>
      <c r="E7" s="27"/>
      <c r="F7" s="10"/>
      <c r="G7" s="10"/>
      <c r="H7" s="10"/>
      <c r="I7" t="s" s="118">
        <v>390</v>
      </c>
      <c r="J7" s="145">
        <f>'MACROS'!D84</f>
        <v>0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2"/>
    </row>
    <row r="8" ht="20" customHeight="1">
      <c r="A8" s="48"/>
      <c r="B8" t="s" s="143">
        <v>395</v>
      </c>
      <c r="C8" s="55"/>
      <c r="D8" s="146"/>
      <c r="E8" s="27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2"/>
    </row>
    <row r="9" ht="20" customHeight="1">
      <c r="A9" s="48"/>
      <c r="B9" t="s" s="143">
        <v>396</v>
      </c>
      <c r="C9" s="55"/>
      <c r="D9" s="144"/>
      <c r="E9" s="27"/>
      <c r="F9" s="10"/>
      <c r="G9" s="10"/>
      <c r="H9" s="10"/>
      <c r="I9" t="s" s="147">
        <v>397</v>
      </c>
      <c r="J9" s="148">
        <f>'HOLDS'!F149+'MACROS'!F84</f>
        <v>0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2"/>
    </row>
    <row r="10" ht="20" customHeight="1">
      <c r="A10" s="48"/>
      <c r="B10" t="s" s="143">
        <v>398</v>
      </c>
      <c r="C10" s="55"/>
      <c r="D10" s="144"/>
      <c r="E10" s="27"/>
      <c r="F10" s="10"/>
      <c r="G10" s="10"/>
      <c r="H10" s="10"/>
      <c r="I10" t="s" s="147">
        <v>399</v>
      </c>
      <c r="J10" s="149">
        <f>'HOLDS'!T149+'MACROS'!T84</f>
        <v>0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2"/>
    </row>
    <row r="11" ht="20" customHeight="1">
      <c r="A11" s="48"/>
      <c r="B11" t="s" s="143">
        <v>400</v>
      </c>
      <c r="C11" s="55"/>
      <c r="D11" s="146"/>
      <c r="E11" s="27"/>
      <c r="F11" s="10"/>
      <c r="G11" s="10"/>
      <c r="H11" s="10"/>
      <c r="I11" t="s" s="120">
        <v>266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2"/>
    </row>
    <row r="12" ht="10" customHeight="1">
      <c r="A12" s="65"/>
      <c r="B12" s="150"/>
      <c r="C12" s="10"/>
      <c r="D12" s="151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2"/>
    </row>
    <row r="13" ht="20" customHeight="1">
      <c r="A13" s="48"/>
      <c r="B13" t="s" s="143">
        <v>401</v>
      </c>
      <c r="C13" s="55"/>
      <c r="D13" s="144"/>
      <c r="E13" s="27"/>
      <c r="F13" s="10"/>
      <c r="G13" s="10"/>
      <c r="H13" s="10"/>
      <c r="I13" t="s" s="120">
        <v>268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2"/>
    </row>
    <row r="14" ht="20" customHeight="1">
      <c r="A14" s="48"/>
      <c r="B14" t="s" s="143">
        <v>402</v>
      </c>
      <c r="C14" s="55"/>
      <c r="D14" s="144"/>
      <c r="E14" s="27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2"/>
    </row>
    <row r="15" ht="20" customHeight="1">
      <c r="A15" s="48"/>
      <c r="B15" t="s" s="143">
        <v>403</v>
      </c>
      <c r="C15" s="55"/>
      <c r="D15" s="146"/>
      <c r="E15" s="27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2"/>
    </row>
    <row r="16" ht="10" customHeight="1">
      <c r="A16" s="65"/>
      <c r="B16" s="150"/>
      <c r="C16" s="10"/>
      <c r="D16" s="151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2"/>
    </row>
    <row r="17" ht="20" customHeight="1">
      <c r="A17" s="48"/>
      <c r="B17" t="s" s="143">
        <v>404</v>
      </c>
      <c r="C17" s="55"/>
      <c r="D17" s="152"/>
      <c r="E17" s="27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2"/>
    </row>
    <row r="18" ht="20" customHeight="1">
      <c r="A18" s="48"/>
      <c r="B18" t="s" s="143">
        <v>405</v>
      </c>
      <c r="C18" s="55"/>
      <c r="D18" s="146"/>
      <c r="E18" s="27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2"/>
    </row>
    <row r="19" ht="100" customHeight="1">
      <c r="A19" s="48"/>
      <c r="B19" t="s" s="153">
        <v>406</v>
      </c>
      <c r="C19" s="55"/>
      <c r="D19" s="154"/>
      <c r="E19" s="27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2"/>
    </row>
    <row r="20" ht="20" customHeight="1">
      <c r="A20" s="65"/>
      <c r="B20" s="150"/>
      <c r="C20" s="10"/>
      <c r="D20" s="155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2"/>
    </row>
    <row r="21" ht="20" customHeight="1">
      <c r="A21" s="48"/>
      <c r="B21" t="s" s="156">
        <v>407</v>
      </c>
      <c r="C21" s="55"/>
      <c r="D21" t="s" s="157">
        <v>408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2"/>
    </row>
    <row r="22" ht="20" customHeight="1">
      <c r="A22" s="48"/>
      <c r="B22" t="s" s="143">
        <v>409</v>
      </c>
      <c r="C22" s="55"/>
      <c r="D22" s="144"/>
      <c r="E22" s="27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2"/>
    </row>
    <row r="23" ht="20" customHeight="1">
      <c r="A23" s="48"/>
      <c r="B23" t="s" s="143">
        <v>410</v>
      </c>
      <c r="C23" s="55"/>
      <c r="D23" s="144"/>
      <c r="E23" s="27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2"/>
    </row>
    <row r="24" ht="20" customHeight="1">
      <c r="A24" s="48"/>
      <c r="B24" t="s" s="143">
        <v>411</v>
      </c>
      <c r="C24" s="55"/>
      <c r="D24" s="146"/>
      <c r="E24" s="27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2"/>
    </row>
    <row r="25" ht="20" customHeight="1">
      <c r="A25" s="48"/>
      <c r="B25" t="s" s="143">
        <v>412</v>
      </c>
      <c r="C25" s="55"/>
      <c r="D25" s="144"/>
      <c r="E25" s="27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2"/>
    </row>
    <row r="26" ht="20" customHeight="1">
      <c r="A26" s="48"/>
      <c r="B26" t="s" s="143">
        <v>413</v>
      </c>
      <c r="C26" s="55"/>
      <c r="D26" s="144"/>
      <c r="E26" s="27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2"/>
    </row>
    <row r="27" ht="20" customHeight="1">
      <c r="A27" s="48"/>
      <c r="B27" t="s" s="143">
        <v>414</v>
      </c>
      <c r="C27" s="55"/>
      <c r="D27" s="144"/>
      <c r="E27" s="27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2"/>
    </row>
    <row r="28" ht="20" customHeight="1">
      <c r="A28" s="48"/>
      <c r="B28" t="s" s="143">
        <v>415</v>
      </c>
      <c r="C28" s="55"/>
      <c r="D28" s="146"/>
      <c r="E28" s="27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2"/>
    </row>
    <row r="29" ht="20" customHeight="1">
      <c r="A29" s="158"/>
      <c r="B29" t="s" s="143">
        <v>416</v>
      </c>
      <c r="C29" s="159"/>
      <c r="D29" s="144"/>
      <c r="E29" s="160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8"/>
    </row>
  </sheetData>
  <pageMargins left="0.7" right="0.7" top="0.787402" bottom="0.787402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dimension ref="A1:AE2101"/>
  <sheetViews>
    <sheetView workbookViewId="0" showGridLines="0" defaultGridColor="1"/>
  </sheetViews>
  <sheetFormatPr defaultColWidth="10.8333" defaultRowHeight="16" customHeight="1" outlineLevelRow="0" outlineLevelCol="0"/>
  <cols>
    <col min="1" max="1" width="34" style="161" customWidth="1"/>
    <col min="2" max="2" width="12.1719" style="161" customWidth="1"/>
    <col min="3" max="3" width="9.67188" style="161" customWidth="1"/>
    <col min="4" max="4" width="9.35156" style="161" customWidth="1"/>
    <col min="5" max="5" width="14.1719" style="161" customWidth="1"/>
    <col min="6" max="6" width="9.67188" style="161" customWidth="1"/>
    <col min="7" max="7" width="12.3516" style="161" customWidth="1"/>
    <col min="8" max="8" width="19.5" style="161" customWidth="1"/>
    <col min="9" max="9" width="12.1719" style="161" customWidth="1"/>
    <col min="10" max="10" width="9.85156" style="161" customWidth="1"/>
    <col min="11" max="11" width="11.1719" style="161" customWidth="1"/>
    <col min="12" max="12" width="7.17188" style="161" customWidth="1"/>
    <col min="13" max="13" width="11.8516" style="161" customWidth="1"/>
    <col min="14" max="14" width="10.5" style="161" customWidth="1"/>
    <col min="15" max="15" width="8.85156" style="161" customWidth="1"/>
    <col min="16" max="17" width="9.5" style="161" customWidth="1"/>
    <col min="18" max="18" width="24.1719" style="161" customWidth="1"/>
    <col min="19" max="19" width="18" style="161" customWidth="1"/>
    <col min="20" max="20" width="9.85156" style="161" customWidth="1"/>
    <col min="21" max="21" width="20.6719" style="161" customWidth="1"/>
    <col min="22" max="22" width="18.1719" style="161" customWidth="1"/>
    <col min="23" max="23" width="19.6719" style="161" customWidth="1"/>
    <col min="24" max="24" width="16" style="161" customWidth="1"/>
    <col min="25" max="25" width="20.3516" style="161" customWidth="1"/>
    <col min="26" max="26" width="27.5" style="161" customWidth="1"/>
    <col min="27" max="28" width="17.8516" style="161" customWidth="1"/>
    <col min="29" max="31" width="15.3516" style="161" customWidth="1"/>
    <col min="32" max="16384" width="10.8516" style="161" customWidth="1"/>
  </cols>
  <sheetData>
    <row r="1" ht="15.35" customHeight="1">
      <c r="A1" t="s" s="162">
        <v>417</v>
      </c>
      <c r="B1" t="s" s="163">
        <v>418</v>
      </c>
      <c r="C1" t="s" s="163">
        <v>419</v>
      </c>
      <c r="D1" t="s" s="164">
        <v>420</v>
      </c>
      <c r="E1" t="s" s="165">
        <v>421</v>
      </c>
      <c r="F1" t="s" s="165">
        <v>18</v>
      </c>
      <c r="G1" t="s" s="164">
        <v>422</v>
      </c>
      <c r="H1" t="s" s="163">
        <v>423</v>
      </c>
      <c r="I1" t="s" s="163">
        <v>424</v>
      </c>
      <c r="J1" t="s" s="163">
        <v>425</v>
      </c>
      <c r="K1" t="s" s="163">
        <v>426</v>
      </c>
      <c r="L1" t="s" s="163">
        <v>427</v>
      </c>
      <c r="M1" t="s" s="163">
        <v>428</v>
      </c>
      <c r="N1" t="s" s="163">
        <v>429</v>
      </c>
      <c r="O1" t="s" s="163">
        <v>430</v>
      </c>
      <c r="P1" t="s" s="163">
        <v>431</v>
      </c>
      <c r="Q1" t="s" s="163">
        <v>432</v>
      </c>
      <c r="R1" t="s" s="163">
        <v>433</v>
      </c>
      <c r="S1" t="s" s="163">
        <v>434</v>
      </c>
      <c r="T1" t="s" s="163">
        <v>435</v>
      </c>
      <c r="U1" t="s" s="163">
        <v>436</v>
      </c>
      <c r="V1" t="s" s="163">
        <v>437</v>
      </c>
      <c r="W1" t="s" s="163">
        <v>438</v>
      </c>
      <c r="X1" t="s" s="163">
        <v>439</v>
      </c>
      <c r="Y1" t="s" s="163">
        <v>440</v>
      </c>
      <c r="Z1" t="s" s="163">
        <v>441</v>
      </c>
      <c r="AA1" t="s" s="163">
        <v>442</v>
      </c>
      <c r="AB1" t="s" s="163">
        <v>443</v>
      </c>
      <c r="AC1" t="s" s="163">
        <v>444</v>
      </c>
      <c r="AD1" t="s" s="163">
        <v>445</v>
      </c>
      <c r="AE1" t="s" s="166">
        <v>446</v>
      </c>
    </row>
    <row r="2" ht="15.35" customHeight="1">
      <c r="A2" t="s" s="167">
        <v>447</v>
      </c>
      <c r="B2" t="s" s="167">
        <v>23</v>
      </c>
      <c r="C2" s="168">
        <v>10086</v>
      </c>
      <c r="D2" s="169"/>
      <c r="E2" t="s" s="170">
        <v>0</v>
      </c>
      <c r="F2" s="171">
        <f>VLOOKUP(B2,'HOLDS'!C1:T155,5,FALSE)</f>
        <v>5635.5</v>
      </c>
      <c r="G2" s="172">
        <f>_xlfn.SUMIFS('HOLDS'!H1:H155,'HOLDS'!C1:C155,B2)</f>
        <v>0</v>
      </c>
      <c r="H2" s="173">
        <f>F2*G2</f>
        <v>0</v>
      </c>
      <c r="I2" s="174">
        <f>'INFO'!$D$6</f>
        <v>0</v>
      </c>
      <c r="J2" s="174">
        <f>'INFO'!$D$7</f>
        <v>0</v>
      </c>
      <c r="K2" t="s" s="175">
        <f>'INFO'!$D$8</f>
      </c>
      <c r="L2" s="174">
        <f>'INFO'!$D$9</f>
        <v>0</v>
      </c>
      <c r="M2" s="174">
        <f>'INFO'!$D$10</f>
        <v>0</v>
      </c>
      <c r="N2" t="s" s="175">
        <f>'INFO'!$D$11</f>
      </c>
      <c r="O2" s="174">
        <f>'INFO'!$D$13</f>
        <v>0</v>
      </c>
      <c r="P2" s="174">
        <f>'INFO'!$D$14</f>
        <v>0</v>
      </c>
      <c r="Q2" t="s" s="175">
        <f>'INFO'!$D$15</f>
      </c>
      <c r="R2" s="176">
        <f>'INFO'!$D$17</f>
      </c>
      <c r="S2" t="s" s="175">
        <f>'INFO'!$D$18</f>
      </c>
      <c r="T2" t="s" s="175">
        <f>'INFO'!$D$19</f>
      </c>
      <c r="U2" s="174">
        <f>'INFO'!$D$22</f>
        <v>0</v>
      </c>
      <c r="V2" s="174">
        <f>'INFO'!$D$23</f>
        <v>0</v>
      </c>
      <c r="W2" t="s" s="175">
        <f>'INFO'!$D$24</f>
      </c>
      <c r="X2" s="174">
        <f>'INFO'!$D$25</f>
        <v>0</v>
      </c>
      <c r="Y2" s="174">
        <f>'INFO'!$D$26</f>
        <v>0</v>
      </c>
      <c r="Z2" s="174">
        <f>'INFO'!$D$27</f>
        <v>0</v>
      </c>
      <c r="AA2" t="s" s="175">
        <f>'INFO'!$D$28</f>
      </c>
      <c r="AB2" s="174">
        <f>'INFO'!$D$29</f>
        <v>0</v>
      </c>
      <c r="AC2" s="177">
        <f>'INFO'!$J$10</f>
        <v>0</v>
      </c>
      <c r="AD2" s="178">
        <f>'INFO'!$J$9</f>
        <v>0</v>
      </c>
      <c r="AE2" s="179"/>
    </row>
    <row r="3" ht="15.35" customHeight="1">
      <c r="A3" t="s" s="180">
        <v>448</v>
      </c>
      <c r="B3" t="s" s="180">
        <v>26</v>
      </c>
      <c r="C3" s="181">
        <v>10086</v>
      </c>
      <c r="D3" s="182">
        <f>_xlfn.SUMIFS('HOLDS'!H1:H155,'HOLDS'!C1:C155,B3)+_xlfn.SUMIFS('HOLDS'!H1:H155,'HOLDS'!C1:C155,"CH.GR.RVSET")</f>
        <v>0</v>
      </c>
      <c r="E3" t="s" s="183">
        <v>0</v>
      </c>
      <c r="F3" s="184">
        <f>VLOOKUP(B3,'HOLDS'!C1:T155,5,FALSE)</f>
        <v>149</v>
      </c>
      <c r="G3" s="182">
        <f>_xlfn.SUMIFS('HOLDS'!H1:H155,'HOLDS'!C1:C155,B3)</f>
        <v>0</v>
      </c>
      <c r="H3" s="185">
        <f>F3*G3</f>
        <v>0</v>
      </c>
      <c r="I3" s="186">
        <f>'INFO'!$D$6</f>
        <v>0</v>
      </c>
      <c r="J3" s="186">
        <f>'INFO'!$D$7</f>
        <v>0</v>
      </c>
      <c r="K3" t="s" s="187">
        <f>'INFO'!$D$8</f>
      </c>
      <c r="L3" s="186">
        <f>'INFO'!$D$9</f>
        <v>0</v>
      </c>
      <c r="M3" s="186">
        <f>'INFO'!$D$10</f>
        <v>0</v>
      </c>
      <c r="N3" t="s" s="187">
        <f>'INFO'!$D$11</f>
      </c>
      <c r="O3" s="186">
        <f>'INFO'!$D$13</f>
        <v>0</v>
      </c>
      <c r="P3" s="186">
        <f>'INFO'!$D$14</f>
        <v>0</v>
      </c>
      <c r="Q3" t="s" s="187">
        <f>'INFO'!$D$15</f>
      </c>
      <c r="R3" s="188">
        <f>'INFO'!$D$17</f>
      </c>
      <c r="S3" t="s" s="187">
        <f>'INFO'!$D$18</f>
      </c>
      <c r="T3" t="s" s="187">
        <f>'INFO'!$D$19</f>
      </c>
      <c r="U3" s="186">
        <f>'INFO'!$D$22</f>
        <v>0</v>
      </c>
      <c r="V3" s="186">
        <f>'INFO'!$D$23</f>
        <v>0</v>
      </c>
      <c r="W3" t="s" s="187">
        <f>'INFO'!$D$24</f>
      </c>
      <c r="X3" s="186">
        <f>'INFO'!$D$25</f>
        <v>0</v>
      </c>
      <c r="Y3" s="186">
        <f>'INFO'!$D$26</f>
        <v>0</v>
      </c>
      <c r="Z3" s="186">
        <f>'INFO'!$D$27</f>
        <v>0</v>
      </c>
      <c r="AA3" t="s" s="187">
        <f>'INFO'!$D$28</f>
      </c>
      <c r="AB3" s="186">
        <f>'INFO'!$D$29</f>
        <v>0</v>
      </c>
      <c r="AC3" s="189">
        <f>'INFO'!$J$10</f>
        <v>0</v>
      </c>
      <c r="AD3" s="186">
        <f>'INFO'!$J$9</f>
        <v>0</v>
      </c>
      <c r="AE3" s="190">
        <f>IF($G$2&gt;0,10*$G$2/D3,0)</f>
        <v>0</v>
      </c>
    </row>
    <row r="4" ht="15.35" customHeight="1">
      <c r="A4" t="s" s="180">
        <v>449</v>
      </c>
      <c r="B4" t="s" s="180">
        <v>29</v>
      </c>
      <c r="C4" s="181">
        <v>10086</v>
      </c>
      <c r="D4" s="182">
        <f>_xlfn.SUMIFS('HOLDS'!H1:H155,'HOLDS'!C1:C155,B4)+_xlfn.SUMIFS('HOLDS'!H1:H155,'HOLDS'!C1:C155,"CH.GR.RVSET")</f>
        <v>0</v>
      </c>
      <c r="E4" t="s" s="183">
        <v>0</v>
      </c>
      <c r="F4" s="184">
        <f>VLOOKUP(B4,'HOLDS'!C1:T155,5,FALSE)</f>
        <v>136.5</v>
      </c>
      <c r="G4" s="182">
        <f>_xlfn.SUMIFS('HOLDS'!H1:H155,'HOLDS'!C1:C155,B4)</f>
        <v>0</v>
      </c>
      <c r="H4" s="185">
        <f>F4*G4</f>
        <v>0</v>
      </c>
      <c r="I4" s="186">
        <f>'INFO'!$D$6</f>
        <v>0</v>
      </c>
      <c r="J4" s="186">
        <f>'INFO'!$D$7</f>
        <v>0</v>
      </c>
      <c r="K4" t="s" s="187">
        <f>'INFO'!$D$8</f>
      </c>
      <c r="L4" s="186">
        <f>'INFO'!$D$9</f>
        <v>0</v>
      </c>
      <c r="M4" s="186">
        <f>'INFO'!$D$10</f>
        <v>0</v>
      </c>
      <c r="N4" t="s" s="187">
        <f>'INFO'!$D$11</f>
      </c>
      <c r="O4" s="186">
        <f>'INFO'!$D$13</f>
        <v>0</v>
      </c>
      <c r="P4" s="186">
        <f>'INFO'!$D$14</f>
        <v>0</v>
      </c>
      <c r="Q4" t="s" s="187">
        <f>'INFO'!$D$15</f>
      </c>
      <c r="R4" s="188">
        <f>'INFO'!$D$17</f>
      </c>
      <c r="S4" t="s" s="187">
        <f>'INFO'!$D$18</f>
      </c>
      <c r="T4" t="s" s="187">
        <f>'INFO'!$D$19</f>
      </c>
      <c r="U4" s="186">
        <f>'INFO'!$D$22</f>
        <v>0</v>
      </c>
      <c r="V4" s="186">
        <f>'INFO'!$D$23</f>
        <v>0</v>
      </c>
      <c r="W4" t="s" s="187">
        <f>'INFO'!$D$24</f>
      </c>
      <c r="X4" s="186">
        <f>'INFO'!$D$25</f>
        <v>0</v>
      </c>
      <c r="Y4" s="186">
        <f>'INFO'!$D$26</f>
        <v>0</v>
      </c>
      <c r="Z4" s="186">
        <f>'INFO'!$D$27</f>
        <v>0</v>
      </c>
      <c r="AA4" t="s" s="187">
        <f>'INFO'!$D$28</f>
      </c>
      <c r="AB4" s="186">
        <f>'INFO'!$D$29</f>
        <v>0</v>
      </c>
      <c r="AC4" s="189">
        <f>'INFO'!$J$10</f>
        <v>0</v>
      </c>
      <c r="AD4" s="186">
        <f>'INFO'!$J$9</f>
        <v>0</v>
      </c>
      <c r="AE4" s="186">
        <f>IF($G$2&gt;0,10*$G$2/D4,0)</f>
        <v>0</v>
      </c>
    </row>
    <row r="5" ht="15.35" customHeight="1">
      <c r="A5" t="s" s="180">
        <v>450</v>
      </c>
      <c r="B5" t="s" s="180">
        <v>31</v>
      </c>
      <c r="C5" s="181">
        <v>10086</v>
      </c>
      <c r="D5" s="182">
        <f>_xlfn.SUMIFS('HOLDS'!H1:H155,'HOLDS'!C1:C155,B5)+_xlfn.SUMIFS('HOLDS'!H1:H155,'HOLDS'!C1:C155,"CH.GR.RVSET")</f>
        <v>0</v>
      </c>
      <c r="E5" t="s" s="183">
        <v>0</v>
      </c>
      <c r="F5" s="184">
        <f>VLOOKUP(B5,'HOLDS'!C1:T155,5,FALSE)</f>
        <v>128</v>
      </c>
      <c r="G5" s="182">
        <f>_xlfn.SUMIFS('HOLDS'!H1:H155,'HOLDS'!C1:C155,B5)</f>
        <v>0</v>
      </c>
      <c r="H5" s="185">
        <f>F5*G5</f>
        <v>0</v>
      </c>
      <c r="I5" s="186">
        <f>'INFO'!$D$6</f>
        <v>0</v>
      </c>
      <c r="J5" s="186">
        <f>'INFO'!$D$7</f>
        <v>0</v>
      </c>
      <c r="K5" t="s" s="187">
        <f>'INFO'!$D$8</f>
      </c>
      <c r="L5" s="186">
        <f>'INFO'!$D$9</f>
        <v>0</v>
      </c>
      <c r="M5" s="186">
        <f>'INFO'!$D$10</f>
        <v>0</v>
      </c>
      <c r="N5" t="s" s="187">
        <f>'INFO'!$D$11</f>
      </c>
      <c r="O5" s="186">
        <f>'INFO'!$D$13</f>
        <v>0</v>
      </c>
      <c r="P5" s="186">
        <f>'INFO'!$D$14</f>
        <v>0</v>
      </c>
      <c r="Q5" t="s" s="187">
        <f>'INFO'!$D$15</f>
      </c>
      <c r="R5" s="188">
        <f>'INFO'!$D$17</f>
      </c>
      <c r="S5" t="s" s="187">
        <f>'INFO'!$D$18</f>
      </c>
      <c r="T5" t="s" s="187">
        <f>'INFO'!$D$19</f>
      </c>
      <c r="U5" s="186">
        <f>'INFO'!$D$22</f>
        <v>0</v>
      </c>
      <c r="V5" s="186">
        <f>'INFO'!$D$23</f>
        <v>0</v>
      </c>
      <c r="W5" t="s" s="187">
        <f>'INFO'!$D$24</f>
      </c>
      <c r="X5" s="186">
        <f>'INFO'!$D$25</f>
        <v>0</v>
      </c>
      <c r="Y5" s="186">
        <f>'INFO'!$D$26</f>
        <v>0</v>
      </c>
      <c r="Z5" s="186">
        <f>'INFO'!$D$27</f>
        <v>0</v>
      </c>
      <c r="AA5" t="s" s="187">
        <f>'INFO'!$D$28</f>
      </c>
      <c r="AB5" s="186">
        <f>'INFO'!$D$29</f>
        <v>0</v>
      </c>
      <c r="AC5" s="189">
        <f>'INFO'!$J$10</f>
        <v>0</v>
      </c>
      <c r="AD5" s="186">
        <f>'INFO'!$J$9</f>
        <v>0</v>
      </c>
      <c r="AE5" s="186">
        <f>IF($G$2&gt;0,10*$G$2/D5,0)</f>
        <v>0</v>
      </c>
    </row>
    <row r="6" ht="15.35" customHeight="1">
      <c r="A6" t="s" s="180">
        <v>451</v>
      </c>
      <c r="B6" t="s" s="180">
        <v>34</v>
      </c>
      <c r="C6" s="181">
        <v>10086</v>
      </c>
      <c r="D6" s="182">
        <f>_xlfn.SUMIFS('HOLDS'!H1:H155,'HOLDS'!C1:C155,B6)+_xlfn.SUMIFS('HOLDS'!H1:H155,'HOLDS'!C1:C155,"CH.GR.RVSET")</f>
        <v>0</v>
      </c>
      <c r="E6" t="s" s="183">
        <v>0</v>
      </c>
      <c r="F6" s="184">
        <f>VLOOKUP(B6,'HOLDS'!C1:T155,5,FALSE)</f>
        <v>115</v>
      </c>
      <c r="G6" s="182">
        <f>_xlfn.SUMIFS('HOLDS'!H1:H155,'HOLDS'!C1:C155,B6)</f>
        <v>0</v>
      </c>
      <c r="H6" s="185">
        <f>F6*G6</f>
        <v>0</v>
      </c>
      <c r="I6" s="186">
        <f>'INFO'!$D$6</f>
        <v>0</v>
      </c>
      <c r="J6" s="186">
        <f>'INFO'!$D$7</f>
        <v>0</v>
      </c>
      <c r="K6" t="s" s="187">
        <f>'INFO'!$D$8</f>
      </c>
      <c r="L6" s="186">
        <f>'INFO'!$D$9</f>
        <v>0</v>
      </c>
      <c r="M6" s="186">
        <f>'INFO'!$D$10</f>
        <v>0</v>
      </c>
      <c r="N6" t="s" s="187">
        <f>'INFO'!$D$11</f>
      </c>
      <c r="O6" s="186">
        <f>'INFO'!$D$13</f>
        <v>0</v>
      </c>
      <c r="P6" s="186">
        <f>'INFO'!$D$14</f>
        <v>0</v>
      </c>
      <c r="Q6" t="s" s="187">
        <f>'INFO'!$D$15</f>
      </c>
      <c r="R6" s="188">
        <f>'INFO'!$D$17</f>
      </c>
      <c r="S6" t="s" s="187">
        <f>'INFO'!$D$18</f>
      </c>
      <c r="T6" t="s" s="187">
        <f>'INFO'!$D$19</f>
      </c>
      <c r="U6" s="186">
        <f>'INFO'!$D$22</f>
        <v>0</v>
      </c>
      <c r="V6" s="186">
        <f>'INFO'!$D$23</f>
        <v>0</v>
      </c>
      <c r="W6" t="s" s="187">
        <f>'INFO'!$D$24</f>
      </c>
      <c r="X6" s="186">
        <f>'INFO'!$D$25</f>
        <v>0</v>
      </c>
      <c r="Y6" s="186">
        <f>'INFO'!$D$26</f>
        <v>0</v>
      </c>
      <c r="Z6" s="186">
        <f>'INFO'!$D$27</f>
        <v>0</v>
      </c>
      <c r="AA6" t="s" s="187">
        <f>'INFO'!$D$28</f>
      </c>
      <c r="AB6" s="186">
        <f>'INFO'!$D$29</f>
        <v>0</v>
      </c>
      <c r="AC6" s="189">
        <f>'INFO'!$J$10</f>
        <v>0</v>
      </c>
      <c r="AD6" s="186">
        <f>'INFO'!$J$9</f>
        <v>0</v>
      </c>
      <c r="AE6" s="186">
        <f>IF($G$2&gt;0,10*$G$2/D6,0)</f>
        <v>0</v>
      </c>
    </row>
    <row r="7" ht="15.35" customHeight="1">
      <c r="A7" t="s" s="180">
        <v>452</v>
      </c>
      <c r="B7" t="s" s="180">
        <v>37</v>
      </c>
      <c r="C7" s="181">
        <v>10086</v>
      </c>
      <c r="D7" s="182">
        <f>_xlfn.SUMIFS('HOLDS'!H1:H155,'HOLDS'!C1:C155,B7)+_xlfn.SUMIFS('HOLDS'!H1:H155,'HOLDS'!C1:C155,"CH.GR.RVSET")</f>
        <v>0</v>
      </c>
      <c r="E7" t="s" s="183">
        <v>0</v>
      </c>
      <c r="F7" s="184">
        <f>VLOOKUP(B7,'HOLDS'!C1:T155,5,FALSE)</f>
        <v>159.5</v>
      </c>
      <c r="G7" s="182">
        <f>_xlfn.SUMIFS('HOLDS'!H1:H155,'HOLDS'!C1:C155,B7)</f>
        <v>0</v>
      </c>
      <c r="H7" s="185">
        <f>F7*G7</f>
        <v>0</v>
      </c>
      <c r="I7" s="186">
        <f>'INFO'!$D$6</f>
        <v>0</v>
      </c>
      <c r="J7" s="186">
        <f>'INFO'!$D$7</f>
        <v>0</v>
      </c>
      <c r="K7" t="s" s="187">
        <f>'INFO'!$D$8</f>
      </c>
      <c r="L7" s="186">
        <f>'INFO'!$D$9</f>
        <v>0</v>
      </c>
      <c r="M7" s="186">
        <f>'INFO'!$D$10</f>
        <v>0</v>
      </c>
      <c r="N7" t="s" s="187">
        <f>'INFO'!$D$11</f>
      </c>
      <c r="O7" s="186">
        <f>'INFO'!$D$13</f>
        <v>0</v>
      </c>
      <c r="P7" s="186">
        <f>'INFO'!$D$14</f>
        <v>0</v>
      </c>
      <c r="Q7" t="s" s="187">
        <f>'INFO'!$D$15</f>
      </c>
      <c r="R7" s="188">
        <f>'INFO'!$D$17</f>
      </c>
      <c r="S7" t="s" s="187">
        <f>'INFO'!$D$18</f>
      </c>
      <c r="T7" t="s" s="187">
        <f>'INFO'!$D$19</f>
      </c>
      <c r="U7" s="186">
        <f>'INFO'!$D$22</f>
        <v>0</v>
      </c>
      <c r="V7" s="186">
        <f>'INFO'!$D$23</f>
        <v>0</v>
      </c>
      <c r="W7" t="s" s="187">
        <f>'INFO'!$D$24</f>
      </c>
      <c r="X7" s="186">
        <f>'INFO'!$D$25</f>
        <v>0</v>
      </c>
      <c r="Y7" s="186">
        <f>'INFO'!$D$26</f>
        <v>0</v>
      </c>
      <c r="Z7" s="186">
        <f>'INFO'!$D$27</f>
        <v>0</v>
      </c>
      <c r="AA7" t="s" s="187">
        <f>'INFO'!$D$28</f>
      </c>
      <c r="AB7" s="186">
        <f>'INFO'!$D$29</f>
        <v>0</v>
      </c>
      <c r="AC7" s="189">
        <f>'INFO'!$J$10</f>
        <v>0</v>
      </c>
      <c r="AD7" s="186">
        <f>'INFO'!$J$9</f>
        <v>0</v>
      </c>
      <c r="AE7" s="186">
        <f>IF($G$2&gt;0,10*$G$2/D7,0)</f>
        <v>0</v>
      </c>
    </row>
    <row r="8" ht="15.35" customHeight="1">
      <c r="A8" t="s" s="180">
        <v>453</v>
      </c>
      <c r="B8" t="s" s="180">
        <v>39</v>
      </c>
      <c r="C8" s="181">
        <v>10086</v>
      </c>
      <c r="D8" s="182">
        <f>_xlfn.SUMIFS('HOLDS'!H1:H155,'HOLDS'!C1:C155,B8)+_xlfn.SUMIFS('HOLDS'!H1:H155,'HOLDS'!C1:C155,"CH.GR.RVSET")</f>
        <v>0</v>
      </c>
      <c r="E8" t="s" s="183">
        <v>0</v>
      </c>
      <c r="F8" s="184">
        <f>VLOOKUP(B8,'HOLDS'!C1:T155,5,FALSE)</f>
        <v>119.5</v>
      </c>
      <c r="G8" s="182">
        <f>_xlfn.SUMIFS('HOLDS'!H1:H155,'HOLDS'!C1:C155,B8)</f>
        <v>0</v>
      </c>
      <c r="H8" s="185">
        <f>F8*G8</f>
        <v>0</v>
      </c>
      <c r="I8" s="186">
        <f>'INFO'!$D$6</f>
        <v>0</v>
      </c>
      <c r="J8" s="186">
        <f>'INFO'!$D$7</f>
        <v>0</v>
      </c>
      <c r="K8" t="s" s="187">
        <f>'INFO'!$D$8</f>
      </c>
      <c r="L8" s="186">
        <f>'INFO'!$D$9</f>
        <v>0</v>
      </c>
      <c r="M8" s="186">
        <f>'INFO'!$D$10</f>
        <v>0</v>
      </c>
      <c r="N8" t="s" s="187">
        <f>'INFO'!$D$11</f>
      </c>
      <c r="O8" s="186">
        <f>'INFO'!$D$13</f>
        <v>0</v>
      </c>
      <c r="P8" s="186">
        <f>'INFO'!$D$14</f>
        <v>0</v>
      </c>
      <c r="Q8" t="s" s="187">
        <f>'INFO'!$D$15</f>
      </c>
      <c r="R8" s="188">
        <f>'INFO'!$D$17</f>
      </c>
      <c r="S8" t="s" s="187">
        <f>'INFO'!$D$18</f>
      </c>
      <c r="T8" t="s" s="187">
        <f>'INFO'!$D$19</f>
      </c>
      <c r="U8" s="186">
        <f>'INFO'!$D$22</f>
        <v>0</v>
      </c>
      <c r="V8" s="186">
        <f>'INFO'!$D$23</f>
        <v>0</v>
      </c>
      <c r="W8" t="s" s="187">
        <f>'INFO'!$D$24</f>
      </c>
      <c r="X8" s="186">
        <f>'INFO'!$D$25</f>
        <v>0</v>
      </c>
      <c r="Y8" s="186">
        <f>'INFO'!$D$26</f>
        <v>0</v>
      </c>
      <c r="Z8" s="186">
        <f>'INFO'!$D$27</f>
        <v>0</v>
      </c>
      <c r="AA8" t="s" s="187">
        <f>'INFO'!$D$28</f>
      </c>
      <c r="AB8" s="186">
        <f>'INFO'!$D$29</f>
        <v>0</v>
      </c>
      <c r="AC8" s="189">
        <f>'INFO'!$J$10</f>
        <v>0</v>
      </c>
      <c r="AD8" s="186">
        <f>'INFO'!$J$9</f>
        <v>0</v>
      </c>
      <c r="AE8" s="186">
        <f>IF($G$2&gt;0,10*$G$2/D8,0)</f>
        <v>0</v>
      </c>
    </row>
    <row r="9" ht="15.35" customHeight="1">
      <c r="A9" t="s" s="180">
        <v>454</v>
      </c>
      <c r="B9" t="s" s="180">
        <v>41</v>
      </c>
      <c r="C9" s="181">
        <v>10086</v>
      </c>
      <c r="D9" s="182">
        <f>_xlfn.SUMIFS('HOLDS'!H1:H155,'HOLDS'!C1:C155,B9)+_xlfn.SUMIFS('HOLDS'!H1:H155,'HOLDS'!C1:C155,"CH.GR.RVSET")</f>
        <v>0</v>
      </c>
      <c r="E9" t="s" s="183">
        <v>0</v>
      </c>
      <c r="F9" s="184">
        <f>VLOOKUP(B9,'HOLDS'!C1:T155,5,FALSE)</f>
        <v>149</v>
      </c>
      <c r="G9" s="182">
        <f>_xlfn.SUMIFS('HOLDS'!H1:H155,'HOLDS'!C1:C155,B9)</f>
        <v>0</v>
      </c>
      <c r="H9" s="185">
        <f>F9*G9</f>
        <v>0</v>
      </c>
      <c r="I9" s="186">
        <f>'INFO'!$D$6</f>
        <v>0</v>
      </c>
      <c r="J9" s="186">
        <f>'INFO'!$D$7</f>
        <v>0</v>
      </c>
      <c r="K9" t="s" s="187">
        <f>'INFO'!$D$8</f>
      </c>
      <c r="L9" s="186">
        <f>'INFO'!$D$9</f>
        <v>0</v>
      </c>
      <c r="M9" s="186">
        <f>'INFO'!$D$10</f>
        <v>0</v>
      </c>
      <c r="N9" t="s" s="187">
        <f>'INFO'!$D$11</f>
      </c>
      <c r="O9" s="186">
        <f>'INFO'!$D$13</f>
        <v>0</v>
      </c>
      <c r="P9" s="186">
        <f>'INFO'!$D$14</f>
        <v>0</v>
      </c>
      <c r="Q9" t="s" s="187">
        <f>'INFO'!$D$15</f>
      </c>
      <c r="R9" s="188">
        <f>'INFO'!$D$17</f>
      </c>
      <c r="S9" t="s" s="187">
        <f>'INFO'!$D$18</f>
      </c>
      <c r="T9" t="s" s="187">
        <f>'INFO'!$D$19</f>
      </c>
      <c r="U9" s="186">
        <f>'INFO'!$D$22</f>
        <v>0</v>
      </c>
      <c r="V9" s="186">
        <f>'INFO'!$D$23</f>
        <v>0</v>
      </c>
      <c r="W9" t="s" s="187">
        <f>'INFO'!$D$24</f>
      </c>
      <c r="X9" s="186">
        <f>'INFO'!$D$25</f>
        <v>0</v>
      </c>
      <c r="Y9" s="186">
        <f>'INFO'!$D$26</f>
        <v>0</v>
      </c>
      <c r="Z9" s="186">
        <f>'INFO'!$D$27</f>
        <v>0</v>
      </c>
      <c r="AA9" t="s" s="187">
        <f>'INFO'!$D$28</f>
      </c>
      <c r="AB9" s="186">
        <f>'INFO'!$D$29</f>
        <v>0</v>
      </c>
      <c r="AC9" s="189">
        <f>'INFO'!$J$10</f>
        <v>0</v>
      </c>
      <c r="AD9" s="186">
        <f>'INFO'!$J$9</f>
        <v>0</v>
      </c>
      <c r="AE9" s="186">
        <f>IF($G$2&gt;0,10*$G$2/D9,0)</f>
        <v>0</v>
      </c>
    </row>
    <row r="10" ht="15.35" customHeight="1">
      <c r="A10" t="s" s="180">
        <v>455</v>
      </c>
      <c r="B10" t="s" s="180">
        <v>43</v>
      </c>
      <c r="C10" s="181">
        <v>10086</v>
      </c>
      <c r="D10" s="182">
        <f>_xlfn.SUMIFS('HOLDS'!H1:H155,'HOLDS'!C1:C155,B10)+_xlfn.SUMIFS('HOLDS'!H1:H155,'HOLDS'!C1:C155,"CH.GR.RVSET")</f>
        <v>0</v>
      </c>
      <c r="E10" t="s" s="183">
        <v>0</v>
      </c>
      <c r="F10" s="184">
        <f>VLOOKUP(B10,'HOLDS'!C1:T155,5,FALSE)</f>
        <v>113</v>
      </c>
      <c r="G10" s="182">
        <f>_xlfn.SUMIFS('HOLDS'!H1:H155,'HOLDS'!C1:C155,B10)</f>
        <v>0</v>
      </c>
      <c r="H10" s="185">
        <f>F10*G10</f>
        <v>0</v>
      </c>
      <c r="I10" s="186">
        <f>'INFO'!$D$6</f>
        <v>0</v>
      </c>
      <c r="J10" s="186">
        <f>'INFO'!$D$7</f>
        <v>0</v>
      </c>
      <c r="K10" t="s" s="187">
        <f>'INFO'!$D$8</f>
      </c>
      <c r="L10" s="186">
        <f>'INFO'!$D$9</f>
        <v>0</v>
      </c>
      <c r="M10" s="186">
        <f>'INFO'!$D$10</f>
        <v>0</v>
      </c>
      <c r="N10" t="s" s="187">
        <f>'INFO'!$D$11</f>
      </c>
      <c r="O10" s="186">
        <f>'INFO'!$D$13</f>
        <v>0</v>
      </c>
      <c r="P10" s="186">
        <f>'INFO'!$D$14</f>
        <v>0</v>
      </c>
      <c r="Q10" t="s" s="187">
        <f>'INFO'!$D$15</f>
      </c>
      <c r="R10" s="188">
        <f>'INFO'!$D$17</f>
      </c>
      <c r="S10" t="s" s="187">
        <f>'INFO'!$D$18</f>
      </c>
      <c r="T10" t="s" s="187">
        <f>'INFO'!$D$19</f>
      </c>
      <c r="U10" s="186">
        <f>'INFO'!$D$22</f>
        <v>0</v>
      </c>
      <c r="V10" s="186">
        <f>'INFO'!$D$23</f>
        <v>0</v>
      </c>
      <c r="W10" t="s" s="187">
        <f>'INFO'!$D$24</f>
      </c>
      <c r="X10" s="186">
        <f>'INFO'!$D$25</f>
        <v>0</v>
      </c>
      <c r="Y10" s="186">
        <f>'INFO'!$D$26</f>
        <v>0</v>
      </c>
      <c r="Z10" s="186">
        <f>'INFO'!$D$27</f>
        <v>0</v>
      </c>
      <c r="AA10" t="s" s="187">
        <f>'INFO'!$D$28</f>
      </c>
      <c r="AB10" s="186">
        <f>'INFO'!$D$29</f>
        <v>0</v>
      </c>
      <c r="AC10" s="189">
        <f>'INFO'!$J$10</f>
        <v>0</v>
      </c>
      <c r="AD10" s="186">
        <f>'INFO'!$J$9</f>
        <v>0</v>
      </c>
      <c r="AE10" s="186">
        <f>IF($G$2&gt;0,10*$G$2/D10,0)</f>
        <v>0</v>
      </c>
    </row>
    <row r="11" ht="15.35" customHeight="1">
      <c r="A11" t="s" s="180">
        <v>456</v>
      </c>
      <c r="B11" t="s" s="180">
        <v>45</v>
      </c>
      <c r="C11" s="181">
        <v>10086</v>
      </c>
      <c r="D11" s="182">
        <f>_xlfn.SUMIFS('HOLDS'!H1:H155,'HOLDS'!C1:C155,B11)+_xlfn.SUMIFS('HOLDS'!H1:H155,'HOLDS'!C1:C155,"CH.GR.RVSET")</f>
        <v>0</v>
      </c>
      <c r="E11" t="s" s="183">
        <v>0</v>
      </c>
      <c r="F11" s="184">
        <f>VLOOKUP(B11,'HOLDS'!C1:T155,5,FALSE)</f>
        <v>136.5</v>
      </c>
      <c r="G11" s="182">
        <f>_xlfn.SUMIFS('HOLDS'!H1:H155,'HOLDS'!C1:C155,B11)</f>
        <v>0</v>
      </c>
      <c r="H11" s="185">
        <f>F11*G11</f>
        <v>0</v>
      </c>
      <c r="I11" s="186">
        <f>'INFO'!$D$6</f>
        <v>0</v>
      </c>
      <c r="J11" s="186">
        <f>'INFO'!$D$7</f>
        <v>0</v>
      </c>
      <c r="K11" t="s" s="187">
        <f>'INFO'!$D$8</f>
      </c>
      <c r="L11" s="186">
        <f>'INFO'!$D$9</f>
        <v>0</v>
      </c>
      <c r="M11" s="186">
        <f>'INFO'!$D$10</f>
        <v>0</v>
      </c>
      <c r="N11" t="s" s="187">
        <f>'INFO'!$D$11</f>
      </c>
      <c r="O11" s="186">
        <f>'INFO'!$D$13</f>
        <v>0</v>
      </c>
      <c r="P11" s="186">
        <f>'INFO'!$D$14</f>
        <v>0</v>
      </c>
      <c r="Q11" t="s" s="187">
        <f>'INFO'!$D$15</f>
      </c>
      <c r="R11" s="188">
        <f>'INFO'!$D$17</f>
      </c>
      <c r="S11" t="s" s="187">
        <f>'INFO'!$D$18</f>
      </c>
      <c r="T11" t="s" s="187">
        <f>'INFO'!$D$19</f>
      </c>
      <c r="U11" s="186">
        <f>'INFO'!$D$22</f>
        <v>0</v>
      </c>
      <c r="V11" s="186">
        <f>'INFO'!$D$23</f>
        <v>0</v>
      </c>
      <c r="W11" t="s" s="187">
        <f>'INFO'!$D$24</f>
      </c>
      <c r="X11" s="186">
        <f>'INFO'!$D$25</f>
        <v>0</v>
      </c>
      <c r="Y11" s="186">
        <f>'INFO'!$D$26</f>
        <v>0</v>
      </c>
      <c r="Z11" s="186">
        <f>'INFO'!$D$27</f>
        <v>0</v>
      </c>
      <c r="AA11" t="s" s="187">
        <f>'INFO'!$D$28</f>
      </c>
      <c r="AB11" s="186">
        <f>'INFO'!$D$29</f>
        <v>0</v>
      </c>
      <c r="AC11" s="189">
        <f>'INFO'!$J$10</f>
        <v>0</v>
      </c>
      <c r="AD11" s="186">
        <f>'INFO'!$J$9</f>
        <v>0</v>
      </c>
      <c r="AE11" s="186">
        <f>IF($G$2&gt;0,10*$G$2/D11,0)</f>
        <v>0</v>
      </c>
    </row>
    <row r="12" ht="15.35" customHeight="1">
      <c r="A12" t="s" s="180">
        <v>457</v>
      </c>
      <c r="B12" t="s" s="180">
        <v>47</v>
      </c>
      <c r="C12" s="181">
        <v>10086</v>
      </c>
      <c r="D12" s="182">
        <f>_xlfn.SUMIFS('HOLDS'!H1:H155,'HOLDS'!C1:C155,B12)+_xlfn.SUMIFS('HOLDS'!H1:H155,'HOLDS'!C1:C155,"CH.GR.RVSET")</f>
        <v>0</v>
      </c>
      <c r="E12" t="s" s="183">
        <v>0</v>
      </c>
      <c r="F12" s="184">
        <f>VLOOKUP(B12,'HOLDS'!C1:T155,5,FALSE)</f>
        <v>140</v>
      </c>
      <c r="G12" s="182">
        <f>_xlfn.SUMIFS('HOLDS'!H1:H155,'HOLDS'!C1:C155,B12)</f>
        <v>0</v>
      </c>
      <c r="H12" s="185">
        <f>F12*G12</f>
        <v>0</v>
      </c>
      <c r="I12" s="186">
        <f>'INFO'!$D$6</f>
        <v>0</v>
      </c>
      <c r="J12" s="186">
        <f>'INFO'!$D$7</f>
        <v>0</v>
      </c>
      <c r="K12" t="s" s="187">
        <f>'INFO'!$D$8</f>
      </c>
      <c r="L12" s="186">
        <f>'INFO'!$D$9</f>
        <v>0</v>
      </c>
      <c r="M12" s="186">
        <f>'INFO'!$D$10</f>
        <v>0</v>
      </c>
      <c r="N12" t="s" s="187">
        <f>'INFO'!$D$11</f>
      </c>
      <c r="O12" s="186">
        <f>'INFO'!$D$13</f>
        <v>0</v>
      </c>
      <c r="P12" s="186">
        <f>'INFO'!$D$14</f>
        <v>0</v>
      </c>
      <c r="Q12" t="s" s="187">
        <f>'INFO'!$D$15</f>
      </c>
      <c r="R12" s="188">
        <f>'INFO'!$D$17</f>
      </c>
      <c r="S12" t="s" s="187">
        <f>'INFO'!$D$18</f>
      </c>
      <c r="T12" t="s" s="187">
        <f>'INFO'!$D$19</f>
      </c>
      <c r="U12" s="186">
        <f>'INFO'!$D$22</f>
        <v>0</v>
      </c>
      <c r="V12" s="186">
        <f>'INFO'!$D$23</f>
        <v>0</v>
      </c>
      <c r="W12" t="s" s="187">
        <f>'INFO'!$D$24</f>
      </c>
      <c r="X12" s="186">
        <f>'INFO'!$D$25</f>
        <v>0</v>
      </c>
      <c r="Y12" s="186">
        <f>'INFO'!$D$26</f>
        <v>0</v>
      </c>
      <c r="Z12" s="186">
        <f>'INFO'!$D$27</f>
        <v>0</v>
      </c>
      <c r="AA12" t="s" s="187">
        <f>'INFO'!$D$28</f>
      </c>
      <c r="AB12" s="186">
        <f>'INFO'!$D$29</f>
        <v>0</v>
      </c>
      <c r="AC12" s="189">
        <f>'INFO'!$J$10</f>
        <v>0</v>
      </c>
      <c r="AD12" s="186">
        <f>'INFO'!$J$9</f>
        <v>0</v>
      </c>
      <c r="AE12" s="186">
        <f>IF($G$2&gt;0,10*$G$2/D12,0)</f>
        <v>0</v>
      </c>
    </row>
    <row r="13" ht="15.35" customHeight="1">
      <c r="A13" t="s" s="180">
        <v>458</v>
      </c>
      <c r="B13" t="s" s="180">
        <v>50</v>
      </c>
      <c r="C13" s="181">
        <v>10086</v>
      </c>
      <c r="D13" s="182">
        <f>_xlfn.SUMIFS('HOLDS'!H1:H155,'HOLDS'!C1:C155,B13)+_xlfn.SUMIFS('HOLDS'!H1:H155,'HOLDS'!C1:C155,"CH.GR.RVSET")</f>
        <v>0</v>
      </c>
      <c r="E13" t="s" s="183">
        <v>0</v>
      </c>
      <c r="F13" s="184">
        <f>VLOOKUP(B13,'HOLDS'!C1:T155,5,FALSE)</f>
        <v>129</v>
      </c>
      <c r="G13" s="182">
        <f>_xlfn.SUMIFS('HOLDS'!H1:H155,'HOLDS'!C1:C155,B13)</f>
        <v>0</v>
      </c>
      <c r="H13" s="185">
        <f>F13*G13</f>
        <v>0</v>
      </c>
      <c r="I13" s="186">
        <f>'INFO'!$D$6</f>
        <v>0</v>
      </c>
      <c r="J13" s="186">
        <f>'INFO'!$D$7</f>
        <v>0</v>
      </c>
      <c r="K13" t="s" s="187">
        <f>'INFO'!$D$8</f>
      </c>
      <c r="L13" s="186">
        <f>'INFO'!$D$9</f>
        <v>0</v>
      </c>
      <c r="M13" s="186">
        <f>'INFO'!$D$10</f>
        <v>0</v>
      </c>
      <c r="N13" t="s" s="187">
        <f>'INFO'!$D$11</f>
      </c>
      <c r="O13" s="186">
        <f>'INFO'!$D$13</f>
        <v>0</v>
      </c>
      <c r="P13" s="186">
        <f>'INFO'!$D$14</f>
        <v>0</v>
      </c>
      <c r="Q13" t="s" s="187">
        <f>'INFO'!$D$15</f>
      </c>
      <c r="R13" s="188">
        <f>'INFO'!$D$17</f>
      </c>
      <c r="S13" t="s" s="187">
        <f>'INFO'!$D$18</f>
      </c>
      <c r="T13" t="s" s="187">
        <f>'INFO'!$D$19</f>
      </c>
      <c r="U13" s="186">
        <f>'INFO'!$D$22</f>
        <v>0</v>
      </c>
      <c r="V13" s="186">
        <f>'INFO'!$D$23</f>
        <v>0</v>
      </c>
      <c r="W13" t="s" s="187">
        <f>'INFO'!$D$24</f>
      </c>
      <c r="X13" s="186">
        <f>'INFO'!$D$25</f>
        <v>0</v>
      </c>
      <c r="Y13" s="186">
        <f>'INFO'!$D$26</f>
        <v>0</v>
      </c>
      <c r="Z13" s="186">
        <f>'INFO'!$D$27</f>
        <v>0</v>
      </c>
      <c r="AA13" t="s" s="187">
        <f>'INFO'!$D$28</f>
      </c>
      <c r="AB13" s="186">
        <f>'INFO'!$D$29</f>
        <v>0</v>
      </c>
      <c r="AC13" s="189">
        <f>'INFO'!$J$10</f>
        <v>0</v>
      </c>
      <c r="AD13" s="186">
        <f>'INFO'!$J$9</f>
        <v>0</v>
      </c>
      <c r="AE13" s="186">
        <f>IF($G$2&gt;0,10*$G$2/D13,0)</f>
        <v>0</v>
      </c>
    </row>
    <row r="14" ht="15.35" customHeight="1">
      <c r="A14" t="s" s="180">
        <v>459</v>
      </c>
      <c r="B14" t="s" s="180">
        <v>53</v>
      </c>
      <c r="C14" s="181">
        <v>10086</v>
      </c>
      <c r="D14" s="182">
        <f>_xlfn.SUMIFS('HOLDS'!H1:H155,'HOLDS'!C1:C155,B14)+_xlfn.SUMIFS('HOLDS'!H1:H155,'HOLDS'!C1:C155,"CH.GR.RVSET")</f>
        <v>0</v>
      </c>
      <c r="E14" t="s" s="183">
        <v>0</v>
      </c>
      <c r="F14" s="184">
        <f>VLOOKUP(B14,'HOLDS'!C1:T155,5,FALSE)</f>
        <v>121.5</v>
      </c>
      <c r="G14" s="182">
        <f>_xlfn.SUMIFS('HOLDS'!H1:H155,'HOLDS'!C1:C155,B14)</f>
        <v>0</v>
      </c>
      <c r="H14" s="185">
        <f>F14*G14</f>
        <v>0</v>
      </c>
      <c r="I14" s="186">
        <f>'INFO'!$D$6</f>
        <v>0</v>
      </c>
      <c r="J14" s="186">
        <f>'INFO'!$D$7</f>
        <v>0</v>
      </c>
      <c r="K14" t="s" s="187">
        <f>'INFO'!$D$8</f>
      </c>
      <c r="L14" s="186">
        <f>'INFO'!$D$9</f>
        <v>0</v>
      </c>
      <c r="M14" s="186">
        <f>'INFO'!$D$10</f>
        <v>0</v>
      </c>
      <c r="N14" t="s" s="187">
        <f>'INFO'!$D$11</f>
      </c>
      <c r="O14" s="186">
        <f>'INFO'!$D$13</f>
        <v>0</v>
      </c>
      <c r="P14" s="186">
        <f>'INFO'!$D$14</f>
        <v>0</v>
      </c>
      <c r="Q14" t="s" s="187">
        <f>'INFO'!$D$15</f>
      </c>
      <c r="R14" s="188">
        <f>'INFO'!$D$17</f>
      </c>
      <c r="S14" t="s" s="187">
        <f>'INFO'!$D$18</f>
      </c>
      <c r="T14" t="s" s="187">
        <f>'INFO'!$D$19</f>
      </c>
      <c r="U14" s="186">
        <f>'INFO'!$D$22</f>
        <v>0</v>
      </c>
      <c r="V14" s="186">
        <f>'INFO'!$D$23</f>
        <v>0</v>
      </c>
      <c r="W14" t="s" s="187">
        <f>'INFO'!$D$24</f>
      </c>
      <c r="X14" s="186">
        <f>'INFO'!$D$25</f>
        <v>0</v>
      </c>
      <c r="Y14" s="186">
        <f>'INFO'!$D$26</f>
        <v>0</v>
      </c>
      <c r="Z14" s="186">
        <f>'INFO'!$D$27</f>
        <v>0</v>
      </c>
      <c r="AA14" t="s" s="187">
        <f>'INFO'!$D$28</f>
      </c>
      <c r="AB14" s="186">
        <f>'INFO'!$D$29</f>
        <v>0</v>
      </c>
      <c r="AC14" s="189">
        <f>'INFO'!$J$10</f>
        <v>0</v>
      </c>
      <c r="AD14" s="186">
        <f>'INFO'!$J$9</f>
        <v>0</v>
      </c>
      <c r="AE14" s="186">
        <f>IF($G$2&gt;0,10*$G$2/D14,0)</f>
        <v>0</v>
      </c>
    </row>
    <row r="15" ht="15.35" customHeight="1">
      <c r="A15" t="s" s="180">
        <v>460</v>
      </c>
      <c r="B15" t="s" s="180">
        <v>55</v>
      </c>
      <c r="C15" s="181">
        <v>10086</v>
      </c>
      <c r="D15" s="182">
        <f>_xlfn.SUMIFS('HOLDS'!H1:H155,'HOLDS'!C1:C155,B15)+_xlfn.SUMIFS('HOLDS'!H1:H155,'HOLDS'!C1:C155,"CH.GR.RVSET")</f>
        <v>0</v>
      </c>
      <c r="E15" t="s" s="183">
        <v>0</v>
      </c>
      <c r="F15" s="184">
        <f>VLOOKUP(B15,'HOLDS'!C1:T155,5,FALSE)</f>
        <v>133</v>
      </c>
      <c r="G15" s="182">
        <f>_xlfn.SUMIFS('HOLDS'!H1:H155,'HOLDS'!C1:C155,B15)</f>
        <v>0</v>
      </c>
      <c r="H15" s="185">
        <f>F15*G15</f>
        <v>0</v>
      </c>
      <c r="I15" s="186">
        <f>'INFO'!$D$6</f>
        <v>0</v>
      </c>
      <c r="J15" s="186">
        <f>'INFO'!$D$7</f>
        <v>0</v>
      </c>
      <c r="K15" t="s" s="187">
        <f>'INFO'!$D$8</f>
      </c>
      <c r="L15" s="186">
        <f>'INFO'!$D$9</f>
        <v>0</v>
      </c>
      <c r="M15" s="186">
        <f>'INFO'!$D$10</f>
        <v>0</v>
      </c>
      <c r="N15" t="s" s="187">
        <f>'INFO'!$D$11</f>
      </c>
      <c r="O15" s="186">
        <f>'INFO'!$D$13</f>
        <v>0</v>
      </c>
      <c r="P15" s="186">
        <f>'INFO'!$D$14</f>
        <v>0</v>
      </c>
      <c r="Q15" t="s" s="187">
        <f>'INFO'!$D$15</f>
      </c>
      <c r="R15" s="188">
        <f>'INFO'!$D$17</f>
      </c>
      <c r="S15" t="s" s="187">
        <f>'INFO'!$D$18</f>
      </c>
      <c r="T15" t="s" s="187">
        <f>'INFO'!$D$19</f>
      </c>
      <c r="U15" s="186">
        <f>'INFO'!$D$22</f>
        <v>0</v>
      </c>
      <c r="V15" s="186">
        <f>'INFO'!$D$23</f>
        <v>0</v>
      </c>
      <c r="W15" t="s" s="187">
        <f>'INFO'!$D$24</f>
      </c>
      <c r="X15" s="186">
        <f>'INFO'!$D$25</f>
        <v>0</v>
      </c>
      <c r="Y15" s="186">
        <f>'INFO'!$D$26</f>
        <v>0</v>
      </c>
      <c r="Z15" s="186">
        <f>'INFO'!$D$27</f>
        <v>0</v>
      </c>
      <c r="AA15" t="s" s="187">
        <f>'INFO'!$D$28</f>
      </c>
      <c r="AB15" s="186">
        <f>'INFO'!$D$29</f>
        <v>0</v>
      </c>
      <c r="AC15" s="189">
        <f>'INFO'!$J$10</f>
        <v>0</v>
      </c>
      <c r="AD15" s="186">
        <f>'INFO'!$J$9</f>
        <v>0</v>
      </c>
      <c r="AE15" s="186">
        <f>IF($G$2&gt;0,10*$G$2/D15,0)</f>
        <v>0</v>
      </c>
    </row>
    <row r="16" ht="15.35" customHeight="1">
      <c r="A16" t="s" s="180">
        <v>461</v>
      </c>
      <c r="B16" t="s" s="180">
        <v>57</v>
      </c>
      <c r="C16" s="181">
        <v>10086</v>
      </c>
      <c r="D16" s="182">
        <f>_xlfn.SUMIFS('HOLDS'!H1:H155,'HOLDS'!C1:C155,B16)+_xlfn.SUMIFS('HOLDS'!H1:H155,'HOLDS'!C1:C155,"CH.GR.RVSET")</f>
        <v>0</v>
      </c>
      <c r="E16" t="s" s="183">
        <v>0</v>
      </c>
      <c r="F16" s="184">
        <f>VLOOKUP(B16,'HOLDS'!C1:T155,5,FALSE)</f>
        <v>125</v>
      </c>
      <c r="G16" s="182">
        <f>_xlfn.SUMIFS('HOLDS'!H1:H155,'HOLDS'!C1:C155,B16)</f>
        <v>0</v>
      </c>
      <c r="H16" s="185">
        <f>F16*G16</f>
        <v>0</v>
      </c>
      <c r="I16" s="186">
        <f>'INFO'!$D$6</f>
        <v>0</v>
      </c>
      <c r="J16" s="186">
        <f>'INFO'!$D$7</f>
        <v>0</v>
      </c>
      <c r="K16" t="s" s="187">
        <f>'INFO'!$D$8</f>
      </c>
      <c r="L16" s="186">
        <f>'INFO'!$D$9</f>
        <v>0</v>
      </c>
      <c r="M16" s="186">
        <f>'INFO'!$D$10</f>
        <v>0</v>
      </c>
      <c r="N16" t="s" s="187">
        <f>'INFO'!$D$11</f>
      </c>
      <c r="O16" s="186">
        <f>'INFO'!$D$13</f>
        <v>0</v>
      </c>
      <c r="P16" s="186">
        <f>'INFO'!$D$14</f>
        <v>0</v>
      </c>
      <c r="Q16" t="s" s="187">
        <f>'INFO'!$D$15</f>
      </c>
      <c r="R16" s="188">
        <f>'INFO'!$D$17</f>
      </c>
      <c r="S16" t="s" s="187">
        <f>'INFO'!$D$18</f>
      </c>
      <c r="T16" t="s" s="187">
        <f>'INFO'!$D$19</f>
      </c>
      <c r="U16" s="186">
        <f>'INFO'!$D$22</f>
        <v>0</v>
      </c>
      <c r="V16" s="186">
        <f>'INFO'!$D$23</f>
        <v>0</v>
      </c>
      <c r="W16" t="s" s="187">
        <f>'INFO'!$D$24</f>
      </c>
      <c r="X16" s="186">
        <f>'INFO'!$D$25</f>
        <v>0</v>
      </c>
      <c r="Y16" s="186">
        <f>'INFO'!$D$26</f>
        <v>0</v>
      </c>
      <c r="Z16" s="186">
        <f>'INFO'!$D$27</f>
        <v>0</v>
      </c>
      <c r="AA16" t="s" s="187">
        <f>'INFO'!$D$28</f>
      </c>
      <c r="AB16" s="186">
        <f>'INFO'!$D$29</f>
        <v>0</v>
      </c>
      <c r="AC16" s="189">
        <f>'INFO'!$J$10</f>
        <v>0</v>
      </c>
      <c r="AD16" s="186">
        <f>'INFO'!$J$9</f>
        <v>0</v>
      </c>
      <c r="AE16" s="186">
        <f>IF($G$2&gt;0,10*$G$2/D16,0)</f>
        <v>0</v>
      </c>
    </row>
    <row r="17" ht="15.35" customHeight="1">
      <c r="A17" t="s" s="180">
        <v>462</v>
      </c>
      <c r="B17" t="s" s="180">
        <v>59</v>
      </c>
      <c r="C17" s="181">
        <v>10086</v>
      </c>
      <c r="D17" s="182">
        <f>_xlfn.SUMIFS('HOLDS'!H1:H155,'HOLDS'!C1:C155,B17)+_xlfn.SUMIFS('HOLDS'!H1:H155,'HOLDS'!C1:C155,"CH.GR.RVSET")</f>
        <v>0</v>
      </c>
      <c r="E17" t="s" s="183">
        <v>0</v>
      </c>
      <c r="F17" s="184">
        <f>VLOOKUP(B17,'HOLDS'!C1:T155,5,FALSE)</f>
        <v>131</v>
      </c>
      <c r="G17" s="182">
        <f>_xlfn.SUMIFS('HOLDS'!H1:H155,'HOLDS'!C1:C155,B17)</f>
        <v>0</v>
      </c>
      <c r="H17" s="185">
        <f>F17*G17</f>
        <v>0</v>
      </c>
      <c r="I17" s="186">
        <f>'INFO'!$D$6</f>
        <v>0</v>
      </c>
      <c r="J17" s="186">
        <f>'INFO'!$D$7</f>
        <v>0</v>
      </c>
      <c r="K17" t="s" s="187">
        <f>'INFO'!$D$8</f>
      </c>
      <c r="L17" s="186">
        <f>'INFO'!$D$9</f>
        <v>0</v>
      </c>
      <c r="M17" s="186">
        <f>'INFO'!$D$10</f>
        <v>0</v>
      </c>
      <c r="N17" t="s" s="187">
        <f>'INFO'!$D$11</f>
      </c>
      <c r="O17" s="186">
        <f>'INFO'!$D$13</f>
        <v>0</v>
      </c>
      <c r="P17" s="186">
        <f>'INFO'!$D$14</f>
        <v>0</v>
      </c>
      <c r="Q17" t="s" s="187">
        <f>'INFO'!$D$15</f>
      </c>
      <c r="R17" s="188">
        <f>'INFO'!$D$17</f>
      </c>
      <c r="S17" t="s" s="187">
        <f>'INFO'!$D$18</f>
      </c>
      <c r="T17" t="s" s="187">
        <f>'INFO'!$D$19</f>
      </c>
      <c r="U17" s="186">
        <f>'INFO'!$D$22</f>
        <v>0</v>
      </c>
      <c r="V17" s="186">
        <f>'INFO'!$D$23</f>
        <v>0</v>
      </c>
      <c r="W17" t="s" s="187">
        <f>'INFO'!$D$24</f>
      </c>
      <c r="X17" s="186">
        <f>'INFO'!$D$25</f>
        <v>0</v>
      </c>
      <c r="Y17" s="186">
        <f>'INFO'!$D$26</f>
        <v>0</v>
      </c>
      <c r="Z17" s="186">
        <f>'INFO'!$D$27</f>
        <v>0</v>
      </c>
      <c r="AA17" t="s" s="187">
        <f>'INFO'!$D$28</f>
      </c>
      <c r="AB17" s="186">
        <f>'INFO'!$D$29</f>
        <v>0</v>
      </c>
      <c r="AC17" s="189">
        <f>'INFO'!$J$10</f>
        <v>0</v>
      </c>
      <c r="AD17" s="186">
        <f>'INFO'!$J$9</f>
        <v>0</v>
      </c>
      <c r="AE17" s="186">
        <f>IF($G$2&gt;0,10*$G$2/D17,0)</f>
        <v>0</v>
      </c>
    </row>
    <row r="18" ht="15.35" customHeight="1">
      <c r="A18" t="s" s="180">
        <v>463</v>
      </c>
      <c r="B18" t="s" s="180">
        <v>61</v>
      </c>
      <c r="C18" s="181">
        <v>10086</v>
      </c>
      <c r="D18" s="182">
        <f>_xlfn.SUMIFS('HOLDS'!H1:H155,'HOLDS'!C1:C155,B18)+_xlfn.SUMIFS('HOLDS'!H1:H155,'HOLDS'!C1:C155,"CH.GR.RVSET")</f>
        <v>0</v>
      </c>
      <c r="E18" t="s" s="183">
        <v>0</v>
      </c>
      <c r="F18" s="184">
        <f>VLOOKUP(B18,'HOLDS'!C1:T155,5,FALSE)</f>
        <v>129.5</v>
      </c>
      <c r="G18" s="182">
        <f>_xlfn.SUMIFS('HOLDS'!H1:H155,'HOLDS'!C1:C155,B18)</f>
        <v>0</v>
      </c>
      <c r="H18" s="185">
        <f>F18*G18</f>
        <v>0</v>
      </c>
      <c r="I18" s="186">
        <f>'INFO'!$D$6</f>
        <v>0</v>
      </c>
      <c r="J18" s="186">
        <f>'INFO'!$D$7</f>
        <v>0</v>
      </c>
      <c r="K18" t="s" s="187">
        <f>'INFO'!$D$8</f>
      </c>
      <c r="L18" s="186">
        <f>'INFO'!$D$9</f>
        <v>0</v>
      </c>
      <c r="M18" s="186">
        <f>'INFO'!$D$10</f>
        <v>0</v>
      </c>
      <c r="N18" t="s" s="187">
        <f>'INFO'!$D$11</f>
      </c>
      <c r="O18" s="186">
        <f>'INFO'!$D$13</f>
        <v>0</v>
      </c>
      <c r="P18" s="186">
        <f>'INFO'!$D$14</f>
        <v>0</v>
      </c>
      <c r="Q18" t="s" s="187">
        <f>'INFO'!$D$15</f>
      </c>
      <c r="R18" s="188">
        <f>'INFO'!$D$17</f>
      </c>
      <c r="S18" t="s" s="187">
        <f>'INFO'!$D$18</f>
      </c>
      <c r="T18" t="s" s="187">
        <f>'INFO'!$D$19</f>
      </c>
      <c r="U18" s="186">
        <f>'INFO'!$D$22</f>
        <v>0</v>
      </c>
      <c r="V18" s="186">
        <f>'INFO'!$D$23</f>
        <v>0</v>
      </c>
      <c r="W18" t="s" s="187">
        <f>'INFO'!$D$24</f>
      </c>
      <c r="X18" s="186">
        <f>'INFO'!$D$25</f>
        <v>0</v>
      </c>
      <c r="Y18" s="186">
        <f>'INFO'!$D$26</f>
        <v>0</v>
      </c>
      <c r="Z18" s="186">
        <f>'INFO'!$D$27</f>
        <v>0</v>
      </c>
      <c r="AA18" t="s" s="187">
        <f>'INFO'!$D$28</f>
      </c>
      <c r="AB18" s="186">
        <f>'INFO'!$D$29</f>
        <v>0</v>
      </c>
      <c r="AC18" s="189">
        <f>'INFO'!$J$10</f>
        <v>0</v>
      </c>
      <c r="AD18" s="186">
        <f>'INFO'!$J$9</f>
        <v>0</v>
      </c>
      <c r="AE18" s="186">
        <f>IF($G$2&gt;0,10*$G$2/D18,0)</f>
        <v>0</v>
      </c>
    </row>
    <row r="19" ht="15.35" customHeight="1">
      <c r="A19" t="s" s="180">
        <v>464</v>
      </c>
      <c r="B19" t="s" s="180">
        <v>63</v>
      </c>
      <c r="C19" s="181">
        <v>10086</v>
      </c>
      <c r="D19" s="182">
        <f>_xlfn.SUMIFS('HOLDS'!H1:H155,'HOLDS'!C1:C155,B19)+_xlfn.SUMIFS('HOLDS'!H1:H155,'HOLDS'!C1:C155,"CH.GR.RVSET")</f>
        <v>0</v>
      </c>
      <c r="E19" t="s" s="183">
        <v>0</v>
      </c>
      <c r="F19" s="184">
        <f>VLOOKUP(B19,'HOLDS'!C1:T155,5,FALSE)</f>
        <v>139.5</v>
      </c>
      <c r="G19" s="182">
        <f>_xlfn.SUMIFS('HOLDS'!H1:H155,'HOLDS'!C1:C155,B19)</f>
        <v>0</v>
      </c>
      <c r="H19" s="185">
        <f>F19*G19</f>
        <v>0</v>
      </c>
      <c r="I19" s="186">
        <f>'INFO'!$D$6</f>
        <v>0</v>
      </c>
      <c r="J19" s="186">
        <f>'INFO'!$D$7</f>
        <v>0</v>
      </c>
      <c r="K19" t="s" s="187">
        <f>'INFO'!$D$8</f>
      </c>
      <c r="L19" s="186">
        <f>'INFO'!$D$9</f>
        <v>0</v>
      </c>
      <c r="M19" s="186">
        <f>'INFO'!$D$10</f>
        <v>0</v>
      </c>
      <c r="N19" t="s" s="187">
        <f>'INFO'!$D$11</f>
      </c>
      <c r="O19" s="186">
        <f>'INFO'!$D$13</f>
        <v>0</v>
      </c>
      <c r="P19" s="186">
        <f>'INFO'!$D$14</f>
        <v>0</v>
      </c>
      <c r="Q19" t="s" s="187">
        <f>'INFO'!$D$15</f>
      </c>
      <c r="R19" s="188">
        <f>'INFO'!$D$17</f>
      </c>
      <c r="S19" t="s" s="187">
        <f>'INFO'!$D$18</f>
      </c>
      <c r="T19" t="s" s="187">
        <f>'INFO'!$D$19</f>
      </c>
      <c r="U19" s="186">
        <f>'INFO'!$D$22</f>
        <v>0</v>
      </c>
      <c r="V19" s="186">
        <f>'INFO'!$D$23</f>
        <v>0</v>
      </c>
      <c r="W19" t="s" s="187">
        <f>'INFO'!$D$24</f>
      </c>
      <c r="X19" s="186">
        <f>'INFO'!$D$25</f>
        <v>0</v>
      </c>
      <c r="Y19" s="186">
        <f>'INFO'!$D$26</f>
        <v>0</v>
      </c>
      <c r="Z19" s="186">
        <f>'INFO'!$D$27</f>
        <v>0</v>
      </c>
      <c r="AA19" t="s" s="187">
        <f>'INFO'!$D$28</f>
      </c>
      <c r="AB19" s="186">
        <f>'INFO'!$D$29</f>
        <v>0</v>
      </c>
      <c r="AC19" s="189">
        <f>'INFO'!$J$10</f>
        <v>0</v>
      </c>
      <c r="AD19" s="186">
        <f>'INFO'!$J$9</f>
        <v>0</v>
      </c>
      <c r="AE19" s="186">
        <f>IF($G$2&gt;0,10*$G$2/D19,0)</f>
        <v>0</v>
      </c>
    </row>
    <row r="20" ht="15.35" customHeight="1">
      <c r="A20" t="s" s="180">
        <v>465</v>
      </c>
      <c r="B20" t="s" s="180">
        <v>65</v>
      </c>
      <c r="C20" s="181">
        <v>10086</v>
      </c>
      <c r="D20" s="182">
        <f>_xlfn.SUMIFS('HOLDS'!H1:H155,'HOLDS'!C1:C155,B20)+_xlfn.SUMIFS('HOLDS'!H1:H155,'HOLDS'!C1:C155,"CH.GR.RVSET")</f>
        <v>0</v>
      </c>
      <c r="E20" t="s" s="183">
        <v>0</v>
      </c>
      <c r="F20" s="184">
        <f>VLOOKUP(B20,'HOLDS'!C1:T155,5,FALSE)</f>
        <v>131.5</v>
      </c>
      <c r="G20" s="182">
        <f>_xlfn.SUMIFS('HOLDS'!H1:H155,'HOLDS'!C1:C155,B20)</f>
        <v>0</v>
      </c>
      <c r="H20" s="185">
        <f>F20*G20</f>
        <v>0</v>
      </c>
      <c r="I20" s="186">
        <f>'INFO'!$D$6</f>
        <v>0</v>
      </c>
      <c r="J20" s="186">
        <f>'INFO'!$D$7</f>
        <v>0</v>
      </c>
      <c r="K20" t="s" s="187">
        <f>'INFO'!$D$8</f>
      </c>
      <c r="L20" s="186">
        <f>'INFO'!$D$9</f>
        <v>0</v>
      </c>
      <c r="M20" s="186">
        <f>'INFO'!$D$10</f>
        <v>0</v>
      </c>
      <c r="N20" t="s" s="187">
        <f>'INFO'!$D$11</f>
      </c>
      <c r="O20" s="186">
        <f>'INFO'!$D$13</f>
        <v>0</v>
      </c>
      <c r="P20" s="186">
        <f>'INFO'!$D$14</f>
        <v>0</v>
      </c>
      <c r="Q20" t="s" s="187">
        <f>'INFO'!$D$15</f>
      </c>
      <c r="R20" s="188">
        <f>'INFO'!$D$17</f>
      </c>
      <c r="S20" t="s" s="187">
        <f>'INFO'!$D$18</f>
      </c>
      <c r="T20" t="s" s="187">
        <f>'INFO'!$D$19</f>
      </c>
      <c r="U20" s="186">
        <f>'INFO'!$D$22</f>
        <v>0</v>
      </c>
      <c r="V20" s="186">
        <f>'INFO'!$D$23</f>
        <v>0</v>
      </c>
      <c r="W20" t="s" s="187">
        <f>'INFO'!$D$24</f>
      </c>
      <c r="X20" s="186">
        <f>'INFO'!$D$25</f>
        <v>0</v>
      </c>
      <c r="Y20" s="186">
        <f>'INFO'!$D$26</f>
        <v>0</v>
      </c>
      <c r="Z20" s="186">
        <f>'INFO'!$D$27</f>
        <v>0</v>
      </c>
      <c r="AA20" t="s" s="187">
        <f>'INFO'!$D$28</f>
      </c>
      <c r="AB20" s="186">
        <f>'INFO'!$D$29</f>
        <v>0</v>
      </c>
      <c r="AC20" s="189">
        <f>'INFO'!$J$10</f>
        <v>0</v>
      </c>
      <c r="AD20" s="186">
        <f>'INFO'!$J$9</f>
        <v>0</v>
      </c>
      <c r="AE20" s="186">
        <f>IF($G$2&gt;0,10*$G$2/D20,0)</f>
        <v>0</v>
      </c>
    </row>
    <row r="21" ht="15.35" customHeight="1">
      <c r="A21" t="s" s="180">
        <v>466</v>
      </c>
      <c r="B21" t="s" s="180">
        <v>67</v>
      </c>
      <c r="C21" s="181">
        <v>10086</v>
      </c>
      <c r="D21" s="182">
        <f>_xlfn.SUMIFS('HOLDS'!H1:H155,'HOLDS'!C1:C155,B21)+_xlfn.SUMIFS('HOLDS'!H1:H155,'HOLDS'!C1:C155,"CH.GR.RVSET")</f>
        <v>0</v>
      </c>
      <c r="E21" t="s" s="183">
        <v>0</v>
      </c>
      <c r="F21" s="184">
        <f>VLOOKUP(B21,'HOLDS'!C1:T155,5,FALSE)</f>
        <v>123</v>
      </c>
      <c r="G21" s="182">
        <f>_xlfn.SUMIFS('HOLDS'!H1:H155,'HOLDS'!C1:C155,B21)</f>
        <v>0</v>
      </c>
      <c r="H21" s="185">
        <f>F21*G21</f>
        <v>0</v>
      </c>
      <c r="I21" s="186">
        <f>'INFO'!$D$6</f>
        <v>0</v>
      </c>
      <c r="J21" s="186">
        <f>'INFO'!$D$7</f>
        <v>0</v>
      </c>
      <c r="K21" t="s" s="187">
        <f>'INFO'!$D$8</f>
      </c>
      <c r="L21" s="186">
        <f>'INFO'!$D$9</f>
        <v>0</v>
      </c>
      <c r="M21" s="186">
        <f>'INFO'!$D$10</f>
        <v>0</v>
      </c>
      <c r="N21" t="s" s="187">
        <f>'INFO'!$D$11</f>
      </c>
      <c r="O21" s="186">
        <f>'INFO'!$D$13</f>
        <v>0</v>
      </c>
      <c r="P21" s="186">
        <f>'INFO'!$D$14</f>
        <v>0</v>
      </c>
      <c r="Q21" t="s" s="187">
        <f>'INFO'!$D$15</f>
      </c>
      <c r="R21" s="188">
        <f>'INFO'!$D$17</f>
      </c>
      <c r="S21" t="s" s="187">
        <f>'INFO'!$D$18</f>
      </c>
      <c r="T21" t="s" s="187">
        <f>'INFO'!$D$19</f>
      </c>
      <c r="U21" s="186">
        <f>'INFO'!$D$22</f>
        <v>0</v>
      </c>
      <c r="V21" s="186">
        <f>'INFO'!$D$23</f>
        <v>0</v>
      </c>
      <c r="W21" t="s" s="187">
        <f>'INFO'!$D$24</f>
      </c>
      <c r="X21" s="186">
        <f>'INFO'!$D$25</f>
        <v>0</v>
      </c>
      <c r="Y21" s="186">
        <f>'INFO'!$D$26</f>
        <v>0</v>
      </c>
      <c r="Z21" s="186">
        <f>'INFO'!$D$27</f>
        <v>0</v>
      </c>
      <c r="AA21" t="s" s="187">
        <f>'INFO'!$D$28</f>
      </c>
      <c r="AB21" s="186">
        <f>'INFO'!$D$29</f>
        <v>0</v>
      </c>
      <c r="AC21" s="189">
        <f>'INFO'!$J$10</f>
        <v>0</v>
      </c>
      <c r="AD21" s="186">
        <f>'INFO'!$J$9</f>
        <v>0</v>
      </c>
      <c r="AE21" s="186">
        <f>IF($G$2&gt;0,10*$G$2/D21,0)</f>
        <v>0</v>
      </c>
    </row>
    <row r="22" ht="15.35" customHeight="1">
      <c r="A22" t="s" s="180">
        <v>467</v>
      </c>
      <c r="B22" t="s" s="180">
        <v>69</v>
      </c>
      <c r="C22" s="181">
        <v>10086</v>
      </c>
      <c r="D22" s="182">
        <f>_xlfn.SUMIFS('HOLDS'!H1:H155,'HOLDS'!C1:C155,B22)+_xlfn.SUMIFS('HOLDS'!H1:H155,'HOLDS'!C1:C155,"CH.GR.RVSET")</f>
        <v>0</v>
      </c>
      <c r="E22" t="s" s="183">
        <v>0</v>
      </c>
      <c r="F22" s="184">
        <f>VLOOKUP(B22,'HOLDS'!C1:T155,5,FALSE)</f>
        <v>136.5</v>
      </c>
      <c r="G22" s="182">
        <f>_xlfn.SUMIFS('HOLDS'!H1:H155,'HOLDS'!C1:C155,B22)</f>
        <v>0</v>
      </c>
      <c r="H22" s="185">
        <f>F22*G22</f>
        <v>0</v>
      </c>
      <c r="I22" s="186">
        <f>'INFO'!$D$6</f>
        <v>0</v>
      </c>
      <c r="J22" s="186">
        <f>'INFO'!$D$7</f>
        <v>0</v>
      </c>
      <c r="K22" t="s" s="187">
        <f>'INFO'!$D$8</f>
      </c>
      <c r="L22" s="186">
        <f>'INFO'!$D$9</f>
        <v>0</v>
      </c>
      <c r="M22" s="186">
        <f>'INFO'!$D$10</f>
        <v>0</v>
      </c>
      <c r="N22" t="s" s="187">
        <f>'INFO'!$D$11</f>
      </c>
      <c r="O22" s="186">
        <f>'INFO'!$D$13</f>
        <v>0</v>
      </c>
      <c r="P22" s="186">
        <f>'INFO'!$D$14</f>
        <v>0</v>
      </c>
      <c r="Q22" t="s" s="187">
        <f>'INFO'!$D$15</f>
      </c>
      <c r="R22" s="188">
        <f>'INFO'!$D$17</f>
      </c>
      <c r="S22" t="s" s="187">
        <f>'INFO'!$D$18</f>
      </c>
      <c r="T22" t="s" s="187">
        <f>'INFO'!$D$19</f>
      </c>
      <c r="U22" s="186">
        <f>'INFO'!$D$22</f>
        <v>0</v>
      </c>
      <c r="V22" s="186">
        <f>'INFO'!$D$23</f>
        <v>0</v>
      </c>
      <c r="W22" t="s" s="187">
        <f>'INFO'!$D$24</f>
      </c>
      <c r="X22" s="186">
        <f>'INFO'!$D$25</f>
        <v>0</v>
      </c>
      <c r="Y22" s="186">
        <f>'INFO'!$D$26</f>
        <v>0</v>
      </c>
      <c r="Z22" s="186">
        <f>'INFO'!$D$27</f>
        <v>0</v>
      </c>
      <c r="AA22" t="s" s="187">
        <f>'INFO'!$D$28</f>
      </c>
      <c r="AB22" s="186">
        <f>'INFO'!$D$29</f>
        <v>0</v>
      </c>
      <c r="AC22" s="189">
        <f>'INFO'!$J$10</f>
        <v>0</v>
      </c>
      <c r="AD22" s="186">
        <f>'INFO'!$J$9</f>
        <v>0</v>
      </c>
      <c r="AE22" s="186">
        <f>IF($G$2&gt;0,10*$G$2/D22,0)</f>
        <v>0</v>
      </c>
    </row>
    <row r="23" ht="15.35" customHeight="1">
      <c r="A23" t="s" s="180">
        <v>468</v>
      </c>
      <c r="B23" t="s" s="180">
        <v>71</v>
      </c>
      <c r="C23" s="181">
        <v>10086</v>
      </c>
      <c r="D23" s="182">
        <f>_xlfn.SUMIFS('HOLDS'!H1:H155,'HOLDS'!C1:C155,B23)+_xlfn.SUMIFS('HOLDS'!H1:H155,'HOLDS'!C1:C155,"CH.GR.RVSET")</f>
        <v>0</v>
      </c>
      <c r="E23" t="s" s="183">
        <v>0</v>
      </c>
      <c r="F23" s="184">
        <f>VLOOKUP(B23,'HOLDS'!C1:T155,5,FALSE)</f>
        <v>159.5</v>
      </c>
      <c r="G23" s="182">
        <f>_xlfn.SUMIFS('HOLDS'!H1:H155,'HOLDS'!C1:C155,B23)</f>
        <v>0</v>
      </c>
      <c r="H23" s="185">
        <f>F23*G23</f>
        <v>0</v>
      </c>
      <c r="I23" s="186">
        <f>'INFO'!$D$6</f>
        <v>0</v>
      </c>
      <c r="J23" s="186">
        <f>'INFO'!$D$7</f>
        <v>0</v>
      </c>
      <c r="K23" t="s" s="187">
        <f>'INFO'!$D$8</f>
      </c>
      <c r="L23" s="186">
        <f>'INFO'!$D$9</f>
        <v>0</v>
      </c>
      <c r="M23" s="186">
        <f>'INFO'!$D$10</f>
        <v>0</v>
      </c>
      <c r="N23" t="s" s="187">
        <f>'INFO'!$D$11</f>
      </c>
      <c r="O23" s="186">
        <f>'INFO'!$D$13</f>
        <v>0</v>
      </c>
      <c r="P23" s="186">
        <f>'INFO'!$D$14</f>
        <v>0</v>
      </c>
      <c r="Q23" t="s" s="187">
        <f>'INFO'!$D$15</f>
      </c>
      <c r="R23" s="188">
        <f>'INFO'!$D$17</f>
      </c>
      <c r="S23" t="s" s="187">
        <f>'INFO'!$D$18</f>
      </c>
      <c r="T23" t="s" s="187">
        <f>'INFO'!$D$19</f>
      </c>
      <c r="U23" s="186">
        <f>'INFO'!$D$22</f>
        <v>0</v>
      </c>
      <c r="V23" s="186">
        <f>'INFO'!$D$23</f>
        <v>0</v>
      </c>
      <c r="W23" t="s" s="187">
        <f>'INFO'!$D$24</f>
      </c>
      <c r="X23" s="186">
        <f>'INFO'!$D$25</f>
        <v>0</v>
      </c>
      <c r="Y23" s="186">
        <f>'INFO'!$D$26</f>
        <v>0</v>
      </c>
      <c r="Z23" s="186">
        <f>'INFO'!$D$27</f>
        <v>0</v>
      </c>
      <c r="AA23" t="s" s="187">
        <f>'INFO'!$D$28</f>
      </c>
      <c r="AB23" s="186">
        <f>'INFO'!$D$29</f>
        <v>0</v>
      </c>
      <c r="AC23" s="189">
        <f>'INFO'!$J$10</f>
        <v>0</v>
      </c>
      <c r="AD23" s="186">
        <f>'INFO'!$J$9</f>
        <v>0</v>
      </c>
      <c r="AE23" s="186">
        <f>IF($G$2&gt;0,10*$G$2/D23,0)</f>
        <v>0</v>
      </c>
    </row>
    <row r="24" ht="15.35" customHeight="1">
      <c r="A24" t="s" s="180">
        <v>469</v>
      </c>
      <c r="B24" t="s" s="180">
        <v>74</v>
      </c>
      <c r="C24" s="181">
        <v>10086</v>
      </c>
      <c r="D24" s="182">
        <f>_xlfn.SUMIFS('HOLDS'!H1:H155,'HOLDS'!C1:C155,B24)+_xlfn.SUMIFS('HOLDS'!H1:H155,'HOLDS'!C1:C155,"CH.GR.RVSET")</f>
        <v>0</v>
      </c>
      <c r="E24" t="s" s="183">
        <v>0</v>
      </c>
      <c r="F24" s="184">
        <f>VLOOKUP(B24,'HOLDS'!C1:T155,5,FALSE)</f>
        <v>161.5</v>
      </c>
      <c r="G24" s="182">
        <f>_xlfn.SUMIFS('HOLDS'!H1:H155,'HOLDS'!C1:C155,B24)</f>
        <v>0</v>
      </c>
      <c r="H24" s="185">
        <f>F24*G24</f>
        <v>0</v>
      </c>
      <c r="I24" s="186">
        <f>'INFO'!$D$6</f>
        <v>0</v>
      </c>
      <c r="J24" s="186">
        <f>'INFO'!$D$7</f>
        <v>0</v>
      </c>
      <c r="K24" t="s" s="187">
        <f>'INFO'!$D$8</f>
      </c>
      <c r="L24" s="186">
        <f>'INFO'!$D$9</f>
        <v>0</v>
      </c>
      <c r="M24" s="186">
        <f>'INFO'!$D$10</f>
        <v>0</v>
      </c>
      <c r="N24" t="s" s="187">
        <f>'INFO'!$D$11</f>
      </c>
      <c r="O24" s="186">
        <f>'INFO'!$D$13</f>
        <v>0</v>
      </c>
      <c r="P24" s="186">
        <f>'INFO'!$D$14</f>
        <v>0</v>
      </c>
      <c r="Q24" t="s" s="187">
        <f>'INFO'!$D$15</f>
      </c>
      <c r="R24" s="188">
        <f>'INFO'!$D$17</f>
      </c>
      <c r="S24" t="s" s="187">
        <f>'INFO'!$D$18</f>
      </c>
      <c r="T24" t="s" s="187">
        <f>'INFO'!$D$19</f>
      </c>
      <c r="U24" s="186">
        <f>'INFO'!$D$22</f>
        <v>0</v>
      </c>
      <c r="V24" s="186">
        <f>'INFO'!$D$23</f>
        <v>0</v>
      </c>
      <c r="W24" t="s" s="187">
        <f>'INFO'!$D$24</f>
      </c>
      <c r="X24" s="186">
        <f>'INFO'!$D$25</f>
        <v>0</v>
      </c>
      <c r="Y24" s="186">
        <f>'INFO'!$D$26</f>
        <v>0</v>
      </c>
      <c r="Z24" s="186">
        <f>'INFO'!$D$27</f>
        <v>0</v>
      </c>
      <c r="AA24" t="s" s="187">
        <f>'INFO'!$D$28</f>
      </c>
      <c r="AB24" s="186">
        <f>'INFO'!$D$29</f>
        <v>0</v>
      </c>
      <c r="AC24" s="189">
        <f>'INFO'!$J$10</f>
        <v>0</v>
      </c>
      <c r="AD24" s="186">
        <f>'INFO'!$J$9</f>
        <v>0</v>
      </c>
      <c r="AE24" s="186">
        <f>IF($G$2&gt;0,10*$G$2/D24,0)</f>
        <v>0</v>
      </c>
    </row>
    <row r="25" ht="15.35" customHeight="1">
      <c r="A25" t="s" s="180">
        <v>470</v>
      </c>
      <c r="B25" t="s" s="180">
        <v>76</v>
      </c>
      <c r="C25" s="181">
        <v>10086</v>
      </c>
      <c r="D25" s="182">
        <f>_xlfn.SUMIFS('HOLDS'!H1:H155,'HOLDS'!C1:C155,B25)+_xlfn.SUMIFS('HOLDS'!H1:H155,'HOLDS'!C1:C155,"CH.GR.RVSET")</f>
        <v>0</v>
      </c>
      <c r="E25" t="s" s="183">
        <v>0</v>
      </c>
      <c r="F25" s="184">
        <f>VLOOKUP(B25,'HOLDS'!C1:T155,5,FALSE)</f>
        <v>227.5</v>
      </c>
      <c r="G25" s="182">
        <f>_xlfn.SUMIFS('HOLDS'!H1:H155,'HOLDS'!C1:C155,B25)</f>
        <v>0</v>
      </c>
      <c r="H25" s="185">
        <f>F25*G25</f>
        <v>0</v>
      </c>
      <c r="I25" s="186">
        <f>'INFO'!$D$6</f>
        <v>0</v>
      </c>
      <c r="J25" s="186">
        <f>'INFO'!$D$7</f>
        <v>0</v>
      </c>
      <c r="K25" t="s" s="187">
        <f>'INFO'!$D$8</f>
      </c>
      <c r="L25" s="186">
        <f>'INFO'!$D$9</f>
        <v>0</v>
      </c>
      <c r="M25" s="186">
        <f>'INFO'!$D$10</f>
        <v>0</v>
      </c>
      <c r="N25" t="s" s="187">
        <f>'INFO'!$D$11</f>
      </c>
      <c r="O25" s="186">
        <f>'INFO'!$D$13</f>
        <v>0</v>
      </c>
      <c r="P25" s="186">
        <f>'INFO'!$D$14</f>
        <v>0</v>
      </c>
      <c r="Q25" t="s" s="187">
        <f>'INFO'!$D$15</f>
      </c>
      <c r="R25" s="188">
        <f>'INFO'!$D$17</f>
      </c>
      <c r="S25" t="s" s="187">
        <f>'INFO'!$D$18</f>
      </c>
      <c r="T25" t="s" s="187">
        <f>'INFO'!$D$19</f>
      </c>
      <c r="U25" s="186">
        <f>'INFO'!$D$22</f>
        <v>0</v>
      </c>
      <c r="V25" s="186">
        <f>'INFO'!$D$23</f>
        <v>0</v>
      </c>
      <c r="W25" t="s" s="187">
        <f>'INFO'!$D$24</f>
      </c>
      <c r="X25" s="186">
        <f>'INFO'!$D$25</f>
        <v>0</v>
      </c>
      <c r="Y25" s="186">
        <f>'INFO'!$D$26</f>
        <v>0</v>
      </c>
      <c r="Z25" s="186">
        <f>'INFO'!$D$27</f>
        <v>0</v>
      </c>
      <c r="AA25" t="s" s="187">
        <f>'INFO'!$D$28</f>
      </c>
      <c r="AB25" s="186">
        <f>'INFO'!$D$29</f>
        <v>0</v>
      </c>
      <c r="AC25" s="189">
        <f>'INFO'!$J$10</f>
        <v>0</v>
      </c>
      <c r="AD25" s="186">
        <f>'INFO'!$J$9</f>
        <v>0</v>
      </c>
      <c r="AE25" s="186">
        <f>IF($G$2&gt;0,10*$G$2/D25,0)</f>
        <v>0</v>
      </c>
    </row>
    <row r="26" ht="15.35" customHeight="1">
      <c r="A26" t="s" s="180">
        <v>471</v>
      </c>
      <c r="B26" t="s" s="180">
        <v>78</v>
      </c>
      <c r="C26" s="181">
        <v>10086</v>
      </c>
      <c r="D26" s="182">
        <f>_xlfn.SUMIFS('HOLDS'!H1:H155,'HOLDS'!C1:C155,B26)+_xlfn.SUMIFS('HOLDS'!H1:H155,'HOLDS'!C1:C155,"CH.GR.RVSET")</f>
        <v>0</v>
      </c>
      <c r="E26" t="s" s="183">
        <v>0</v>
      </c>
      <c r="F26" s="184">
        <f>VLOOKUP(B26,'HOLDS'!C1:T155,5,FALSE)</f>
        <v>153</v>
      </c>
      <c r="G26" s="182">
        <f>_xlfn.SUMIFS('HOLDS'!H1:H155,'HOLDS'!C1:C155,B26)</f>
        <v>0</v>
      </c>
      <c r="H26" s="185">
        <f>F26*G26</f>
        <v>0</v>
      </c>
      <c r="I26" s="186">
        <f>'INFO'!$D$6</f>
        <v>0</v>
      </c>
      <c r="J26" s="186">
        <f>'INFO'!$D$7</f>
        <v>0</v>
      </c>
      <c r="K26" t="s" s="187">
        <f>'INFO'!$D$8</f>
      </c>
      <c r="L26" s="186">
        <f>'INFO'!$D$9</f>
        <v>0</v>
      </c>
      <c r="M26" s="186">
        <f>'INFO'!$D$10</f>
        <v>0</v>
      </c>
      <c r="N26" t="s" s="187">
        <f>'INFO'!$D$11</f>
      </c>
      <c r="O26" s="186">
        <f>'INFO'!$D$13</f>
        <v>0</v>
      </c>
      <c r="P26" s="186">
        <f>'INFO'!$D$14</f>
        <v>0</v>
      </c>
      <c r="Q26" t="s" s="187">
        <f>'INFO'!$D$15</f>
      </c>
      <c r="R26" s="188">
        <f>'INFO'!$D$17</f>
      </c>
      <c r="S26" t="s" s="187">
        <f>'INFO'!$D$18</f>
      </c>
      <c r="T26" t="s" s="187">
        <f>'INFO'!$D$19</f>
      </c>
      <c r="U26" s="186">
        <f>'INFO'!$D$22</f>
        <v>0</v>
      </c>
      <c r="V26" s="186">
        <f>'INFO'!$D$23</f>
        <v>0</v>
      </c>
      <c r="W26" t="s" s="187">
        <f>'INFO'!$D$24</f>
      </c>
      <c r="X26" s="186">
        <f>'INFO'!$D$25</f>
        <v>0</v>
      </c>
      <c r="Y26" s="186">
        <f>'INFO'!$D$26</f>
        <v>0</v>
      </c>
      <c r="Z26" s="186">
        <f>'INFO'!$D$27</f>
        <v>0</v>
      </c>
      <c r="AA26" t="s" s="187">
        <f>'INFO'!$D$28</f>
      </c>
      <c r="AB26" s="186">
        <f>'INFO'!$D$29</f>
        <v>0</v>
      </c>
      <c r="AC26" s="189">
        <f>'INFO'!$J$10</f>
        <v>0</v>
      </c>
      <c r="AD26" s="186">
        <f>'INFO'!$J$9</f>
        <v>0</v>
      </c>
      <c r="AE26" s="186">
        <f>IF($G$2&gt;0,10*$G$2/D26,0)</f>
        <v>0</v>
      </c>
    </row>
    <row r="27" ht="15.35" customHeight="1">
      <c r="A27" t="s" s="180">
        <v>472</v>
      </c>
      <c r="B27" t="s" s="180">
        <v>80</v>
      </c>
      <c r="C27" s="181">
        <v>10086</v>
      </c>
      <c r="D27" s="182">
        <f>_xlfn.SUMIFS('HOLDS'!H1:H155,'HOLDS'!C1:C155,B27)+_xlfn.SUMIFS('HOLDS'!H1:H155,'HOLDS'!C1:C155,"CH.GR.RVSET")</f>
        <v>0</v>
      </c>
      <c r="E27" t="s" s="183">
        <v>0</v>
      </c>
      <c r="F27" s="184">
        <f>VLOOKUP(B27,'HOLDS'!C1:T155,5,FALSE)</f>
        <v>141</v>
      </c>
      <c r="G27" s="182">
        <f>_xlfn.SUMIFS('HOLDS'!H1:H155,'HOLDS'!C1:C155,B27)</f>
        <v>0</v>
      </c>
      <c r="H27" s="185">
        <f>F27*G27</f>
        <v>0</v>
      </c>
      <c r="I27" s="186">
        <f>'INFO'!$D$6</f>
        <v>0</v>
      </c>
      <c r="J27" s="186">
        <f>'INFO'!$D$7</f>
        <v>0</v>
      </c>
      <c r="K27" t="s" s="187">
        <f>'INFO'!$D$8</f>
      </c>
      <c r="L27" s="186">
        <f>'INFO'!$D$9</f>
        <v>0</v>
      </c>
      <c r="M27" s="186">
        <f>'INFO'!$D$10</f>
        <v>0</v>
      </c>
      <c r="N27" t="s" s="187">
        <f>'INFO'!$D$11</f>
      </c>
      <c r="O27" s="186">
        <f>'INFO'!$D$13</f>
        <v>0</v>
      </c>
      <c r="P27" s="186">
        <f>'INFO'!$D$14</f>
        <v>0</v>
      </c>
      <c r="Q27" t="s" s="187">
        <f>'INFO'!$D$15</f>
      </c>
      <c r="R27" s="188">
        <f>'INFO'!$D$17</f>
      </c>
      <c r="S27" t="s" s="187">
        <f>'INFO'!$D$18</f>
      </c>
      <c r="T27" t="s" s="187">
        <f>'INFO'!$D$19</f>
      </c>
      <c r="U27" s="186">
        <f>'INFO'!$D$22</f>
        <v>0</v>
      </c>
      <c r="V27" s="186">
        <f>'INFO'!$D$23</f>
        <v>0</v>
      </c>
      <c r="W27" t="s" s="187">
        <f>'INFO'!$D$24</f>
      </c>
      <c r="X27" s="186">
        <f>'INFO'!$D$25</f>
        <v>0</v>
      </c>
      <c r="Y27" s="186">
        <f>'INFO'!$D$26</f>
        <v>0</v>
      </c>
      <c r="Z27" s="186">
        <f>'INFO'!$D$27</f>
        <v>0</v>
      </c>
      <c r="AA27" t="s" s="187">
        <f>'INFO'!$D$28</f>
      </c>
      <c r="AB27" s="186">
        <f>'INFO'!$D$29</f>
        <v>0</v>
      </c>
      <c r="AC27" s="189">
        <f>'INFO'!$J$10</f>
        <v>0</v>
      </c>
      <c r="AD27" s="186">
        <f>'INFO'!$J$9</f>
        <v>0</v>
      </c>
      <c r="AE27" s="186">
        <f>IF($G$2&gt;0,10*$G$2/D27,0)</f>
        <v>0</v>
      </c>
    </row>
    <row r="28" ht="15.35" customHeight="1">
      <c r="A28" t="s" s="180">
        <v>473</v>
      </c>
      <c r="B28" t="s" s="180">
        <v>82</v>
      </c>
      <c r="C28" s="181">
        <v>10086</v>
      </c>
      <c r="D28" s="182">
        <f>_xlfn.SUMIFS('HOLDS'!H1:H155,'HOLDS'!C1:C155,B28)+_xlfn.SUMIFS('HOLDS'!H1:H155,'HOLDS'!C1:C155,"CH.GR.RVSET")</f>
        <v>0</v>
      </c>
      <c r="E28" t="s" s="183">
        <v>0</v>
      </c>
      <c r="F28" s="184">
        <f>VLOOKUP(B28,'HOLDS'!C1:T155,5,FALSE)</f>
        <v>129.5</v>
      </c>
      <c r="G28" s="182">
        <f>_xlfn.SUMIFS('HOLDS'!H1:H155,'HOLDS'!C1:C155,B28)</f>
        <v>0</v>
      </c>
      <c r="H28" s="185">
        <f>F28*G28</f>
        <v>0</v>
      </c>
      <c r="I28" s="186">
        <f>'INFO'!$D$6</f>
        <v>0</v>
      </c>
      <c r="J28" s="186">
        <f>'INFO'!$D$7</f>
        <v>0</v>
      </c>
      <c r="K28" t="s" s="187">
        <f>'INFO'!$D$8</f>
      </c>
      <c r="L28" s="186">
        <f>'INFO'!$D$9</f>
        <v>0</v>
      </c>
      <c r="M28" s="186">
        <f>'INFO'!$D$10</f>
        <v>0</v>
      </c>
      <c r="N28" t="s" s="187">
        <f>'INFO'!$D$11</f>
      </c>
      <c r="O28" s="186">
        <f>'INFO'!$D$13</f>
        <v>0</v>
      </c>
      <c r="P28" s="186">
        <f>'INFO'!$D$14</f>
        <v>0</v>
      </c>
      <c r="Q28" t="s" s="187">
        <f>'INFO'!$D$15</f>
      </c>
      <c r="R28" s="188">
        <f>'INFO'!$D$17</f>
      </c>
      <c r="S28" t="s" s="187">
        <f>'INFO'!$D$18</f>
      </c>
      <c r="T28" t="s" s="187">
        <f>'INFO'!$D$19</f>
      </c>
      <c r="U28" s="186">
        <f>'INFO'!$D$22</f>
        <v>0</v>
      </c>
      <c r="V28" s="186">
        <f>'INFO'!$D$23</f>
        <v>0</v>
      </c>
      <c r="W28" t="s" s="187">
        <f>'INFO'!$D$24</f>
      </c>
      <c r="X28" s="186">
        <f>'INFO'!$D$25</f>
        <v>0</v>
      </c>
      <c r="Y28" s="186">
        <f>'INFO'!$D$26</f>
        <v>0</v>
      </c>
      <c r="Z28" s="186">
        <f>'INFO'!$D$27</f>
        <v>0</v>
      </c>
      <c r="AA28" t="s" s="187">
        <f>'INFO'!$D$28</f>
      </c>
      <c r="AB28" s="186">
        <f>'INFO'!$D$29</f>
        <v>0</v>
      </c>
      <c r="AC28" s="189">
        <f>'INFO'!$J$10</f>
        <v>0</v>
      </c>
      <c r="AD28" s="186">
        <f>'INFO'!$J$9</f>
        <v>0</v>
      </c>
      <c r="AE28" s="186">
        <f>IF($G$2&gt;0,10*$G$2/D28,0)</f>
        <v>0</v>
      </c>
    </row>
    <row r="29" ht="15.35" customHeight="1">
      <c r="A29" t="s" s="180">
        <v>474</v>
      </c>
      <c r="B29" t="s" s="180">
        <v>84</v>
      </c>
      <c r="C29" s="181">
        <v>10086</v>
      </c>
      <c r="D29" s="182">
        <f>_xlfn.SUMIFS('HOLDS'!H1:H155,'HOLDS'!C1:C155,B29)+_xlfn.SUMIFS('HOLDS'!H1:H155,'HOLDS'!C1:C155,"CH.GR.RVSET")</f>
        <v>0</v>
      </c>
      <c r="E29" t="s" s="183">
        <v>0</v>
      </c>
      <c r="F29" s="184">
        <f>VLOOKUP(B29,'HOLDS'!C1:T155,5,FALSE)</f>
        <v>126.5</v>
      </c>
      <c r="G29" s="182">
        <f>_xlfn.SUMIFS('HOLDS'!H1:H155,'HOLDS'!C1:C155,B29)</f>
        <v>0</v>
      </c>
      <c r="H29" s="185">
        <f>F29*G29</f>
        <v>0</v>
      </c>
      <c r="I29" s="186">
        <f>'INFO'!$D$6</f>
        <v>0</v>
      </c>
      <c r="J29" s="186">
        <f>'INFO'!$D$7</f>
        <v>0</v>
      </c>
      <c r="K29" t="s" s="187">
        <f>'INFO'!$D$8</f>
      </c>
      <c r="L29" s="186">
        <f>'INFO'!$D$9</f>
        <v>0</v>
      </c>
      <c r="M29" s="186">
        <f>'INFO'!$D$10</f>
        <v>0</v>
      </c>
      <c r="N29" t="s" s="187">
        <f>'INFO'!$D$11</f>
      </c>
      <c r="O29" s="186">
        <f>'INFO'!$D$13</f>
        <v>0</v>
      </c>
      <c r="P29" s="186">
        <f>'INFO'!$D$14</f>
        <v>0</v>
      </c>
      <c r="Q29" t="s" s="187">
        <f>'INFO'!$D$15</f>
      </c>
      <c r="R29" s="188">
        <f>'INFO'!$D$17</f>
      </c>
      <c r="S29" t="s" s="187">
        <f>'INFO'!$D$18</f>
      </c>
      <c r="T29" t="s" s="187">
        <f>'INFO'!$D$19</f>
      </c>
      <c r="U29" s="186">
        <f>'INFO'!$D$22</f>
        <v>0</v>
      </c>
      <c r="V29" s="186">
        <f>'INFO'!$D$23</f>
        <v>0</v>
      </c>
      <c r="W29" t="s" s="187">
        <f>'INFO'!$D$24</f>
      </c>
      <c r="X29" s="186">
        <f>'INFO'!$D$25</f>
        <v>0</v>
      </c>
      <c r="Y29" s="186">
        <f>'INFO'!$D$26</f>
        <v>0</v>
      </c>
      <c r="Z29" s="186">
        <f>'INFO'!$D$27</f>
        <v>0</v>
      </c>
      <c r="AA29" t="s" s="187">
        <f>'INFO'!$D$28</f>
      </c>
      <c r="AB29" s="186">
        <f>'INFO'!$D$29</f>
        <v>0</v>
      </c>
      <c r="AC29" s="189">
        <f>'INFO'!$J$10</f>
        <v>0</v>
      </c>
      <c r="AD29" s="186">
        <f>'INFO'!$J$9</f>
        <v>0</v>
      </c>
      <c r="AE29" s="186">
        <f>IF($G$2&gt;0,10*$G$2/D29,0)</f>
        <v>0</v>
      </c>
    </row>
    <row r="30" ht="15.35" customHeight="1">
      <c r="A30" t="s" s="180">
        <v>475</v>
      </c>
      <c r="B30" t="s" s="180">
        <v>86</v>
      </c>
      <c r="C30" s="181">
        <v>10086</v>
      </c>
      <c r="D30" s="182">
        <f>_xlfn.SUMIFS('HOLDS'!H1:H155,'HOLDS'!C1:C155,B30)+_xlfn.SUMIFS('HOLDS'!H1:H155,'HOLDS'!C1:C155,"CH.GR.RVSET")</f>
        <v>0</v>
      </c>
      <c r="E30" t="s" s="183">
        <v>0</v>
      </c>
      <c r="F30" s="184">
        <f>VLOOKUP(B30,'HOLDS'!C1:T155,5,FALSE)</f>
        <v>126</v>
      </c>
      <c r="G30" s="182">
        <f>_xlfn.SUMIFS('HOLDS'!H1:H155,'HOLDS'!C1:C155,B30)</f>
        <v>0</v>
      </c>
      <c r="H30" s="185">
        <f>F30*G30</f>
        <v>0</v>
      </c>
      <c r="I30" s="186">
        <f>'INFO'!$D$6</f>
        <v>0</v>
      </c>
      <c r="J30" s="186">
        <f>'INFO'!$D$7</f>
        <v>0</v>
      </c>
      <c r="K30" t="s" s="187">
        <f>'INFO'!$D$8</f>
      </c>
      <c r="L30" s="186">
        <f>'INFO'!$D$9</f>
        <v>0</v>
      </c>
      <c r="M30" s="186">
        <f>'INFO'!$D$10</f>
        <v>0</v>
      </c>
      <c r="N30" t="s" s="187">
        <f>'INFO'!$D$11</f>
      </c>
      <c r="O30" s="186">
        <f>'INFO'!$D$13</f>
        <v>0</v>
      </c>
      <c r="P30" s="186">
        <f>'INFO'!$D$14</f>
        <v>0</v>
      </c>
      <c r="Q30" t="s" s="187">
        <f>'INFO'!$D$15</f>
      </c>
      <c r="R30" s="188">
        <f>'INFO'!$D$17</f>
      </c>
      <c r="S30" t="s" s="187">
        <f>'INFO'!$D$18</f>
      </c>
      <c r="T30" t="s" s="187">
        <f>'INFO'!$D$19</f>
      </c>
      <c r="U30" s="186">
        <f>'INFO'!$D$22</f>
        <v>0</v>
      </c>
      <c r="V30" s="186">
        <f>'INFO'!$D$23</f>
        <v>0</v>
      </c>
      <c r="W30" t="s" s="187">
        <f>'INFO'!$D$24</f>
      </c>
      <c r="X30" s="186">
        <f>'INFO'!$D$25</f>
        <v>0</v>
      </c>
      <c r="Y30" s="186">
        <f>'INFO'!$D$26</f>
        <v>0</v>
      </c>
      <c r="Z30" s="186">
        <f>'INFO'!$D$27</f>
        <v>0</v>
      </c>
      <c r="AA30" t="s" s="187">
        <f>'INFO'!$D$28</f>
      </c>
      <c r="AB30" s="186">
        <f>'INFO'!$D$29</f>
        <v>0</v>
      </c>
      <c r="AC30" s="189">
        <f>'INFO'!$J$10</f>
        <v>0</v>
      </c>
      <c r="AD30" s="186">
        <f>'INFO'!$J$9</f>
        <v>0</v>
      </c>
      <c r="AE30" s="186">
        <f>IF($G$2&gt;0,10*$G$2/D30,0)</f>
        <v>0</v>
      </c>
    </row>
    <row r="31" ht="15.35" customHeight="1">
      <c r="A31" t="s" s="180">
        <v>476</v>
      </c>
      <c r="B31" t="s" s="180">
        <v>88</v>
      </c>
      <c r="C31" s="181">
        <v>10086</v>
      </c>
      <c r="D31" s="182">
        <f>_xlfn.SUMIFS('HOLDS'!H1:H155,'HOLDS'!C1:C155,B31)+_xlfn.SUMIFS('HOLDS'!H1:H155,'HOLDS'!C1:C155,"CH.GR.RVSET")</f>
        <v>0</v>
      </c>
      <c r="E31" t="s" s="183">
        <v>0</v>
      </c>
      <c r="F31" s="184">
        <f>VLOOKUP(B31,'HOLDS'!C1:T155,5,FALSE)</f>
        <v>133</v>
      </c>
      <c r="G31" s="182">
        <f>_xlfn.SUMIFS('HOLDS'!H1:H155,'HOLDS'!C1:C155,B31)</f>
        <v>0</v>
      </c>
      <c r="H31" s="185">
        <f>F31*G31</f>
        <v>0</v>
      </c>
      <c r="I31" s="186">
        <f>'INFO'!$D$6</f>
        <v>0</v>
      </c>
      <c r="J31" s="186">
        <f>'INFO'!$D$7</f>
        <v>0</v>
      </c>
      <c r="K31" t="s" s="187">
        <f>'INFO'!$D$8</f>
      </c>
      <c r="L31" s="186">
        <f>'INFO'!$D$9</f>
        <v>0</v>
      </c>
      <c r="M31" s="186">
        <f>'INFO'!$D$10</f>
        <v>0</v>
      </c>
      <c r="N31" t="s" s="187">
        <f>'INFO'!$D$11</f>
      </c>
      <c r="O31" s="186">
        <f>'INFO'!$D$13</f>
        <v>0</v>
      </c>
      <c r="P31" s="186">
        <f>'INFO'!$D$14</f>
        <v>0</v>
      </c>
      <c r="Q31" t="s" s="187">
        <f>'INFO'!$D$15</f>
      </c>
      <c r="R31" s="188">
        <f>'INFO'!$D$17</f>
      </c>
      <c r="S31" t="s" s="187">
        <f>'INFO'!$D$18</f>
      </c>
      <c r="T31" t="s" s="187">
        <f>'INFO'!$D$19</f>
      </c>
      <c r="U31" s="186">
        <f>'INFO'!$D$22</f>
        <v>0</v>
      </c>
      <c r="V31" s="186">
        <f>'INFO'!$D$23</f>
        <v>0</v>
      </c>
      <c r="W31" t="s" s="187">
        <f>'INFO'!$D$24</f>
      </c>
      <c r="X31" s="186">
        <f>'INFO'!$D$25</f>
        <v>0</v>
      </c>
      <c r="Y31" s="186">
        <f>'INFO'!$D$26</f>
        <v>0</v>
      </c>
      <c r="Z31" s="186">
        <f>'INFO'!$D$27</f>
        <v>0</v>
      </c>
      <c r="AA31" t="s" s="187">
        <f>'INFO'!$D$28</f>
      </c>
      <c r="AB31" s="186">
        <f>'INFO'!$D$29</f>
        <v>0</v>
      </c>
      <c r="AC31" s="189">
        <f>'INFO'!$J$10</f>
        <v>0</v>
      </c>
      <c r="AD31" s="186">
        <f>'INFO'!$J$9</f>
        <v>0</v>
      </c>
      <c r="AE31" s="186">
        <f>IF($G$2&gt;0,10*$G$2/D31,0)</f>
        <v>0</v>
      </c>
    </row>
    <row r="32" ht="15.35" customHeight="1">
      <c r="A32" t="s" s="180">
        <v>477</v>
      </c>
      <c r="B32" t="s" s="180">
        <v>90</v>
      </c>
      <c r="C32" s="181">
        <v>10086</v>
      </c>
      <c r="D32" s="182">
        <f>_xlfn.SUMIFS('HOLDS'!H1:H155,'HOLDS'!C1:C155,B32)+_xlfn.SUMIFS('HOLDS'!H1:H155,'HOLDS'!C1:C155,"CH.GR.RVSET")</f>
        <v>0</v>
      </c>
      <c r="E32" t="s" s="183">
        <v>0</v>
      </c>
      <c r="F32" s="184">
        <f>VLOOKUP(B32,'HOLDS'!C1:T155,5,FALSE)</f>
        <v>152.5</v>
      </c>
      <c r="G32" s="182">
        <f>_xlfn.SUMIFS('HOLDS'!H1:H155,'HOLDS'!C1:C155,B32)</f>
        <v>0</v>
      </c>
      <c r="H32" s="185">
        <f>F32*G32</f>
        <v>0</v>
      </c>
      <c r="I32" s="186">
        <f>'INFO'!$D$6</f>
        <v>0</v>
      </c>
      <c r="J32" s="186">
        <f>'INFO'!$D$7</f>
        <v>0</v>
      </c>
      <c r="K32" t="s" s="187">
        <f>'INFO'!$D$8</f>
      </c>
      <c r="L32" s="186">
        <f>'INFO'!$D$9</f>
        <v>0</v>
      </c>
      <c r="M32" s="186">
        <f>'INFO'!$D$10</f>
        <v>0</v>
      </c>
      <c r="N32" t="s" s="187">
        <f>'INFO'!$D$11</f>
      </c>
      <c r="O32" s="186">
        <f>'INFO'!$D$13</f>
        <v>0</v>
      </c>
      <c r="P32" s="186">
        <f>'INFO'!$D$14</f>
        <v>0</v>
      </c>
      <c r="Q32" t="s" s="187">
        <f>'INFO'!$D$15</f>
      </c>
      <c r="R32" s="188">
        <f>'INFO'!$D$17</f>
      </c>
      <c r="S32" t="s" s="187">
        <f>'INFO'!$D$18</f>
      </c>
      <c r="T32" t="s" s="187">
        <f>'INFO'!$D$19</f>
      </c>
      <c r="U32" s="186">
        <f>'INFO'!$D$22</f>
        <v>0</v>
      </c>
      <c r="V32" s="186">
        <f>'INFO'!$D$23</f>
        <v>0</v>
      </c>
      <c r="W32" t="s" s="187">
        <f>'INFO'!$D$24</f>
      </c>
      <c r="X32" s="186">
        <f>'INFO'!$D$25</f>
        <v>0</v>
      </c>
      <c r="Y32" s="186">
        <f>'INFO'!$D$26</f>
        <v>0</v>
      </c>
      <c r="Z32" s="186">
        <f>'INFO'!$D$27</f>
        <v>0</v>
      </c>
      <c r="AA32" t="s" s="187">
        <f>'INFO'!$D$28</f>
      </c>
      <c r="AB32" s="186">
        <f>'INFO'!$D$29</f>
        <v>0</v>
      </c>
      <c r="AC32" s="189">
        <f>'INFO'!$J$10</f>
        <v>0</v>
      </c>
      <c r="AD32" s="186">
        <f>'INFO'!$J$9</f>
        <v>0</v>
      </c>
      <c r="AE32" s="186">
        <f>IF($G$2&gt;0,10*$G$2/D32,0)</f>
        <v>0</v>
      </c>
    </row>
    <row r="33" ht="15.35" customHeight="1">
      <c r="A33" t="s" s="180">
        <v>478</v>
      </c>
      <c r="B33" t="s" s="180">
        <v>92</v>
      </c>
      <c r="C33" s="181">
        <v>10086</v>
      </c>
      <c r="D33" s="182">
        <f>_xlfn.SUMIFS('HOLDS'!H1:H155,'HOLDS'!C1:C155,B33)+_xlfn.SUMIFS('HOLDS'!H1:H155,'HOLDS'!C1:C155,"CH.GR.RVSET")</f>
        <v>0</v>
      </c>
      <c r="E33" t="s" s="183">
        <v>0</v>
      </c>
      <c r="F33" s="184">
        <f>VLOOKUP(B33,'HOLDS'!C1:T155,5,FALSE)</f>
        <v>160</v>
      </c>
      <c r="G33" s="182">
        <f>_xlfn.SUMIFS('HOLDS'!H1:H155,'HOLDS'!C1:C155,B33)</f>
        <v>0</v>
      </c>
      <c r="H33" s="185">
        <f>F33*G33</f>
        <v>0</v>
      </c>
      <c r="I33" s="186">
        <f>'INFO'!$D$6</f>
        <v>0</v>
      </c>
      <c r="J33" s="186">
        <f>'INFO'!$D$7</f>
        <v>0</v>
      </c>
      <c r="K33" t="s" s="187">
        <f>'INFO'!$D$8</f>
      </c>
      <c r="L33" s="186">
        <f>'INFO'!$D$9</f>
        <v>0</v>
      </c>
      <c r="M33" s="186">
        <f>'INFO'!$D$10</f>
        <v>0</v>
      </c>
      <c r="N33" t="s" s="187">
        <f>'INFO'!$D$11</f>
      </c>
      <c r="O33" s="186">
        <f>'INFO'!$D$13</f>
        <v>0</v>
      </c>
      <c r="P33" s="186">
        <f>'INFO'!$D$14</f>
        <v>0</v>
      </c>
      <c r="Q33" t="s" s="187">
        <f>'INFO'!$D$15</f>
      </c>
      <c r="R33" s="188">
        <f>'INFO'!$D$17</f>
      </c>
      <c r="S33" t="s" s="187">
        <f>'INFO'!$D$18</f>
      </c>
      <c r="T33" t="s" s="187">
        <f>'INFO'!$D$19</f>
      </c>
      <c r="U33" s="186">
        <f>'INFO'!$D$22</f>
        <v>0</v>
      </c>
      <c r="V33" s="186">
        <f>'INFO'!$D$23</f>
        <v>0</v>
      </c>
      <c r="W33" t="s" s="187">
        <f>'INFO'!$D$24</f>
      </c>
      <c r="X33" s="186">
        <f>'INFO'!$D$25</f>
        <v>0</v>
      </c>
      <c r="Y33" s="186">
        <f>'INFO'!$D$26</f>
        <v>0</v>
      </c>
      <c r="Z33" s="186">
        <f>'INFO'!$D$27</f>
        <v>0</v>
      </c>
      <c r="AA33" t="s" s="187">
        <f>'INFO'!$D$28</f>
      </c>
      <c r="AB33" s="186">
        <f>'INFO'!$D$29</f>
        <v>0</v>
      </c>
      <c r="AC33" s="189">
        <f>'INFO'!$J$10</f>
        <v>0</v>
      </c>
      <c r="AD33" s="186">
        <f>'INFO'!$J$9</f>
        <v>0</v>
      </c>
      <c r="AE33" s="186">
        <f>IF($G$2&gt;0,10*$G$2/D33,0)</f>
        <v>0</v>
      </c>
    </row>
    <row r="34" ht="15.35" customHeight="1">
      <c r="A34" t="s" s="180">
        <v>479</v>
      </c>
      <c r="B34" t="s" s="180">
        <v>94</v>
      </c>
      <c r="C34" s="181">
        <v>10086</v>
      </c>
      <c r="D34" s="182">
        <f>_xlfn.SUMIFS('HOLDS'!H1:H155,'HOLDS'!C1:C155,B34)+_xlfn.SUMIFS('HOLDS'!H1:H155,'HOLDS'!C1:C155,"CH.GR.RVSET")</f>
        <v>0</v>
      </c>
      <c r="E34" t="s" s="183">
        <v>0</v>
      </c>
      <c r="F34" s="184">
        <f>VLOOKUP(B34,'HOLDS'!C1:T155,5,FALSE)</f>
        <v>159.5</v>
      </c>
      <c r="G34" s="182">
        <f>_xlfn.SUMIFS('HOLDS'!H1:H155,'HOLDS'!C1:C155,B34)</f>
        <v>0</v>
      </c>
      <c r="H34" s="185">
        <f>F34*G34</f>
        <v>0</v>
      </c>
      <c r="I34" s="186">
        <f>'INFO'!$D$6</f>
        <v>0</v>
      </c>
      <c r="J34" s="186">
        <f>'INFO'!$D$7</f>
        <v>0</v>
      </c>
      <c r="K34" t="s" s="187">
        <f>'INFO'!$D$8</f>
      </c>
      <c r="L34" s="186">
        <f>'INFO'!$D$9</f>
        <v>0</v>
      </c>
      <c r="M34" s="186">
        <f>'INFO'!$D$10</f>
        <v>0</v>
      </c>
      <c r="N34" t="s" s="187">
        <f>'INFO'!$D$11</f>
      </c>
      <c r="O34" s="186">
        <f>'INFO'!$D$13</f>
        <v>0</v>
      </c>
      <c r="P34" s="186">
        <f>'INFO'!$D$14</f>
        <v>0</v>
      </c>
      <c r="Q34" t="s" s="187">
        <f>'INFO'!$D$15</f>
      </c>
      <c r="R34" s="188">
        <f>'INFO'!$D$17</f>
      </c>
      <c r="S34" t="s" s="187">
        <f>'INFO'!$D$18</f>
      </c>
      <c r="T34" t="s" s="187">
        <f>'INFO'!$D$19</f>
      </c>
      <c r="U34" s="186">
        <f>'INFO'!$D$22</f>
        <v>0</v>
      </c>
      <c r="V34" s="186">
        <f>'INFO'!$D$23</f>
        <v>0</v>
      </c>
      <c r="W34" t="s" s="187">
        <f>'INFO'!$D$24</f>
      </c>
      <c r="X34" s="186">
        <f>'INFO'!$D$25</f>
        <v>0</v>
      </c>
      <c r="Y34" s="186">
        <f>'INFO'!$D$26</f>
        <v>0</v>
      </c>
      <c r="Z34" s="186">
        <f>'INFO'!$D$27</f>
        <v>0</v>
      </c>
      <c r="AA34" t="s" s="187">
        <f>'INFO'!$D$28</f>
      </c>
      <c r="AB34" s="186">
        <f>'INFO'!$D$29</f>
        <v>0</v>
      </c>
      <c r="AC34" s="189">
        <f>'INFO'!$J$10</f>
        <v>0</v>
      </c>
      <c r="AD34" s="186">
        <f>'INFO'!$J$9</f>
        <v>0</v>
      </c>
      <c r="AE34" s="186">
        <f>IF($G$2&gt;0,10*$G$2/D34,0)</f>
        <v>0</v>
      </c>
    </row>
    <row r="35" ht="15.35" customHeight="1">
      <c r="A35" t="s" s="180">
        <v>480</v>
      </c>
      <c r="B35" t="s" s="180">
        <v>96</v>
      </c>
      <c r="C35" s="181">
        <v>10086</v>
      </c>
      <c r="D35" s="182">
        <f>_xlfn.SUMIFS('HOLDS'!H1:H155,'HOLDS'!C1:C155,B35)+_xlfn.SUMIFS('HOLDS'!H1:H155,'HOLDS'!C1:C155,"CH.GR.RVSET")</f>
        <v>0</v>
      </c>
      <c r="E35" t="s" s="183">
        <v>0</v>
      </c>
      <c r="F35" s="184">
        <f>VLOOKUP(B35,'HOLDS'!C1:T155,5,FALSE)</f>
        <v>136.5</v>
      </c>
      <c r="G35" s="182">
        <f>_xlfn.SUMIFS('HOLDS'!H1:H155,'HOLDS'!C1:C155,B35)</f>
        <v>0</v>
      </c>
      <c r="H35" s="185">
        <f>F35*G35</f>
        <v>0</v>
      </c>
      <c r="I35" s="186">
        <f>'INFO'!$D$6</f>
        <v>0</v>
      </c>
      <c r="J35" s="186">
        <f>'INFO'!$D$7</f>
        <v>0</v>
      </c>
      <c r="K35" t="s" s="187">
        <f>'INFO'!$D$8</f>
      </c>
      <c r="L35" s="186">
        <f>'INFO'!$D$9</f>
        <v>0</v>
      </c>
      <c r="M35" s="186">
        <f>'INFO'!$D$10</f>
        <v>0</v>
      </c>
      <c r="N35" t="s" s="187">
        <f>'INFO'!$D$11</f>
      </c>
      <c r="O35" s="186">
        <f>'INFO'!$D$13</f>
        <v>0</v>
      </c>
      <c r="P35" s="186">
        <f>'INFO'!$D$14</f>
        <v>0</v>
      </c>
      <c r="Q35" t="s" s="187">
        <f>'INFO'!$D$15</f>
      </c>
      <c r="R35" s="188">
        <f>'INFO'!$D$17</f>
      </c>
      <c r="S35" t="s" s="187">
        <f>'INFO'!$D$18</f>
      </c>
      <c r="T35" t="s" s="187">
        <f>'INFO'!$D$19</f>
      </c>
      <c r="U35" s="186">
        <f>'INFO'!$D$22</f>
        <v>0</v>
      </c>
      <c r="V35" s="186">
        <f>'INFO'!$D$23</f>
        <v>0</v>
      </c>
      <c r="W35" t="s" s="187">
        <f>'INFO'!$D$24</f>
      </c>
      <c r="X35" s="186">
        <f>'INFO'!$D$25</f>
        <v>0</v>
      </c>
      <c r="Y35" s="186">
        <f>'INFO'!$D$26</f>
        <v>0</v>
      </c>
      <c r="Z35" s="186">
        <f>'INFO'!$D$27</f>
        <v>0</v>
      </c>
      <c r="AA35" t="s" s="187">
        <f>'INFO'!$D$28</f>
      </c>
      <c r="AB35" s="186">
        <f>'INFO'!$D$29</f>
        <v>0</v>
      </c>
      <c r="AC35" s="189">
        <f>'INFO'!$J$10</f>
        <v>0</v>
      </c>
      <c r="AD35" s="186">
        <f>'INFO'!$J$9</f>
        <v>0</v>
      </c>
      <c r="AE35" s="186">
        <f>IF($G$2&gt;0,10*$G$2/D35,0)</f>
        <v>0</v>
      </c>
    </row>
    <row r="36" ht="15.35" customHeight="1">
      <c r="A36" t="s" s="180">
        <v>481</v>
      </c>
      <c r="B36" t="s" s="180">
        <v>98</v>
      </c>
      <c r="C36" s="181">
        <v>10086</v>
      </c>
      <c r="D36" s="182">
        <f>_xlfn.SUMIFS('HOLDS'!H1:H155,'HOLDS'!C1:C155,B36)+_xlfn.SUMIFS('HOLDS'!H1:H155,'HOLDS'!C1:C155,"CH.GR.RVSET")</f>
        <v>0</v>
      </c>
      <c r="E36" t="s" s="183">
        <v>0</v>
      </c>
      <c r="F36" s="184">
        <f>VLOOKUP(B36,'HOLDS'!C1:T155,5,FALSE)</f>
        <v>141.5</v>
      </c>
      <c r="G36" s="182">
        <f>_xlfn.SUMIFS('HOLDS'!H1:H155,'HOLDS'!C1:C155,B36)</f>
        <v>0</v>
      </c>
      <c r="H36" s="185">
        <f>F36*G36</f>
        <v>0</v>
      </c>
      <c r="I36" s="186">
        <f>'INFO'!$D$6</f>
        <v>0</v>
      </c>
      <c r="J36" s="186">
        <f>'INFO'!$D$7</f>
        <v>0</v>
      </c>
      <c r="K36" t="s" s="187">
        <f>'INFO'!$D$8</f>
      </c>
      <c r="L36" s="186">
        <f>'INFO'!$D$9</f>
        <v>0</v>
      </c>
      <c r="M36" s="186">
        <f>'INFO'!$D$10</f>
        <v>0</v>
      </c>
      <c r="N36" t="s" s="187">
        <f>'INFO'!$D$11</f>
      </c>
      <c r="O36" s="186">
        <f>'INFO'!$D$13</f>
        <v>0</v>
      </c>
      <c r="P36" s="186">
        <f>'INFO'!$D$14</f>
        <v>0</v>
      </c>
      <c r="Q36" t="s" s="187">
        <f>'INFO'!$D$15</f>
      </c>
      <c r="R36" s="188">
        <f>'INFO'!$D$17</f>
      </c>
      <c r="S36" t="s" s="187">
        <f>'INFO'!$D$18</f>
      </c>
      <c r="T36" t="s" s="187">
        <f>'INFO'!$D$19</f>
      </c>
      <c r="U36" s="186">
        <f>'INFO'!$D$22</f>
        <v>0</v>
      </c>
      <c r="V36" s="186">
        <f>'INFO'!$D$23</f>
        <v>0</v>
      </c>
      <c r="W36" t="s" s="187">
        <f>'INFO'!$D$24</f>
      </c>
      <c r="X36" s="186">
        <f>'INFO'!$D$25</f>
        <v>0</v>
      </c>
      <c r="Y36" s="186">
        <f>'INFO'!$D$26</f>
        <v>0</v>
      </c>
      <c r="Z36" s="186">
        <f>'INFO'!$D$27</f>
        <v>0</v>
      </c>
      <c r="AA36" t="s" s="187">
        <f>'INFO'!$D$28</f>
      </c>
      <c r="AB36" s="186">
        <f>'INFO'!$D$29</f>
        <v>0</v>
      </c>
      <c r="AC36" s="189">
        <f>'INFO'!$J$10</f>
        <v>0</v>
      </c>
      <c r="AD36" s="186">
        <f>'INFO'!$J$9</f>
        <v>0</v>
      </c>
      <c r="AE36" s="186">
        <f>IF($G$2&gt;0,10*$G$2/D36,0)</f>
        <v>0</v>
      </c>
    </row>
    <row r="37" ht="15.35" customHeight="1">
      <c r="A37" t="s" s="180">
        <v>482</v>
      </c>
      <c r="B37" t="s" s="180">
        <v>100</v>
      </c>
      <c r="C37" s="181">
        <v>10086</v>
      </c>
      <c r="D37" s="182">
        <f>_xlfn.SUMIFS('HOLDS'!H1:H155,'HOLDS'!C1:C155,B37)+_xlfn.SUMIFS('HOLDS'!H1:H155,'HOLDS'!C1:C155,"CH.GR.RVSET")</f>
        <v>0</v>
      </c>
      <c r="E37" t="s" s="183">
        <v>0</v>
      </c>
      <c r="F37" s="184">
        <f>VLOOKUP(B37,'HOLDS'!C1:T155,5,FALSE)</f>
        <v>161.5</v>
      </c>
      <c r="G37" s="182">
        <f>_xlfn.SUMIFS('HOLDS'!H1:H155,'HOLDS'!C1:C155,B37)</f>
        <v>0</v>
      </c>
      <c r="H37" s="185">
        <f>F37*G37</f>
        <v>0</v>
      </c>
      <c r="I37" s="186">
        <f>'INFO'!$D$6</f>
        <v>0</v>
      </c>
      <c r="J37" s="186">
        <f>'INFO'!$D$7</f>
        <v>0</v>
      </c>
      <c r="K37" t="s" s="187">
        <f>'INFO'!$D$8</f>
      </c>
      <c r="L37" s="186">
        <f>'INFO'!$D$9</f>
        <v>0</v>
      </c>
      <c r="M37" s="186">
        <f>'INFO'!$D$10</f>
        <v>0</v>
      </c>
      <c r="N37" t="s" s="187">
        <f>'INFO'!$D$11</f>
      </c>
      <c r="O37" s="186">
        <f>'INFO'!$D$13</f>
        <v>0</v>
      </c>
      <c r="P37" s="186">
        <f>'INFO'!$D$14</f>
        <v>0</v>
      </c>
      <c r="Q37" t="s" s="187">
        <f>'INFO'!$D$15</f>
      </c>
      <c r="R37" s="188">
        <f>'INFO'!$D$17</f>
      </c>
      <c r="S37" t="s" s="187">
        <f>'INFO'!$D$18</f>
      </c>
      <c r="T37" t="s" s="187">
        <f>'INFO'!$D$19</f>
      </c>
      <c r="U37" s="186">
        <f>'INFO'!$D$22</f>
        <v>0</v>
      </c>
      <c r="V37" s="186">
        <f>'INFO'!$D$23</f>
        <v>0</v>
      </c>
      <c r="W37" t="s" s="187">
        <f>'INFO'!$D$24</f>
      </c>
      <c r="X37" s="186">
        <f>'INFO'!$D$25</f>
        <v>0</v>
      </c>
      <c r="Y37" s="186">
        <f>'INFO'!$D$26</f>
        <v>0</v>
      </c>
      <c r="Z37" s="186">
        <f>'INFO'!$D$27</f>
        <v>0</v>
      </c>
      <c r="AA37" t="s" s="187">
        <f>'INFO'!$D$28</f>
      </c>
      <c r="AB37" s="186">
        <f>'INFO'!$D$29</f>
        <v>0</v>
      </c>
      <c r="AC37" s="189">
        <f>'INFO'!$J$10</f>
        <v>0</v>
      </c>
      <c r="AD37" s="186">
        <f>'INFO'!$J$9</f>
        <v>0</v>
      </c>
      <c r="AE37" s="186">
        <f>IF($G$2&gt;0,10*$G$2/D37,0)</f>
        <v>0</v>
      </c>
    </row>
    <row r="38" ht="15.35" customHeight="1">
      <c r="A38" t="s" s="180">
        <v>483</v>
      </c>
      <c r="B38" t="s" s="180">
        <v>102</v>
      </c>
      <c r="C38" s="181">
        <v>10086</v>
      </c>
      <c r="D38" s="182">
        <f>_xlfn.SUMIFS('HOLDS'!H1:H155,'HOLDS'!C1:C155,B38)+_xlfn.SUMIFS('HOLDS'!H1:H155,'HOLDS'!C1:C155,"CH.GR.RVSET")</f>
        <v>0</v>
      </c>
      <c r="E38" t="s" s="183">
        <v>0</v>
      </c>
      <c r="F38" s="184">
        <f>VLOOKUP(B38,'HOLDS'!C1:T155,5,FALSE)</f>
        <v>183</v>
      </c>
      <c r="G38" s="182">
        <f>_xlfn.SUMIFS('HOLDS'!H1:H155,'HOLDS'!C1:C155,B38)</f>
        <v>0</v>
      </c>
      <c r="H38" s="185">
        <f>F38*G38</f>
        <v>0</v>
      </c>
      <c r="I38" s="186">
        <f>'INFO'!$D$6</f>
        <v>0</v>
      </c>
      <c r="J38" s="186">
        <f>'INFO'!$D$7</f>
        <v>0</v>
      </c>
      <c r="K38" t="s" s="187">
        <f>'INFO'!$D$8</f>
      </c>
      <c r="L38" s="186">
        <f>'INFO'!$D$9</f>
        <v>0</v>
      </c>
      <c r="M38" s="186">
        <f>'INFO'!$D$10</f>
        <v>0</v>
      </c>
      <c r="N38" t="s" s="187">
        <f>'INFO'!$D$11</f>
      </c>
      <c r="O38" s="186">
        <f>'INFO'!$D$13</f>
        <v>0</v>
      </c>
      <c r="P38" s="186">
        <f>'INFO'!$D$14</f>
        <v>0</v>
      </c>
      <c r="Q38" t="s" s="187">
        <f>'INFO'!$D$15</f>
      </c>
      <c r="R38" s="188">
        <f>'INFO'!$D$17</f>
      </c>
      <c r="S38" t="s" s="187">
        <f>'INFO'!$D$18</f>
      </c>
      <c r="T38" t="s" s="187">
        <f>'INFO'!$D$19</f>
      </c>
      <c r="U38" s="186">
        <f>'INFO'!$D$22</f>
        <v>0</v>
      </c>
      <c r="V38" s="186">
        <f>'INFO'!$D$23</f>
        <v>0</v>
      </c>
      <c r="W38" t="s" s="187">
        <f>'INFO'!$D$24</f>
      </c>
      <c r="X38" s="186">
        <f>'INFO'!$D$25</f>
        <v>0</v>
      </c>
      <c r="Y38" s="186">
        <f>'INFO'!$D$26</f>
        <v>0</v>
      </c>
      <c r="Z38" s="186">
        <f>'INFO'!$D$27</f>
        <v>0</v>
      </c>
      <c r="AA38" t="s" s="187">
        <f>'INFO'!$D$28</f>
      </c>
      <c r="AB38" s="186">
        <f>'INFO'!$D$29</f>
        <v>0</v>
      </c>
      <c r="AC38" s="189">
        <f>'INFO'!$J$10</f>
        <v>0</v>
      </c>
      <c r="AD38" s="186">
        <f>'INFO'!$J$9</f>
        <v>0</v>
      </c>
      <c r="AE38" s="186">
        <f>IF($G$2&gt;0,10*$G$2/D38,0)</f>
        <v>0</v>
      </c>
    </row>
    <row r="39" ht="15.35" customHeight="1">
      <c r="A39" t="s" s="180">
        <v>484</v>
      </c>
      <c r="B39" t="s" s="180">
        <v>104</v>
      </c>
      <c r="C39" s="181">
        <v>10086</v>
      </c>
      <c r="D39" s="182">
        <f>_xlfn.SUMIFS('HOLDS'!H1:H155,'HOLDS'!C1:C155,B39)+_xlfn.SUMIFS('HOLDS'!H1:H155,'HOLDS'!C1:C155,"CH.GR.RVSET")</f>
        <v>0</v>
      </c>
      <c r="E39" t="s" s="183">
        <v>0</v>
      </c>
      <c r="F39" s="184">
        <f>VLOOKUP(B39,'HOLDS'!C1:T155,5,FALSE)</f>
        <v>146.5</v>
      </c>
      <c r="G39" s="182">
        <f>_xlfn.SUMIFS('HOLDS'!H1:H155,'HOLDS'!C1:C155,B39)</f>
        <v>0</v>
      </c>
      <c r="H39" s="185">
        <f>F39*G39</f>
        <v>0</v>
      </c>
      <c r="I39" s="186">
        <f>'INFO'!$D$6</f>
        <v>0</v>
      </c>
      <c r="J39" s="186">
        <f>'INFO'!$D$7</f>
        <v>0</v>
      </c>
      <c r="K39" t="s" s="187">
        <f>'INFO'!$D$8</f>
      </c>
      <c r="L39" s="186">
        <f>'INFO'!$D$9</f>
        <v>0</v>
      </c>
      <c r="M39" s="186">
        <f>'INFO'!$D$10</f>
        <v>0</v>
      </c>
      <c r="N39" t="s" s="187">
        <f>'INFO'!$D$11</f>
      </c>
      <c r="O39" s="186">
        <f>'INFO'!$D$13</f>
        <v>0</v>
      </c>
      <c r="P39" s="186">
        <f>'INFO'!$D$14</f>
        <v>0</v>
      </c>
      <c r="Q39" t="s" s="187">
        <f>'INFO'!$D$15</f>
      </c>
      <c r="R39" s="188">
        <f>'INFO'!$D$17</f>
      </c>
      <c r="S39" t="s" s="187">
        <f>'INFO'!$D$18</f>
      </c>
      <c r="T39" t="s" s="187">
        <f>'INFO'!$D$19</f>
      </c>
      <c r="U39" s="186">
        <f>'INFO'!$D$22</f>
        <v>0</v>
      </c>
      <c r="V39" s="186">
        <f>'INFO'!$D$23</f>
        <v>0</v>
      </c>
      <c r="W39" t="s" s="187">
        <f>'INFO'!$D$24</f>
      </c>
      <c r="X39" s="186">
        <f>'INFO'!$D$25</f>
        <v>0</v>
      </c>
      <c r="Y39" s="186">
        <f>'INFO'!$D$26</f>
        <v>0</v>
      </c>
      <c r="Z39" s="186">
        <f>'INFO'!$D$27</f>
        <v>0</v>
      </c>
      <c r="AA39" t="s" s="187">
        <f>'INFO'!$D$28</f>
      </c>
      <c r="AB39" s="186">
        <f>'INFO'!$D$29</f>
        <v>0</v>
      </c>
      <c r="AC39" s="189">
        <f>'INFO'!$J$10</f>
        <v>0</v>
      </c>
      <c r="AD39" s="186">
        <f>'INFO'!$J$9</f>
        <v>0</v>
      </c>
      <c r="AE39" s="186">
        <f>IF($G$2&gt;0,10*$G$2/D39,0)</f>
        <v>0</v>
      </c>
    </row>
    <row r="40" ht="15.35" customHeight="1">
      <c r="A40" t="s" s="180">
        <v>485</v>
      </c>
      <c r="B40" t="s" s="180">
        <v>106</v>
      </c>
      <c r="C40" s="181">
        <v>10086</v>
      </c>
      <c r="D40" s="182">
        <f>_xlfn.SUMIFS('HOLDS'!H1:H155,'HOLDS'!C1:C155,B40)+_xlfn.SUMIFS('HOLDS'!H1:H155,'HOLDS'!C1:C155,"CH.GR.RVSET")</f>
        <v>0</v>
      </c>
      <c r="E40" t="s" s="183">
        <v>0</v>
      </c>
      <c r="F40" s="184">
        <f>VLOOKUP(B40,'HOLDS'!C1:T155,5,FALSE)</f>
        <v>188</v>
      </c>
      <c r="G40" s="182">
        <f>_xlfn.SUMIFS('HOLDS'!H1:H155,'HOLDS'!C1:C155,B40)</f>
        <v>0</v>
      </c>
      <c r="H40" s="185">
        <f>F40*G40</f>
        <v>0</v>
      </c>
      <c r="I40" s="186">
        <f>'INFO'!$D$6</f>
        <v>0</v>
      </c>
      <c r="J40" s="186">
        <f>'INFO'!$D$7</f>
        <v>0</v>
      </c>
      <c r="K40" t="s" s="187">
        <f>'INFO'!$D$8</f>
      </c>
      <c r="L40" s="186">
        <f>'INFO'!$D$9</f>
        <v>0</v>
      </c>
      <c r="M40" s="186">
        <f>'INFO'!$D$10</f>
        <v>0</v>
      </c>
      <c r="N40" t="s" s="187">
        <f>'INFO'!$D$11</f>
      </c>
      <c r="O40" s="186">
        <f>'INFO'!$D$13</f>
        <v>0</v>
      </c>
      <c r="P40" s="186">
        <f>'INFO'!$D$14</f>
        <v>0</v>
      </c>
      <c r="Q40" t="s" s="187">
        <f>'INFO'!$D$15</f>
      </c>
      <c r="R40" s="188">
        <f>'INFO'!$D$17</f>
      </c>
      <c r="S40" t="s" s="187">
        <f>'INFO'!$D$18</f>
      </c>
      <c r="T40" t="s" s="187">
        <f>'INFO'!$D$19</f>
      </c>
      <c r="U40" s="186">
        <f>'INFO'!$D$22</f>
        <v>0</v>
      </c>
      <c r="V40" s="186">
        <f>'INFO'!$D$23</f>
        <v>0</v>
      </c>
      <c r="W40" t="s" s="187">
        <f>'INFO'!$D$24</f>
      </c>
      <c r="X40" s="186">
        <f>'INFO'!$D$25</f>
        <v>0</v>
      </c>
      <c r="Y40" s="186">
        <f>'INFO'!$D$26</f>
        <v>0</v>
      </c>
      <c r="Z40" s="186">
        <f>'INFO'!$D$27</f>
        <v>0</v>
      </c>
      <c r="AA40" t="s" s="187">
        <f>'INFO'!$D$28</f>
      </c>
      <c r="AB40" s="186">
        <f>'INFO'!$D$29</f>
        <v>0</v>
      </c>
      <c r="AC40" s="189">
        <f>'INFO'!$J$10</f>
        <v>0</v>
      </c>
      <c r="AD40" s="186">
        <f>'INFO'!$J$9</f>
        <v>0</v>
      </c>
      <c r="AE40" s="186">
        <f>IF($G$2&gt;0,10*$G$2/D40,0)</f>
        <v>0</v>
      </c>
    </row>
    <row r="41" ht="15.35" customHeight="1">
      <c r="A41" t="s" s="180">
        <v>486</v>
      </c>
      <c r="B41" t="s" s="180">
        <v>108</v>
      </c>
      <c r="C41" s="181">
        <v>10086</v>
      </c>
      <c r="D41" s="182">
        <f>_xlfn.SUMIFS('HOLDS'!H1:H155,'HOLDS'!C1:C155,B41)+_xlfn.SUMIFS('HOLDS'!H1:H155,'HOLDS'!C1:C155,"CH.GR.RVSET")</f>
        <v>0</v>
      </c>
      <c r="E41" t="s" s="183">
        <v>0</v>
      </c>
      <c r="F41" s="184">
        <f>VLOOKUP(B41,'HOLDS'!C1:T155,5,FALSE)</f>
        <v>150</v>
      </c>
      <c r="G41" s="182">
        <f>_xlfn.SUMIFS('HOLDS'!H1:H155,'HOLDS'!C1:C155,B41)</f>
        <v>0</v>
      </c>
      <c r="H41" s="185">
        <f>F41*G41</f>
        <v>0</v>
      </c>
      <c r="I41" s="186">
        <f>'INFO'!$D$6</f>
        <v>0</v>
      </c>
      <c r="J41" s="186">
        <f>'INFO'!$D$7</f>
        <v>0</v>
      </c>
      <c r="K41" t="s" s="187">
        <f>'INFO'!$D$8</f>
      </c>
      <c r="L41" s="186">
        <f>'INFO'!$D$9</f>
        <v>0</v>
      </c>
      <c r="M41" s="186">
        <f>'INFO'!$D$10</f>
        <v>0</v>
      </c>
      <c r="N41" t="s" s="187">
        <f>'INFO'!$D$11</f>
      </c>
      <c r="O41" s="186">
        <f>'INFO'!$D$13</f>
        <v>0</v>
      </c>
      <c r="P41" s="186">
        <f>'INFO'!$D$14</f>
        <v>0</v>
      </c>
      <c r="Q41" t="s" s="187">
        <f>'INFO'!$D$15</f>
      </c>
      <c r="R41" s="188">
        <f>'INFO'!$D$17</f>
      </c>
      <c r="S41" t="s" s="187">
        <f>'INFO'!$D$18</f>
      </c>
      <c r="T41" t="s" s="187">
        <f>'INFO'!$D$19</f>
      </c>
      <c r="U41" s="186">
        <f>'INFO'!$D$22</f>
        <v>0</v>
      </c>
      <c r="V41" s="186">
        <f>'INFO'!$D$23</f>
        <v>0</v>
      </c>
      <c r="W41" t="s" s="187">
        <f>'INFO'!$D$24</f>
      </c>
      <c r="X41" s="186">
        <f>'INFO'!$D$25</f>
        <v>0</v>
      </c>
      <c r="Y41" s="186">
        <f>'INFO'!$D$26</f>
        <v>0</v>
      </c>
      <c r="Z41" s="186">
        <f>'INFO'!$D$27</f>
        <v>0</v>
      </c>
      <c r="AA41" t="s" s="187">
        <f>'INFO'!$D$28</f>
      </c>
      <c r="AB41" s="186">
        <f>'INFO'!$D$29</f>
        <v>0</v>
      </c>
      <c r="AC41" s="189">
        <f>'INFO'!$J$10</f>
        <v>0</v>
      </c>
      <c r="AD41" s="186">
        <f>'INFO'!$J$9</f>
        <v>0</v>
      </c>
      <c r="AE41" s="186">
        <f>IF($G$2&gt;0,10*$G$2/D41,0)</f>
        <v>0</v>
      </c>
    </row>
    <row r="42" ht="15.35" customHeight="1">
      <c r="A42" t="s" s="180">
        <v>487</v>
      </c>
      <c r="B42" t="s" s="180">
        <v>110</v>
      </c>
      <c r="C42" s="181">
        <v>10086</v>
      </c>
      <c r="D42" s="182">
        <f>_xlfn.SUMIFS('HOLDS'!H1:H155,'HOLDS'!C1:C155,B42)+_xlfn.SUMIFS('HOLDS'!H1:H155,'HOLDS'!C1:C155,"CH.GR.RVSET")</f>
        <v>0</v>
      </c>
      <c r="E42" t="s" s="183">
        <v>0</v>
      </c>
      <c r="F42" s="184">
        <f>VLOOKUP(B42,'HOLDS'!C1:T155,5,FALSE)</f>
        <v>221.5</v>
      </c>
      <c r="G42" s="182">
        <f>_xlfn.SUMIFS('HOLDS'!H1:H155,'HOLDS'!C1:C155,B42)</f>
        <v>0</v>
      </c>
      <c r="H42" s="185">
        <f>F42*G42</f>
        <v>0</v>
      </c>
      <c r="I42" s="186">
        <f>'INFO'!$D$6</f>
        <v>0</v>
      </c>
      <c r="J42" s="186">
        <f>'INFO'!$D$7</f>
        <v>0</v>
      </c>
      <c r="K42" t="s" s="187">
        <f>'INFO'!$D$8</f>
      </c>
      <c r="L42" s="186">
        <f>'INFO'!$D$9</f>
        <v>0</v>
      </c>
      <c r="M42" s="186">
        <f>'INFO'!$D$10</f>
        <v>0</v>
      </c>
      <c r="N42" t="s" s="187">
        <f>'INFO'!$D$11</f>
      </c>
      <c r="O42" s="186">
        <f>'INFO'!$D$13</f>
        <v>0</v>
      </c>
      <c r="P42" s="186">
        <f>'INFO'!$D$14</f>
        <v>0</v>
      </c>
      <c r="Q42" t="s" s="187">
        <f>'INFO'!$D$15</f>
      </c>
      <c r="R42" s="188">
        <f>'INFO'!$D$17</f>
      </c>
      <c r="S42" t="s" s="187">
        <f>'INFO'!$D$18</f>
      </c>
      <c r="T42" t="s" s="187">
        <f>'INFO'!$D$19</f>
      </c>
      <c r="U42" s="186">
        <f>'INFO'!$D$22</f>
        <v>0</v>
      </c>
      <c r="V42" s="186">
        <f>'INFO'!$D$23</f>
        <v>0</v>
      </c>
      <c r="W42" t="s" s="187">
        <f>'INFO'!$D$24</f>
      </c>
      <c r="X42" s="186">
        <f>'INFO'!$D$25</f>
        <v>0</v>
      </c>
      <c r="Y42" s="186">
        <f>'INFO'!$D$26</f>
        <v>0</v>
      </c>
      <c r="Z42" s="186">
        <f>'INFO'!$D$27</f>
        <v>0</v>
      </c>
      <c r="AA42" t="s" s="187">
        <f>'INFO'!$D$28</f>
      </c>
      <c r="AB42" s="186">
        <f>'INFO'!$D$29</f>
        <v>0</v>
      </c>
      <c r="AC42" s="189">
        <f>'INFO'!$J$10</f>
        <v>0</v>
      </c>
      <c r="AD42" s="186">
        <f>'INFO'!$J$9</f>
        <v>0</v>
      </c>
      <c r="AE42" s="186">
        <f>IF($G$2&gt;0,10*$G$2/D42,0)</f>
        <v>0</v>
      </c>
    </row>
    <row r="43" ht="15.35" customHeight="1">
      <c r="A43" t="s" s="180">
        <v>488</v>
      </c>
      <c r="B43" t="s" s="180">
        <v>112</v>
      </c>
      <c r="C43" s="181">
        <v>10086</v>
      </c>
      <c r="D43" s="182">
        <f>_xlfn.SUMIFS('HOLDS'!H1:H155,'HOLDS'!C1:C155,B43)+_xlfn.SUMIFS('HOLDS'!H1:H155,'HOLDS'!C1:C155,"CH.GR.RVSET")</f>
        <v>0</v>
      </c>
      <c r="E43" t="s" s="183">
        <v>0</v>
      </c>
      <c r="F43" s="184">
        <f>VLOOKUP(B43,'HOLDS'!C1:T155,5,FALSE)</f>
        <v>229</v>
      </c>
      <c r="G43" s="182">
        <f>_xlfn.SUMIFS('HOLDS'!H1:H155,'HOLDS'!C1:C155,B43)</f>
        <v>0</v>
      </c>
      <c r="H43" s="185">
        <f>F43*G43</f>
        <v>0</v>
      </c>
      <c r="I43" s="186">
        <f>'INFO'!$D$6</f>
        <v>0</v>
      </c>
      <c r="J43" s="186">
        <f>'INFO'!$D$7</f>
        <v>0</v>
      </c>
      <c r="K43" t="s" s="187">
        <f>'INFO'!$D$8</f>
      </c>
      <c r="L43" s="186">
        <f>'INFO'!$D$9</f>
        <v>0</v>
      </c>
      <c r="M43" s="186">
        <f>'INFO'!$D$10</f>
        <v>0</v>
      </c>
      <c r="N43" t="s" s="187">
        <f>'INFO'!$D$11</f>
      </c>
      <c r="O43" s="186">
        <f>'INFO'!$D$13</f>
        <v>0</v>
      </c>
      <c r="P43" s="186">
        <f>'INFO'!$D$14</f>
        <v>0</v>
      </c>
      <c r="Q43" t="s" s="187">
        <f>'INFO'!$D$15</f>
      </c>
      <c r="R43" s="188">
        <f>'INFO'!$D$17</f>
      </c>
      <c r="S43" t="s" s="187">
        <f>'INFO'!$D$18</f>
      </c>
      <c r="T43" t="s" s="187">
        <f>'INFO'!$D$19</f>
      </c>
      <c r="U43" s="186">
        <f>'INFO'!$D$22</f>
        <v>0</v>
      </c>
      <c r="V43" s="186">
        <f>'INFO'!$D$23</f>
        <v>0</v>
      </c>
      <c r="W43" t="s" s="187">
        <f>'INFO'!$D$24</f>
      </c>
      <c r="X43" s="186">
        <f>'INFO'!$D$25</f>
        <v>0</v>
      </c>
      <c r="Y43" s="186">
        <f>'INFO'!$D$26</f>
        <v>0</v>
      </c>
      <c r="Z43" s="186">
        <f>'INFO'!$D$27</f>
        <v>0</v>
      </c>
      <c r="AA43" t="s" s="187">
        <f>'INFO'!$D$28</f>
      </c>
      <c r="AB43" s="186">
        <f>'INFO'!$D$29</f>
        <v>0</v>
      </c>
      <c r="AC43" s="189">
        <f>'INFO'!$J$10</f>
        <v>0</v>
      </c>
      <c r="AD43" s="186">
        <f>'INFO'!$J$9</f>
        <v>0</v>
      </c>
      <c r="AE43" s="186">
        <f>IF($G$2&gt;0,10*$G$2/D43,0)</f>
        <v>0</v>
      </c>
    </row>
    <row r="44" ht="15.35" customHeight="1">
      <c r="A44" t="s" s="180">
        <v>489</v>
      </c>
      <c r="B44" t="s" s="180">
        <v>114</v>
      </c>
      <c r="C44" s="181">
        <v>10086</v>
      </c>
      <c r="D44" s="182">
        <f>_xlfn.SUMIFS('HOLDS'!H1:H155,'HOLDS'!C1:C155,B44)+_xlfn.SUMIFS('HOLDS'!H1:H155,'HOLDS'!C1:C155,"CH.GR.RVSET")</f>
        <v>0</v>
      </c>
      <c r="E44" t="s" s="183">
        <v>0</v>
      </c>
      <c r="F44" s="184">
        <f>VLOOKUP(B44,'HOLDS'!C1:T155,5,FALSE)</f>
        <v>229</v>
      </c>
      <c r="G44" s="182">
        <f>_xlfn.SUMIFS('HOLDS'!H1:H155,'HOLDS'!C1:C155,B44)</f>
        <v>0</v>
      </c>
      <c r="H44" s="185">
        <f>F44*G44</f>
        <v>0</v>
      </c>
      <c r="I44" s="186">
        <f>'INFO'!$D$6</f>
        <v>0</v>
      </c>
      <c r="J44" s="186">
        <f>'INFO'!$D$7</f>
        <v>0</v>
      </c>
      <c r="K44" t="s" s="187">
        <f>'INFO'!$D$8</f>
      </c>
      <c r="L44" s="186">
        <f>'INFO'!$D$9</f>
        <v>0</v>
      </c>
      <c r="M44" s="186">
        <f>'INFO'!$D$10</f>
        <v>0</v>
      </c>
      <c r="N44" t="s" s="187">
        <f>'INFO'!$D$11</f>
      </c>
      <c r="O44" s="186">
        <f>'INFO'!$D$13</f>
        <v>0</v>
      </c>
      <c r="P44" s="186">
        <f>'INFO'!$D$14</f>
        <v>0</v>
      </c>
      <c r="Q44" t="s" s="187">
        <f>'INFO'!$D$15</f>
      </c>
      <c r="R44" s="188">
        <f>'INFO'!$D$17</f>
      </c>
      <c r="S44" t="s" s="187">
        <f>'INFO'!$D$18</f>
      </c>
      <c r="T44" t="s" s="187">
        <f>'INFO'!$D$19</f>
      </c>
      <c r="U44" s="186">
        <f>'INFO'!$D$22</f>
        <v>0</v>
      </c>
      <c r="V44" s="186">
        <f>'INFO'!$D$23</f>
        <v>0</v>
      </c>
      <c r="W44" t="s" s="187">
        <f>'INFO'!$D$24</f>
      </c>
      <c r="X44" s="186">
        <f>'INFO'!$D$25</f>
        <v>0</v>
      </c>
      <c r="Y44" s="186">
        <f>'INFO'!$D$26</f>
        <v>0</v>
      </c>
      <c r="Z44" s="186">
        <f>'INFO'!$D$27</f>
        <v>0</v>
      </c>
      <c r="AA44" t="s" s="187">
        <f>'INFO'!$D$28</f>
      </c>
      <c r="AB44" s="186">
        <f>'INFO'!$D$29</f>
        <v>0</v>
      </c>
      <c r="AC44" s="189">
        <f>'INFO'!$J$10</f>
        <v>0</v>
      </c>
      <c r="AD44" s="186">
        <f>'INFO'!$J$9</f>
        <v>0</v>
      </c>
      <c r="AE44" s="191">
        <f>IF($G$2&gt;0,10*$G$2/D44,0)</f>
        <v>0</v>
      </c>
    </row>
    <row r="45" ht="15.35" customHeight="1">
      <c r="A45" t="s" s="192">
        <v>447</v>
      </c>
      <c r="B45" t="s" s="192">
        <v>23</v>
      </c>
      <c r="C45" s="193">
        <v>10085</v>
      </c>
      <c r="D45" s="169"/>
      <c r="E45" t="s" s="194">
        <v>1</v>
      </c>
      <c r="F45" s="195">
        <f>VLOOKUP(B45,'HOLDS'!C1:T155,5,FALSE)</f>
        <v>5635.5</v>
      </c>
      <c r="G45" s="172">
        <f>_xlfn.SUMIFS('HOLDS'!I1:I155,'HOLDS'!C1:C155,B45)</f>
        <v>0</v>
      </c>
      <c r="H45" s="196">
        <f>F45*G45</f>
        <v>0</v>
      </c>
      <c r="I45" s="197">
        <f>'INFO'!$D$6</f>
        <v>0</v>
      </c>
      <c r="J45" s="197">
        <f>'INFO'!$D$7</f>
        <v>0</v>
      </c>
      <c r="K45" t="s" s="198">
        <f>'INFO'!$D$8</f>
      </c>
      <c r="L45" s="197">
        <f>'INFO'!$D$9</f>
        <v>0</v>
      </c>
      <c r="M45" s="197">
        <f>'INFO'!$D$10</f>
        <v>0</v>
      </c>
      <c r="N45" t="s" s="198">
        <f>'INFO'!$D$11</f>
      </c>
      <c r="O45" s="197">
        <f>'INFO'!$D$13</f>
        <v>0</v>
      </c>
      <c r="P45" s="197">
        <f>'INFO'!$D$14</f>
        <v>0</v>
      </c>
      <c r="Q45" t="s" s="198">
        <f>'INFO'!$D$15</f>
      </c>
      <c r="R45" s="199">
        <f>'INFO'!$D$17</f>
      </c>
      <c r="S45" t="s" s="198">
        <f>'INFO'!$D$18</f>
      </c>
      <c r="T45" t="s" s="198">
        <f>'INFO'!$D$19</f>
      </c>
      <c r="U45" s="197">
        <f>'INFO'!$D$22</f>
        <v>0</v>
      </c>
      <c r="V45" s="197">
        <f>'INFO'!$D$23</f>
        <v>0</v>
      </c>
      <c r="W45" t="s" s="198">
        <f>'INFO'!$D$24</f>
      </c>
      <c r="X45" s="197">
        <f>'INFO'!$D$25</f>
        <v>0</v>
      </c>
      <c r="Y45" s="197">
        <f>'INFO'!$D$26</f>
        <v>0</v>
      </c>
      <c r="Z45" s="197">
        <f>'INFO'!$D$27</f>
        <v>0</v>
      </c>
      <c r="AA45" t="s" s="198">
        <f>'INFO'!$D$28</f>
      </c>
      <c r="AB45" s="197">
        <f>'INFO'!$D$29</f>
        <v>0</v>
      </c>
      <c r="AC45" s="200">
        <f>'INFO'!$J$10</f>
        <v>0</v>
      </c>
      <c r="AD45" s="201">
        <f>'INFO'!$J$9</f>
        <v>0</v>
      </c>
      <c r="AE45" s="179"/>
    </row>
    <row r="46" ht="15.35" customHeight="1">
      <c r="A46" t="s" s="180">
        <v>448</v>
      </c>
      <c r="B46" t="s" s="180">
        <v>26</v>
      </c>
      <c r="C46" s="181">
        <v>10085</v>
      </c>
      <c r="D46" s="182">
        <f>_xlfn.SUMIFS('HOLDS'!I1:I155,'HOLDS'!C1:C155,B46)+_xlfn.SUMIFS('HOLDS'!I1:I155,'HOLDS'!C1:C155,"CH.GR.RVSET")</f>
        <v>0</v>
      </c>
      <c r="E46" t="s" s="183">
        <v>1</v>
      </c>
      <c r="F46" s="184">
        <f>VLOOKUP(B46,'HOLDS'!C1:T155,5,FALSE)</f>
        <v>149</v>
      </c>
      <c r="G46" s="182">
        <f>_xlfn.SUMIFS('HOLDS'!I1:I155,'HOLDS'!C1:C155,B46)</f>
        <v>0</v>
      </c>
      <c r="H46" s="185">
        <f>F46*G46</f>
        <v>0</v>
      </c>
      <c r="I46" s="186">
        <f>'INFO'!$D$6</f>
        <v>0</v>
      </c>
      <c r="J46" s="186">
        <f>'INFO'!$D$7</f>
        <v>0</v>
      </c>
      <c r="K46" t="s" s="187">
        <f>'INFO'!$D$8</f>
      </c>
      <c r="L46" s="186">
        <f>'INFO'!$D$9</f>
        <v>0</v>
      </c>
      <c r="M46" s="186">
        <f>'INFO'!$D$10</f>
        <v>0</v>
      </c>
      <c r="N46" t="s" s="187">
        <f>'INFO'!$D$11</f>
      </c>
      <c r="O46" s="186">
        <f>'INFO'!$D$13</f>
        <v>0</v>
      </c>
      <c r="P46" s="186">
        <f>'INFO'!$D$14</f>
        <v>0</v>
      </c>
      <c r="Q46" t="s" s="187">
        <f>'INFO'!$D$15</f>
      </c>
      <c r="R46" s="188">
        <f>'INFO'!$D$17</f>
      </c>
      <c r="S46" t="s" s="187">
        <f>'INFO'!$D$18</f>
      </c>
      <c r="T46" t="s" s="187">
        <f>'INFO'!$D$19</f>
      </c>
      <c r="U46" s="186">
        <f>'INFO'!$D$22</f>
        <v>0</v>
      </c>
      <c r="V46" s="186">
        <f>'INFO'!$D$23</f>
        <v>0</v>
      </c>
      <c r="W46" t="s" s="187">
        <f>'INFO'!$D$24</f>
      </c>
      <c r="X46" s="186">
        <f>'INFO'!$D$25</f>
        <v>0</v>
      </c>
      <c r="Y46" s="186">
        <f>'INFO'!$D$26</f>
        <v>0</v>
      </c>
      <c r="Z46" s="186">
        <f>'INFO'!$D$27</f>
        <v>0</v>
      </c>
      <c r="AA46" t="s" s="187">
        <f>'INFO'!$D$28</f>
      </c>
      <c r="AB46" s="186">
        <f>'INFO'!$D$29</f>
        <v>0</v>
      </c>
      <c r="AC46" s="189">
        <f>'INFO'!$J$10</f>
        <v>0</v>
      </c>
      <c r="AD46" s="186">
        <f>'INFO'!$J$9</f>
        <v>0</v>
      </c>
      <c r="AE46" s="190">
        <f>IF($G$45&gt;0,10*$G$45/D46,0)</f>
        <v>0</v>
      </c>
    </row>
    <row r="47" ht="15.35" customHeight="1">
      <c r="A47" t="s" s="180">
        <v>449</v>
      </c>
      <c r="B47" t="s" s="180">
        <v>29</v>
      </c>
      <c r="C47" s="181">
        <v>10085</v>
      </c>
      <c r="D47" s="182">
        <f>_xlfn.SUMIFS('HOLDS'!I1:I155,'HOLDS'!C1:C155,B47)+_xlfn.SUMIFS('HOLDS'!I1:I155,'HOLDS'!C1:C155,"CH.GR.RVSET")</f>
        <v>0</v>
      </c>
      <c r="E47" t="s" s="183">
        <v>1</v>
      </c>
      <c r="F47" s="184">
        <f>VLOOKUP(B47,'HOLDS'!C1:T155,5,FALSE)</f>
        <v>136.5</v>
      </c>
      <c r="G47" s="182">
        <f>_xlfn.SUMIFS('HOLDS'!I1:I155,'HOLDS'!C1:C155,B47)</f>
        <v>0</v>
      </c>
      <c r="H47" s="185">
        <f>F47*G47</f>
        <v>0</v>
      </c>
      <c r="I47" s="186">
        <f>'INFO'!$D$6</f>
        <v>0</v>
      </c>
      <c r="J47" s="186">
        <f>'INFO'!$D$7</f>
        <v>0</v>
      </c>
      <c r="K47" t="s" s="187">
        <f>'INFO'!$D$8</f>
      </c>
      <c r="L47" s="186">
        <f>'INFO'!$D$9</f>
        <v>0</v>
      </c>
      <c r="M47" s="186">
        <f>'INFO'!$D$10</f>
        <v>0</v>
      </c>
      <c r="N47" t="s" s="187">
        <f>'INFO'!$D$11</f>
      </c>
      <c r="O47" s="186">
        <f>'INFO'!$D$13</f>
        <v>0</v>
      </c>
      <c r="P47" s="186">
        <f>'INFO'!$D$14</f>
        <v>0</v>
      </c>
      <c r="Q47" t="s" s="187">
        <f>'INFO'!$D$15</f>
      </c>
      <c r="R47" s="188">
        <f>'INFO'!$D$17</f>
      </c>
      <c r="S47" t="s" s="187">
        <f>'INFO'!$D$18</f>
      </c>
      <c r="T47" t="s" s="187">
        <f>'INFO'!$D$19</f>
      </c>
      <c r="U47" s="186">
        <f>'INFO'!$D$22</f>
        <v>0</v>
      </c>
      <c r="V47" s="186">
        <f>'INFO'!$D$23</f>
        <v>0</v>
      </c>
      <c r="W47" t="s" s="187">
        <f>'INFO'!$D$24</f>
      </c>
      <c r="X47" s="186">
        <f>'INFO'!$D$25</f>
        <v>0</v>
      </c>
      <c r="Y47" s="186">
        <f>'INFO'!$D$26</f>
        <v>0</v>
      </c>
      <c r="Z47" s="186">
        <f>'INFO'!$D$27</f>
        <v>0</v>
      </c>
      <c r="AA47" t="s" s="187">
        <f>'INFO'!$D$28</f>
      </c>
      <c r="AB47" s="186">
        <f>'INFO'!$D$29</f>
        <v>0</v>
      </c>
      <c r="AC47" s="189">
        <f>'INFO'!$J$10</f>
        <v>0</v>
      </c>
      <c r="AD47" s="186">
        <f>'INFO'!$J$9</f>
        <v>0</v>
      </c>
      <c r="AE47" s="186">
        <f>IF($G$45&gt;0,10*$G$45/D47,0)</f>
        <v>0</v>
      </c>
    </row>
    <row r="48" ht="15.35" customHeight="1">
      <c r="A48" t="s" s="180">
        <v>450</v>
      </c>
      <c r="B48" t="s" s="180">
        <v>31</v>
      </c>
      <c r="C48" s="181">
        <v>10085</v>
      </c>
      <c r="D48" s="182">
        <f>_xlfn.SUMIFS('HOLDS'!I1:I155,'HOLDS'!C1:C155,B48)+_xlfn.SUMIFS('HOLDS'!I1:I155,'HOLDS'!C1:C155,"CH.GR.RVSET")</f>
        <v>0</v>
      </c>
      <c r="E48" t="s" s="183">
        <v>1</v>
      </c>
      <c r="F48" s="184">
        <f>VLOOKUP(B48,'HOLDS'!C1:T155,5,FALSE)</f>
        <v>128</v>
      </c>
      <c r="G48" s="182">
        <f>_xlfn.SUMIFS('HOLDS'!I1:I155,'HOLDS'!C1:C155,B48)</f>
        <v>0</v>
      </c>
      <c r="H48" s="185">
        <f>F48*G48</f>
        <v>0</v>
      </c>
      <c r="I48" s="186">
        <f>'INFO'!$D$6</f>
        <v>0</v>
      </c>
      <c r="J48" s="186">
        <f>'INFO'!$D$7</f>
        <v>0</v>
      </c>
      <c r="K48" t="s" s="187">
        <f>'INFO'!$D$8</f>
      </c>
      <c r="L48" s="186">
        <f>'INFO'!$D$9</f>
        <v>0</v>
      </c>
      <c r="M48" s="186">
        <f>'INFO'!$D$10</f>
        <v>0</v>
      </c>
      <c r="N48" t="s" s="187">
        <f>'INFO'!$D$11</f>
      </c>
      <c r="O48" s="186">
        <f>'INFO'!$D$13</f>
        <v>0</v>
      </c>
      <c r="P48" s="186">
        <f>'INFO'!$D$14</f>
        <v>0</v>
      </c>
      <c r="Q48" t="s" s="187">
        <f>'INFO'!$D$15</f>
      </c>
      <c r="R48" s="188">
        <f>'INFO'!$D$17</f>
      </c>
      <c r="S48" t="s" s="187">
        <f>'INFO'!$D$18</f>
      </c>
      <c r="T48" t="s" s="187">
        <f>'INFO'!$D$19</f>
      </c>
      <c r="U48" s="186">
        <f>'INFO'!$D$22</f>
        <v>0</v>
      </c>
      <c r="V48" s="186">
        <f>'INFO'!$D$23</f>
        <v>0</v>
      </c>
      <c r="W48" t="s" s="187">
        <f>'INFO'!$D$24</f>
      </c>
      <c r="X48" s="186">
        <f>'INFO'!$D$25</f>
        <v>0</v>
      </c>
      <c r="Y48" s="186">
        <f>'INFO'!$D$26</f>
        <v>0</v>
      </c>
      <c r="Z48" s="186">
        <f>'INFO'!$D$27</f>
        <v>0</v>
      </c>
      <c r="AA48" t="s" s="187">
        <f>'INFO'!$D$28</f>
      </c>
      <c r="AB48" s="186">
        <f>'INFO'!$D$29</f>
        <v>0</v>
      </c>
      <c r="AC48" s="189">
        <f>'INFO'!$J$10</f>
        <v>0</v>
      </c>
      <c r="AD48" s="186">
        <f>'INFO'!$J$9</f>
        <v>0</v>
      </c>
      <c r="AE48" s="186">
        <f>IF($G$45&gt;0,10*$G$45/D48,0)</f>
        <v>0</v>
      </c>
    </row>
    <row r="49" ht="15.35" customHeight="1">
      <c r="A49" t="s" s="180">
        <v>451</v>
      </c>
      <c r="B49" t="s" s="180">
        <v>34</v>
      </c>
      <c r="C49" s="181">
        <v>10085</v>
      </c>
      <c r="D49" s="182">
        <f>_xlfn.SUMIFS('HOLDS'!I1:I155,'HOLDS'!C1:C155,B49)+_xlfn.SUMIFS('HOLDS'!I1:I155,'HOLDS'!C1:C155,"CH.GR.RVSET")</f>
        <v>0</v>
      </c>
      <c r="E49" t="s" s="183">
        <v>1</v>
      </c>
      <c r="F49" s="184">
        <f>VLOOKUP(B49,'HOLDS'!C1:T155,5,FALSE)</f>
        <v>115</v>
      </c>
      <c r="G49" s="182">
        <f>_xlfn.SUMIFS('HOLDS'!I1:I155,'HOLDS'!C1:C155,B49)</f>
        <v>0</v>
      </c>
      <c r="H49" s="185">
        <f>F49*G49</f>
        <v>0</v>
      </c>
      <c r="I49" s="186">
        <f>'INFO'!$D$6</f>
        <v>0</v>
      </c>
      <c r="J49" s="186">
        <f>'INFO'!$D$7</f>
        <v>0</v>
      </c>
      <c r="K49" t="s" s="187">
        <f>'INFO'!$D$8</f>
      </c>
      <c r="L49" s="186">
        <f>'INFO'!$D$9</f>
        <v>0</v>
      </c>
      <c r="M49" s="186">
        <f>'INFO'!$D$10</f>
        <v>0</v>
      </c>
      <c r="N49" t="s" s="187">
        <f>'INFO'!$D$11</f>
      </c>
      <c r="O49" s="186">
        <f>'INFO'!$D$13</f>
        <v>0</v>
      </c>
      <c r="P49" s="186">
        <f>'INFO'!$D$14</f>
        <v>0</v>
      </c>
      <c r="Q49" t="s" s="187">
        <f>'INFO'!$D$15</f>
      </c>
      <c r="R49" s="188">
        <f>'INFO'!$D$17</f>
      </c>
      <c r="S49" t="s" s="187">
        <f>'INFO'!$D$18</f>
      </c>
      <c r="T49" t="s" s="187">
        <f>'INFO'!$D$19</f>
      </c>
      <c r="U49" s="186">
        <f>'INFO'!$D$22</f>
        <v>0</v>
      </c>
      <c r="V49" s="186">
        <f>'INFO'!$D$23</f>
        <v>0</v>
      </c>
      <c r="W49" t="s" s="187">
        <f>'INFO'!$D$24</f>
      </c>
      <c r="X49" s="186">
        <f>'INFO'!$D$25</f>
        <v>0</v>
      </c>
      <c r="Y49" s="186">
        <f>'INFO'!$D$26</f>
        <v>0</v>
      </c>
      <c r="Z49" s="186">
        <f>'INFO'!$D$27</f>
        <v>0</v>
      </c>
      <c r="AA49" t="s" s="187">
        <f>'INFO'!$D$28</f>
      </c>
      <c r="AB49" s="186">
        <f>'INFO'!$D$29</f>
        <v>0</v>
      </c>
      <c r="AC49" s="189">
        <f>'INFO'!$J$10</f>
        <v>0</v>
      </c>
      <c r="AD49" s="186">
        <f>'INFO'!$J$9</f>
        <v>0</v>
      </c>
      <c r="AE49" s="186">
        <f>IF($G$45&gt;0,10*$G$45/D49,0)</f>
        <v>0</v>
      </c>
    </row>
    <row r="50" ht="15.35" customHeight="1">
      <c r="A50" t="s" s="180">
        <v>452</v>
      </c>
      <c r="B50" t="s" s="180">
        <v>37</v>
      </c>
      <c r="C50" s="181">
        <v>10085</v>
      </c>
      <c r="D50" s="182">
        <f>_xlfn.SUMIFS('HOLDS'!I1:I155,'HOLDS'!C1:C155,B50)+_xlfn.SUMIFS('HOLDS'!I1:I155,'HOLDS'!C1:C155,"CH.GR.RVSET")</f>
        <v>0</v>
      </c>
      <c r="E50" t="s" s="183">
        <v>1</v>
      </c>
      <c r="F50" s="184">
        <f>VLOOKUP(B50,'HOLDS'!C1:T155,5,FALSE)</f>
        <v>159.5</v>
      </c>
      <c r="G50" s="182">
        <f>_xlfn.SUMIFS('HOLDS'!I1:I155,'HOLDS'!C1:C155,B50)</f>
        <v>0</v>
      </c>
      <c r="H50" s="185">
        <f>F50*G50</f>
        <v>0</v>
      </c>
      <c r="I50" s="186">
        <f>'INFO'!$D$6</f>
        <v>0</v>
      </c>
      <c r="J50" s="186">
        <f>'INFO'!$D$7</f>
        <v>0</v>
      </c>
      <c r="K50" t="s" s="187">
        <f>'INFO'!$D$8</f>
      </c>
      <c r="L50" s="186">
        <f>'INFO'!$D$9</f>
        <v>0</v>
      </c>
      <c r="M50" s="186">
        <f>'INFO'!$D$10</f>
        <v>0</v>
      </c>
      <c r="N50" t="s" s="187">
        <f>'INFO'!$D$11</f>
      </c>
      <c r="O50" s="186">
        <f>'INFO'!$D$13</f>
        <v>0</v>
      </c>
      <c r="P50" s="186">
        <f>'INFO'!$D$14</f>
        <v>0</v>
      </c>
      <c r="Q50" t="s" s="187">
        <f>'INFO'!$D$15</f>
      </c>
      <c r="R50" s="188">
        <f>'INFO'!$D$17</f>
      </c>
      <c r="S50" t="s" s="187">
        <f>'INFO'!$D$18</f>
      </c>
      <c r="T50" t="s" s="187">
        <f>'INFO'!$D$19</f>
      </c>
      <c r="U50" s="186">
        <f>'INFO'!$D$22</f>
        <v>0</v>
      </c>
      <c r="V50" s="186">
        <f>'INFO'!$D$23</f>
        <v>0</v>
      </c>
      <c r="W50" t="s" s="187">
        <f>'INFO'!$D$24</f>
      </c>
      <c r="X50" s="186">
        <f>'INFO'!$D$25</f>
        <v>0</v>
      </c>
      <c r="Y50" s="186">
        <f>'INFO'!$D$26</f>
        <v>0</v>
      </c>
      <c r="Z50" s="186">
        <f>'INFO'!$D$27</f>
        <v>0</v>
      </c>
      <c r="AA50" t="s" s="187">
        <f>'INFO'!$D$28</f>
      </c>
      <c r="AB50" s="186">
        <f>'INFO'!$D$29</f>
        <v>0</v>
      </c>
      <c r="AC50" s="189">
        <f>'INFO'!$J$10</f>
        <v>0</v>
      </c>
      <c r="AD50" s="186">
        <f>'INFO'!$J$9</f>
        <v>0</v>
      </c>
      <c r="AE50" s="186">
        <f>IF($G$45&gt;0,10*$G$45/D50,0)</f>
        <v>0</v>
      </c>
    </row>
    <row r="51" ht="15.35" customHeight="1">
      <c r="A51" t="s" s="180">
        <v>453</v>
      </c>
      <c r="B51" t="s" s="180">
        <v>39</v>
      </c>
      <c r="C51" s="181">
        <v>10085</v>
      </c>
      <c r="D51" s="182">
        <f>_xlfn.SUMIFS('HOLDS'!I1:I155,'HOLDS'!C1:C155,B51)+_xlfn.SUMIFS('HOLDS'!I1:I155,'HOLDS'!C1:C155,"CH.GR.RVSET")</f>
        <v>0</v>
      </c>
      <c r="E51" t="s" s="183">
        <v>1</v>
      </c>
      <c r="F51" s="184">
        <f>VLOOKUP(B51,'HOLDS'!C1:T155,5,FALSE)</f>
        <v>119.5</v>
      </c>
      <c r="G51" s="182">
        <f>_xlfn.SUMIFS('HOLDS'!I1:I155,'HOLDS'!C1:C155,B51)</f>
        <v>0</v>
      </c>
      <c r="H51" s="185">
        <f>F51*G51</f>
        <v>0</v>
      </c>
      <c r="I51" s="186">
        <f>'INFO'!$D$6</f>
        <v>0</v>
      </c>
      <c r="J51" s="186">
        <f>'INFO'!$D$7</f>
        <v>0</v>
      </c>
      <c r="K51" t="s" s="187">
        <f>'INFO'!$D$8</f>
      </c>
      <c r="L51" s="186">
        <f>'INFO'!$D$9</f>
        <v>0</v>
      </c>
      <c r="M51" s="186">
        <f>'INFO'!$D$10</f>
        <v>0</v>
      </c>
      <c r="N51" t="s" s="187">
        <f>'INFO'!$D$11</f>
      </c>
      <c r="O51" s="186">
        <f>'INFO'!$D$13</f>
        <v>0</v>
      </c>
      <c r="P51" s="186">
        <f>'INFO'!$D$14</f>
        <v>0</v>
      </c>
      <c r="Q51" t="s" s="187">
        <f>'INFO'!$D$15</f>
      </c>
      <c r="R51" s="188">
        <f>'INFO'!$D$17</f>
      </c>
      <c r="S51" t="s" s="187">
        <f>'INFO'!$D$18</f>
      </c>
      <c r="T51" t="s" s="187">
        <f>'INFO'!$D$19</f>
      </c>
      <c r="U51" s="186">
        <f>'INFO'!$D$22</f>
        <v>0</v>
      </c>
      <c r="V51" s="186">
        <f>'INFO'!$D$23</f>
        <v>0</v>
      </c>
      <c r="W51" t="s" s="187">
        <f>'INFO'!$D$24</f>
      </c>
      <c r="X51" s="186">
        <f>'INFO'!$D$25</f>
        <v>0</v>
      </c>
      <c r="Y51" s="186">
        <f>'INFO'!$D$26</f>
        <v>0</v>
      </c>
      <c r="Z51" s="186">
        <f>'INFO'!$D$27</f>
        <v>0</v>
      </c>
      <c r="AA51" t="s" s="187">
        <f>'INFO'!$D$28</f>
      </c>
      <c r="AB51" s="186">
        <f>'INFO'!$D$29</f>
        <v>0</v>
      </c>
      <c r="AC51" s="189">
        <f>'INFO'!$J$10</f>
        <v>0</v>
      </c>
      <c r="AD51" s="186">
        <f>'INFO'!$J$9</f>
        <v>0</v>
      </c>
      <c r="AE51" s="186">
        <f>IF($G$45&gt;0,10*$G$45/D51,0)</f>
        <v>0</v>
      </c>
    </row>
    <row r="52" ht="15.35" customHeight="1">
      <c r="A52" t="s" s="180">
        <v>454</v>
      </c>
      <c r="B52" t="s" s="180">
        <v>41</v>
      </c>
      <c r="C52" s="181">
        <v>10085</v>
      </c>
      <c r="D52" s="182">
        <f>_xlfn.SUMIFS('HOLDS'!I1:I155,'HOLDS'!C1:C155,B52)+_xlfn.SUMIFS('HOLDS'!I1:I155,'HOLDS'!C1:C155,"CH.GR.RVSET")</f>
        <v>0</v>
      </c>
      <c r="E52" t="s" s="183">
        <v>1</v>
      </c>
      <c r="F52" s="184">
        <f>VLOOKUP(B52,'HOLDS'!C1:T155,5,FALSE)</f>
        <v>149</v>
      </c>
      <c r="G52" s="182">
        <f>_xlfn.SUMIFS('HOLDS'!I1:I155,'HOLDS'!C1:C155,B52)</f>
        <v>0</v>
      </c>
      <c r="H52" s="185">
        <f>F52*G52</f>
        <v>0</v>
      </c>
      <c r="I52" s="186">
        <f>'INFO'!$D$6</f>
        <v>0</v>
      </c>
      <c r="J52" s="186">
        <f>'INFO'!$D$7</f>
        <v>0</v>
      </c>
      <c r="K52" t="s" s="187">
        <f>'INFO'!$D$8</f>
      </c>
      <c r="L52" s="186">
        <f>'INFO'!$D$9</f>
        <v>0</v>
      </c>
      <c r="M52" s="186">
        <f>'INFO'!$D$10</f>
        <v>0</v>
      </c>
      <c r="N52" t="s" s="187">
        <f>'INFO'!$D$11</f>
      </c>
      <c r="O52" s="186">
        <f>'INFO'!$D$13</f>
        <v>0</v>
      </c>
      <c r="P52" s="186">
        <f>'INFO'!$D$14</f>
        <v>0</v>
      </c>
      <c r="Q52" t="s" s="187">
        <f>'INFO'!$D$15</f>
      </c>
      <c r="R52" s="188">
        <f>'INFO'!$D$17</f>
      </c>
      <c r="S52" t="s" s="187">
        <f>'INFO'!$D$18</f>
      </c>
      <c r="T52" t="s" s="187">
        <f>'INFO'!$D$19</f>
      </c>
      <c r="U52" s="186">
        <f>'INFO'!$D$22</f>
        <v>0</v>
      </c>
      <c r="V52" s="186">
        <f>'INFO'!$D$23</f>
        <v>0</v>
      </c>
      <c r="W52" t="s" s="187">
        <f>'INFO'!$D$24</f>
      </c>
      <c r="X52" s="186">
        <f>'INFO'!$D$25</f>
        <v>0</v>
      </c>
      <c r="Y52" s="186">
        <f>'INFO'!$D$26</f>
        <v>0</v>
      </c>
      <c r="Z52" s="186">
        <f>'INFO'!$D$27</f>
        <v>0</v>
      </c>
      <c r="AA52" t="s" s="187">
        <f>'INFO'!$D$28</f>
      </c>
      <c r="AB52" s="186">
        <f>'INFO'!$D$29</f>
        <v>0</v>
      </c>
      <c r="AC52" s="189">
        <f>'INFO'!$J$10</f>
        <v>0</v>
      </c>
      <c r="AD52" s="186">
        <f>'INFO'!$J$9</f>
        <v>0</v>
      </c>
      <c r="AE52" s="186">
        <f>IF($G$45&gt;0,10*$G$45/D52,0)</f>
        <v>0</v>
      </c>
    </row>
    <row r="53" ht="15.35" customHeight="1">
      <c r="A53" t="s" s="180">
        <v>455</v>
      </c>
      <c r="B53" t="s" s="180">
        <v>43</v>
      </c>
      <c r="C53" s="181">
        <v>10085</v>
      </c>
      <c r="D53" s="182">
        <f>_xlfn.SUMIFS('HOLDS'!I1:I155,'HOLDS'!C1:C155,B53)+_xlfn.SUMIFS('HOLDS'!I1:I155,'HOLDS'!C1:C155,"CH.GR.RVSET")</f>
        <v>0</v>
      </c>
      <c r="E53" t="s" s="183">
        <v>1</v>
      </c>
      <c r="F53" s="184">
        <f>VLOOKUP(B53,'HOLDS'!C1:T155,5,FALSE)</f>
        <v>113</v>
      </c>
      <c r="G53" s="182">
        <f>_xlfn.SUMIFS('HOLDS'!I1:I155,'HOLDS'!C1:C155,B53)</f>
        <v>0</v>
      </c>
      <c r="H53" s="185">
        <f>F53*G53</f>
        <v>0</v>
      </c>
      <c r="I53" s="186">
        <f>'INFO'!$D$6</f>
        <v>0</v>
      </c>
      <c r="J53" s="186">
        <f>'INFO'!$D$7</f>
        <v>0</v>
      </c>
      <c r="K53" t="s" s="187">
        <f>'INFO'!$D$8</f>
      </c>
      <c r="L53" s="186">
        <f>'INFO'!$D$9</f>
        <v>0</v>
      </c>
      <c r="M53" s="186">
        <f>'INFO'!$D$10</f>
        <v>0</v>
      </c>
      <c r="N53" t="s" s="187">
        <f>'INFO'!$D$11</f>
      </c>
      <c r="O53" s="186">
        <f>'INFO'!$D$13</f>
        <v>0</v>
      </c>
      <c r="P53" s="186">
        <f>'INFO'!$D$14</f>
        <v>0</v>
      </c>
      <c r="Q53" t="s" s="187">
        <f>'INFO'!$D$15</f>
      </c>
      <c r="R53" s="188">
        <f>'INFO'!$D$17</f>
      </c>
      <c r="S53" t="s" s="187">
        <f>'INFO'!$D$18</f>
      </c>
      <c r="T53" t="s" s="187">
        <f>'INFO'!$D$19</f>
      </c>
      <c r="U53" s="186">
        <f>'INFO'!$D$22</f>
        <v>0</v>
      </c>
      <c r="V53" s="186">
        <f>'INFO'!$D$23</f>
        <v>0</v>
      </c>
      <c r="W53" t="s" s="187">
        <f>'INFO'!$D$24</f>
      </c>
      <c r="X53" s="186">
        <f>'INFO'!$D$25</f>
        <v>0</v>
      </c>
      <c r="Y53" s="186">
        <f>'INFO'!$D$26</f>
        <v>0</v>
      </c>
      <c r="Z53" s="186">
        <f>'INFO'!$D$27</f>
        <v>0</v>
      </c>
      <c r="AA53" t="s" s="187">
        <f>'INFO'!$D$28</f>
      </c>
      <c r="AB53" s="186">
        <f>'INFO'!$D$29</f>
        <v>0</v>
      </c>
      <c r="AC53" s="189">
        <f>'INFO'!$J$10</f>
        <v>0</v>
      </c>
      <c r="AD53" s="186">
        <f>'INFO'!$J$9</f>
        <v>0</v>
      </c>
      <c r="AE53" s="186">
        <f>IF($G$45&gt;0,10*$G$45/D53,0)</f>
        <v>0</v>
      </c>
    </row>
    <row r="54" ht="15.35" customHeight="1">
      <c r="A54" t="s" s="180">
        <v>456</v>
      </c>
      <c r="B54" t="s" s="180">
        <v>45</v>
      </c>
      <c r="C54" s="181">
        <v>10085</v>
      </c>
      <c r="D54" s="182">
        <f>_xlfn.SUMIFS('HOLDS'!I1:I155,'HOLDS'!C1:C155,B54)+_xlfn.SUMIFS('HOLDS'!I1:I155,'HOLDS'!C1:C155,"CH.GR.RVSET")</f>
        <v>0</v>
      </c>
      <c r="E54" t="s" s="183">
        <v>1</v>
      </c>
      <c r="F54" s="184">
        <f>VLOOKUP(B54,'HOLDS'!C1:T155,5,FALSE)</f>
        <v>136.5</v>
      </c>
      <c r="G54" s="182">
        <f>_xlfn.SUMIFS('HOLDS'!I1:I155,'HOLDS'!C1:C155,B54)</f>
        <v>0</v>
      </c>
      <c r="H54" s="185">
        <f>F54*G54</f>
        <v>0</v>
      </c>
      <c r="I54" s="186">
        <f>'INFO'!$D$6</f>
        <v>0</v>
      </c>
      <c r="J54" s="186">
        <f>'INFO'!$D$7</f>
        <v>0</v>
      </c>
      <c r="K54" t="s" s="187">
        <f>'INFO'!$D$8</f>
      </c>
      <c r="L54" s="186">
        <f>'INFO'!$D$9</f>
        <v>0</v>
      </c>
      <c r="M54" s="186">
        <f>'INFO'!$D$10</f>
        <v>0</v>
      </c>
      <c r="N54" t="s" s="187">
        <f>'INFO'!$D$11</f>
      </c>
      <c r="O54" s="186">
        <f>'INFO'!$D$13</f>
        <v>0</v>
      </c>
      <c r="P54" s="186">
        <f>'INFO'!$D$14</f>
        <v>0</v>
      </c>
      <c r="Q54" t="s" s="187">
        <f>'INFO'!$D$15</f>
      </c>
      <c r="R54" s="188">
        <f>'INFO'!$D$17</f>
      </c>
      <c r="S54" t="s" s="187">
        <f>'INFO'!$D$18</f>
      </c>
      <c r="T54" t="s" s="187">
        <f>'INFO'!$D$19</f>
      </c>
      <c r="U54" s="186">
        <f>'INFO'!$D$22</f>
        <v>0</v>
      </c>
      <c r="V54" s="186">
        <f>'INFO'!$D$23</f>
        <v>0</v>
      </c>
      <c r="W54" t="s" s="187">
        <f>'INFO'!$D$24</f>
      </c>
      <c r="X54" s="186">
        <f>'INFO'!$D$25</f>
        <v>0</v>
      </c>
      <c r="Y54" s="186">
        <f>'INFO'!$D$26</f>
        <v>0</v>
      </c>
      <c r="Z54" s="186">
        <f>'INFO'!$D$27</f>
        <v>0</v>
      </c>
      <c r="AA54" t="s" s="187">
        <f>'INFO'!$D$28</f>
      </c>
      <c r="AB54" s="186">
        <f>'INFO'!$D$29</f>
        <v>0</v>
      </c>
      <c r="AC54" s="189">
        <f>'INFO'!$J$10</f>
        <v>0</v>
      </c>
      <c r="AD54" s="186">
        <f>'INFO'!$J$9</f>
        <v>0</v>
      </c>
      <c r="AE54" s="186">
        <f>IF($G$45&gt;0,10*$G$45/D54,0)</f>
        <v>0</v>
      </c>
    </row>
    <row r="55" ht="15.35" customHeight="1">
      <c r="A55" t="s" s="180">
        <v>457</v>
      </c>
      <c r="B55" t="s" s="180">
        <v>47</v>
      </c>
      <c r="C55" s="181">
        <v>10085</v>
      </c>
      <c r="D55" s="182">
        <f>_xlfn.SUMIFS('HOLDS'!I1:I155,'HOLDS'!C1:C155,B55)+_xlfn.SUMIFS('HOLDS'!I1:I155,'HOLDS'!C1:C155,"CH.GR.RVSET")</f>
        <v>0</v>
      </c>
      <c r="E55" t="s" s="183">
        <v>1</v>
      </c>
      <c r="F55" s="184">
        <f>VLOOKUP(B55,'HOLDS'!C1:T155,5,FALSE)</f>
        <v>140</v>
      </c>
      <c r="G55" s="182">
        <f>_xlfn.SUMIFS('HOLDS'!I1:I155,'HOLDS'!C1:C155,B55)</f>
        <v>0</v>
      </c>
      <c r="H55" s="185">
        <f>F55*G55</f>
        <v>0</v>
      </c>
      <c r="I55" s="186">
        <f>'INFO'!$D$6</f>
        <v>0</v>
      </c>
      <c r="J55" s="186">
        <f>'INFO'!$D$7</f>
        <v>0</v>
      </c>
      <c r="K55" t="s" s="187">
        <f>'INFO'!$D$8</f>
      </c>
      <c r="L55" s="186">
        <f>'INFO'!$D$9</f>
        <v>0</v>
      </c>
      <c r="M55" s="186">
        <f>'INFO'!$D$10</f>
        <v>0</v>
      </c>
      <c r="N55" t="s" s="187">
        <f>'INFO'!$D$11</f>
      </c>
      <c r="O55" s="186">
        <f>'INFO'!$D$13</f>
        <v>0</v>
      </c>
      <c r="P55" s="186">
        <f>'INFO'!$D$14</f>
        <v>0</v>
      </c>
      <c r="Q55" t="s" s="187">
        <f>'INFO'!$D$15</f>
      </c>
      <c r="R55" s="188">
        <f>'INFO'!$D$17</f>
      </c>
      <c r="S55" t="s" s="187">
        <f>'INFO'!$D$18</f>
      </c>
      <c r="T55" t="s" s="187">
        <f>'INFO'!$D$19</f>
      </c>
      <c r="U55" s="186">
        <f>'INFO'!$D$22</f>
        <v>0</v>
      </c>
      <c r="V55" s="186">
        <f>'INFO'!$D$23</f>
        <v>0</v>
      </c>
      <c r="W55" t="s" s="187">
        <f>'INFO'!$D$24</f>
      </c>
      <c r="X55" s="186">
        <f>'INFO'!$D$25</f>
        <v>0</v>
      </c>
      <c r="Y55" s="186">
        <f>'INFO'!$D$26</f>
        <v>0</v>
      </c>
      <c r="Z55" s="186">
        <f>'INFO'!$D$27</f>
        <v>0</v>
      </c>
      <c r="AA55" t="s" s="187">
        <f>'INFO'!$D$28</f>
      </c>
      <c r="AB55" s="186">
        <f>'INFO'!$D$29</f>
        <v>0</v>
      </c>
      <c r="AC55" s="189">
        <f>'INFO'!$J$10</f>
        <v>0</v>
      </c>
      <c r="AD55" s="186">
        <f>'INFO'!$J$9</f>
        <v>0</v>
      </c>
      <c r="AE55" s="186">
        <f>IF($G$45&gt;0,10*$G$45/D55,0)</f>
        <v>0</v>
      </c>
    </row>
    <row r="56" ht="15.35" customHeight="1">
      <c r="A56" t="s" s="180">
        <v>458</v>
      </c>
      <c r="B56" t="s" s="180">
        <v>50</v>
      </c>
      <c r="C56" s="181">
        <v>10085</v>
      </c>
      <c r="D56" s="182">
        <f>_xlfn.SUMIFS('HOLDS'!I1:I155,'HOLDS'!C1:C155,B56)+_xlfn.SUMIFS('HOLDS'!I1:I155,'HOLDS'!C1:C155,"CH.GR.RVSET")</f>
        <v>0</v>
      </c>
      <c r="E56" t="s" s="183">
        <v>1</v>
      </c>
      <c r="F56" s="184">
        <f>VLOOKUP(B56,'HOLDS'!C1:T155,5,FALSE)</f>
        <v>129</v>
      </c>
      <c r="G56" s="182">
        <f>_xlfn.SUMIFS('HOLDS'!I1:I155,'HOLDS'!C1:C155,B56)</f>
        <v>0</v>
      </c>
      <c r="H56" s="185">
        <f>F56*G56</f>
        <v>0</v>
      </c>
      <c r="I56" s="186">
        <f>'INFO'!$D$6</f>
        <v>0</v>
      </c>
      <c r="J56" s="186">
        <f>'INFO'!$D$7</f>
        <v>0</v>
      </c>
      <c r="K56" t="s" s="187">
        <f>'INFO'!$D$8</f>
      </c>
      <c r="L56" s="186">
        <f>'INFO'!$D$9</f>
        <v>0</v>
      </c>
      <c r="M56" s="186">
        <f>'INFO'!$D$10</f>
        <v>0</v>
      </c>
      <c r="N56" t="s" s="187">
        <f>'INFO'!$D$11</f>
      </c>
      <c r="O56" s="186">
        <f>'INFO'!$D$13</f>
        <v>0</v>
      </c>
      <c r="P56" s="186">
        <f>'INFO'!$D$14</f>
        <v>0</v>
      </c>
      <c r="Q56" t="s" s="187">
        <f>'INFO'!$D$15</f>
      </c>
      <c r="R56" s="188">
        <f>'INFO'!$D$17</f>
      </c>
      <c r="S56" t="s" s="187">
        <f>'INFO'!$D$18</f>
      </c>
      <c r="T56" t="s" s="187">
        <f>'INFO'!$D$19</f>
      </c>
      <c r="U56" s="186">
        <f>'INFO'!$D$22</f>
        <v>0</v>
      </c>
      <c r="V56" s="186">
        <f>'INFO'!$D$23</f>
        <v>0</v>
      </c>
      <c r="W56" t="s" s="187">
        <f>'INFO'!$D$24</f>
      </c>
      <c r="X56" s="186">
        <f>'INFO'!$D$25</f>
        <v>0</v>
      </c>
      <c r="Y56" s="186">
        <f>'INFO'!$D$26</f>
        <v>0</v>
      </c>
      <c r="Z56" s="186">
        <f>'INFO'!$D$27</f>
        <v>0</v>
      </c>
      <c r="AA56" t="s" s="187">
        <f>'INFO'!$D$28</f>
      </c>
      <c r="AB56" s="186">
        <f>'INFO'!$D$29</f>
        <v>0</v>
      </c>
      <c r="AC56" s="189">
        <f>'INFO'!$J$10</f>
        <v>0</v>
      </c>
      <c r="AD56" s="186">
        <f>'INFO'!$J$9</f>
        <v>0</v>
      </c>
      <c r="AE56" s="186">
        <f>IF($G$45&gt;0,10*$G$45/D56,0)</f>
        <v>0</v>
      </c>
    </row>
    <row r="57" ht="15.35" customHeight="1">
      <c r="A57" t="s" s="180">
        <v>459</v>
      </c>
      <c r="B57" t="s" s="180">
        <v>53</v>
      </c>
      <c r="C57" s="181">
        <v>10085</v>
      </c>
      <c r="D57" s="182">
        <f>_xlfn.SUMIFS('HOLDS'!I1:I155,'HOLDS'!C1:C155,B57)+_xlfn.SUMIFS('HOLDS'!I1:I155,'HOLDS'!C1:C155,"CH.GR.RVSET")</f>
        <v>0</v>
      </c>
      <c r="E57" t="s" s="183">
        <v>1</v>
      </c>
      <c r="F57" s="184">
        <f>VLOOKUP(B57,'HOLDS'!C1:T155,5,FALSE)</f>
        <v>121.5</v>
      </c>
      <c r="G57" s="182">
        <f>_xlfn.SUMIFS('HOLDS'!I1:I155,'HOLDS'!C1:C155,B57)</f>
        <v>0</v>
      </c>
      <c r="H57" s="185">
        <f>F57*G57</f>
        <v>0</v>
      </c>
      <c r="I57" s="186">
        <f>'INFO'!$D$6</f>
        <v>0</v>
      </c>
      <c r="J57" s="186">
        <f>'INFO'!$D$7</f>
        <v>0</v>
      </c>
      <c r="K57" t="s" s="187">
        <f>'INFO'!$D$8</f>
      </c>
      <c r="L57" s="186">
        <f>'INFO'!$D$9</f>
        <v>0</v>
      </c>
      <c r="M57" s="186">
        <f>'INFO'!$D$10</f>
        <v>0</v>
      </c>
      <c r="N57" t="s" s="187">
        <f>'INFO'!$D$11</f>
      </c>
      <c r="O57" s="186">
        <f>'INFO'!$D$13</f>
        <v>0</v>
      </c>
      <c r="P57" s="186">
        <f>'INFO'!$D$14</f>
        <v>0</v>
      </c>
      <c r="Q57" t="s" s="187">
        <f>'INFO'!$D$15</f>
      </c>
      <c r="R57" s="188">
        <f>'INFO'!$D$17</f>
      </c>
      <c r="S57" t="s" s="187">
        <f>'INFO'!$D$18</f>
      </c>
      <c r="T57" t="s" s="187">
        <f>'INFO'!$D$19</f>
      </c>
      <c r="U57" s="186">
        <f>'INFO'!$D$22</f>
        <v>0</v>
      </c>
      <c r="V57" s="186">
        <f>'INFO'!$D$23</f>
        <v>0</v>
      </c>
      <c r="W57" t="s" s="187">
        <f>'INFO'!$D$24</f>
      </c>
      <c r="X57" s="186">
        <f>'INFO'!$D$25</f>
        <v>0</v>
      </c>
      <c r="Y57" s="186">
        <f>'INFO'!$D$26</f>
        <v>0</v>
      </c>
      <c r="Z57" s="186">
        <f>'INFO'!$D$27</f>
        <v>0</v>
      </c>
      <c r="AA57" t="s" s="187">
        <f>'INFO'!$D$28</f>
      </c>
      <c r="AB57" s="186">
        <f>'INFO'!$D$29</f>
        <v>0</v>
      </c>
      <c r="AC57" s="189">
        <f>'INFO'!$J$10</f>
        <v>0</v>
      </c>
      <c r="AD57" s="186">
        <f>'INFO'!$J$9</f>
        <v>0</v>
      </c>
      <c r="AE57" s="186">
        <f>IF($G$45&gt;0,10*$G$45/D57,0)</f>
        <v>0</v>
      </c>
    </row>
    <row r="58" ht="15.35" customHeight="1">
      <c r="A58" t="s" s="180">
        <v>460</v>
      </c>
      <c r="B58" t="s" s="180">
        <v>55</v>
      </c>
      <c r="C58" s="181">
        <v>10085</v>
      </c>
      <c r="D58" s="182">
        <f>_xlfn.SUMIFS('HOLDS'!I1:I155,'HOLDS'!C1:C155,B58)+_xlfn.SUMIFS('HOLDS'!I1:I155,'HOLDS'!C1:C155,"CH.GR.RVSET")</f>
        <v>0</v>
      </c>
      <c r="E58" t="s" s="183">
        <v>1</v>
      </c>
      <c r="F58" s="184">
        <f>VLOOKUP(B58,'HOLDS'!C1:T155,5,FALSE)</f>
        <v>133</v>
      </c>
      <c r="G58" s="182">
        <f>_xlfn.SUMIFS('HOLDS'!I1:I155,'HOLDS'!C1:C155,B58)</f>
        <v>0</v>
      </c>
      <c r="H58" s="185">
        <f>F58*G58</f>
        <v>0</v>
      </c>
      <c r="I58" s="186">
        <f>'INFO'!$D$6</f>
        <v>0</v>
      </c>
      <c r="J58" s="186">
        <f>'INFO'!$D$7</f>
        <v>0</v>
      </c>
      <c r="K58" t="s" s="187">
        <f>'INFO'!$D$8</f>
      </c>
      <c r="L58" s="186">
        <f>'INFO'!$D$9</f>
        <v>0</v>
      </c>
      <c r="M58" s="186">
        <f>'INFO'!$D$10</f>
        <v>0</v>
      </c>
      <c r="N58" t="s" s="187">
        <f>'INFO'!$D$11</f>
      </c>
      <c r="O58" s="186">
        <f>'INFO'!$D$13</f>
        <v>0</v>
      </c>
      <c r="P58" s="186">
        <f>'INFO'!$D$14</f>
        <v>0</v>
      </c>
      <c r="Q58" t="s" s="187">
        <f>'INFO'!$D$15</f>
      </c>
      <c r="R58" s="188">
        <f>'INFO'!$D$17</f>
      </c>
      <c r="S58" t="s" s="187">
        <f>'INFO'!$D$18</f>
      </c>
      <c r="T58" t="s" s="187">
        <f>'INFO'!$D$19</f>
      </c>
      <c r="U58" s="186">
        <f>'INFO'!$D$22</f>
        <v>0</v>
      </c>
      <c r="V58" s="186">
        <f>'INFO'!$D$23</f>
        <v>0</v>
      </c>
      <c r="W58" t="s" s="187">
        <f>'INFO'!$D$24</f>
      </c>
      <c r="X58" s="186">
        <f>'INFO'!$D$25</f>
        <v>0</v>
      </c>
      <c r="Y58" s="186">
        <f>'INFO'!$D$26</f>
        <v>0</v>
      </c>
      <c r="Z58" s="186">
        <f>'INFO'!$D$27</f>
        <v>0</v>
      </c>
      <c r="AA58" t="s" s="187">
        <f>'INFO'!$D$28</f>
      </c>
      <c r="AB58" s="186">
        <f>'INFO'!$D$29</f>
        <v>0</v>
      </c>
      <c r="AC58" s="189">
        <f>'INFO'!$J$10</f>
        <v>0</v>
      </c>
      <c r="AD58" s="186">
        <f>'INFO'!$J$9</f>
        <v>0</v>
      </c>
      <c r="AE58" s="186">
        <f>IF($G$45&gt;0,10*$G$45/D58,0)</f>
        <v>0</v>
      </c>
    </row>
    <row r="59" ht="15.35" customHeight="1">
      <c r="A59" t="s" s="180">
        <v>461</v>
      </c>
      <c r="B59" t="s" s="180">
        <v>57</v>
      </c>
      <c r="C59" s="181">
        <v>10085</v>
      </c>
      <c r="D59" s="182">
        <f>_xlfn.SUMIFS('HOLDS'!I1:I155,'HOLDS'!C1:C155,B59)+_xlfn.SUMIFS('HOLDS'!I1:I155,'HOLDS'!C1:C155,"CH.GR.RVSET")</f>
        <v>0</v>
      </c>
      <c r="E59" t="s" s="183">
        <v>1</v>
      </c>
      <c r="F59" s="184">
        <f>VLOOKUP(B59,'HOLDS'!C1:T155,5,FALSE)</f>
        <v>125</v>
      </c>
      <c r="G59" s="182">
        <f>_xlfn.SUMIFS('HOLDS'!I1:I155,'HOLDS'!C1:C155,B59)</f>
        <v>0</v>
      </c>
      <c r="H59" s="185">
        <f>F59*G59</f>
        <v>0</v>
      </c>
      <c r="I59" s="186">
        <f>'INFO'!$D$6</f>
        <v>0</v>
      </c>
      <c r="J59" s="186">
        <f>'INFO'!$D$7</f>
        <v>0</v>
      </c>
      <c r="K59" t="s" s="187">
        <f>'INFO'!$D$8</f>
      </c>
      <c r="L59" s="186">
        <f>'INFO'!$D$9</f>
        <v>0</v>
      </c>
      <c r="M59" s="186">
        <f>'INFO'!$D$10</f>
        <v>0</v>
      </c>
      <c r="N59" t="s" s="187">
        <f>'INFO'!$D$11</f>
      </c>
      <c r="O59" s="186">
        <f>'INFO'!$D$13</f>
        <v>0</v>
      </c>
      <c r="P59" s="186">
        <f>'INFO'!$D$14</f>
        <v>0</v>
      </c>
      <c r="Q59" t="s" s="187">
        <f>'INFO'!$D$15</f>
      </c>
      <c r="R59" s="188">
        <f>'INFO'!$D$17</f>
      </c>
      <c r="S59" t="s" s="187">
        <f>'INFO'!$D$18</f>
      </c>
      <c r="T59" t="s" s="187">
        <f>'INFO'!$D$19</f>
      </c>
      <c r="U59" s="186">
        <f>'INFO'!$D$22</f>
        <v>0</v>
      </c>
      <c r="V59" s="186">
        <f>'INFO'!$D$23</f>
        <v>0</v>
      </c>
      <c r="W59" t="s" s="187">
        <f>'INFO'!$D$24</f>
      </c>
      <c r="X59" s="186">
        <f>'INFO'!$D$25</f>
        <v>0</v>
      </c>
      <c r="Y59" s="186">
        <f>'INFO'!$D$26</f>
        <v>0</v>
      </c>
      <c r="Z59" s="186">
        <f>'INFO'!$D$27</f>
        <v>0</v>
      </c>
      <c r="AA59" t="s" s="187">
        <f>'INFO'!$D$28</f>
      </c>
      <c r="AB59" s="186">
        <f>'INFO'!$D$29</f>
        <v>0</v>
      </c>
      <c r="AC59" s="189">
        <f>'INFO'!$J$10</f>
        <v>0</v>
      </c>
      <c r="AD59" s="186">
        <f>'INFO'!$J$9</f>
        <v>0</v>
      </c>
      <c r="AE59" s="186">
        <f>IF($G$45&gt;0,10*$G$45/D59,0)</f>
        <v>0</v>
      </c>
    </row>
    <row r="60" ht="15.35" customHeight="1">
      <c r="A60" t="s" s="180">
        <v>462</v>
      </c>
      <c r="B60" t="s" s="180">
        <v>59</v>
      </c>
      <c r="C60" s="181">
        <v>10085</v>
      </c>
      <c r="D60" s="182">
        <f>_xlfn.SUMIFS('HOLDS'!I1:I155,'HOLDS'!C1:C155,B60)+_xlfn.SUMIFS('HOLDS'!I1:I155,'HOLDS'!C1:C155,"CH.GR.RVSET")</f>
        <v>0</v>
      </c>
      <c r="E60" t="s" s="183">
        <v>1</v>
      </c>
      <c r="F60" s="184">
        <f>VLOOKUP(B60,'HOLDS'!C1:T155,5,FALSE)</f>
        <v>131</v>
      </c>
      <c r="G60" s="182">
        <f>_xlfn.SUMIFS('HOLDS'!I1:I155,'HOLDS'!C1:C155,B60)</f>
        <v>0</v>
      </c>
      <c r="H60" s="185">
        <f>F60*G60</f>
        <v>0</v>
      </c>
      <c r="I60" s="186">
        <f>'INFO'!$D$6</f>
        <v>0</v>
      </c>
      <c r="J60" s="186">
        <f>'INFO'!$D$7</f>
        <v>0</v>
      </c>
      <c r="K60" t="s" s="187">
        <f>'INFO'!$D$8</f>
      </c>
      <c r="L60" s="186">
        <f>'INFO'!$D$9</f>
        <v>0</v>
      </c>
      <c r="M60" s="186">
        <f>'INFO'!$D$10</f>
        <v>0</v>
      </c>
      <c r="N60" t="s" s="187">
        <f>'INFO'!$D$11</f>
      </c>
      <c r="O60" s="186">
        <f>'INFO'!$D$13</f>
        <v>0</v>
      </c>
      <c r="P60" s="186">
        <f>'INFO'!$D$14</f>
        <v>0</v>
      </c>
      <c r="Q60" t="s" s="187">
        <f>'INFO'!$D$15</f>
      </c>
      <c r="R60" s="188">
        <f>'INFO'!$D$17</f>
      </c>
      <c r="S60" t="s" s="187">
        <f>'INFO'!$D$18</f>
      </c>
      <c r="T60" t="s" s="187">
        <f>'INFO'!$D$19</f>
      </c>
      <c r="U60" s="186">
        <f>'INFO'!$D$22</f>
        <v>0</v>
      </c>
      <c r="V60" s="186">
        <f>'INFO'!$D$23</f>
        <v>0</v>
      </c>
      <c r="W60" t="s" s="187">
        <f>'INFO'!$D$24</f>
      </c>
      <c r="X60" s="186">
        <f>'INFO'!$D$25</f>
        <v>0</v>
      </c>
      <c r="Y60" s="186">
        <f>'INFO'!$D$26</f>
        <v>0</v>
      </c>
      <c r="Z60" s="186">
        <f>'INFO'!$D$27</f>
        <v>0</v>
      </c>
      <c r="AA60" t="s" s="187">
        <f>'INFO'!$D$28</f>
      </c>
      <c r="AB60" s="186">
        <f>'INFO'!$D$29</f>
        <v>0</v>
      </c>
      <c r="AC60" s="189">
        <f>'INFO'!$J$10</f>
        <v>0</v>
      </c>
      <c r="AD60" s="186">
        <f>'INFO'!$J$9</f>
        <v>0</v>
      </c>
      <c r="AE60" s="186">
        <f>IF($G$45&gt;0,10*$G$45/D60,0)</f>
        <v>0</v>
      </c>
    </row>
    <row r="61" ht="15.35" customHeight="1">
      <c r="A61" t="s" s="180">
        <v>463</v>
      </c>
      <c r="B61" t="s" s="180">
        <v>61</v>
      </c>
      <c r="C61" s="181">
        <v>10085</v>
      </c>
      <c r="D61" s="182">
        <f>_xlfn.SUMIFS('HOLDS'!I1:I155,'HOLDS'!C1:C155,B61)+_xlfn.SUMIFS('HOLDS'!I1:I155,'HOLDS'!C1:C155,"CH.GR.RVSET")</f>
        <v>0</v>
      </c>
      <c r="E61" t="s" s="183">
        <v>1</v>
      </c>
      <c r="F61" s="184">
        <f>VLOOKUP(B61,'HOLDS'!C1:T155,5,FALSE)</f>
        <v>129.5</v>
      </c>
      <c r="G61" s="182">
        <f>_xlfn.SUMIFS('HOLDS'!I1:I155,'HOLDS'!C1:C155,B61)</f>
        <v>0</v>
      </c>
      <c r="H61" s="185">
        <f>F61*G61</f>
        <v>0</v>
      </c>
      <c r="I61" s="186">
        <f>'INFO'!$D$6</f>
        <v>0</v>
      </c>
      <c r="J61" s="186">
        <f>'INFO'!$D$7</f>
        <v>0</v>
      </c>
      <c r="K61" t="s" s="187">
        <f>'INFO'!$D$8</f>
      </c>
      <c r="L61" s="186">
        <f>'INFO'!$D$9</f>
        <v>0</v>
      </c>
      <c r="M61" s="186">
        <f>'INFO'!$D$10</f>
        <v>0</v>
      </c>
      <c r="N61" t="s" s="187">
        <f>'INFO'!$D$11</f>
      </c>
      <c r="O61" s="186">
        <f>'INFO'!$D$13</f>
        <v>0</v>
      </c>
      <c r="P61" s="186">
        <f>'INFO'!$D$14</f>
        <v>0</v>
      </c>
      <c r="Q61" t="s" s="187">
        <f>'INFO'!$D$15</f>
      </c>
      <c r="R61" s="188">
        <f>'INFO'!$D$17</f>
      </c>
      <c r="S61" t="s" s="187">
        <f>'INFO'!$D$18</f>
      </c>
      <c r="T61" t="s" s="187">
        <f>'INFO'!$D$19</f>
      </c>
      <c r="U61" s="186">
        <f>'INFO'!$D$22</f>
        <v>0</v>
      </c>
      <c r="V61" s="186">
        <f>'INFO'!$D$23</f>
        <v>0</v>
      </c>
      <c r="W61" t="s" s="187">
        <f>'INFO'!$D$24</f>
      </c>
      <c r="X61" s="186">
        <f>'INFO'!$D$25</f>
        <v>0</v>
      </c>
      <c r="Y61" s="186">
        <f>'INFO'!$D$26</f>
        <v>0</v>
      </c>
      <c r="Z61" s="186">
        <f>'INFO'!$D$27</f>
        <v>0</v>
      </c>
      <c r="AA61" t="s" s="187">
        <f>'INFO'!$D$28</f>
      </c>
      <c r="AB61" s="186">
        <f>'INFO'!$D$29</f>
        <v>0</v>
      </c>
      <c r="AC61" s="189">
        <f>'INFO'!$J$10</f>
        <v>0</v>
      </c>
      <c r="AD61" s="186">
        <f>'INFO'!$J$9</f>
        <v>0</v>
      </c>
      <c r="AE61" s="186">
        <f>IF($G$45&gt;0,10*$G$45/D61,0)</f>
        <v>0</v>
      </c>
    </row>
    <row r="62" ht="15.35" customHeight="1">
      <c r="A62" t="s" s="180">
        <v>464</v>
      </c>
      <c r="B62" t="s" s="180">
        <v>63</v>
      </c>
      <c r="C62" s="181">
        <v>10085</v>
      </c>
      <c r="D62" s="182">
        <f>_xlfn.SUMIFS('HOLDS'!I1:I155,'HOLDS'!C1:C155,B62)+_xlfn.SUMIFS('HOLDS'!I1:I155,'HOLDS'!C1:C155,"CH.GR.RVSET")</f>
        <v>0</v>
      </c>
      <c r="E62" t="s" s="183">
        <v>1</v>
      </c>
      <c r="F62" s="184">
        <f>VLOOKUP(B62,'HOLDS'!C1:T155,5,FALSE)</f>
        <v>139.5</v>
      </c>
      <c r="G62" s="182">
        <f>_xlfn.SUMIFS('HOLDS'!I1:I155,'HOLDS'!C1:C155,B62)</f>
        <v>0</v>
      </c>
      <c r="H62" s="185">
        <f>F62*G62</f>
        <v>0</v>
      </c>
      <c r="I62" s="186">
        <f>'INFO'!$D$6</f>
        <v>0</v>
      </c>
      <c r="J62" s="186">
        <f>'INFO'!$D$7</f>
        <v>0</v>
      </c>
      <c r="K62" t="s" s="187">
        <f>'INFO'!$D$8</f>
      </c>
      <c r="L62" s="186">
        <f>'INFO'!$D$9</f>
        <v>0</v>
      </c>
      <c r="M62" s="186">
        <f>'INFO'!$D$10</f>
        <v>0</v>
      </c>
      <c r="N62" t="s" s="187">
        <f>'INFO'!$D$11</f>
      </c>
      <c r="O62" s="186">
        <f>'INFO'!$D$13</f>
        <v>0</v>
      </c>
      <c r="P62" s="186">
        <f>'INFO'!$D$14</f>
        <v>0</v>
      </c>
      <c r="Q62" t="s" s="187">
        <f>'INFO'!$D$15</f>
      </c>
      <c r="R62" s="188">
        <f>'INFO'!$D$17</f>
      </c>
      <c r="S62" t="s" s="187">
        <f>'INFO'!$D$18</f>
      </c>
      <c r="T62" t="s" s="187">
        <f>'INFO'!$D$19</f>
      </c>
      <c r="U62" s="186">
        <f>'INFO'!$D$22</f>
        <v>0</v>
      </c>
      <c r="V62" s="186">
        <f>'INFO'!$D$23</f>
        <v>0</v>
      </c>
      <c r="W62" t="s" s="187">
        <f>'INFO'!$D$24</f>
      </c>
      <c r="X62" s="186">
        <f>'INFO'!$D$25</f>
        <v>0</v>
      </c>
      <c r="Y62" s="186">
        <f>'INFO'!$D$26</f>
        <v>0</v>
      </c>
      <c r="Z62" s="186">
        <f>'INFO'!$D$27</f>
        <v>0</v>
      </c>
      <c r="AA62" t="s" s="187">
        <f>'INFO'!$D$28</f>
      </c>
      <c r="AB62" s="186">
        <f>'INFO'!$D$29</f>
        <v>0</v>
      </c>
      <c r="AC62" s="189">
        <f>'INFO'!$J$10</f>
        <v>0</v>
      </c>
      <c r="AD62" s="186">
        <f>'INFO'!$J$9</f>
        <v>0</v>
      </c>
      <c r="AE62" s="186">
        <f>IF($G$45&gt;0,10*$G$45/D62,0)</f>
        <v>0</v>
      </c>
    </row>
    <row r="63" ht="15.35" customHeight="1">
      <c r="A63" t="s" s="180">
        <v>465</v>
      </c>
      <c r="B63" t="s" s="180">
        <v>65</v>
      </c>
      <c r="C63" s="181">
        <v>10085</v>
      </c>
      <c r="D63" s="182">
        <f>_xlfn.SUMIFS('HOLDS'!I1:I155,'HOLDS'!C1:C155,B63)+_xlfn.SUMIFS('HOLDS'!I1:I155,'HOLDS'!C1:C155,"CH.GR.RVSET")</f>
        <v>0</v>
      </c>
      <c r="E63" t="s" s="183">
        <v>1</v>
      </c>
      <c r="F63" s="184">
        <f>VLOOKUP(B63,'HOLDS'!C1:T155,5,FALSE)</f>
        <v>131.5</v>
      </c>
      <c r="G63" s="182">
        <f>_xlfn.SUMIFS('HOLDS'!I1:I155,'HOLDS'!C1:C155,B63)</f>
        <v>0</v>
      </c>
      <c r="H63" s="185">
        <f>F63*G63</f>
        <v>0</v>
      </c>
      <c r="I63" s="186">
        <f>'INFO'!$D$6</f>
        <v>0</v>
      </c>
      <c r="J63" s="186">
        <f>'INFO'!$D$7</f>
        <v>0</v>
      </c>
      <c r="K63" t="s" s="187">
        <f>'INFO'!$D$8</f>
      </c>
      <c r="L63" s="186">
        <f>'INFO'!$D$9</f>
        <v>0</v>
      </c>
      <c r="M63" s="186">
        <f>'INFO'!$D$10</f>
        <v>0</v>
      </c>
      <c r="N63" t="s" s="187">
        <f>'INFO'!$D$11</f>
      </c>
      <c r="O63" s="186">
        <f>'INFO'!$D$13</f>
        <v>0</v>
      </c>
      <c r="P63" s="186">
        <f>'INFO'!$D$14</f>
        <v>0</v>
      </c>
      <c r="Q63" t="s" s="187">
        <f>'INFO'!$D$15</f>
      </c>
      <c r="R63" s="188">
        <f>'INFO'!$D$17</f>
      </c>
      <c r="S63" t="s" s="187">
        <f>'INFO'!$D$18</f>
      </c>
      <c r="T63" t="s" s="187">
        <f>'INFO'!$D$19</f>
      </c>
      <c r="U63" s="186">
        <f>'INFO'!$D$22</f>
        <v>0</v>
      </c>
      <c r="V63" s="186">
        <f>'INFO'!$D$23</f>
        <v>0</v>
      </c>
      <c r="W63" t="s" s="187">
        <f>'INFO'!$D$24</f>
      </c>
      <c r="X63" s="186">
        <f>'INFO'!$D$25</f>
        <v>0</v>
      </c>
      <c r="Y63" s="186">
        <f>'INFO'!$D$26</f>
        <v>0</v>
      </c>
      <c r="Z63" s="186">
        <f>'INFO'!$D$27</f>
        <v>0</v>
      </c>
      <c r="AA63" t="s" s="187">
        <f>'INFO'!$D$28</f>
      </c>
      <c r="AB63" s="186">
        <f>'INFO'!$D$29</f>
        <v>0</v>
      </c>
      <c r="AC63" s="189">
        <f>'INFO'!$J$10</f>
        <v>0</v>
      </c>
      <c r="AD63" s="186">
        <f>'INFO'!$J$9</f>
        <v>0</v>
      </c>
      <c r="AE63" s="186">
        <f>IF($G$45&gt;0,10*$G$45/D63,0)</f>
        <v>0</v>
      </c>
    </row>
    <row r="64" ht="15.35" customHeight="1">
      <c r="A64" t="s" s="180">
        <v>466</v>
      </c>
      <c r="B64" t="s" s="180">
        <v>67</v>
      </c>
      <c r="C64" s="181">
        <v>10085</v>
      </c>
      <c r="D64" s="182">
        <f>_xlfn.SUMIFS('HOLDS'!I1:I155,'HOLDS'!C1:C155,B64)+_xlfn.SUMIFS('HOLDS'!I1:I155,'HOLDS'!C1:C155,"CH.GR.RVSET")</f>
        <v>0</v>
      </c>
      <c r="E64" t="s" s="183">
        <v>1</v>
      </c>
      <c r="F64" s="184">
        <f>VLOOKUP(B64,'HOLDS'!C1:T155,5,FALSE)</f>
        <v>123</v>
      </c>
      <c r="G64" s="182">
        <f>_xlfn.SUMIFS('HOLDS'!I1:I155,'HOLDS'!C1:C155,B64)</f>
        <v>0</v>
      </c>
      <c r="H64" s="185">
        <f>F64*G64</f>
        <v>0</v>
      </c>
      <c r="I64" s="186">
        <f>'INFO'!$D$6</f>
        <v>0</v>
      </c>
      <c r="J64" s="186">
        <f>'INFO'!$D$7</f>
        <v>0</v>
      </c>
      <c r="K64" t="s" s="187">
        <f>'INFO'!$D$8</f>
      </c>
      <c r="L64" s="186">
        <f>'INFO'!$D$9</f>
        <v>0</v>
      </c>
      <c r="M64" s="186">
        <f>'INFO'!$D$10</f>
        <v>0</v>
      </c>
      <c r="N64" t="s" s="187">
        <f>'INFO'!$D$11</f>
      </c>
      <c r="O64" s="186">
        <f>'INFO'!$D$13</f>
        <v>0</v>
      </c>
      <c r="P64" s="186">
        <f>'INFO'!$D$14</f>
        <v>0</v>
      </c>
      <c r="Q64" t="s" s="187">
        <f>'INFO'!$D$15</f>
      </c>
      <c r="R64" s="188">
        <f>'INFO'!$D$17</f>
      </c>
      <c r="S64" t="s" s="187">
        <f>'INFO'!$D$18</f>
      </c>
      <c r="T64" t="s" s="187">
        <f>'INFO'!$D$19</f>
      </c>
      <c r="U64" s="186">
        <f>'INFO'!$D$22</f>
        <v>0</v>
      </c>
      <c r="V64" s="186">
        <f>'INFO'!$D$23</f>
        <v>0</v>
      </c>
      <c r="W64" t="s" s="187">
        <f>'INFO'!$D$24</f>
      </c>
      <c r="X64" s="186">
        <f>'INFO'!$D$25</f>
        <v>0</v>
      </c>
      <c r="Y64" s="186">
        <f>'INFO'!$D$26</f>
        <v>0</v>
      </c>
      <c r="Z64" s="186">
        <f>'INFO'!$D$27</f>
        <v>0</v>
      </c>
      <c r="AA64" t="s" s="187">
        <f>'INFO'!$D$28</f>
      </c>
      <c r="AB64" s="186">
        <f>'INFO'!$D$29</f>
        <v>0</v>
      </c>
      <c r="AC64" s="189">
        <f>'INFO'!$J$10</f>
        <v>0</v>
      </c>
      <c r="AD64" s="186">
        <f>'INFO'!$J$9</f>
        <v>0</v>
      </c>
      <c r="AE64" s="186">
        <f>IF($G$45&gt;0,10*$G$45/D64,0)</f>
        <v>0</v>
      </c>
    </row>
    <row r="65" ht="15.35" customHeight="1">
      <c r="A65" t="s" s="180">
        <v>467</v>
      </c>
      <c r="B65" t="s" s="180">
        <v>69</v>
      </c>
      <c r="C65" s="181">
        <v>10085</v>
      </c>
      <c r="D65" s="182">
        <f>_xlfn.SUMIFS('HOLDS'!I1:I155,'HOLDS'!C1:C155,B65)+_xlfn.SUMIFS('HOLDS'!I1:I155,'HOLDS'!C1:C155,"CH.GR.RVSET")</f>
        <v>0</v>
      </c>
      <c r="E65" t="s" s="183">
        <v>1</v>
      </c>
      <c r="F65" s="184">
        <f>VLOOKUP(B65,'HOLDS'!C1:T155,5,FALSE)</f>
        <v>136.5</v>
      </c>
      <c r="G65" s="182">
        <f>_xlfn.SUMIFS('HOLDS'!I1:I155,'HOLDS'!C1:C155,B65)</f>
        <v>0</v>
      </c>
      <c r="H65" s="185">
        <f>F65*G65</f>
        <v>0</v>
      </c>
      <c r="I65" s="186">
        <f>'INFO'!$D$6</f>
        <v>0</v>
      </c>
      <c r="J65" s="186">
        <f>'INFO'!$D$7</f>
        <v>0</v>
      </c>
      <c r="K65" t="s" s="187">
        <f>'INFO'!$D$8</f>
      </c>
      <c r="L65" s="186">
        <f>'INFO'!$D$9</f>
        <v>0</v>
      </c>
      <c r="M65" s="186">
        <f>'INFO'!$D$10</f>
        <v>0</v>
      </c>
      <c r="N65" t="s" s="187">
        <f>'INFO'!$D$11</f>
      </c>
      <c r="O65" s="186">
        <f>'INFO'!$D$13</f>
        <v>0</v>
      </c>
      <c r="P65" s="186">
        <f>'INFO'!$D$14</f>
        <v>0</v>
      </c>
      <c r="Q65" t="s" s="187">
        <f>'INFO'!$D$15</f>
      </c>
      <c r="R65" s="188">
        <f>'INFO'!$D$17</f>
      </c>
      <c r="S65" t="s" s="187">
        <f>'INFO'!$D$18</f>
      </c>
      <c r="T65" t="s" s="187">
        <f>'INFO'!$D$19</f>
      </c>
      <c r="U65" s="186">
        <f>'INFO'!$D$22</f>
        <v>0</v>
      </c>
      <c r="V65" s="186">
        <f>'INFO'!$D$23</f>
        <v>0</v>
      </c>
      <c r="W65" t="s" s="187">
        <f>'INFO'!$D$24</f>
      </c>
      <c r="X65" s="186">
        <f>'INFO'!$D$25</f>
        <v>0</v>
      </c>
      <c r="Y65" s="186">
        <f>'INFO'!$D$26</f>
        <v>0</v>
      </c>
      <c r="Z65" s="186">
        <f>'INFO'!$D$27</f>
        <v>0</v>
      </c>
      <c r="AA65" t="s" s="187">
        <f>'INFO'!$D$28</f>
      </c>
      <c r="AB65" s="186">
        <f>'INFO'!$D$29</f>
        <v>0</v>
      </c>
      <c r="AC65" s="189">
        <f>'INFO'!$J$10</f>
        <v>0</v>
      </c>
      <c r="AD65" s="186">
        <f>'INFO'!$J$9</f>
        <v>0</v>
      </c>
      <c r="AE65" s="186">
        <f>IF($G$45&gt;0,10*$G$45/D65,0)</f>
        <v>0</v>
      </c>
    </row>
    <row r="66" ht="15.35" customHeight="1">
      <c r="A66" t="s" s="180">
        <v>468</v>
      </c>
      <c r="B66" t="s" s="180">
        <v>71</v>
      </c>
      <c r="C66" s="181">
        <v>10085</v>
      </c>
      <c r="D66" s="182">
        <f>_xlfn.SUMIFS('HOLDS'!I1:I155,'HOLDS'!C1:C155,B66)+_xlfn.SUMIFS('HOLDS'!I1:I155,'HOLDS'!C1:C155,"CH.GR.RVSET")</f>
        <v>0</v>
      </c>
      <c r="E66" t="s" s="183">
        <v>1</v>
      </c>
      <c r="F66" s="184">
        <f>VLOOKUP(B66,'HOLDS'!C1:T155,5,FALSE)</f>
        <v>159.5</v>
      </c>
      <c r="G66" s="182">
        <f>_xlfn.SUMIFS('HOLDS'!I1:I155,'HOLDS'!C1:C155,B66)</f>
        <v>0</v>
      </c>
      <c r="H66" s="185">
        <f>F66*G66</f>
        <v>0</v>
      </c>
      <c r="I66" s="186">
        <f>'INFO'!$D$6</f>
        <v>0</v>
      </c>
      <c r="J66" s="186">
        <f>'INFO'!$D$7</f>
        <v>0</v>
      </c>
      <c r="K66" t="s" s="187">
        <f>'INFO'!$D$8</f>
      </c>
      <c r="L66" s="186">
        <f>'INFO'!$D$9</f>
        <v>0</v>
      </c>
      <c r="M66" s="186">
        <f>'INFO'!$D$10</f>
        <v>0</v>
      </c>
      <c r="N66" t="s" s="187">
        <f>'INFO'!$D$11</f>
      </c>
      <c r="O66" s="186">
        <f>'INFO'!$D$13</f>
        <v>0</v>
      </c>
      <c r="P66" s="186">
        <f>'INFO'!$D$14</f>
        <v>0</v>
      </c>
      <c r="Q66" t="s" s="187">
        <f>'INFO'!$D$15</f>
      </c>
      <c r="R66" s="188">
        <f>'INFO'!$D$17</f>
      </c>
      <c r="S66" t="s" s="187">
        <f>'INFO'!$D$18</f>
      </c>
      <c r="T66" t="s" s="187">
        <f>'INFO'!$D$19</f>
      </c>
      <c r="U66" s="186">
        <f>'INFO'!$D$22</f>
        <v>0</v>
      </c>
      <c r="V66" s="186">
        <f>'INFO'!$D$23</f>
        <v>0</v>
      </c>
      <c r="W66" t="s" s="187">
        <f>'INFO'!$D$24</f>
      </c>
      <c r="X66" s="186">
        <f>'INFO'!$D$25</f>
        <v>0</v>
      </c>
      <c r="Y66" s="186">
        <f>'INFO'!$D$26</f>
        <v>0</v>
      </c>
      <c r="Z66" s="186">
        <f>'INFO'!$D$27</f>
        <v>0</v>
      </c>
      <c r="AA66" t="s" s="187">
        <f>'INFO'!$D$28</f>
      </c>
      <c r="AB66" s="186">
        <f>'INFO'!$D$29</f>
        <v>0</v>
      </c>
      <c r="AC66" s="189">
        <f>'INFO'!$J$10</f>
        <v>0</v>
      </c>
      <c r="AD66" s="186">
        <f>'INFO'!$J$9</f>
        <v>0</v>
      </c>
      <c r="AE66" s="186">
        <f>IF($G$45&gt;0,10*$G$45/D66,0)</f>
        <v>0</v>
      </c>
    </row>
    <row r="67" ht="15.35" customHeight="1">
      <c r="A67" t="s" s="180">
        <v>469</v>
      </c>
      <c r="B67" t="s" s="180">
        <v>74</v>
      </c>
      <c r="C67" s="181">
        <v>10085</v>
      </c>
      <c r="D67" s="182">
        <f>_xlfn.SUMIFS('HOLDS'!I1:I155,'HOLDS'!C1:C155,B67)+_xlfn.SUMIFS('HOLDS'!I1:I155,'HOLDS'!C1:C155,"CH.GR.RVSET")</f>
        <v>0</v>
      </c>
      <c r="E67" t="s" s="183">
        <v>1</v>
      </c>
      <c r="F67" s="184">
        <f>VLOOKUP(B67,'HOLDS'!C1:T155,5,FALSE)</f>
        <v>161.5</v>
      </c>
      <c r="G67" s="182">
        <f>_xlfn.SUMIFS('HOLDS'!I1:I155,'HOLDS'!C1:C155,B67)</f>
        <v>0</v>
      </c>
      <c r="H67" s="185">
        <f>F67*G67</f>
        <v>0</v>
      </c>
      <c r="I67" s="186">
        <f>'INFO'!$D$6</f>
        <v>0</v>
      </c>
      <c r="J67" s="186">
        <f>'INFO'!$D$7</f>
        <v>0</v>
      </c>
      <c r="K67" t="s" s="187">
        <f>'INFO'!$D$8</f>
      </c>
      <c r="L67" s="186">
        <f>'INFO'!$D$9</f>
        <v>0</v>
      </c>
      <c r="M67" s="186">
        <f>'INFO'!$D$10</f>
        <v>0</v>
      </c>
      <c r="N67" t="s" s="187">
        <f>'INFO'!$D$11</f>
      </c>
      <c r="O67" s="186">
        <f>'INFO'!$D$13</f>
        <v>0</v>
      </c>
      <c r="P67" s="186">
        <f>'INFO'!$D$14</f>
        <v>0</v>
      </c>
      <c r="Q67" t="s" s="187">
        <f>'INFO'!$D$15</f>
      </c>
      <c r="R67" s="188">
        <f>'INFO'!$D$17</f>
      </c>
      <c r="S67" t="s" s="187">
        <f>'INFO'!$D$18</f>
      </c>
      <c r="T67" t="s" s="187">
        <f>'INFO'!$D$19</f>
      </c>
      <c r="U67" s="186">
        <f>'INFO'!$D$22</f>
        <v>0</v>
      </c>
      <c r="V67" s="186">
        <f>'INFO'!$D$23</f>
        <v>0</v>
      </c>
      <c r="W67" t="s" s="187">
        <f>'INFO'!$D$24</f>
      </c>
      <c r="X67" s="186">
        <f>'INFO'!$D$25</f>
        <v>0</v>
      </c>
      <c r="Y67" s="186">
        <f>'INFO'!$D$26</f>
        <v>0</v>
      </c>
      <c r="Z67" s="186">
        <f>'INFO'!$D$27</f>
        <v>0</v>
      </c>
      <c r="AA67" t="s" s="187">
        <f>'INFO'!$D$28</f>
      </c>
      <c r="AB67" s="186">
        <f>'INFO'!$D$29</f>
        <v>0</v>
      </c>
      <c r="AC67" s="189">
        <f>'INFO'!$J$10</f>
        <v>0</v>
      </c>
      <c r="AD67" s="186">
        <f>'INFO'!$J$9</f>
        <v>0</v>
      </c>
      <c r="AE67" s="186">
        <f>IF($G$45&gt;0,10*$G$45/D67,0)</f>
        <v>0</v>
      </c>
    </row>
    <row r="68" ht="15.35" customHeight="1">
      <c r="A68" t="s" s="180">
        <v>470</v>
      </c>
      <c r="B68" t="s" s="180">
        <v>76</v>
      </c>
      <c r="C68" s="181">
        <v>10085</v>
      </c>
      <c r="D68" s="182">
        <f>_xlfn.SUMIFS('HOLDS'!I1:I155,'HOLDS'!C1:C155,B68)+_xlfn.SUMIFS('HOLDS'!I1:I155,'HOLDS'!C1:C155,"CH.GR.RVSET")</f>
        <v>0</v>
      </c>
      <c r="E68" t="s" s="183">
        <v>1</v>
      </c>
      <c r="F68" s="184">
        <f>VLOOKUP(B68,'HOLDS'!C1:T155,5,FALSE)</f>
        <v>227.5</v>
      </c>
      <c r="G68" s="182">
        <f>_xlfn.SUMIFS('HOLDS'!I1:I155,'HOLDS'!C1:C155,B68)</f>
        <v>0</v>
      </c>
      <c r="H68" s="185">
        <f>F68*G68</f>
        <v>0</v>
      </c>
      <c r="I68" s="186">
        <f>'INFO'!$D$6</f>
        <v>0</v>
      </c>
      <c r="J68" s="186">
        <f>'INFO'!$D$7</f>
        <v>0</v>
      </c>
      <c r="K68" t="s" s="187">
        <f>'INFO'!$D$8</f>
      </c>
      <c r="L68" s="186">
        <f>'INFO'!$D$9</f>
        <v>0</v>
      </c>
      <c r="M68" s="186">
        <f>'INFO'!$D$10</f>
        <v>0</v>
      </c>
      <c r="N68" t="s" s="187">
        <f>'INFO'!$D$11</f>
      </c>
      <c r="O68" s="186">
        <f>'INFO'!$D$13</f>
        <v>0</v>
      </c>
      <c r="P68" s="186">
        <f>'INFO'!$D$14</f>
        <v>0</v>
      </c>
      <c r="Q68" t="s" s="187">
        <f>'INFO'!$D$15</f>
      </c>
      <c r="R68" s="188">
        <f>'INFO'!$D$17</f>
      </c>
      <c r="S68" t="s" s="187">
        <f>'INFO'!$D$18</f>
      </c>
      <c r="T68" t="s" s="187">
        <f>'INFO'!$D$19</f>
      </c>
      <c r="U68" s="186">
        <f>'INFO'!$D$22</f>
        <v>0</v>
      </c>
      <c r="V68" s="186">
        <f>'INFO'!$D$23</f>
        <v>0</v>
      </c>
      <c r="W68" t="s" s="187">
        <f>'INFO'!$D$24</f>
      </c>
      <c r="X68" s="186">
        <f>'INFO'!$D$25</f>
        <v>0</v>
      </c>
      <c r="Y68" s="186">
        <f>'INFO'!$D$26</f>
        <v>0</v>
      </c>
      <c r="Z68" s="186">
        <f>'INFO'!$D$27</f>
        <v>0</v>
      </c>
      <c r="AA68" t="s" s="187">
        <f>'INFO'!$D$28</f>
      </c>
      <c r="AB68" s="186">
        <f>'INFO'!$D$29</f>
        <v>0</v>
      </c>
      <c r="AC68" s="189">
        <f>'INFO'!$J$10</f>
        <v>0</v>
      </c>
      <c r="AD68" s="186">
        <f>'INFO'!$J$9</f>
        <v>0</v>
      </c>
      <c r="AE68" s="186">
        <f>IF($G$45&gt;0,10*$G$45/D68,0)</f>
        <v>0</v>
      </c>
    </row>
    <row r="69" ht="15.35" customHeight="1">
      <c r="A69" t="s" s="180">
        <v>471</v>
      </c>
      <c r="B69" t="s" s="180">
        <v>78</v>
      </c>
      <c r="C69" s="181">
        <v>10085</v>
      </c>
      <c r="D69" s="182">
        <f>_xlfn.SUMIFS('HOLDS'!I1:I155,'HOLDS'!C1:C155,B69)+_xlfn.SUMIFS('HOLDS'!I1:I155,'HOLDS'!C1:C155,"CH.GR.RVSET")</f>
        <v>0</v>
      </c>
      <c r="E69" t="s" s="183">
        <v>1</v>
      </c>
      <c r="F69" s="184">
        <f>VLOOKUP(B69,'HOLDS'!C1:T155,5,FALSE)</f>
        <v>153</v>
      </c>
      <c r="G69" s="182">
        <f>_xlfn.SUMIFS('HOLDS'!I1:I155,'HOLDS'!C1:C155,B69)</f>
        <v>0</v>
      </c>
      <c r="H69" s="185">
        <f>F69*G69</f>
        <v>0</v>
      </c>
      <c r="I69" s="186">
        <f>'INFO'!$D$6</f>
        <v>0</v>
      </c>
      <c r="J69" s="186">
        <f>'INFO'!$D$7</f>
        <v>0</v>
      </c>
      <c r="K69" t="s" s="187">
        <f>'INFO'!$D$8</f>
      </c>
      <c r="L69" s="186">
        <f>'INFO'!$D$9</f>
        <v>0</v>
      </c>
      <c r="M69" s="186">
        <f>'INFO'!$D$10</f>
        <v>0</v>
      </c>
      <c r="N69" t="s" s="187">
        <f>'INFO'!$D$11</f>
      </c>
      <c r="O69" s="186">
        <f>'INFO'!$D$13</f>
        <v>0</v>
      </c>
      <c r="P69" s="186">
        <f>'INFO'!$D$14</f>
        <v>0</v>
      </c>
      <c r="Q69" t="s" s="187">
        <f>'INFO'!$D$15</f>
      </c>
      <c r="R69" s="188">
        <f>'INFO'!$D$17</f>
      </c>
      <c r="S69" t="s" s="187">
        <f>'INFO'!$D$18</f>
      </c>
      <c r="T69" t="s" s="187">
        <f>'INFO'!$D$19</f>
      </c>
      <c r="U69" s="186">
        <f>'INFO'!$D$22</f>
        <v>0</v>
      </c>
      <c r="V69" s="186">
        <f>'INFO'!$D$23</f>
        <v>0</v>
      </c>
      <c r="W69" t="s" s="187">
        <f>'INFO'!$D$24</f>
      </c>
      <c r="X69" s="186">
        <f>'INFO'!$D$25</f>
        <v>0</v>
      </c>
      <c r="Y69" s="186">
        <f>'INFO'!$D$26</f>
        <v>0</v>
      </c>
      <c r="Z69" s="186">
        <f>'INFO'!$D$27</f>
        <v>0</v>
      </c>
      <c r="AA69" t="s" s="187">
        <f>'INFO'!$D$28</f>
      </c>
      <c r="AB69" s="186">
        <f>'INFO'!$D$29</f>
        <v>0</v>
      </c>
      <c r="AC69" s="189">
        <f>'INFO'!$J$10</f>
        <v>0</v>
      </c>
      <c r="AD69" s="186">
        <f>'INFO'!$J$9</f>
        <v>0</v>
      </c>
      <c r="AE69" s="186">
        <f>IF($G$45&gt;0,10*$G$45/D69,0)</f>
        <v>0</v>
      </c>
    </row>
    <row r="70" ht="15.35" customHeight="1">
      <c r="A70" t="s" s="180">
        <v>472</v>
      </c>
      <c r="B70" t="s" s="180">
        <v>80</v>
      </c>
      <c r="C70" s="181">
        <v>10085</v>
      </c>
      <c r="D70" s="182">
        <f>_xlfn.SUMIFS('HOLDS'!I1:I155,'HOLDS'!C1:C155,B70)+_xlfn.SUMIFS('HOLDS'!I1:I155,'HOLDS'!C1:C155,"CH.GR.RVSET")</f>
        <v>0</v>
      </c>
      <c r="E70" t="s" s="183">
        <v>1</v>
      </c>
      <c r="F70" s="184">
        <f>VLOOKUP(B70,'HOLDS'!C1:T155,5,FALSE)</f>
        <v>141</v>
      </c>
      <c r="G70" s="182">
        <f>_xlfn.SUMIFS('HOLDS'!I1:I155,'HOLDS'!C1:C155,B70)</f>
        <v>0</v>
      </c>
      <c r="H70" s="185">
        <f>F70*G70</f>
        <v>0</v>
      </c>
      <c r="I70" s="186">
        <f>'INFO'!$D$6</f>
        <v>0</v>
      </c>
      <c r="J70" s="186">
        <f>'INFO'!$D$7</f>
        <v>0</v>
      </c>
      <c r="K70" t="s" s="187">
        <f>'INFO'!$D$8</f>
      </c>
      <c r="L70" s="186">
        <f>'INFO'!$D$9</f>
        <v>0</v>
      </c>
      <c r="M70" s="186">
        <f>'INFO'!$D$10</f>
        <v>0</v>
      </c>
      <c r="N70" t="s" s="187">
        <f>'INFO'!$D$11</f>
      </c>
      <c r="O70" s="186">
        <f>'INFO'!$D$13</f>
        <v>0</v>
      </c>
      <c r="P70" s="186">
        <f>'INFO'!$D$14</f>
        <v>0</v>
      </c>
      <c r="Q70" t="s" s="187">
        <f>'INFO'!$D$15</f>
      </c>
      <c r="R70" s="188">
        <f>'INFO'!$D$17</f>
      </c>
      <c r="S70" t="s" s="187">
        <f>'INFO'!$D$18</f>
      </c>
      <c r="T70" t="s" s="187">
        <f>'INFO'!$D$19</f>
      </c>
      <c r="U70" s="186">
        <f>'INFO'!$D$22</f>
        <v>0</v>
      </c>
      <c r="V70" s="186">
        <f>'INFO'!$D$23</f>
        <v>0</v>
      </c>
      <c r="W70" t="s" s="187">
        <f>'INFO'!$D$24</f>
      </c>
      <c r="X70" s="186">
        <f>'INFO'!$D$25</f>
        <v>0</v>
      </c>
      <c r="Y70" s="186">
        <f>'INFO'!$D$26</f>
        <v>0</v>
      </c>
      <c r="Z70" s="186">
        <f>'INFO'!$D$27</f>
        <v>0</v>
      </c>
      <c r="AA70" t="s" s="187">
        <f>'INFO'!$D$28</f>
      </c>
      <c r="AB70" s="186">
        <f>'INFO'!$D$29</f>
        <v>0</v>
      </c>
      <c r="AC70" s="189">
        <f>'INFO'!$J$10</f>
        <v>0</v>
      </c>
      <c r="AD70" s="186">
        <f>'INFO'!$J$9</f>
        <v>0</v>
      </c>
      <c r="AE70" s="186">
        <f>IF($G$45&gt;0,10*$G$45/D70,0)</f>
        <v>0</v>
      </c>
    </row>
    <row r="71" ht="15.35" customHeight="1">
      <c r="A71" t="s" s="180">
        <v>473</v>
      </c>
      <c r="B71" t="s" s="180">
        <v>82</v>
      </c>
      <c r="C71" s="181">
        <v>10085</v>
      </c>
      <c r="D71" s="182">
        <f>_xlfn.SUMIFS('HOLDS'!I1:I155,'HOLDS'!C1:C155,B71)+_xlfn.SUMIFS('HOLDS'!I1:I155,'HOLDS'!C1:C155,"CH.GR.RVSET")</f>
        <v>0</v>
      </c>
      <c r="E71" t="s" s="183">
        <v>1</v>
      </c>
      <c r="F71" s="184">
        <f>VLOOKUP(B71,'HOLDS'!C1:T155,5,FALSE)</f>
        <v>129.5</v>
      </c>
      <c r="G71" s="182">
        <f>_xlfn.SUMIFS('HOLDS'!I1:I155,'HOLDS'!C1:C155,B71)</f>
        <v>0</v>
      </c>
      <c r="H71" s="185">
        <f>F71*G71</f>
        <v>0</v>
      </c>
      <c r="I71" s="186">
        <f>'INFO'!$D$6</f>
        <v>0</v>
      </c>
      <c r="J71" s="186">
        <f>'INFO'!$D$7</f>
        <v>0</v>
      </c>
      <c r="K71" t="s" s="187">
        <f>'INFO'!$D$8</f>
      </c>
      <c r="L71" s="186">
        <f>'INFO'!$D$9</f>
        <v>0</v>
      </c>
      <c r="M71" s="186">
        <f>'INFO'!$D$10</f>
        <v>0</v>
      </c>
      <c r="N71" t="s" s="187">
        <f>'INFO'!$D$11</f>
      </c>
      <c r="O71" s="186">
        <f>'INFO'!$D$13</f>
        <v>0</v>
      </c>
      <c r="P71" s="186">
        <f>'INFO'!$D$14</f>
        <v>0</v>
      </c>
      <c r="Q71" t="s" s="187">
        <f>'INFO'!$D$15</f>
      </c>
      <c r="R71" s="188">
        <f>'INFO'!$D$17</f>
      </c>
      <c r="S71" t="s" s="187">
        <f>'INFO'!$D$18</f>
      </c>
      <c r="T71" t="s" s="187">
        <f>'INFO'!$D$19</f>
      </c>
      <c r="U71" s="186">
        <f>'INFO'!$D$22</f>
        <v>0</v>
      </c>
      <c r="V71" s="186">
        <f>'INFO'!$D$23</f>
        <v>0</v>
      </c>
      <c r="W71" t="s" s="187">
        <f>'INFO'!$D$24</f>
      </c>
      <c r="X71" s="186">
        <f>'INFO'!$D$25</f>
        <v>0</v>
      </c>
      <c r="Y71" s="186">
        <f>'INFO'!$D$26</f>
        <v>0</v>
      </c>
      <c r="Z71" s="186">
        <f>'INFO'!$D$27</f>
        <v>0</v>
      </c>
      <c r="AA71" t="s" s="187">
        <f>'INFO'!$D$28</f>
      </c>
      <c r="AB71" s="186">
        <f>'INFO'!$D$29</f>
        <v>0</v>
      </c>
      <c r="AC71" s="189">
        <f>'INFO'!$J$10</f>
        <v>0</v>
      </c>
      <c r="AD71" s="186">
        <f>'INFO'!$J$9</f>
        <v>0</v>
      </c>
      <c r="AE71" s="186">
        <f>IF($G$45&gt;0,10*$G$45/D71,0)</f>
        <v>0</v>
      </c>
    </row>
    <row r="72" ht="15.35" customHeight="1">
      <c r="A72" t="s" s="180">
        <v>474</v>
      </c>
      <c r="B72" t="s" s="180">
        <v>84</v>
      </c>
      <c r="C72" s="181">
        <v>10085</v>
      </c>
      <c r="D72" s="182">
        <f>_xlfn.SUMIFS('HOLDS'!I1:I155,'HOLDS'!C1:C155,B72)+_xlfn.SUMIFS('HOLDS'!I1:I155,'HOLDS'!C1:C155,"CH.GR.RVSET")</f>
        <v>0</v>
      </c>
      <c r="E72" t="s" s="183">
        <v>1</v>
      </c>
      <c r="F72" s="184">
        <f>VLOOKUP(B72,'HOLDS'!C1:T155,5,FALSE)</f>
        <v>126.5</v>
      </c>
      <c r="G72" s="182">
        <f>_xlfn.SUMIFS('HOLDS'!I1:I155,'HOLDS'!C1:C155,B72)</f>
        <v>0</v>
      </c>
      <c r="H72" s="185">
        <f>F72*G72</f>
        <v>0</v>
      </c>
      <c r="I72" s="186">
        <f>'INFO'!$D$6</f>
        <v>0</v>
      </c>
      <c r="J72" s="186">
        <f>'INFO'!$D$7</f>
        <v>0</v>
      </c>
      <c r="K72" t="s" s="187">
        <f>'INFO'!$D$8</f>
      </c>
      <c r="L72" s="186">
        <f>'INFO'!$D$9</f>
        <v>0</v>
      </c>
      <c r="M72" s="186">
        <f>'INFO'!$D$10</f>
        <v>0</v>
      </c>
      <c r="N72" t="s" s="187">
        <f>'INFO'!$D$11</f>
      </c>
      <c r="O72" s="186">
        <f>'INFO'!$D$13</f>
        <v>0</v>
      </c>
      <c r="P72" s="186">
        <f>'INFO'!$D$14</f>
        <v>0</v>
      </c>
      <c r="Q72" t="s" s="187">
        <f>'INFO'!$D$15</f>
      </c>
      <c r="R72" s="188">
        <f>'INFO'!$D$17</f>
      </c>
      <c r="S72" t="s" s="187">
        <f>'INFO'!$D$18</f>
      </c>
      <c r="T72" t="s" s="187">
        <f>'INFO'!$D$19</f>
      </c>
      <c r="U72" s="186">
        <f>'INFO'!$D$22</f>
        <v>0</v>
      </c>
      <c r="V72" s="186">
        <f>'INFO'!$D$23</f>
        <v>0</v>
      </c>
      <c r="W72" t="s" s="187">
        <f>'INFO'!$D$24</f>
      </c>
      <c r="X72" s="186">
        <f>'INFO'!$D$25</f>
        <v>0</v>
      </c>
      <c r="Y72" s="186">
        <f>'INFO'!$D$26</f>
        <v>0</v>
      </c>
      <c r="Z72" s="186">
        <f>'INFO'!$D$27</f>
        <v>0</v>
      </c>
      <c r="AA72" t="s" s="187">
        <f>'INFO'!$D$28</f>
      </c>
      <c r="AB72" s="186">
        <f>'INFO'!$D$29</f>
        <v>0</v>
      </c>
      <c r="AC72" s="189">
        <f>'INFO'!$J$10</f>
        <v>0</v>
      </c>
      <c r="AD72" s="186">
        <f>'INFO'!$J$9</f>
        <v>0</v>
      </c>
      <c r="AE72" s="186">
        <f>IF($G$45&gt;0,10*$G$45/D72,0)</f>
        <v>0</v>
      </c>
    </row>
    <row r="73" ht="15.35" customHeight="1">
      <c r="A73" t="s" s="180">
        <v>475</v>
      </c>
      <c r="B73" t="s" s="180">
        <v>86</v>
      </c>
      <c r="C73" s="181">
        <v>10085</v>
      </c>
      <c r="D73" s="182">
        <f>_xlfn.SUMIFS('HOLDS'!I1:I155,'HOLDS'!C1:C155,B73)+_xlfn.SUMIFS('HOLDS'!I1:I155,'HOLDS'!C1:C155,"CH.GR.RVSET")</f>
        <v>0</v>
      </c>
      <c r="E73" t="s" s="183">
        <v>1</v>
      </c>
      <c r="F73" s="184">
        <f>VLOOKUP(B73,'HOLDS'!C1:T155,5,FALSE)</f>
        <v>126</v>
      </c>
      <c r="G73" s="182">
        <f>_xlfn.SUMIFS('HOLDS'!I1:I155,'HOLDS'!C1:C155,B73)</f>
        <v>0</v>
      </c>
      <c r="H73" s="185">
        <f>F73*G73</f>
        <v>0</v>
      </c>
      <c r="I73" s="186">
        <f>'INFO'!$D$6</f>
        <v>0</v>
      </c>
      <c r="J73" s="186">
        <f>'INFO'!$D$7</f>
        <v>0</v>
      </c>
      <c r="K73" t="s" s="187">
        <f>'INFO'!$D$8</f>
      </c>
      <c r="L73" s="186">
        <f>'INFO'!$D$9</f>
        <v>0</v>
      </c>
      <c r="M73" s="186">
        <f>'INFO'!$D$10</f>
        <v>0</v>
      </c>
      <c r="N73" t="s" s="187">
        <f>'INFO'!$D$11</f>
      </c>
      <c r="O73" s="186">
        <f>'INFO'!$D$13</f>
        <v>0</v>
      </c>
      <c r="P73" s="186">
        <f>'INFO'!$D$14</f>
        <v>0</v>
      </c>
      <c r="Q73" t="s" s="187">
        <f>'INFO'!$D$15</f>
      </c>
      <c r="R73" s="188">
        <f>'INFO'!$D$17</f>
      </c>
      <c r="S73" t="s" s="187">
        <f>'INFO'!$D$18</f>
      </c>
      <c r="T73" t="s" s="187">
        <f>'INFO'!$D$19</f>
      </c>
      <c r="U73" s="186">
        <f>'INFO'!$D$22</f>
        <v>0</v>
      </c>
      <c r="V73" s="186">
        <f>'INFO'!$D$23</f>
        <v>0</v>
      </c>
      <c r="W73" t="s" s="187">
        <f>'INFO'!$D$24</f>
      </c>
      <c r="X73" s="186">
        <f>'INFO'!$D$25</f>
        <v>0</v>
      </c>
      <c r="Y73" s="186">
        <f>'INFO'!$D$26</f>
        <v>0</v>
      </c>
      <c r="Z73" s="186">
        <f>'INFO'!$D$27</f>
        <v>0</v>
      </c>
      <c r="AA73" t="s" s="187">
        <f>'INFO'!$D$28</f>
      </c>
      <c r="AB73" s="186">
        <f>'INFO'!$D$29</f>
        <v>0</v>
      </c>
      <c r="AC73" s="189">
        <f>'INFO'!$J$10</f>
        <v>0</v>
      </c>
      <c r="AD73" s="186">
        <f>'INFO'!$J$9</f>
        <v>0</v>
      </c>
      <c r="AE73" s="186">
        <f>IF($G$45&gt;0,10*$G$45/D73,0)</f>
        <v>0</v>
      </c>
    </row>
    <row r="74" ht="15.35" customHeight="1">
      <c r="A74" t="s" s="180">
        <v>476</v>
      </c>
      <c r="B74" t="s" s="180">
        <v>88</v>
      </c>
      <c r="C74" s="181">
        <v>10085</v>
      </c>
      <c r="D74" s="182">
        <f>_xlfn.SUMIFS('HOLDS'!I1:I155,'HOLDS'!C1:C155,B74)+_xlfn.SUMIFS('HOLDS'!I1:I155,'HOLDS'!C1:C155,"CH.GR.RVSET")</f>
        <v>0</v>
      </c>
      <c r="E74" t="s" s="183">
        <v>1</v>
      </c>
      <c r="F74" s="184">
        <f>VLOOKUP(B74,'HOLDS'!C1:T155,5,FALSE)</f>
        <v>133</v>
      </c>
      <c r="G74" s="182">
        <f>_xlfn.SUMIFS('HOLDS'!I1:I155,'HOLDS'!C1:C155,B74)</f>
        <v>0</v>
      </c>
      <c r="H74" s="185">
        <f>F74*G74</f>
        <v>0</v>
      </c>
      <c r="I74" s="186">
        <f>'INFO'!$D$6</f>
        <v>0</v>
      </c>
      <c r="J74" s="186">
        <f>'INFO'!$D$7</f>
        <v>0</v>
      </c>
      <c r="K74" t="s" s="187">
        <f>'INFO'!$D$8</f>
      </c>
      <c r="L74" s="186">
        <f>'INFO'!$D$9</f>
        <v>0</v>
      </c>
      <c r="M74" s="186">
        <f>'INFO'!$D$10</f>
        <v>0</v>
      </c>
      <c r="N74" t="s" s="187">
        <f>'INFO'!$D$11</f>
      </c>
      <c r="O74" s="186">
        <f>'INFO'!$D$13</f>
        <v>0</v>
      </c>
      <c r="P74" s="186">
        <f>'INFO'!$D$14</f>
        <v>0</v>
      </c>
      <c r="Q74" t="s" s="187">
        <f>'INFO'!$D$15</f>
      </c>
      <c r="R74" s="188">
        <f>'INFO'!$D$17</f>
      </c>
      <c r="S74" t="s" s="187">
        <f>'INFO'!$D$18</f>
      </c>
      <c r="T74" t="s" s="187">
        <f>'INFO'!$D$19</f>
      </c>
      <c r="U74" s="186">
        <f>'INFO'!$D$22</f>
        <v>0</v>
      </c>
      <c r="V74" s="186">
        <f>'INFO'!$D$23</f>
        <v>0</v>
      </c>
      <c r="W74" t="s" s="187">
        <f>'INFO'!$D$24</f>
      </c>
      <c r="X74" s="186">
        <f>'INFO'!$D$25</f>
        <v>0</v>
      </c>
      <c r="Y74" s="186">
        <f>'INFO'!$D$26</f>
        <v>0</v>
      </c>
      <c r="Z74" s="186">
        <f>'INFO'!$D$27</f>
        <v>0</v>
      </c>
      <c r="AA74" t="s" s="187">
        <f>'INFO'!$D$28</f>
      </c>
      <c r="AB74" s="186">
        <f>'INFO'!$D$29</f>
        <v>0</v>
      </c>
      <c r="AC74" s="189">
        <f>'INFO'!$J$10</f>
        <v>0</v>
      </c>
      <c r="AD74" s="186">
        <f>'INFO'!$J$9</f>
        <v>0</v>
      </c>
      <c r="AE74" s="186">
        <f>IF($G$45&gt;0,10*$G$45/D74,0)</f>
        <v>0</v>
      </c>
    </row>
    <row r="75" ht="15.35" customHeight="1">
      <c r="A75" t="s" s="180">
        <v>477</v>
      </c>
      <c r="B75" t="s" s="180">
        <v>90</v>
      </c>
      <c r="C75" s="181">
        <v>10085</v>
      </c>
      <c r="D75" s="182">
        <f>_xlfn.SUMIFS('HOLDS'!I1:I155,'HOLDS'!C1:C155,B75)+_xlfn.SUMIFS('HOLDS'!I1:I155,'HOLDS'!C1:C155,"CH.GR.RVSET")</f>
        <v>0</v>
      </c>
      <c r="E75" t="s" s="183">
        <v>1</v>
      </c>
      <c r="F75" s="184">
        <f>VLOOKUP(B75,'HOLDS'!C1:T155,5,FALSE)</f>
        <v>152.5</v>
      </c>
      <c r="G75" s="182">
        <f>_xlfn.SUMIFS('HOLDS'!I1:I155,'HOLDS'!C1:C155,B75)</f>
        <v>0</v>
      </c>
      <c r="H75" s="185">
        <f>F75*G75</f>
        <v>0</v>
      </c>
      <c r="I75" s="186">
        <f>'INFO'!$D$6</f>
        <v>0</v>
      </c>
      <c r="J75" s="186">
        <f>'INFO'!$D$7</f>
        <v>0</v>
      </c>
      <c r="K75" t="s" s="187">
        <f>'INFO'!$D$8</f>
      </c>
      <c r="L75" s="186">
        <f>'INFO'!$D$9</f>
        <v>0</v>
      </c>
      <c r="M75" s="186">
        <f>'INFO'!$D$10</f>
        <v>0</v>
      </c>
      <c r="N75" t="s" s="187">
        <f>'INFO'!$D$11</f>
      </c>
      <c r="O75" s="186">
        <f>'INFO'!$D$13</f>
        <v>0</v>
      </c>
      <c r="P75" s="186">
        <f>'INFO'!$D$14</f>
        <v>0</v>
      </c>
      <c r="Q75" t="s" s="187">
        <f>'INFO'!$D$15</f>
      </c>
      <c r="R75" s="188">
        <f>'INFO'!$D$17</f>
      </c>
      <c r="S75" t="s" s="187">
        <f>'INFO'!$D$18</f>
      </c>
      <c r="T75" t="s" s="187">
        <f>'INFO'!$D$19</f>
      </c>
      <c r="U75" s="186">
        <f>'INFO'!$D$22</f>
        <v>0</v>
      </c>
      <c r="V75" s="186">
        <f>'INFO'!$D$23</f>
        <v>0</v>
      </c>
      <c r="W75" t="s" s="187">
        <f>'INFO'!$D$24</f>
      </c>
      <c r="X75" s="186">
        <f>'INFO'!$D$25</f>
        <v>0</v>
      </c>
      <c r="Y75" s="186">
        <f>'INFO'!$D$26</f>
        <v>0</v>
      </c>
      <c r="Z75" s="186">
        <f>'INFO'!$D$27</f>
        <v>0</v>
      </c>
      <c r="AA75" t="s" s="187">
        <f>'INFO'!$D$28</f>
      </c>
      <c r="AB75" s="186">
        <f>'INFO'!$D$29</f>
        <v>0</v>
      </c>
      <c r="AC75" s="189">
        <f>'INFO'!$J$10</f>
        <v>0</v>
      </c>
      <c r="AD75" s="186">
        <f>'INFO'!$J$9</f>
        <v>0</v>
      </c>
      <c r="AE75" s="186">
        <f>IF($G$45&gt;0,10*$G$45/D75,0)</f>
        <v>0</v>
      </c>
    </row>
    <row r="76" ht="15.35" customHeight="1">
      <c r="A76" t="s" s="180">
        <v>478</v>
      </c>
      <c r="B76" t="s" s="180">
        <v>92</v>
      </c>
      <c r="C76" s="181">
        <v>10085</v>
      </c>
      <c r="D76" s="182">
        <f>_xlfn.SUMIFS('HOLDS'!I1:I155,'HOLDS'!C1:C155,B76)+_xlfn.SUMIFS('HOLDS'!I1:I155,'HOLDS'!C1:C155,"CH.GR.RVSET")</f>
        <v>0</v>
      </c>
      <c r="E76" t="s" s="183">
        <v>1</v>
      </c>
      <c r="F76" s="184">
        <f>VLOOKUP(B76,'HOLDS'!C1:T155,5,FALSE)</f>
        <v>160</v>
      </c>
      <c r="G76" s="182">
        <f>_xlfn.SUMIFS('HOLDS'!I1:I155,'HOLDS'!C1:C155,B76)</f>
        <v>0</v>
      </c>
      <c r="H76" s="185">
        <f>F76*G76</f>
        <v>0</v>
      </c>
      <c r="I76" s="186">
        <f>'INFO'!$D$6</f>
        <v>0</v>
      </c>
      <c r="J76" s="186">
        <f>'INFO'!$D$7</f>
        <v>0</v>
      </c>
      <c r="K76" t="s" s="187">
        <f>'INFO'!$D$8</f>
      </c>
      <c r="L76" s="186">
        <f>'INFO'!$D$9</f>
        <v>0</v>
      </c>
      <c r="M76" s="186">
        <f>'INFO'!$D$10</f>
        <v>0</v>
      </c>
      <c r="N76" t="s" s="187">
        <f>'INFO'!$D$11</f>
      </c>
      <c r="O76" s="186">
        <f>'INFO'!$D$13</f>
        <v>0</v>
      </c>
      <c r="P76" s="186">
        <f>'INFO'!$D$14</f>
        <v>0</v>
      </c>
      <c r="Q76" t="s" s="187">
        <f>'INFO'!$D$15</f>
      </c>
      <c r="R76" s="188">
        <f>'INFO'!$D$17</f>
      </c>
      <c r="S76" t="s" s="187">
        <f>'INFO'!$D$18</f>
      </c>
      <c r="T76" t="s" s="187">
        <f>'INFO'!$D$19</f>
      </c>
      <c r="U76" s="186">
        <f>'INFO'!$D$22</f>
        <v>0</v>
      </c>
      <c r="V76" s="186">
        <f>'INFO'!$D$23</f>
        <v>0</v>
      </c>
      <c r="W76" t="s" s="187">
        <f>'INFO'!$D$24</f>
      </c>
      <c r="X76" s="186">
        <f>'INFO'!$D$25</f>
        <v>0</v>
      </c>
      <c r="Y76" s="186">
        <f>'INFO'!$D$26</f>
        <v>0</v>
      </c>
      <c r="Z76" s="186">
        <f>'INFO'!$D$27</f>
        <v>0</v>
      </c>
      <c r="AA76" t="s" s="187">
        <f>'INFO'!$D$28</f>
      </c>
      <c r="AB76" s="186">
        <f>'INFO'!$D$29</f>
        <v>0</v>
      </c>
      <c r="AC76" s="189">
        <f>'INFO'!$J$10</f>
        <v>0</v>
      </c>
      <c r="AD76" s="186">
        <f>'INFO'!$J$9</f>
        <v>0</v>
      </c>
      <c r="AE76" s="186">
        <f>IF($G$45&gt;0,10*$G$45/D76,0)</f>
        <v>0</v>
      </c>
    </row>
    <row r="77" ht="15.35" customHeight="1">
      <c r="A77" t="s" s="180">
        <v>479</v>
      </c>
      <c r="B77" t="s" s="180">
        <v>94</v>
      </c>
      <c r="C77" s="181">
        <v>10085</v>
      </c>
      <c r="D77" s="182">
        <f>_xlfn.SUMIFS('HOLDS'!I1:I155,'HOLDS'!C1:C155,B77)+_xlfn.SUMIFS('HOLDS'!I1:I155,'HOLDS'!C1:C155,"CH.GR.RVSET")</f>
        <v>0</v>
      </c>
      <c r="E77" t="s" s="183">
        <v>1</v>
      </c>
      <c r="F77" s="184">
        <f>VLOOKUP(B77,'HOLDS'!C1:T155,5,FALSE)</f>
        <v>159.5</v>
      </c>
      <c r="G77" s="182">
        <f>_xlfn.SUMIFS('HOLDS'!I1:I155,'HOLDS'!C1:C155,B77)</f>
        <v>0</v>
      </c>
      <c r="H77" s="185">
        <f>F77*G77</f>
        <v>0</v>
      </c>
      <c r="I77" s="186">
        <f>'INFO'!$D$6</f>
        <v>0</v>
      </c>
      <c r="J77" s="186">
        <f>'INFO'!$D$7</f>
        <v>0</v>
      </c>
      <c r="K77" t="s" s="187">
        <f>'INFO'!$D$8</f>
      </c>
      <c r="L77" s="186">
        <f>'INFO'!$D$9</f>
        <v>0</v>
      </c>
      <c r="M77" s="186">
        <f>'INFO'!$D$10</f>
        <v>0</v>
      </c>
      <c r="N77" t="s" s="187">
        <f>'INFO'!$D$11</f>
      </c>
      <c r="O77" s="186">
        <f>'INFO'!$D$13</f>
        <v>0</v>
      </c>
      <c r="P77" s="186">
        <f>'INFO'!$D$14</f>
        <v>0</v>
      </c>
      <c r="Q77" t="s" s="187">
        <f>'INFO'!$D$15</f>
      </c>
      <c r="R77" s="188">
        <f>'INFO'!$D$17</f>
      </c>
      <c r="S77" t="s" s="187">
        <f>'INFO'!$D$18</f>
      </c>
      <c r="T77" t="s" s="187">
        <f>'INFO'!$D$19</f>
      </c>
      <c r="U77" s="186">
        <f>'INFO'!$D$22</f>
        <v>0</v>
      </c>
      <c r="V77" s="186">
        <f>'INFO'!$D$23</f>
        <v>0</v>
      </c>
      <c r="W77" t="s" s="187">
        <f>'INFO'!$D$24</f>
      </c>
      <c r="X77" s="186">
        <f>'INFO'!$D$25</f>
        <v>0</v>
      </c>
      <c r="Y77" s="186">
        <f>'INFO'!$D$26</f>
        <v>0</v>
      </c>
      <c r="Z77" s="186">
        <f>'INFO'!$D$27</f>
        <v>0</v>
      </c>
      <c r="AA77" t="s" s="187">
        <f>'INFO'!$D$28</f>
      </c>
      <c r="AB77" s="186">
        <f>'INFO'!$D$29</f>
        <v>0</v>
      </c>
      <c r="AC77" s="189">
        <f>'INFO'!$J$10</f>
        <v>0</v>
      </c>
      <c r="AD77" s="186">
        <f>'INFO'!$J$9</f>
        <v>0</v>
      </c>
      <c r="AE77" s="186">
        <f>IF($G$45&gt;0,10*$G$45/D77,0)</f>
        <v>0</v>
      </c>
    </row>
    <row r="78" ht="15.35" customHeight="1">
      <c r="A78" t="s" s="180">
        <v>480</v>
      </c>
      <c r="B78" t="s" s="180">
        <v>96</v>
      </c>
      <c r="C78" s="181">
        <v>10085</v>
      </c>
      <c r="D78" s="182">
        <f>_xlfn.SUMIFS('HOLDS'!I1:I155,'HOLDS'!C1:C155,B78)+_xlfn.SUMIFS('HOLDS'!I1:I155,'HOLDS'!C1:C155,"CH.GR.RVSET")</f>
        <v>0</v>
      </c>
      <c r="E78" t="s" s="183">
        <v>1</v>
      </c>
      <c r="F78" s="184">
        <f>VLOOKUP(B78,'HOLDS'!C1:T155,5,FALSE)</f>
        <v>136.5</v>
      </c>
      <c r="G78" s="182">
        <f>_xlfn.SUMIFS('HOLDS'!I1:I155,'HOLDS'!C1:C155,B78)</f>
        <v>0</v>
      </c>
      <c r="H78" s="185">
        <f>F78*G78</f>
        <v>0</v>
      </c>
      <c r="I78" s="186">
        <f>'INFO'!$D$6</f>
        <v>0</v>
      </c>
      <c r="J78" s="186">
        <f>'INFO'!$D$7</f>
        <v>0</v>
      </c>
      <c r="K78" t="s" s="187">
        <f>'INFO'!$D$8</f>
      </c>
      <c r="L78" s="186">
        <f>'INFO'!$D$9</f>
        <v>0</v>
      </c>
      <c r="M78" s="186">
        <f>'INFO'!$D$10</f>
        <v>0</v>
      </c>
      <c r="N78" t="s" s="187">
        <f>'INFO'!$D$11</f>
      </c>
      <c r="O78" s="186">
        <f>'INFO'!$D$13</f>
        <v>0</v>
      </c>
      <c r="P78" s="186">
        <f>'INFO'!$D$14</f>
        <v>0</v>
      </c>
      <c r="Q78" t="s" s="187">
        <f>'INFO'!$D$15</f>
      </c>
      <c r="R78" s="188">
        <f>'INFO'!$D$17</f>
      </c>
      <c r="S78" t="s" s="187">
        <f>'INFO'!$D$18</f>
      </c>
      <c r="T78" t="s" s="187">
        <f>'INFO'!$D$19</f>
      </c>
      <c r="U78" s="186">
        <f>'INFO'!$D$22</f>
        <v>0</v>
      </c>
      <c r="V78" s="186">
        <f>'INFO'!$D$23</f>
        <v>0</v>
      </c>
      <c r="W78" t="s" s="187">
        <f>'INFO'!$D$24</f>
      </c>
      <c r="X78" s="186">
        <f>'INFO'!$D$25</f>
        <v>0</v>
      </c>
      <c r="Y78" s="186">
        <f>'INFO'!$D$26</f>
        <v>0</v>
      </c>
      <c r="Z78" s="186">
        <f>'INFO'!$D$27</f>
        <v>0</v>
      </c>
      <c r="AA78" t="s" s="187">
        <f>'INFO'!$D$28</f>
      </c>
      <c r="AB78" s="186">
        <f>'INFO'!$D$29</f>
        <v>0</v>
      </c>
      <c r="AC78" s="189">
        <f>'INFO'!$J$10</f>
        <v>0</v>
      </c>
      <c r="AD78" s="186">
        <f>'INFO'!$J$9</f>
        <v>0</v>
      </c>
      <c r="AE78" s="186">
        <f>IF($G$45&gt;0,10*$G$45/D78,0)</f>
        <v>0</v>
      </c>
    </row>
    <row r="79" ht="15.35" customHeight="1">
      <c r="A79" t="s" s="180">
        <v>481</v>
      </c>
      <c r="B79" t="s" s="180">
        <v>98</v>
      </c>
      <c r="C79" s="181">
        <v>10085</v>
      </c>
      <c r="D79" s="182">
        <f>_xlfn.SUMIFS('HOLDS'!I1:I155,'HOLDS'!C1:C155,B79)+_xlfn.SUMIFS('HOLDS'!I1:I155,'HOLDS'!C1:C155,"CH.GR.RVSET")</f>
        <v>0</v>
      </c>
      <c r="E79" t="s" s="183">
        <v>1</v>
      </c>
      <c r="F79" s="184">
        <f>VLOOKUP(B79,'HOLDS'!C1:T155,5,FALSE)</f>
        <v>141.5</v>
      </c>
      <c r="G79" s="182">
        <f>_xlfn.SUMIFS('HOLDS'!I1:I155,'HOLDS'!C1:C155,B79)</f>
        <v>0</v>
      </c>
      <c r="H79" s="185">
        <f>F79*G79</f>
        <v>0</v>
      </c>
      <c r="I79" s="186">
        <f>'INFO'!$D$6</f>
        <v>0</v>
      </c>
      <c r="J79" s="186">
        <f>'INFO'!$D$7</f>
        <v>0</v>
      </c>
      <c r="K79" t="s" s="187">
        <f>'INFO'!$D$8</f>
      </c>
      <c r="L79" s="186">
        <f>'INFO'!$D$9</f>
        <v>0</v>
      </c>
      <c r="M79" s="186">
        <f>'INFO'!$D$10</f>
        <v>0</v>
      </c>
      <c r="N79" t="s" s="187">
        <f>'INFO'!$D$11</f>
      </c>
      <c r="O79" s="186">
        <f>'INFO'!$D$13</f>
        <v>0</v>
      </c>
      <c r="P79" s="186">
        <f>'INFO'!$D$14</f>
        <v>0</v>
      </c>
      <c r="Q79" t="s" s="187">
        <f>'INFO'!$D$15</f>
      </c>
      <c r="R79" s="188">
        <f>'INFO'!$D$17</f>
      </c>
      <c r="S79" t="s" s="187">
        <f>'INFO'!$D$18</f>
      </c>
      <c r="T79" t="s" s="187">
        <f>'INFO'!$D$19</f>
      </c>
      <c r="U79" s="186">
        <f>'INFO'!$D$22</f>
        <v>0</v>
      </c>
      <c r="V79" s="186">
        <f>'INFO'!$D$23</f>
        <v>0</v>
      </c>
      <c r="W79" t="s" s="187">
        <f>'INFO'!$D$24</f>
      </c>
      <c r="X79" s="186">
        <f>'INFO'!$D$25</f>
        <v>0</v>
      </c>
      <c r="Y79" s="186">
        <f>'INFO'!$D$26</f>
        <v>0</v>
      </c>
      <c r="Z79" s="186">
        <f>'INFO'!$D$27</f>
        <v>0</v>
      </c>
      <c r="AA79" t="s" s="187">
        <f>'INFO'!$D$28</f>
      </c>
      <c r="AB79" s="186">
        <f>'INFO'!$D$29</f>
        <v>0</v>
      </c>
      <c r="AC79" s="189">
        <f>'INFO'!$J$10</f>
        <v>0</v>
      </c>
      <c r="AD79" s="186">
        <f>'INFO'!$J$9</f>
        <v>0</v>
      </c>
      <c r="AE79" s="186">
        <f>IF($G$45&gt;0,10*$G$45/D79,0)</f>
        <v>0</v>
      </c>
    </row>
    <row r="80" ht="15.35" customHeight="1">
      <c r="A80" t="s" s="180">
        <v>482</v>
      </c>
      <c r="B80" t="s" s="180">
        <v>100</v>
      </c>
      <c r="C80" s="181">
        <v>10085</v>
      </c>
      <c r="D80" s="182">
        <f>_xlfn.SUMIFS('HOLDS'!I1:I155,'HOLDS'!C1:C155,B80)+_xlfn.SUMIFS('HOLDS'!I1:I155,'HOLDS'!C1:C155,"CH.GR.RVSET")</f>
        <v>0</v>
      </c>
      <c r="E80" t="s" s="183">
        <v>1</v>
      </c>
      <c r="F80" s="184">
        <f>VLOOKUP(B80,'HOLDS'!C1:T155,5,FALSE)</f>
        <v>161.5</v>
      </c>
      <c r="G80" s="182">
        <f>_xlfn.SUMIFS('HOLDS'!I1:I155,'HOLDS'!C1:C155,B80)</f>
        <v>0</v>
      </c>
      <c r="H80" s="185">
        <f>F80*G80</f>
        <v>0</v>
      </c>
      <c r="I80" s="186">
        <f>'INFO'!$D$6</f>
        <v>0</v>
      </c>
      <c r="J80" s="186">
        <f>'INFO'!$D$7</f>
        <v>0</v>
      </c>
      <c r="K80" t="s" s="187">
        <f>'INFO'!$D$8</f>
      </c>
      <c r="L80" s="186">
        <f>'INFO'!$D$9</f>
        <v>0</v>
      </c>
      <c r="M80" s="186">
        <f>'INFO'!$D$10</f>
        <v>0</v>
      </c>
      <c r="N80" t="s" s="187">
        <f>'INFO'!$D$11</f>
      </c>
      <c r="O80" s="186">
        <f>'INFO'!$D$13</f>
        <v>0</v>
      </c>
      <c r="P80" s="186">
        <f>'INFO'!$D$14</f>
        <v>0</v>
      </c>
      <c r="Q80" t="s" s="187">
        <f>'INFO'!$D$15</f>
      </c>
      <c r="R80" s="188">
        <f>'INFO'!$D$17</f>
      </c>
      <c r="S80" t="s" s="187">
        <f>'INFO'!$D$18</f>
      </c>
      <c r="T80" t="s" s="187">
        <f>'INFO'!$D$19</f>
      </c>
      <c r="U80" s="186">
        <f>'INFO'!$D$22</f>
        <v>0</v>
      </c>
      <c r="V80" s="186">
        <f>'INFO'!$D$23</f>
        <v>0</v>
      </c>
      <c r="W80" t="s" s="187">
        <f>'INFO'!$D$24</f>
      </c>
      <c r="X80" s="186">
        <f>'INFO'!$D$25</f>
        <v>0</v>
      </c>
      <c r="Y80" s="186">
        <f>'INFO'!$D$26</f>
        <v>0</v>
      </c>
      <c r="Z80" s="186">
        <f>'INFO'!$D$27</f>
        <v>0</v>
      </c>
      <c r="AA80" t="s" s="187">
        <f>'INFO'!$D$28</f>
      </c>
      <c r="AB80" s="186">
        <f>'INFO'!$D$29</f>
        <v>0</v>
      </c>
      <c r="AC80" s="189">
        <f>'INFO'!$J$10</f>
        <v>0</v>
      </c>
      <c r="AD80" s="186">
        <f>'INFO'!$J$9</f>
        <v>0</v>
      </c>
      <c r="AE80" s="186">
        <f>IF($G$45&gt;0,10*$G$45/D80,0)</f>
        <v>0</v>
      </c>
    </row>
    <row r="81" ht="15.35" customHeight="1">
      <c r="A81" t="s" s="180">
        <v>483</v>
      </c>
      <c r="B81" t="s" s="180">
        <v>102</v>
      </c>
      <c r="C81" s="181">
        <v>10085</v>
      </c>
      <c r="D81" s="182">
        <f>_xlfn.SUMIFS('HOLDS'!I1:I155,'HOLDS'!C1:C155,B81)+_xlfn.SUMIFS('HOLDS'!I1:I155,'HOLDS'!C1:C155,"CH.GR.RVSET")</f>
        <v>0</v>
      </c>
      <c r="E81" t="s" s="183">
        <v>1</v>
      </c>
      <c r="F81" s="184">
        <f>VLOOKUP(B81,'HOLDS'!C1:T155,5,FALSE)</f>
        <v>183</v>
      </c>
      <c r="G81" s="182">
        <f>_xlfn.SUMIFS('HOLDS'!I1:I155,'HOLDS'!C1:C155,B81)</f>
        <v>0</v>
      </c>
      <c r="H81" s="185">
        <f>F81*G81</f>
        <v>0</v>
      </c>
      <c r="I81" s="186">
        <f>'INFO'!$D$6</f>
        <v>0</v>
      </c>
      <c r="J81" s="186">
        <f>'INFO'!$D$7</f>
        <v>0</v>
      </c>
      <c r="K81" t="s" s="187">
        <f>'INFO'!$D$8</f>
      </c>
      <c r="L81" s="186">
        <f>'INFO'!$D$9</f>
        <v>0</v>
      </c>
      <c r="M81" s="186">
        <f>'INFO'!$D$10</f>
        <v>0</v>
      </c>
      <c r="N81" t="s" s="187">
        <f>'INFO'!$D$11</f>
      </c>
      <c r="O81" s="186">
        <f>'INFO'!$D$13</f>
        <v>0</v>
      </c>
      <c r="P81" s="186">
        <f>'INFO'!$D$14</f>
        <v>0</v>
      </c>
      <c r="Q81" t="s" s="187">
        <f>'INFO'!$D$15</f>
      </c>
      <c r="R81" s="188">
        <f>'INFO'!$D$17</f>
      </c>
      <c r="S81" t="s" s="187">
        <f>'INFO'!$D$18</f>
      </c>
      <c r="T81" t="s" s="187">
        <f>'INFO'!$D$19</f>
      </c>
      <c r="U81" s="186">
        <f>'INFO'!$D$22</f>
        <v>0</v>
      </c>
      <c r="V81" s="186">
        <f>'INFO'!$D$23</f>
        <v>0</v>
      </c>
      <c r="W81" t="s" s="187">
        <f>'INFO'!$D$24</f>
      </c>
      <c r="X81" s="186">
        <f>'INFO'!$D$25</f>
        <v>0</v>
      </c>
      <c r="Y81" s="186">
        <f>'INFO'!$D$26</f>
        <v>0</v>
      </c>
      <c r="Z81" s="186">
        <f>'INFO'!$D$27</f>
        <v>0</v>
      </c>
      <c r="AA81" t="s" s="187">
        <f>'INFO'!$D$28</f>
      </c>
      <c r="AB81" s="186">
        <f>'INFO'!$D$29</f>
        <v>0</v>
      </c>
      <c r="AC81" s="189">
        <f>'INFO'!$J$10</f>
        <v>0</v>
      </c>
      <c r="AD81" s="186">
        <f>'INFO'!$J$9</f>
        <v>0</v>
      </c>
      <c r="AE81" s="186">
        <f>IF($G$45&gt;0,10*$G$45/D81,0)</f>
        <v>0</v>
      </c>
    </row>
    <row r="82" ht="15.35" customHeight="1">
      <c r="A82" t="s" s="180">
        <v>484</v>
      </c>
      <c r="B82" t="s" s="180">
        <v>104</v>
      </c>
      <c r="C82" s="181">
        <v>10085</v>
      </c>
      <c r="D82" s="182">
        <f>_xlfn.SUMIFS('HOLDS'!I1:I155,'HOLDS'!C1:C155,B82)+_xlfn.SUMIFS('HOLDS'!I1:I155,'HOLDS'!C1:C155,"CH.GR.RVSET")</f>
        <v>0</v>
      </c>
      <c r="E82" t="s" s="183">
        <v>1</v>
      </c>
      <c r="F82" s="184">
        <f>VLOOKUP(B82,'HOLDS'!C1:T155,5,FALSE)</f>
        <v>146.5</v>
      </c>
      <c r="G82" s="182">
        <f>_xlfn.SUMIFS('HOLDS'!I1:I155,'HOLDS'!C1:C155,B82)</f>
        <v>0</v>
      </c>
      <c r="H82" s="185">
        <f>F82*G82</f>
        <v>0</v>
      </c>
      <c r="I82" s="186">
        <f>'INFO'!$D$6</f>
        <v>0</v>
      </c>
      <c r="J82" s="186">
        <f>'INFO'!$D$7</f>
        <v>0</v>
      </c>
      <c r="K82" t="s" s="187">
        <f>'INFO'!$D$8</f>
      </c>
      <c r="L82" s="186">
        <f>'INFO'!$D$9</f>
        <v>0</v>
      </c>
      <c r="M82" s="186">
        <f>'INFO'!$D$10</f>
        <v>0</v>
      </c>
      <c r="N82" t="s" s="187">
        <f>'INFO'!$D$11</f>
      </c>
      <c r="O82" s="186">
        <f>'INFO'!$D$13</f>
        <v>0</v>
      </c>
      <c r="P82" s="186">
        <f>'INFO'!$D$14</f>
        <v>0</v>
      </c>
      <c r="Q82" t="s" s="187">
        <f>'INFO'!$D$15</f>
      </c>
      <c r="R82" s="188">
        <f>'INFO'!$D$17</f>
      </c>
      <c r="S82" t="s" s="187">
        <f>'INFO'!$D$18</f>
      </c>
      <c r="T82" t="s" s="187">
        <f>'INFO'!$D$19</f>
      </c>
      <c r="U82" s="186">
        <f>'INFO'!$D$22</f>
        <v>0</v>
      </c>
      <c r="V82" s="186">
        <f>'INFO'!$D$23</f>
        <v>0</v>
      </c>
      <c r="W82" t="s" s="187">
        <f>'INFO'!$D$24</f>
      </c>
      <c r="X82" s="186">
        <f>'INFO'!$D$25</f>
        <v>0</v>
      </c>
      <c r="Y82" s="186">
        <f>'INFO'!$D$26</f>
        <v>0</v>
      </c>
      <c r="Z82" s="186">
        <f>'INFO'!$D$27</f>
        <v>0</v>
      </c>
      <c r="AA82" t="s" s="187">
        <f>'INFO'!$D$28</f>
      </c>
      <c r="AB82" s="186">
        <f>'INFO'!$D$29</f>
        <v>0</v>
      </c>
      <c r="AC82" s="189">
        <f>'INFO'!$J$10</f>
        <v>0</v>
      </c>
      <c r="AD82" s="186">
        <f>'INFO'!$J$9</f>
        <v>0</v>
      </c>
      <c r="AE82" s="186">
        <f>IF($G$45&gt;0,10*$G$45/D82,0)</f>
        <v>0</v>
      </c>
    </row>
    <row r="83" ht="15.35" customHeight="1">
      <c r="A83" t="s" s="180">
        <v>485</v>
      </c>
      <c r="B83" t="s" s="180">
        <v>106</v>
      </c>
      <c r="C83" s="181">
        <v>10085</v>
      </c>
      <c r="D83" s="182">
        <f>_xlfn.SUMIFS('HOLDS'!I1:I155,'HOLDS'!C1:C155,B83)+_xlfn.SUMIFS('HOLDS'!I1:I155,'HOLDS'!C1:C155,"CH.GR.RVSET")</f>
        <v>0</v>
      </c>
      <c r="E83" t="s" s="183">
        <v>1</v>
      </c>
      <c r="F83" s="184">
        <f>VLOOKUP(B83,'HOLDS'!C1:T155,5,FALSE)</f>
        <v>188</v>
      </c>
      <c r="G83" s="182">
        <f>_xlfn.SUMIFS('HOLDS'!I1:I155,'HOLDS'!C1:C155,B83)</f>
        <v>0</v>
      </c>
      <c r="H83" s="185">
        <f>F83*G83</f>
        <v>0</v>
      </c>
      <c r="I83" s="186">
        <f>'INFO'!$D$6</f>
        <v>0</v>
      </c>
      <c r="J83" s="186">
        <f>'INFO'!$D$7</f>
        <v>0</v>
      </c>
      <c r="K83" t="s" s="187">
        <f>'INFO'!$D$8</f>
      </c>
      <c r="L83" s="186">
        <f>'INFO'!$D$9</f>
        <v>0</v>
      </c>
      <c r="M83" s="186">
        <f>'INFO'!$D$10</f>
        <v>0</v>
      </c>
      <c r="N83" t="s" s="187">
        <f>'INFO'!$D$11</f>
      </c>
      <c r="O83" s="186">
        <f>'INFO'!$D$13</f>
        <v>0</v>
      </c>
      <c r="P83" s="186">
        <f>'INFO'!$D$14</f>
        <v>0</v>
      </c>
      <c r="Q83" t="s" s="187">
        <f>'INFO'!$D$15</f>
      </c>
      <c r="R83" s="188">
        <f>'INFO'!$D$17</f>
      </c>
      <c r="S83" t="s" s="187">
        <f>'INFO'!$D$18</f>
      </c>
      <c r="T83" t="s" s="187">
        <f>'INFO'!$D$19</f>
      </c>
      <c r="U83" s="186">
        <f>'INFO'!$D$22</f>
        <v>0</v>
      </c>
      <c r="V83" s="186">
        <f>'INFO'!$D$23</f>
        <v>0</v>
      </c>
      <c r="W83" t="s" s="187">
        <f>'INFO'!$D$24</f>
      </c>
      <c r="X83" s="186">
        <f>'INFO'!$D$25</f>
        <v>0</v>
      </c>
      <c r="Y83" s="186">
        <f>'INFO'!$D$26</f>
        <v>0</v>
      </c>
      <c r="Z83" s="186">
        <f>'INFO'!$D$27</f>
        <v>0</v>
      </c>
      <c r="AA83" t="s" s="187">
        <f>'INFO'!$D$28</f>
      </c>
      <c r="AB83" s="186">
        <f>'INFO'!$D$29</f>
        <v>0</v>
      </c>
      <c r="AC83" s="189">
        <f>'INFO'!$J$10</f>
        <v>0</v>
      </c>
      <c r="AD83" s="186">
        <f>'INFO'!$J$9</f>
        <v>0</v>
      </c>
      <c r="AE83" s="186">
        <f>IF($G$45&gt;0,10*$G$45/D83,0)</f>
        <v>0</v>
      </c>
    </row>
    <row r="84" ht="15.35" customHeight="1">
      <c r="A84" t="s" s="180">
        <v>486</v>
      </c>
      <c r="B84" t="s" s="180">
        <v>108</v>
      </c>
      <c r="C84" s="181">
        <v>10085</v>
      </c>
      <c r="D84" s="182">
        <f>_xlfn.SUMIFS('HOLDS'!I1:I155,'HOLDS'!C1:C155,B84)+_xlfn.SUMIFS('HOLDS'!I1:I155,'HOLDS'!C1:C155,"CH.GR.RVSET")</f>
        <v>0</v>
      </c>
      <c r="E84" t="s" s="183">
        <v>1</v>
      </c>
      <c r="F84" s="184">
        <f>VLOOKUP(B84,'HOLDS'!C1:T155,5,FALSE)</f>
        <v>150</v>
      </c>
      <c r="G84" s="182">
        <f>_xlfn.SUMIFS('HOLDS'!I1:I155,'HOLDS'!C1:C155,B84)</f>
        <v>0</v>
      </c>
      <c r="H84" s="185">
        <f>F84*G84</f>
        <v>0</v>
      </c>
      <c r="I84" s="186">
        <f>'INFO'!$D$6</f>
        <v>0</v>
      </c>
      <c r="J84" s="186">
        <f>'INFO'!$D$7</f>
        <v>0</v>
      </c>
      <c r="K84" t="s" s="187">
        <f>'INFO'!$D$8</f>
      </c>
      <c r="L84" s="186">
        <f>'INFO'!$D$9</f>
        <v>0</v>
      </c>
      <c r="M84" s="186">
        <f>'INFO'!$D$10</f>
        <v>0</v>
      </c>
      <c r="N84" t="s" s="187">
        <f>'INFO'!$D$11</f>
      </c>
      <c r="O84" s="186">
        <f>'INFO'!$D$13</f>
        <v>0</v>
      </c>
      <c r="P84" s="186">
        <f>'INFO'!$D$14</f>
        <v>0</v>
      </c>
      <c r="Q84" t="s" s="187">
        <f>'INFO'!$D$15</f>
      </c>
      <c r="R84" s="188">
        <f>'INFO'!$D$17</f>
      </c>
      <c r="S84" t="s" s="187">
        <f>'INFO'!$D$18</f>
      </c>
      <c r="T84" t="s" s="187">
        <f>'INFO'!$D$19</f>
      </c>
      <c r="U84" s="186">
        <f>'INFO'!$D$22</f>
        <v>0</v>
      </c>
      <c r="V84" s="186">
        <f>'INFO'!$D$23</f>
        <v>0</v>
      </c>
      <c r="W84" t="s" s="187">
        <f>'INFO'!$D$24</f>
      </c>
      <c r="X84" s="186">
        <f>'INFO'!$D$25</f>
        <v>0</v>
      </c>
      <c r="Y84" s="186">
        <f>'INFO'!$D$26</f>
        <v>0</v>
      </c>
      <c r="Z84" s="186">
        <f>'INFO'!$D$27</f>
        <v>0</v>
      </c>
      <c r="AA84" t="s" s="187">
        <f>'INFO'!$D$28</f>
      </c>
      <c r="AB84" s="186">
        <f>'INFO'!$D$29</f>
        <v>0</v>
      </c>
      <c r="AC84" s="189">
        <f>'INFO'!$J$10</f>
        <v>0</v>
      </c>
      <c r="AD84" s="186">
        <f>'INFO'!$J$9</f>
        <v>0</v>
      </c>
      <c r="AE84" s="186">
        <f>IF($G$45&gt;0,10*$G$45/D84,0)</f>
        <v>0</v>
      </c>
    </row>
    <row r="85" ht="15.35" customHeight="1">
      <c r="A85" t="s" s="180">
        <v>487</v>
      </c>
      <c r="B85" t="s" s="180">
        <v>110</v>
      </c>
      <c r="C85" s="181">
        <v>10085</v>
      </c>
      <c r="D85" s="182">
        <f>_xlfn.SUMIFS('HOLDS'!I1:I155,'HOLDS'!C1:C155,B85)+_xlfn.SUMIFS('HOLDS'!I1:I155,'HOLDS'!C1:C155,"CH.GR.RVSET")</f>
        <v>0</v>
      </c>
      <c r="E85" t="s" s="183">
        <v>1</v>
      </c>
      <c r="F85" s="184">
        <f>VLOOKUP(B85,'HOLDS'!C1:T155,5,FALSE)</f>
        <v>221.5</v>
      </c>
      <c r="G85" s="182">
        <f>_xlfn.SUMIFS('HOLDS'!I1:I155,'HOLDS'!C1:C155,B85)</f>
        <v>0</v>
      </c>
      <c r="H85" s="185">
        <f>F85*G85</f>
        <v>0</v>
      </c>
      <c r="I85" s="186">
        <f>'INFO'!$D$6</f>
        <v>0</v>
      </c>
      <c r="J85" s="186">
        <f>'INFO'!$D$7</f>
        <v>0</v>
      </c>
      <c r="K85" t="s" s="187">
        <f>'INFO'!$D$8</f>
      </c>
      <c r="L85" s="186">
        <f>'INFO'!$D$9</f>
        <v>0</v>
      </c>
      <c r="M85" s="186">
        <f>'INFO'!$D$10</f>
        <v>0</v>
      </c>
      <c r="N85" t="s" s="187">
        <f>'INFO'!$D$11</f>
      </c>
      <c r="O85" s="186">
        <f>'INFO'!$D$13</f>
        <v>0</v>
      </c>
      <c r="P85" s="186">
        <f>'INFO'!$D$14</f>
        <v>0</v>
      </c>
      <c r="Q85" t="s" s="187">
        <f>'INFO'!$D$15</f>
      </c>
      <c r="R85" s="188">
        <f>'INFO'!$D$17</f>
      </c>
      <c r="S85" t="s" s="187">
        <f>'INFO'!$D$18</f>
      </c>
      <c r="T85" t="s" s="187">
        <f>'INFO'!$D$19</f>
      </c>
      <c r="U85" s="186">
        <f>'INFO'!$D$22</f>
        <v>0</v>
      </c>
      <c r="V85" s="186">
        <f>'INFO'!$D$23</f>
        <v>0</v>
      </c>
      <c r="W85" t="s" s="187">
        <f>'INFO'!$D$24</f>
      </c>
      <c r="X85" s="186">
        <f>'INFO'!$D$25</f>
        <v>0</v>
      </c>
      <c r="Y85" s="186">
        <f>'INFO'!$D$26</f>
        <v>0</v>
      </c>
      <c r="Z85" s="186">
        <f>'INFO'!$D$27</f>
        <v>0</v>
      </c>
      <c r="AA85" t="s" s="187">
        <f>'INFO'!$D$28</f>
      </c>
      <c r="AB85" s="186">
        <f>'INFO'!$D$29</f>
        <v>0</v>
      </c>
      <c r="AC85" s="189">
        <f>'INFO'!$J$10</f>
        <v>0</v>
      </c>
      <c r="AD85" s="186">
        <f>'INFO'!$J$9</f>
        <v>0</v>
      </c>
      <c r="AE85" s="186">
        <f>IF($G$45&gt;0,10*$G$45/D85,0)</f>
        <v>0</v>
      </c>
    </row>
    <row r="86" ht="15.35" customHeight="1">
      <c r="A86" t="s" s="180">
        <v>488</v>
      </c>
      <c r="B86" t="s" s="180">
        <v>112</v>
      </c>
      <c r="C86" s="181">
        <v>10085</v>
      </c>
      <c r="D86" s="182">
        <f>_xlfn.SUMIFS('HOLDS'!I1:I155,'HOLDS'!C1:C155,B86)+_xlfn.SUMIFS('HOLDS'!I1:I155,'HOLDS'!C1:C155,"CH.GR.RVSET")</f>
        <v>0</v>
      </c>
      <c r="E86" t="s" s="183">
        <v>1</v>
      </c>
      <c r="F86" s="184">
        <f>VLOOKUP(B86,'HOLDS'!C1:T155,5,FALSE)</f>
        <v>229</v>
      </c>
      <c r="G86" s="182">
        <f>_xlfn.SUMIFS('HOLDS'!I1:I155,'HOLDS'!C1:C155,B86)</f>
        <v>0</v>
      </c>
      <c r="H86" s="185">
        <f>F86*G86</f>
        <v>0</v>
      </c>
      <c r="I86" s="186">
        <f>'INFO'!$D$6</f>
        <v>0</v>
      </c>
      <c r="J86" s="186">
        <f>'INFO'!$D$7</f>
        <v>0</v>
      </c>
      <c r="K86" t="s" s="187">
        <f>'INFO'!$D$8</f>
      </c>
      <c r="L86" s="186">
        <f>'INFO'!$D$9</f>
        <v>0</v>
      </c>
      <c r="M86" s="186">
        <f>'INFO'!$D$10</f>
        <v>0</v>
      </c>
      <c r="N86" t="s" s="187">
        <f>'INFO'!$D$11</f>
      </c>
      <c r="O86" s="186">
        <f>'INFO'!$D$13</f>
        <v>0</v>
      </c>
      <c r="P86" s="186">
        <f>'INFO'!$D$14</f>
        <v>0</v>
      </c>
      <c r="Q86" t="s" s="187">
        <f>'INFO'!$D$15</f>
      </c>
      <c r="R86" s="188">
        <f>'INFO'!$D$17</f>
      </c>
      <c r="S86" t="s" s="187">
        <f>'INFO'!$D$18</f>
      </c>
      <c r="T86" t="s" s="187">
        <f>'INFO'!$D$19</f>
      </c>
      <c r="U86" s="186">
        <f>'INFO'!$D$22</f>
        <v>0</v>
      </c>
      <c r="V86" s="186">
        <f>'INFO'!$D$23</f>
        <v>0</v>
      </c>
      <c r="W86" t="s" s="187">
        <f>'INFO'!$D$24</f>
      </c>
      <c r="X86" s="186">
        <f>'INFO'!$D$25</f>
        <v>0</v>
      </c>
      <c r="Y86" s="186">
        <f>'INFO'!$D$26</f>
        <v>0</v>
      </c>
      <c r="Z86" s="186">
        <f>'INFO'!$D$27</f>
        <v>0</v>
      </c>
      <c r="AA86" t="s" s="187">
        <f>'INFO'!$D$28</f>
      </c>
      <c r="AB86" s="186">
        <f>'INFO'!$D$29</f>
        <v>0</v>
      </c>
      <c r="AC86" s="189">
        <f>'INFO'!$J$10</f>
        <v>0</v>
      </c>
      <c r="AD86" s="186">
        <f>'INFO'!$J$9</f>
        <v>0</v>
      </c>
      <c r="AE86" s="186">
        <f>IF($G$45&gt;0,10*$G$45/D86,0)</f>
        <v>0</v>
      </c>
    </row>
    <row r="87" ht="15.35" customHeight="1">
      <c r="A87" t="s" s="180">
        <v>489</v>
      </c>
      <c r="B87" t="s" s="180">
        <v>114</v>
      </c>
      <c r="C87" s="181">
        <v>10085</v>
      </c>
      <c r="D87" s="182">
        <f>_xlfn.SUMIFS('HOLDS'!I1:I155,'HOLDS'!C1:C155,B87)+_xlfn.SUMIFS('HOLDS'!I1:I155,'HOLDS'!C1:C155,"CH.GR.RVSET")</f>
        <v>0</v>
      </c>
      <c r="E87" t="s" s="183">
        <v>1</v>
      </c>
      <c r="F87" s="184">
        <f>VLOOKUP(B87,'HOLDS'!C1:T155,5,FALSE)</f>
        <v>229</v>
      </c>
      <c r="G87" s="182">
        <f>_xlfn.SUMIFS('HOLDS'!I1:I155,'HOLDS'!C1:C155,B87)</f>
        <v>0</v>
      </c>
      <c r="H87" s="185">
        <f>F87*G87</f>
        <v>0</v>
      </c>
      <c r="I87" s="186">
        <f>'INFO'!$D$6</f>
        <v>0</v>
      </c>
      <c r="J87" s="186">
        <f>'INFO'!$D$7</f>
        <v>0</v>
      </c>
      <c r="K87" t="s" s="187">
        <f>'INFO'!$D$8</f>
      </c>
      <c r="L87" s="186">
        <f>'INFO'!$D$9</f>
        <v>0</v>
      </c>
      <c r="M87" s="186">
        <f>'INFO'!$D$10</f>
        <v>0</v>
      </c>
      <c r="N87" t="s" s="187">
        <f>'INFO'!$D$11</f>
      </c>
      <c r="O87" s="186">
        <f>'INFO'!$D$13</f>
        <v>0</v>
      </c>
      <c r="P87" s="186">
        <f>'INFO'!$D$14</f>
        <v>0</v>
      </c>
      <c r="Q87" t="s" s="187">
        <f>'INFO'!$D$15</f>
      </c>
      <c r="R87" s="188">
        <f>'INFO'!$D$17</f>
      </c>
      <c r="S87" t="s" s="187">
        <f>'INFO'!$D$18</f>
      </c>
      <c r="T87" t="s" s="187">
        <f>'INFO'!$D$19</f>
      </c>
      <c r="U87" s="186">
        <f>'INFO'!$D$22</f>
        <v>0</v>
      </c>
      <c r="V87" s="186">
        <f>'INFO'!$D$23</f>
        <v>0</v>
      </c>
      <c r="W87" t="s" s="187">
        <f>'INFO'!$D$24</f>
      </c>
      <c r="X87" s="186">
        <f>'INFO'!$D$25</f>
        <v>0</v>
      </c>
      <c r="Y87" s="186">
        <f>'INFO'!$D$26</f>
        <v>0</v>
      </c>
      <c r="Z87" s="186">
        <f>'INFO'!$D$27</f>
        <v>0</v>
      </c>
      <c r="AA87" t="s" s="187">
        <f>'INFO'!$D$28</f>
      </c>
      <c r="AB87" s="186">
        <f>'INFO'!$D$29</f>
        <v>0</v>
      </c>
      <c r="AC87" s="189">
        <f>'INFO'!$J$10</f>
        <v>0</v>
      </c>
      <c r="AD87" s="186">
        <f>'INFO'!$J$9</f>
        <v>0</v>
      </c>
      <c r="AE87" s="191">
        <f>IF($G$45&gt;0,10*$G$45/D87,0)</f>
        <v>0</v>
      </c>
    </row>
    <row r="88" ht="15.35" customHeight="1">
      <c r="A88" t="s" s="192">
        <v>447</v>
      </c>
      <c r="B88" t="s" s="202">
        <v>23</v>
      </c>
      <c r="C88" s="203">
        <v>10084</v>
      </c>
      <c r="D88" s="169"/>
      <c r="E88" t="s" s="194">
        <v>2</v>
      </c>
      <c r="F88" s="195">
        <f>VLOOKUP(B88,'HOLDS'!C1:T155,5,FALSE)</f>
        <v>5635.5</v>
      </c>
      <c r="G88" s="172">
        <f>_xlfn.SUMIFS('HOLDS'!J1:J155,'HOLDS'!C1:C155,B88)</f>
        <v>0</v>
      </c>
      <c r="H88" s="196">
        <f>F88*G88</f>
        <v>0</v>
      </c>
      <c r="I88" s="197">
        <f>'INFO'!$D$6</f>
        <v>0</v>
      </c>
      <c r="J88" s="197">
        <f>'INFO'!$D$7</f>
        <v>0</v>
      </c>
      <c r="K88" t="s" s="198">
        <f>'INFO'!$D$8</f>
      </c>
      <c r="L88" s="197">
        <f>'INFO'!$D$9</f>
        <v>0</v>
      </c>
      <c r="M88" s="197">
        <f>'INFO'!$D$10</f>
        <v>0</v>
      </c>
      <c r="N88" t="s" s="198">
        <f>'INFO'!$D$11</f>
      </c>
      <c r="O88" s="197">
        <f>'INFO'!$D$13</f>
        <v>0</v>
      </c>
      <c r="P88" s="197">
        <f>'INFO'!$D$14</f>
        <v>0</v>
      </c>
      <c r="Q88" t="s" s="198">
        <f>'INFO'!$D$15</f>
      </c>
      <c r="R88" s="199">
        <f>'INFO'!$D$17</f>
      </c>
      <c r="S88" t="s" s="198">
        <f>'INFO'!$D$18</f>
      </c>
      <c r="T88" t="s" s="198">
        <f>'INFO'!$D$19</f>
      </c>
      <c r="U88" s="197">
        <f>'INFO'!$D$22</f>
        <v>0</v>
      </c>
      <c r="V88" s="197">
        <f>'INFO'!$D$23</f>
        <v>0</v>
      </c>
      <c r="W88" t="s" s="198">
        <f>'INFO'!$D$24</f>
      </c>
      <c r="X88" s="197">
        <f>'INFO'!$D$25</f>
        <v>0</v>
      </c>
      <c r="Y88" s="197">
        <f>'INFO'!$D$26</f>
        <v>0</v>
      </c>
      <c r="Z88" s="197">
        <f>'INFO'!$D$27</f>
        <v>0</v>
      </c>
      <c r="AA88" t="s" s="198">
        <f>'INFO'!$D$28</f>
      </c>
      <c r="AB88" s="197">
        <f>'INFO'!$D$29</f>
        <v>0</v>
      </c>
      <c r="AC88" s="200">
        <f>'INFO'!$J$10</f>
        <v>0</v>
      </c>
      <c r="AD88" s="201">
        <f>'INFO'!$J$9</f>
        <v>0</v>
      </c>
      <c r="AE88" s="179"/>
    </row>
    <row r="89" ht="15.35" customHeight="1">
      <c r="A89" t="s" s="180">
        <v>448</v>
      </c>
      <c r="B89" t="s" s="204">
        <v>26</v>
      </c>
      <c r="C89" s="205">
        <v>10084</v>
      </c>
      <c r="D89" s="182">
        <f>_xlfn.SUMIFS('HOLDS'!J1:J155,'HOLDS'!C1:C155,B89)+_xlfn.SUMIFS('HOLDS'!J1:J155,'HOLDS'!C1:C155,"CH.GR.RVSET")</f>
        <v>0</v>
      </c>
      <c r="E89" t="s" s="183">
        <v>2</v>
      </c>
      <c r="F89" s="184">
        <f>VLOOKUP(B89,'HOLDS'!C1:T155,5,FALSE)</f>
        <v>149</v>
      </c>
      <c r="G89" s="182">
        <f>_xlfn.SUMIFS('HOLDS'!J1:J155,'HOLDS'!C1:C155,B89)</f>
        <v>0</v>
      </c>
      <c r="H89" s="185">
        <f>F89*G89</f>
        <v>0</v>
      </c>
      <c r="I89" s="186">
        <f>'INFO'!$D$6</f>
        <v>0</v>
      </c>
      <c r="J89" s="186">
        <f>'INFO'!$D$7</f>
        <v>0</v>
      </c>
      <c r="K89" t="s" s="187">
        <f>'INFO'!$D$8</f>
      </c>
      <c r="L89" s="186">
        <f>'INFO'!$D$9</f>
        <v>0</v>
      </c>
      <c r="M89" s="186">
        <f>'INFO'!$D$10</f>
        <v>0</v>
      </c>
      <c r="N89" t="s" s="187">
        <f>'INFO'!$D$11</f>
      </c>
      <c r="O89" s="186">
        <f>'INFO'!$D$13</f>
        <v>0</v>
      </c>
      <c r="P89" s="186">
        <f>'INFO'!$D$14</f>
        <v>0</v>
      </c>
      <c r="Q89" t="s" s="187">
        <f>'INFO'!$D$15</f>
      </c>
      <c r="R89" s="188">
        <f>'INFO'!$D$17</f>
      </c>
      <c r="S89" t="s" s="187">
        <f>'INFO'!$D$18</f>
      </c>
      <c r="T89" t="s" s="187">
        <f>'INFO'!$D$19</f>
      </c>
      <c r="U89" s="186">
        <f>'INFO'!$D$22</f>
        <v>0</v>
      </c>
      <c r="V89" s="186">
        <f>'INFO'!$D$23</f>
        <v>0</v>
      </c>
      <c r="W89" t="s" s="187">
        <f>'INFO'!$D$24</f>
      </c>
      <c r="X89" s="186">
        <f>'INFO'!$D$25</f>
        <v>0</v>
      </c>
      <c r="Y89" s="186">
        <f>'INFO'!$D$26</f>
        <v>0</v>
      </c>
      <c r="Z89" s="186">
        <f>'INFO'!$D$27</f>
        <v>0</v>
      </c>
      <c r="AA89" t="s" s="187">
        <f>'INFO'!$D$28</f>
      </c>
      <c r="AB89" s="186">
        <f>'INFO'!$D$29</f>
        <v>0</v>
      </c>
      <c r="AC89" s="189">
        <f>'INFO'!$J$10</f>
        <v>0</v>
      </c>
      <c r="AD89" s="186">
        <f>'INFO'!$J$9</f>
        <v>0</v>
      </c>
      <c r="AE89" s="190">
        <f>IF($G$88&gt;0,10*$G$88/D89,0)</f>
        <v>0</v>
      </c>
    </row>
    <row r="90" ht="15.35" customHeight="1">
      <c r="A90" t="s" s="180">
        <v>449</v>
      </c>
      <c r="B90" t="s" s="204">
        <v>29</v>
      </c>
      <c r="C90" s="205">
        <v>10084</v>
      </c>
      <c r="D90" s="182">
        <f>_xlfn.SUMIFS('HOLDS'!J1:J155,'HOLDS'!C1:C155,B90)+_xlfn.SUMIFS('HOLDS'!J1:J155,'HOLDS'!C1:C155,"CH.GR.RVSET")</f>
        <v>0</v>
      </c>
      <c r="E90" t="s" s="183">
        <v>2</v>
      </c>
      <c r="F90" s="184">
        <f>VLOOKUP(B90,'HOLDS'!C1:T155,5,FALSE)</f>
        <v>136.5</v>
      </c>
      <c r="G90" s="182">
        <f>_xlfn.SUMIFS('HOLDS'!J1:J155,'HOLDS'!C1:C155,B90)</f>
        <v>0</v>
      </c>
      <c r="H90" s="185">
        <f>F90*G90</f>
        <v>0</v>
      </c>
      <c r="I90" s="186">
        <f>'INFO'!$D$6</f>
        <v>0</v>
      </c>
      <c r="J90" s="186">
        <f>'INFO'!$D$7</f>
        <v>0</v>
      </c>
      <c r="K90" t="s" s="187">
        <f>'INFO'!$D$8</f>
      </c>
      <c r="L90" s="186">
        <f>'INFO'!$D$9</f>
        <v>0</v>
      </c>
      <c r="M90" s="186">
        <f>'INFO'!$D$10</f>
        <v>0</v>
      </c>
      <c r="N90" t="s" s="187">
        <f>'INFO'!$D$11</f>
      </c>
      <c r="O90" s="186">
        <f>'INFO'!$D$13</f>
        <v>0</v>
      </c>
      <c r="P90" s="186">
        <f>'INFO'!$D$14</f>
        <v>0</v>
      </c>
      <c r="Q90" t="s" s="187">
        <f>'INFO'!$D$15</f>
      </c>
      <c r="R90" s="188">
        <f>'INFO'!$D$17</f>
      </c>
      <c r="S90" t="s" s="187">
        <f>'INFO'!$D$18</f>
      </c>
      <c r="T90" t="s" s="187">
        <f>'INFO'!$D$19</f>
      </c>
      <c r="U90" s="186">
        <f>'INFO'!$D$22</f>
        <v>0</v>
      </c>
      <c r="V90" s="186">
        <f>'INFO'!$D$23</f>
        <v>0</v>
      </c>
      <c r="W90" t="s" s="187">
        <f>'INFO'!$D$24</f>
      </c>
      <c r="X90" s="186">
        <f>'INFO'!$D$25</f>
        <v>0</v>
      </c>
      <c r="Y90" s="186">
        <f>'INFO'!$D$26</f>
        <v>0</v>
      </c>
      <c r="Z90" s="186">
        <f>'INFO'!$D$27</f>
        <v>0</v>
      </c>
      <c r="AA90" t="s" s="187">
        <f>'INFO'!$D$28</f>
      </c>
      <c r="AB90" s="186">
        <f>'INFO'!$D$29</f>
        <v>0</v>
      </c>
      <c r="AC90" s="189">
        <f>'INFO'!$J$10</f>
        <v>0</v>
      </c>
      <c r="AD90" s="186">
        <f>'INFO'!$J$9</f>
        <v>0</v>
      </c>
      <c r="AE90" s="186">
        <f>IF($G$88&gt;0,10*$G$88/D90,0)</f>
        <v>0</v>
      </c>
    </row>
    <row r="91" ht="15.35" customHeight="1">
      <c r="A91" t="s" s="180">
        <v>450</v>
      </c>
      <c r="B91" t="s" s="204">
        <v>31</v>
      </c>
      <c r="C91" s="205">
        <v>10084</v>
      </c>
      <c r="D91" s="182">
        <f>_xlfn.SUMIFS('HOLDS'!J1:J155,'HOLDS'!C1:C155,B91)+_xlfn.SUMIFS('HOLDS'!J1:J155,'HOLDS'!C1:C155,"CH.GR.RVSET")</f>
        <v>0</v>
      </c>
      <c r="E91" t="s" s="183">
        <v>2</v>
      </c>
      <c r="F91" s="184">
        <f>VLOOKUP(B91,'HOLDS'!C1:T155,5,FALSE)</f>
        <v>128</v>
      </c>
      <c r="G91" s="182">
        <f>_xlfn.SUMIFS('HOLDS'!J1:J155,'HOLDS'!C1:C155,B91)</f>
        <v>0</v>
      </c>
      <c r="H91" s="185">
        <f>F91*G91</f>
        <v>0</v>
      </c>
      <c r="I91" s="186">
        <f>'INFO'!$D$6</f>
        <v>0</v>
      </c>
      <c r="J91" s="186">
        <f>'INFO'!$D$7</f>
        <v>0</v>
      </c>
      <c r="K91" t="s" s="187">
        <f>'INFO'!$D$8</f>
      </c>
      <c r="L91" s="186">
        <f>'INFO'!$D$9</f>
        <v>0</v>
      </c>
      <c r="M91" s="186">
        <f>'INFO'!$D$10</f>
        <v>0</v>
      </c>
      <c r="N91" t="s" s="187">
        <f>'INFO'!$D$11</f>
      </c>
      <c r="O91" s="186">
        <f>'INFO'!$D$13</f>
        <v>0</v>
      </c>
      <c r="P91" s="186">
        <f>'INFO'!$D$14</f>
        <v>0</v>
      </c>
      <c r="Q91" t="s" s="187">
        <f>'INFO'!$D$15</f>
      </c>
      <c r="R91" s="188">
        <f>'INFO'!$D$17</f>
      </c>
      <c r="S91" t="s" s="187">
        <f>'INFO'!$D$18</f>
      </c>
      <c r="T91" t="s" s="187">
        <f>'INFO'!$D$19</f>
      </c>
      <c r="U91" s="186">
        <f>'INFO'!$D$22</f>
        <v>0</v>
      </c>
      <c r="V91" s="186">
        <f>'INFO'!$D$23</f>
        <v>0</v>
      </c>
      <c r="W91" t="s" s="187">
        <f>'INFO'!$D$24</f>
      </c>
      <c r="X91" s="186">
        <f>'INFO'!$D$25</f>
        <v>0</v>
      </c>
      <c r="Y91" s="186">
        <f>'INFO'!$D$26</f>
        <v>0</v>
      </c>
      <c r="Z91" s="186">
        <f>'INFO'!$D$27</f>
        <v>0</v>
      </c>
      <c r="AA91" t="s" s="187">
        <f>'INFO'!$D$28</f>
      </c>
      <c r="AB91" s="186">
        <f>'INFO'!$D$29</f>
        <v>0</v>
      </c>
      <c r="AC91" s="189">
        <f>'INFO'!$J$10</f>
        <v>0</v>
      </c>
      <c r="AD91" s="186">
        <f>'INFO'!$J$9</f>
        <v>0</v>
      </c>
      <c r="AE91" s="186">
        <f>IF($G$88&gt;0,10*$G$88/D91,0)</f>
        <v>0</v>
      </c>
    </row>
    <row r="92" ht="15.35" customHeight="1">
      <c r="A92" t="s" s="180">
        <v>451</v>
      </c>
      <c r="B92" t="s" s="204">
        <v>34</v>
      </c>
      <c r="C92" s="205">
        <v>10084</v>
      </c>
      <c r="D92" s="182">
        <f>_xlfn.SUMIFS('HOLDS'!J1:J155,'HOLDS'!C1:C155,B92)+_xlfn.SUMIFS('HOLDS'!J1:J155,'HOLDS'!C1:C155,"CH.GR.RVSET")</f>
        <v>0</v>
      </c>
      <c r="E92" t="s" s="183">
        <v>2</v>
      </c>
      <c r="F92" s="184">
        <f>VLOOKUP(B92,'HOLDS'!C1:T155,5,FALSE)</f>
        <v>115</v>
      </c>
      <c r="G92" s="182">
        <f>_xlfn.SUMIFS('HOLDS'!J1:J155,'HOLDS'!C1:C155,B92)</f>
        <v>0</v>
      </c>
      <c r="H92" s="185">
        <f>F92*G92</f>
        <v>0</v>
      </c>
      <c r="I92" s="186">
        <f>'INFO'!$D$6</f>
        <v>0</v>
      </c>
      <c r="J92" s="186">
        <f>'INFO'!$D$7</f>
        <v>0</v>
      </c>
      <c r="K92" t="s" s="187">
        <f>'INFO'!$D$8</f>
      </c>
      <c r="L92" s="186">
        <f>'INFO'!$D$9</f>
        <v>0</v>
      </c>
      <c r="M92" s="186">
        <f>'INFO'!$D$10</f>
        <v>0</v>
      </c>
      <c r="N92" t="s" s="187">
        <f>'INFO'!$D$11</f>
      </c>
      <c r="O92" s="186">
        <f>'INFO'!$D$13</f>
        <v>0</v>
      </c>
      <c r="P92" s="186">
        <f>'INFO'!$D$14</f>
        <v>0</v>
      </c>
      <c r="Q92" t="s" s="187">
        <f>'INFO'!$D$15</f>
      </c>
      <c r="R92" s="188">
        <f>'INFO'!$D$17</f>
      </c>
      <c r="S92" t="s" s="187">
        <f>'INFO'!$D$18</f>
      </c>
      <c r="T92" t="s" s="187">
        <f>'INFO'!$D$19</f>
      </c>
      <c r="U92" s="186">
        <f>'INFO'!$D$22</f>
        <v>0</v>
      </c>
      <c r="V92" s="186">
        <f>'INFO'!$D$23</f>
        <v>0</v>
      </c>
      <c r="W92" t="s" s="187">
        <f>'INFO'!$D$24</f>
      </c>
      <c r="X92" s="186">
        <f>'INFO'!$D$25</f>
        <v>0</v>
      </c>
      <c r="Y92" s="186">
        <f>'INFO'!$D$26</f>
        <v>0</v>
      </c>
      <c r="Z92" s="186">
        <f>'INFO'!$D$27</f>
        <v>0</v>
      </c>
      <c r="AA92" t="s" s="187">
        <f>'INFO'!$D$28</f>
      </c>
      <c r="AB92" s="186">
        <f>'INFO'!$D$29</f>
        <v>0</v>
      </c>
      <c r="AC92" s="189">
        <f>'INFO'!$J$10</f>
        <v>0</v>
      </c>
      <c r="AD92" s="186">
        <f>'INFO'!$J$9</f>
        <v>0</v>
      </c>
      <c r="AE92" s="186">
        <f>IF($G$88&gt;0,10*$G$88/D92,0)</f>
        <v>0</v>
      </c>
    </row>
    <row r="93" ht="15.35" customHeight="1">
      <c r="A93" t="s" s="180">
        <v>452</v>
      </c>
      <c r="B93" t="s" s="204">
        <v>37</v>
      </c>
      <c r="C93" s="205">
        <v>10084</v>
      </c>
      <c r="D93" s="182">
        <f>_xlfn.SUMIFS('HOLDS'!J1:J155,'HOLDS'!C1:C155,B93)+_xlfn.SUMIFS('HOLDS'!J1:J155,'HOLDS'!C1:C155,"CH.GR.RVSET")</f>
        <v>0</v>
      </c>
      <c r="E93" t="s" s="183">
        <v>2</v>
      </c>
      <c r="F93" s="184">
        <f>VLOOKUP(B93,'HOLDS'!C1:T155,5,FALSE)</f>
        <v>159.5</v>
      </c>
      <c r="G93" s="182">
        <f>_xlfn.SUMIFS('HOLDS'!J1:J155,'HOLDS'!C1:C155,B93)</f>
        <v>0</v>
      </c>
      <c r="H93" s="185">
        <f>F93*G93</f>
        <v>0</v>
      </c>
      <c r="I93" s="186">
        <f>'INFO'!$D$6</f>
        <v>0</v>
      </c>
      <c r="J93" s="186">
        <f>'INFO'!$D$7</f>
        <v>0</v>
      </c>
      <c r="K93" t="s" s="187">
        <f>'INFO'!$D$8</f>
      </c>
      <c r="L93" s="186">
        <f>'INFO'!$D$9</f>
        <v>0</v>
      </c>
      <c r="M93" s="186">
        <f>'INFO'!$D$10</f>
        <v>0</v>
      </c>
      <c r="N93" t="s" s="187">
        <f>'INFO'!$D$11</f>
      </c>
      <c r="O93" s="186">
        <f>'INFO'!$D$13</f>
        <v>0</v>
      </c>
      <c r="P93" s="186">
        <f>'INFO'!$D$14</f>
        <v>0</v>
      </c>
      <c r="Q93" t="s" s="187">
        <f>'INFO'!$D$15</f>
      </c>
      <c r="R93" s="188">
        <f>'INFO'!$D$17</f>
      </c>
      <c r="S93" t="s" s="187">
        <f>'INFO'!$D$18</f>
      </c>
      <c r="T93" t="s" s="187">
        <f>'INFO'!$D$19</f>
      </c>
      <c r="U93" s="186">
        <f>'INFO'!$D$22</f>
        <v>0</v>
      </c>
      <c r="V93" s="186">
        <f>'INFO'!$D$23</f>
        <v>0</v>
      </c>
      <c r="W93" t="s" s="187">
        <f>'INFO'!$D$24</f>
      </c>
      <c r="X93" s="186">
        <f>'INFO'!$D$25</f>
        <v>0</v>
      </c>
      <c r="Y93" s="186">
        <f>'INFO'!$D$26</f>
        <v>0</v>
      </c>
      <c r="Z93" s="186">
        <f>'INFO'!$D$27</f>
        <v>0</v>
      </c>
      <c r="AA93" t="s" s="187">
        <f>'INFO'!$D$28</f>
      </c>
      <c r="AB93" s="186">
        <f>'INFO'!$D$29</f>
        <v>0</v>
      </c>
      <c r="AC93" s="189">
        <f>'INFO'!$J$10</f>
        <v>0</v>
      </c>
      <c r="AD93" s="186">
        <f>'INFO'!$J$9</f>
        <v>0</v>
      </c>
      <c r="AE93" s="186">
        <f>IF($G$88&gt;0,10*$G$88/D93,0)</f>
        <v>0</v>
      </c>
    </row>
    <row r="94" ht="15.35" customHeight="1">
      <c r="A94" t="s" s="180">
        <v>453</v>
      </c>
      <c r="B94" t="s" s="204">
        <v>39</v>
      </c>
      <c r="C94" s="205">
        <v>10084</v>
      </c>
      <c r="D94" s="182">
        <f>_xlfn.SUMIFS('HOLDS'!J1:J155,'HOLDS'!C1:C155,B94)+_xlfn.SUMIFS('HOLDS'!J1:J155,'HOLDS'!C1:C155,"CH.GR.RVSET")</f>
        <v>0</v>
      </c>
      <c r="E94" t="s" s="183">
        <v>2</v>
      </c>
      <c r="F94" s="184">
        <f>VLOOKUP(B94,'HOLDS'!C1:T155,5,FALSE)</f>
        <v>119.5</v>
      </c>
      <c r="G94" s="182">
        <f>_xlfn.SUMIFS('HOLDS'!J1:J155,'HOLDS'!C1:C155,B94)</f>
        <v>0</v>
      </c>
      <c r="H94" s="185">
        <f>F94*G94</f>
        <v>0</v>
      </c>
      <c r="I94" s="186">
        <f>'INFO'!$D$6</f>
        <v>0</v>
      </c>
      <c r="J94" s="186">
        <f>'INFO'!$D$7</f>
        <v>0</v>
      </c>
      <c r="K94" t="s" s="187">
        <f>'INFO'!$D$8</f>
      </c>
      <c r="L94" s="186">
        <f>'INFO'!$D$9</f>
        <v>0</v>
      </c>
      <c r="M94" s="186">
        <f>'INFO'!$D$10</f>
        <v>0</v>
      </c>
      <c r="N94" t="s" s="187">
        <f>'INFO'!$D$11</f>
      </c>
      <c r="O94" s="186">
        <f>'INFO'!$D$13</f>
        <v>0</v>
      </c>
      <c r="P94" s="186">
        <f>'INFO'!$D$14</f>
        <v>0</v>
      </c>
      <c r="Q94" t="s" s="187">
        <f>'INFO'!$D$15</f>
      </c>
      <c r="R94" s="188">
        <f>'INFO'!$D$17</f>
      </c>
      <c r="S94" t="s" s="187">
        <f>'INFO'!$D$18</f>
      </c>
      <c r="T94" t="s" s="187">
        <f>'INFO'!$D$19</f>
      </c>
      <c r="U94" s="186">
        <f>'INFO'!$D$22</f>
        <v>0</v>
      </c>
      <c r="V94" s="186">
        <f>'INFO'!$D$23</f>
        <v>0</v>
      </c>
      <c r="W94" t="s" s="187">
        <f>'INFO'!$D$24</f>
      </c>
      <c r="X94" s="186">
        <f>'INFO'!$D$25</f>
        <v>0</v>
      </c>
      <c r="Y94" s="186">
        <f>'INFO'!$D$26</f>
        <v>0</v>
      </c>
      <c r="Z94" s="186">
        <f>'INFO'!$D$27</f>
        <v>0</v>
      </c>
      <c r="AA94" t="s" s="187">
        <f>'INFO'!$D$28</f>
      </c>
      <c r="AB94" s="186">
        <f>'INFO'!$D$29</f>
        <v>0</v>
      </c>
      <c r="AC94" s="189">
        <f>'INFO'!$J$10</f>
        <v>0</v>
      </c>
      <c r="AD94" s="186">
        <f>'INFO'!$J$9</f>
        <v>0</v>
      </c>
      <c r="AE94" s="186">
        <f>IF($G$88&gt;0,10*$G$88/D94,0)</f>
        <v>0</v>
      </c>
    </row>
    <row r="95" ht="15.35" customHeight="1">
      <c r="A95" t="s" s="180">
        <v>454</v>
      </c>
      <c r="B95" t="s" s="204">
        <v>41</v>
      </c>
      <c r="C95" s="205">
        <v>10084</v>
      </c>
      <c r="D95" s="182">
        <f>_xlfn.SUMIFS('HOLDS'!J1:J155,'HOLDS'!C1:C155,B95)+_xlfn.SUMIFS('HOLDS'!J1:J155,'HOLDS'!C1:C155,"CH.GR.RVSET")</f>
        <v>0</v>
      </c>
      <c r="E95" t="s" s="183">
        <v>2</v>
      </c>
      <c r="F95" s="184">
        <f>VLOOKUP(B95,'HOLDS'!C1:T155,5,FALSE)</f>
        <v>149</v>
      </c>
      <c r="G95" s="182">
        <f>_xlfn.SUMIFS('HOLDS'!J1:J155,'HOLDS'!C1:C155,B95)</f>
        <v>0</v>
      </c>
      <c r="H95" s="185">
        <f>F95*G95</f>
        <v>0</v>
      </c>
      <c r="I95" s="186">
        <f>'INFO'!$D$6</f>
        <v>0</v>
      </c>
      <c r="J95" s="186">
        <f>'INFO'!$D$7</f>
        <v>0</v>
      </c>
      <c r="K95" t="s" s="187">
        <f>'INFO'!$D$8</f>
      </c>
      <c r="L95" s="186">
        <f>'INFO'!$D$9</f>
        <v>0</v>
      </c>
      <c r="M95" s="186">
        <f>'INFO'!$D$10</f>
        <v>0</v>
      </c>
      <c r="N95" t="s" s="187">
        <f>'INFO'!$D$11</f>
      </c>
      <c r="O95" s="186">
        <f>'INFO'!$D$13</f>
        <v>0</v>
      </c>
      <c r="P95" s="186">
        <f>'INFO'!$D$14</f>
        <v>0</v>
      </c>
      <c r="Q95" t="s" s="187">
        <f>'INFO'!$D$15</f>
      </c>
      <c r="R95" s="188">
        <f>'INFO'!$D$17</f>
      </c>
      <c r="S95" t="s" s="187">
        <f>'INFO'!$D$18</f>
      </c>
      <c r="T95" t="s" s="187">
        <f>'INFO'!$D$19</f>
      </c>
      <c r="U95" s="186">
        <f>'INFO'!$D$22</f>
        <v>0</v>
      </c>
      <c r="V95" s="186">
        <f>'INFO'!$D$23</f>
        <v>0</v>
      </c>
      <c r="W95" t="s" s="187">
        <f>'INFO'!$D$24</f>
      </c>
      <c r="X95" s="186">
        <f>'INFO'!$D$25</f>
        <v>0</v>
      </c>
      <c r="Y95" s="186">
        <f>'INFO'!$D$26</f>
        <v>0</v>
      </c>
      <c r="Z95" s="186">
        <f>'INFO'!$D$27</f>
        <v>0</v>
      </c>
      <c r="AA95" t="s" s="187">
        <f>'INFO'!$D$28</f>
      </c>
      <c r="AB95" s="186">
        <f>'INFO'!$D$29</f>
        <v>0</v>
      </c>
      <c r="AC95" s="189">
        <f>'INFO'!$J$10</f>
        <v>0</v>
      </c>
      <c r="AD95" s="186">
        <f>'INFO'!$J$9</f>
        <v>0</v>
      </c>
      <c r="AE95" s="186">
        <f>IF($G$88&gt;0,10*$G$88/D95,0)</f>
        <v>0</v>
      </c>
    </row>
    <row r="96" ht="15.35" customHeight="1">
      <c r="A96" t="s" s="180">
        <v>455</v>
      </c>
      <c r="B96" t="s" s="204">
        <v>43</v>
      </c>
      <c r="C96" s="205">
        <v>10084</v>
      </c>
      <c r="D96" s="182">
        <f>_xlfn.SUMIFS('HOLDS'!J1:J155,'HOLDS'!C1:C155,B96)+_xlfn.SUMIFS('HOLDS'!J1:J155,'HOLDS'!C1:C155,"CH.GR.RVSET")</f>
        <v>0</v>
      </c>
      <c r="E96" t="s" s="183">
        <v>2</v>
      </c>
      <c r="F96" s="184">
        <f>VLOOKUP(B96,'HOLDS'!C1:T155,5,FALSE)</f>
        <v>113</v>
      </c>
      <c r="G96" s="182">
        <f>_xlfn.SUMIFS('HOLDS'!J1:J155,'HOLDS'!C1:C155,B96)</f>
        <v>0</v>
      </c>
      <c r="H96" s="185">
        <f>F96*G96</f>
        <v>0</v>
      </c>
      <c r="I96" s="186">
        <f>'INFO'!$D$6</f>
        <v>0</v>
      </c>
      <c r="J96" s="186">
        <f>'INFO'!$D$7</f>
        <v>0</v>
      </c>
      <c r="K96" t="s" s="187">
        <f>'INFO'!$D$8</f>
      </c>
      <c r="L96" s="186">
        <f>'INFO'!$D$9</f>
        <v>0</v>
      </c>
      <c r="M96" s="186">
        <f>'INFO'!$D$10</f>
        <v>0</v>
      </c>
      <c r="N96" t="s" s="187">
        <f>'INFO'!$D$11</f>
      </c>
      <c r="O96" s="186">
        <f>'INFO'!$D$13</f>
        <v>0</v>
      </c>
      <c r="P96" s="186">
        <f>'INFO'!$D$14</f>
        <v>0</v>
      </c>
      <c r="Q96" t="s" s="187">
        <f>'INFO'!$D$15</f>
      </c>
      <c r="R96" s="188">
        <f>'INFO'!$D$17</f>
      </c>
      <c r="S96" t="s" s="187">
        <f>'INFO'!$D$18</f>
      </c>
      <c r="T96" t="s" s="187">
        <f>'INFO'!$D$19</f>
      </c>
      <c r="U96" s="186">
        <f>'INFO'!$D$22</f>
        <v>0</v>
      </c>
      <c r="V96" s="186">
        <f>'INFO'!$D$23</f>
        <v>0</v>
      </c>
      <c r="W96" t="s" s="187">
        <f>'INFO'!$D$24</f>
      </c>
      <c r="X96" s="186">
        <f>'INFO'!$D$25</f>
        <v>0</v>
      </c>
      <c r="Y96" s="186">
        <f>'INFO'!$D$26</f>
        <v>0</v>
      </c>
      <c r="Z96" s="186">
        <f>'INFO'!$D$27</f>
        <v>0</v>
      </c>
      <c r="AA96" t="s" s="187">
        <f>'INFO'!$D$28</f>
      </c>
      <c r="AB96" s="186">
        <f>'INFO'!$D$29</f>
        <v>0</v>
      </c>
      <c r="AC96" s="189">
        <f>'INFO'!$J$10</f>
        <v>0</v>
      </c>
      <c r="AD96" s="186">
        <f>'INFO'!$J$9</f>
        <v>0</v>
      </c>
      <c r="AE96" s="186">
        <f>IF($G$88&gt;0,10*$G$88/D96,0)</f>
        <v>0</v>
      </c>
    </row>
    <row r="97" ht="15.35" customHeight="1">
      <c r="A97" t="s" s="180">
        <v>456</v>
      </c>
      <c r="B97" t="s" s="204">
        <v>45</v>
      </c>
      <c r="C97" s="205">
        <v>10084</v>
      </c>
      <c r="D97" s="182">
        <f>_xlfn.SUMIFS('HOLDS'!J1:J155,'HOLDS'!C1:C155,B97)+_xlfn.SUMIFS('HOLDS'!J1:J155,'HOLDS'!C1:C155,"CH.GR.RVSET")</f>
        <v>0</v>
      </c>
      <c r="E97" t="s" s="183">
        <v>2</v>
      </c>
      <c r="F97" s="184">
        <f>VLOOKUP(B97,'HOLDS'!C1:T155,5,FALSE)</f>
        <v>136.5</v>
      </c>
      <c r="G97" s="182">
        <f>_xlfn.SUMIFS('HOLDS'!J1:J155,'HOLDS'!C1:C155,B97)</f>
        <v>0</v>
      </c>
      <c r="H97" s="185">
        <f>F97*G97</f>
        <v>0</v>
      </c>
      <c r="I97" s="186">
        <f>'INFO'!$D$6</f>
        <v>0</v>
      </c>
      <c r="J97" s="186">
        <f>'INFO'!$D$7</f>
        <v>0</v>
      </c>
      <c r="K97" t="s" s="187">
        <f>'INFO'!$D$8</f>
      </c>
      <c r="L97" s="186">
        <f>'INFO'!$D$9</f>
        <v>0</v>
      </c>
      <c r="M97" s="186">
        <f>'INFO'!$D$10</f>
        <v>0</v>
      </c>
      <c r="N97" t="s" s="187">
        <f>'INFO'!$D$11</f>
      </c>
      <c r="O97" s="186">
        <f>'INFO'!$D$13</f>
        <v>0</v>
      </c>
      <c r="P97" s="186">
        <f>'INFO'!$D$14</f>
        <v>0</v>
      </c>
      <c r="Q97" t="s" s="187">
        <f>'INFO'!$D$15</f>
      </c>
      <c r="R97" s="188">
        <f>'INFO'!$D$17</f>
      </c>
      <c r="S97" t="s" s="187">
        <f>'INFO'!$D$18</f>
      </c>
      <c r="T97" t="s" s="187">
        <f>'INFO'!$D$19</f>
      </c>
      <c r="U97" s="186">
        <f>'INFO'!$D$22</f>
        <v>0</v>
      </c>
      <c r="V97" s="186">
        <f>'INFO'!$D$23</f>
        <v>0</v>
      </c>
      <c r="W97" t="s" s="187">
        <f>'INFO'!$D$24</f>
      </c>
      <c r="X97" s="186">
        <f>'INFO'!$D$25</f>
        <v>0</v>
      </c>
      <c r="Y97" s="186">
        <f>'INFO'!$D$26</f>
        <v>0</v>
      </c>
      <c r="Z97" s="186">
        <f>'INFO'!$D$27</f>
        <v>0</v>
      </c>
      <c r="AA97" t="s" s="187">
        <f>'INFO'!$D$28</f>
      </c>
      <c r="AB97" s="186">
        <f>'INFO'!$D$29</f>
        <v>0</v>
      </c>
      <c r="AC97" s="189">
        <f>'INFO'!$J$10</f>
        <v>0</v>
      </c>
      <c r="AD97" s="186">
        <f>'INFO'!$J$9</f>
        <v>0</v>
      </c>
      <c r="AE97" s="186">
        <f>IF($G$88&gt;0,10*$G$88/D97,0)</f>
        <v>0</v>
      </c>
    </row>
    <row r="98" ht="15.35" customHeight="1">
      <c r="A98" t="s" s="180">
        <v>457</v>
      </c>
      <c r="B98" t="s" s="204">
        <v>47</v>
      </c>
      <c r="C98" s="205">
        <v>10084</v>
      </c>
      <c r="D98" s="182">
        <f>_xlfn.SUMIFS('HOLDS'!J1:J155,'HOLDS'!C1:C155,B98)+_xlfn.SUMIFS('HOLDS'!J1:J155,'HOLDS'!C1:C155,"CH.GR.RVSET")</f>
        <v>0</v>
      </c>
      <c r="E98" t="s" s="183">
        <v>2</v>
      </c>
      <c r="F98" s="184">
        <f>VLOOKUP(B98,'HOLDS'!C1:T155,5,FALSE)</f>
        <v>140</v>
      </c>
      <c r="G98" s="182">
        <f>_xlfn.SUMIFS('HOLDS'!J1:J155,'HOLDS'!C1:C155,B98)</f>
        <v>0</v>
      </c>
      <c r="H98" s="185">
        <f>F98*G98</f>
        <v>0</v>
      </c>
      <c r="I98" s="186">
        <f>'INFO'!$D$6</f>
        <v>0</v>
      </c>
      <c r="J98" s="186">
        <f>'INFO'!$D$7</f>
        <v>0</v>
      </c>
      <c r="K98" t="s" s="187">
        <f>'INFO'!$D$8</f>
      </c>
      <c r="L98" s="186">
        <f>'INFO'!$D$9</f>
        <v>0</v>
      </c>
      <c r="M98" s="186">
        <f>'INFO'!$D$10</f>
        <v>0</v>
      </c>
      <c r="N98" t="s" s="187">
        <f>'INFO'!$D$11</f>
      </c>
      <c r="O98" s="186">
        <f>'INFO'!$D$13</f>
        <v>0</v>
      </c>
      <c r="P98" s="186">
        <f>'INFO'!$D$14</f>
        <v>0</v>
      </c>
      <c r="Q98" t="s" s="187">
        <f>'INFO'!$D$15</f>
      </c>
      <c r="R98" s="188">
        <f>'INFO'!$D$17</f>
      </c>
      <c r="S98" t="s" s="187">
        <f>'INFO'!$D$18</f>
      </c>
      <c r="T98" t="s" s="187">
        <f>'INFO'!$D$19</f>
      </c>
      <c r="U98" s="186">
        <f>'INFO'!$D$22</f>
        <v>0</v>
      </c>
      <c r="V98" s="186">
        <f>'INFO'!$D$23</f>
        <v>0</v>
      </c>
      <c r="W98" t="s" s="187">
        <f>'INFO'!$D$24</f>
      </c>
      <c r="X98" s="186">
        <f>'INFO'!$D$25</f>
        <v>0</v>
      </c>
      <c r="Y98" s="186">
        <f>'INFO'!$D$26</f>
        <v>0</v>
      </c>
      <c r="Z98" s="186">
        <f>'INFO'!$D$27</f>
        <v>0</v>
      </c>
      <c r="AA98" t="s" s="187">
        <f>'INFO'!$D$28</f>
      </c>
      <c r="AB98" s="186">
        <f>'INFO'!$D$29</f>
        <v>0</v>
      </c>
      <c r="AC98" s="189">
        <f>'INFO'!$J$10</f>
        <v>0</v>
      </c>
      <c r="AD98" s="186">
        <f>'INFO'!$J$9</f>
        <v>0</v>
      </c>
      <c r="AE98" s="186">
        <f>IF($G$88&gt;0,10*$G$88/D98,0)</f>
        <v>0</v>
      </c>
    </row>
    <row r="99" ht="15.35" customHeight="1">
      <c r="A99" t="s" s="180">
        <v>458</v>
      </c>
      <c r="B99" t="s" s="204">
        <v>50</v>
      </c>
      <c r="C99" s="205">
        <v>10084</v>
      </c>
      <c r="D99" s="182">
        <f>_xlfn.SUMIFS('HOLDS'!J1:J155,'HOLDS'!C1:C155,B99)+_xlfn.SUMIFS('HOLDS'!J1:J155,'HOLDS'!C1:C155,"CH.GR.RVSET")</f>
        <v>0</v>
      </c>
      <c r="E99" t="s" s="183">
        <v>2</v>
      </c>
      <c r="F99" s="184">
        <f>VLOOKUP(B99,'HOLDS'!C1:T155,5,FALSE)</f>
        <v>129</v>
      </c>
      <c r="G99" s="182">
        <f>_xlfn.SUMIFS('HOLDS'!J1:J155,'HOLDS'!C1:C155,B99)</f>
        <v>0</v>
      </c>
      <c r="H99" s="185">
        <f>F99*G99</f>
        <v>0</v>
      </c>
      <c r="I99" s="186">
        <f>'INFO'!$D$6</f>
        <v>0</v>
      </c>
      <c r="J99" s="186">
        <f>'INFO'!$D$7</f>
        <v>0</v>
      </c>
      <c r="K99" t="s" s="187">
        <f>'INFO'!$D$8</f>
      </c>
      <c r="L99" s="186">
        <f>'INFO'!$D$9</f>
        <v>0</v>
      </c>
      <c r="M99" s="186">
        <f>'INFO'!$D$10</f>
        <v>0</v>
      </c>
      <c r="N99" t="s" s="187">
        <f>'INFO'!$D$11</f>
      </c>
      <c r="O99" s="186">
        <f>'INFO'!$D$13</f>
        <v>0</v>
      </c>
      <c r="P99" s="186">
        <f>'INFO'!$D$14</f>
        <v>0</v>
      </c>
      <c r="Q99" t="s" s="187">
        <f>'INFO'!$D$15</f>
      </c>
      <c r="R99" s="188">
        <f>'INFO'!$D$17</f>
      </c>
      <c r="S99" t="s" s="187">
        <f>'INFO'!$D$18</f>
      </c>
      <c r="T99" t="s" s="187">
        <f>'INFO'!$D$19</f>
      </c>
      <c r="U99" s="186">
        <f>'INFO'!$D$22</f>
        <v>0</v>
      </c>
      <c r="V99" s="186">
        <f>'INFO'!$D$23</f>
        <v>0</v>
      </c>
      <c r="W99" t="s" s="187">
        <f>'INFO'!$D$24</f>
      </c>
      <c r="X99" s="186">
        <f>'INFO'!$D$25</f>
        <v>0</v>
      </c>
      <c r="Y99" s="186">
        <f>'INFO'!$D$26</f>
        <v>0</v>
      </c>
      <c r="Z99" s="186">
        <f>'INFO'!$D$27</f>
        <v>0</v>
      </c>
      <c r="AA99" t="s" s="187">
        <f>'INFO'!$D$28</f>
      </c>
      <c r="AB99" s="186">
        <f>'INFO'!$D$29</f>
        <v>0</v>
      </c>
      <c r="AC99" s="189">
        <f>'INFO'!$J$10</f>
        <v>0</v>
      </c>
      <c r="AD99" s="186">
        <f>'INFO'!$J$9</f>
        <v>0</v>
      </c>
      <c r="AE99" s="186">
        <f>IF($G$88&gt;0,10*$G$88/D99,0)</f>
        <v>0</v>
      </c>
    </row>
    <row r="100" ht="15.35" customHeight="1">
      <c r="A100" t="s" s="180">
        <v>459</v>
      </c>
      <c r="B100" t="s" s="204">
        <v>53</v>
      </c>
      <c r="C100" s="205">
        <v>10084</v>
      </c>
      <c r="D100" s="182">
        <f>_xlfn.SUMIFS('HOLDS'!J1:J155,'HOLDS'!C1:C155,B100)+_xlfn.SUMIFS('HOLDS'!J1:J155,'HOLDS'!C1:C155,"CH.GR.RVSET")</f>
        <v>0</v>
      </c>
      <c r="E100" t="s" s="183">
        <v>2</v>
      </c>
      <c r="F100" s="184">
        <f>VLOOKUP(B100,'HOLDS'!C1:T155,5,FALSE)</f>
        <v>121.5</v>
      </c>
      <c r="G100" s="182">
        <f>_xlfn.SUMIFS('HOLDS'!J1:J155,'HOLDS'!C1:C155,B100)</f>
        <v>0</v>
      </c>
      <c r="H100" s="185">
        <f>F100*G100</f>
        <v>0</v>
      </c>
      <c r="I100" s="186">
        <f>'INFO'!$D$6</f>
        <v>0</v>
      </c>
      <c r="J100" s="186">
        <f>'INFO'!$D$7</f>
        <v>0</v>
      </c>
      <c r="K100" t="s" s="187">
        <f>'INFO'!$D$8</f>
      </c>
      <c r="L100" s="186">
        <f>'INFO'!$D$9</f>
        <v>0</v>
      </c>
      <c r="M100" s="186">
        <f>'INFO'!$D$10</f>
        <v>0</v>
      </c>
      <c r="N100" t="s" s="187">
        <f>'INFO'!$D$11</f>
      </c>
      <c r="O100" s="186">
        <f>'INFO'!$D$13</f>
        <v>0</v>
      </c>
      <c r="P100" s="186">
        <f>'INFO'!$D$14</f>
        <v>0</v>
      </c>
      <c r="Q100" t="s" s="187">
        <f>'INFO'!$D$15</f>
      </c>
      <c r="R100" s="188">
        <f>'INFO'!$D$17</f>
      </c>
      <c r="S100" t="s" s="187">
        <f>'INFO'!$D$18</f>
      </c>
      <c r="T100" t="s" s="187">
        <f>'INFO'!$D$19</f>
      </c>
      <c r="U100" s="186">
        <f>'INFO'!$D$22</f>
        <v>0</v>
      </c>
      <c r="V100" s="186">
        <f>'INFO'!$D$23</f>
        <v>0</v>
      </c>
      <c r="W100" t="s" s="187">
        <f>'INFO'!$D$24</f>
      </c>
      <c r="X100" s="186">
        <f>'INFO'!$D$25</f>
        <v>0</v>
      </c>
      <c r="Y100" s="186">
        <f>'INFO'!$D$26</f>
        <v>0</v>
      </c>
      <c r="Z100" s="186">
        <f>'INFO'!$D$27</f>
        <v>0</v>
      </c>
      <c r="AA100" t="s" s="187">
        <f>'INFO'!$D$28</f>
      </c>
      <c r="AB100" s="186">
        <f>'INFO'!$D$29</f>
        <v>0</v>
      </c>
      <c r="AC100" s="189">
        <f>'INFO'!$J$10</f>
        <v>0</v>
      </c>
      <c r="AD100" s="186">
        <f>'INFO'!$J$9</f>
        <v>0</v>
      </c>
      <c r="AE100" s="186">
        <f>IF($G$88&gt;0,10*$G$88/D100,0)</f>
        <v>0</v>
      </c>
    </row>
    <row r="101" ht="15.35" customHeight="1">
      <c r="A101" t="s" s="180">
        <v>460</v>
      </c>
      <c r="B101" t="s" s="204">
        <v>55</v>
      </c>
      <c r="C101" s="205">
        <v>10084</v>
      </c>
      <c r="D101" s="182">
        <f>_xlfn.SUMIFS('HOLDS'!J1:J155,'HOLDS'!C1:C155,B101)+_xlfn.SUMIFS('HOLDS'!J1:J155,'HOLDS'!C1:C155,"CH.GR.RVSET")</f>
        <v>0</v>
      </c>
      <c r="E101" t="s" s="183">
        <v>2</v>
      </c>
      <c r="F101" s="184">
        <f>VLOOKUP(B101,'HOLDS'!C1:T155,5,FALSE)</f>
        <v>133</v>
      </c>
      <c r="G101" s="182">
        <f>_xlfn.SUMIFS('HOLDS'!J1:J155,'HOLDS'!C1:C155,B101)</f>
        <v>0</v>
      </c>
      <c r="H101" s="185">
        <f>F101*G101</f>
        <v>0</v>
      </c>
      <c r="I101" s="186">
        <f>'INFO'!$D$6</f>
        <v>0</v>
      </c>
      <c r="J101" s="186">
        <f>'INFO'!$D$7</f>
        <v>0</v>
      </c>
      <c r="K101" t="s" s="187">
        <f>'INFO'!$D$8</f>
      </c>
      <c r="L101" s="186">
        <f>'INFO'!$D$9</f>
        <v>0</v>
      </c>
      <c r="M101" s="186">
        <f>'INFO'!$D$10</f>
        <v>0</v>
      </c>
      <c r="N101" t="s" s="187">
        <f>'INFO'!$D$11</f>
      </c>
      <c r="O101" s="186">
        <f>'INFO'!$D$13</f>
        <v>0</v>
      </c>
      <c r="P101" s="186">
        <f>'INFO'!$D$14</f>
        <v>0</v>
      </c>
      <c r="Q101" t="s" s="187">
        <f>'INFO'!$D$15</f>
      </c>
      <c r="R101" s="188">
        <f>'INFO'!$D$17</f>
      </c>
      <c r="S101" t="s" s="187">
        <f>'INFO'!$D$18</f>
      </c>
      <c r="T101" t="s" s="187">
        <f>'INFO'!$D$19</f>
      </c>
      <c r="U101" s="186">
        <f>'INFO'!$D$22</f>
        <v>0</v>
      </c>
      <c r="V101" s="186">
        <f>'INFO'!$D$23</f>
        <v>0</v>
      </c>
      <c r="W101" t="s" s="187">
        <f>'INFO'!$D$24</f>
      </c>
      <c r="X101" s="186">
        <f>'INFO'!$D$25</f>
        <v>0</v>
      </c>
      <c r="Y101" s="186">
        <f>'INFO'!$D$26</f>
        <v>0</v>
      </c>
      <c r="Z101" s="186">
        <f>'INFO'!$D$27</f>
        <v>0</v>
      </c>
      <c r="AA101" t="s" s="187">
        <f>'INFO'!$D$28</f>
      </c>
      <c r="AB101" s="186">
        <f>'INFO'!$D$29</f>
        <v>0</v>
      </c>
      <c r="AC101" s="189">
        <f>'INFO'!$J$10</f>
        <v>0</v>
      </c>
      <c r="AD101" s="186">
        <f>'INFO'!$J$9</f>
        <v>0</v>
      </c>
      <c r="AE101" s="186">
        <f>IF($G$88&gt;0,10*$G$88/D101,0)</f>
        <v>0</v>
      </c>
    </row>
    <row r="102" ht="15.35" customHeight="1">
      <c r="A102" t="s" s="180">
        <v>461</v>
      </c>
      <c r="B102" t="s" s="204">
        <v>57</v>
      </c>
      <c r="C102" s="205">
        <v>10084</v>
      </c>
      <c r="D102" s="182">
        <f>_xlfn.SUMIFS('HOLDS'!J1:J155,'HOLDS'!C1:C155,B102)+_xlfn.SUMIFS('HOLDS'!J1:J155,'HOLDS'!C1:C155,"CH.GR.RVSET")</f>
        <v>0</v>
      </c>
      <c r="E102" t="s" s="183">
        <v>2</v>
      </c>
      <c r="F102" s="184">
        <f>VLOOKUP(B102,'HOLDS'!C1:T155,5,FALSE)</f>
        <v>125</v>
      </c>
      <c r="G102" s="182">
        <f>_xlfn.SUMIFS('HOLDS'!J1:J155,'HOLDS'!C1:C155,B102)</f>
        <v>0</v>
      </c>
      <c r="H102" s="185">
        <f>F102*G102</f>
        <v>0</v>
      </c>
      <c r="I102" s="186">
        <f>'INFO'!$D$6</f>
        <v>0</v>
      </c>
      <c r="J102" s="186">
        <f>'INFO'!$D$7</f>
        <v>0</v>
      </c>
      <c r="K102" t="s" s="187">
        <f>'INFO'!$D$8</f>
      </c>
      <c r="L102" s="186">
        <f>'INFO'!$D$9</f>
        <v>0</v>
      </c>
      <c r="M102" s="186">
        <f>'INFO'!$D$10</f>
        <v>0</v>
      </c>
      <c r="N102" t="s" s="187">
        <f>'INFO'!$D$11</f>
      </c>
      <c r="O102" s="186">
        <f>'INFO'!$D$13</f>
        <v>0</v>
      </c>
      <c r="P102" s="186">
        <f>'INFO'!$D$14</f>
        <v>0</v>
      </c>
      <c r="Q102" t="s" s="187">
        <f>'INFO'!$D$15</f>
      </c>
      <c r="R102" s="188">
        <f>'INFO'!$D$17</f>
      </c>
      <c r="S102" t="s" s="187">
        <f>'INFO'!$D$18</f>
      </c>
      <c r="T102" t="s" s="187">
        <f>'INFO'!$D$19</f>
      </c>
      <c r="U102" s="186">
        <f>'INFO'!$D$22</f>
        <v>0</v>
      </c>
      <c r="V102" s="186">
        <f>'INFO'!$D$23</f>
        <v>0</v>
      </c>
      <c r="W102" t="s" s="187">
        <f>'INFO'!$D$24</f>
      </c>
      <c r="X102" s="186">
        <f>'INFO'!$D$25</f>
        <v>0</v>
      </c>
      <c r="Y102" s="186">
        <f>'INFO'!$D$26</f>
        <v>0</v>
      </c>
      <c r="Z102" s="186">
        <f>'INFO'!$D$27</f>
        <v>0</v>
      </c>
      <c r="AA102" t="s" s="187">
        <f>'INFO'!$D$28</f>
      </c>
      <c r="AB102" s="186">
        <f>'INFO'!$D$29</f>
        <v>0</v>
      </c>
      <c r="AC102" s="189">
        <f>'INFO'!$J$10</f>
        <v>0</v>
      </c>
      <c r="AD102" s="186">
        <f>'INFO'!$J$9</f>
        <v>0</v>
      </c>
      <c r="AE102" s="186">
        <f>IF($G$88&gt;0,10*$G$88/D102,0)</f>
        <v>0</v>
      </c>
    </row>
    <row r="103" ht="15.35" customHeight="1">
      <c r="A103" t="s" s="180">
        <v>462</v>
      </c>
      <c r="B103" t="s" s="204">
        <v>59</v>
      </c>
      <c r="C103" s="205">
        <v>10084</v>
      </c>
      <c r="D103" s="182">
        <f>_xlfn.SUMIFS('HOLDS'!J1:J155,'HOLDS'!C1:C155,B103)+_xlfn.SUMIFS('HOLDS'!J1:J155,'HOLDS'!C1:C155,"CH.GR.RVSET")</f>
        <v>0</v>
      </c>
      <c r="E103" t="s" s="183">
        <v>2</v>
      </c>
      <c r="F103" s="184">
        <f>VLOOKUP(B103,'HOLDS'!C1:T155,5,FALSE)</f>
        <v>131</v>
      </c>
      <c r="G103" s="182">
        <f>_xlfn.SUMIFS('HOLDS'!J1:J155,'HOLDS'!C1:C155,B103)</f>
        <v>0</v>
      </c>
      <c r="H103" s="185">
        <f>F103*G103</f>
        <v>0</v>
      </c>
      <c r="I103" s="186">
        <f>'INFO'!$D$6</f>
        <v>0</v>
      </c>
      <c r="J103" s="186">
        <f>'INFO'!$D$7</f>
        <v>0</v>
      </c>
      <c r="K103" t="s" s="187">
        <f>'INFO'!$D$8</f>
      </c>
      <c r="L103" s="186">
        <f>'INFO'!$D$9</f>
        <v>0</v>
      </c>
      <c r="M103" s="186">
        <f>'INFO'!$D$10</f>
        <v>0</v>
      </c>
      <c r="N103" t="s" s="187">
        <f>'INFO'!$D$11</f>
      </c>
      <c r="O103" s="186">
        <f>'INFO'!$D$13</f>
        <v>0</v>
      </c>
      <c r="P103" s="186">
        <f>'INFO'!$D$14</f>
        <v>0</v>
      </c>
      <c r="Q103" t="s" s="187">
        <f>'INFO'!$D$15</f>
      </c>
      <c r="R103" s="188">
        <f>'INFO'!$D$17</f>
      </c>
      <c r="S103" t="s" s="187">
        <f>'INFO'!$D$18</f>
      </c>
      <c r="T103" t="s" s="187">
        <f>'INFO'!$D$19</f>
      </c>
      <c r="U103" s="186">
        <f>'INFO'!$D$22</f>
        <v>0</v>
      </c>
      <c r="V103" s="186">
        <f>'INFO'!$D$23</f>
        <v>0</v>
      </c>
      <c r="W103" t="s" s="187">
        <f>'INFO'!$D$24</f>
      </c>
      <c r="X103" s="186">
        <f>'INFO'!$D$25</f>
        <v>0</v>
      </c>
      <c r="Y103" s="186">
        <f>'INFO'!$D$26</f>
        <v>0</v>
      </c>
      <c r="Z103" s="186">
        <f>'INFO'!$D$27</f>
        <v>0</v>
      </c>
      <c r="AA103" t="s" s="187">
        <f>'INFO'!$D$28</f>
      </c>
      <c r="AB103" s="186">
        <f>'INFO'!$D$29</f>
        <v>0</v>
      </c>
      <c r="AC103" s="189">
        <f>'INFO'!$J$10</f>
        <v>0</v>
      </c>
      <c r="AD103" s="186">
        <f>'INFO'!$J$9</f>
        <v>0</v>
      </c>
      <c r="AE103" s="186">
        <f>IF($G$88&gt;0,10*$G$88/D103,0)</f>
        <v>0</v>
      </c>
    </row>
    <row r="104" ht="15.35" customHeight="1">
      <c r="A104" t="s" s="180">
        <v>463</v>
      </c>
      <c r="B104" t="s" s="204">
        <v>61</v>
      </c>
      <c r="C104" s="205">
        <v>10084</v>
      </c>
      <c r="D104" s="182">
        <f>_xlfn.SUMIFS('HOLDS'!J1:J155,'HOLDS'!C1:C155,B104)+_xlfn.SUMIFS('HOLDS'!J1:J155,'HOLDS'!C1:C155,"CH.GR.RVSET")</f>
        <v>0</v>
      </c>
      <c r="E104" t="s" s="183">
        <v>2</v>
      </c>
      <c r="F104" s="184">
        <f>VLOOKUP(B104,'HOLDS'!C1:T155,5,FALSE)</f>
        <v>129.5</v>
      </c>
      <c r="G104" s="182">
        <f>_xlfn.SUMIFS('HOLDS'!J1:J155,'HOLDS'!C1:C155,B104)</f>
        <v>0</v>
      </c>
      <c r="H104" s="185">
        <f>F104*G104</f>
        <v>0</v>
      </c>
      <c r="I104" s="186">
        <f>'INFO'!$D$6</f>
        <v>0</v>
      </c>
      <c r="J104" s="186">
        <f>'INFO'!$D$7</f>
        <v>0</v>
      </c>
      <c r="K104" t="s" s="187">
        <f>'INFO'!$D$8</f>
      </c>
      <c r="L104" s="186">
        <f>'INFO'!$D$9</f>
        <v>0</v>
      </c>
      <c r="M104" s="186">
        <f>'INFO'!$D$10</f>
        <v>0</v>
      </c>
      <c r="N104" t="s" s="187">
        <f>'INFO'!$D$11</f>
      </c>
      <c r="O104" s="186">
        <f>'INFO'!$D$13</f>
        <v>0</v>
      </c>
      <c r="P104" s="186">
        <f>'INFO'!$D$14</f>
        <v>0</v>
      </c>
      <c r="Q104" t="s" s="187">
        <f>'INFO'!$D$15</f>
      </c>
      <c r="R104" s="188">
        <f>'INFO'!$D$17</f>
      </c>
      <c r="S104" t="s" s="187">
        <f>'INFO'!$D$18</f>
      </c>
      <c r="T104" t="s" s="187">
        <f>'INFO'!$D$19</f>
      </c>
      <c r="U104" s="186">
        <f>'INFO'!$D$22</f>
        <v>0</v>
      </c>
      <c r="V104" s="186">
        <f>'INFO'!$D$23</f>
        <v>0</v>
      </c>
      <c r="W104" t="s" s="187">
        <f>'INFO'!$D$24</f>
      </c>
      <c r="X104" s="186">
        <f>'INFO'!$D$25</f>
        <v>0</v>
      </c>
      <c r="Y104" s="186">
        <f>'INFO'!$D$26</f>
        <v>0</v>
      </c>
      <c r="Z104" s="186">
        <f>'INFO'!$D$27</f>
        <v>0</v>
      </c>
      <c r="AA104" t="s" s="187">
        <f>'INFO'!$D$28</f>
      </c>
      <c r="AB104" s="186">
        <f>'INFO'!$D$29</f>
        <v>0</v>
      </c>
      <c r="AC104" s="189">
        <f>'INFO'!$J$10</f>
        <v>0</v>
      </c>
      <c r="AD104" s="186">
        <f>'INFO'!$J$9</f>
        <v>0</v>
      </c>
      <c r="AE104" s="186">
        <f>IF($G$88&gt;0,10*$G$88/D104,0)</f>
        <v>0</v>
      </c>
    </row>
    <row r="105" ht="15.35" customHeight="1">
      <c r="A105" t="s" s="180">
        <v>464</v>
      </c>
      <c r="B105" t="s" s="204">
        <v>63</v>
      </c>
      <c r="C105" s="205">
        <v>10084</v>
      </c>
      <c r="D105" s="182">
        <f>_xlfn.SUMIFS('HOLDS'!J1:J155,'HOLDS'!C1:C155,B105)+_xlfn.SUMIFS('HOLDS'!J1:J155,'HOLDS'!C1:C155,"CH.GR.RVSET")</f>
        <v>0</v>
      </c>
      <c r="E105" t="s" s="183">
        <v>2</v>
      </c>
      <c r="F105" s="184">
        <f>VLOOKUP(B105,'HOLDS'!C1:T155,5,FALSE)</f>
        <v>139.5</v>
      </c>
      <c r="G105" s="182">
        <f>_xlfn.SUMIFS('HOLDS'!J1:J155,'HOLDS'!C1:C155,B105)</f>
        <v>0</v>
      </c>
      <c r="H105" s="185">
        <f>F105*G105</f>
        <v>0</v>
      </c>
      <c r="I105" s="186">
        <f>'INFO'!$D$6</f>
        <v>0</v>
      </c>
      <c r="J105" s="186">
        <f>'INFO'!$D$7</f>
        <v>0</v>
      </c>
      <c r="K105" t="s" s="187">
        <f>'INFO'!$D$8</f>
      </c>
      <c r="L105" s="186">
        <f>'INFO'!$D$9</f>
        <v>0</v>
      </c>
      <c r="M105" s="186">
        <f>'INFO'!$D$10</f>
        <v>0</v>
      </c>
      <c r="N105" t="s" s="187">
        <f>'INFO'!$D$11</f>
      </c>
      <c r="O105" s="186">
        <f>'INFO'!$D$13</f>
        <v>0</v>
      </c>
      <c r="P105" s="186">
        <f>'INFO'!$D$14</f>
        <v>0</v>
      </c>
      <c r="Q105" t="s" s="187">
        <f>'INFO'!$D$15</f>
      </c>
      <c r="R105" s="188">
        <f>'INFO'!$D$17</f>
      </c>
      <c r="S105" t="s" s="187">
        <f>'INFO'!$D$18</f>
      </c>
      <c r="T105" t="s" s="187">
        <f>'INFO'!$D$19</f>
      </c>
      <c r="U105" s="186">
        <f>'INFO'!$D$22</f>
        <v>0</v>
      </c>
      <c r="V105" s="186">
        <f>'INFO'!$D$23</f>
        <v>0</v>
      </c>
      <c r="W105" t="s" s="187">
        <f>'INFO'!$D$24</f>
      </c>
      <c r="X105" s="186">
        <f>'INFO'!$D$25</f>
        <v>0</v>
      </c>
      <c r="Y105" s="186">
        <f>'INFO'!$D$26</f>
        <v>0</v>
      </c>
      <c r="Z105" s="186">
        <f>'INFO'!$D$27</f>
        <v>0</v>
      </c>
      <c r="AA105" t="s" s="187">
        <f>'INFO'!$D$28</f>
      </c>
      <c r="AB105" s="186">
        <f>'INFO'!$D$29</f>
        <v>0</v>
      </c>
      <c r="AC105" s="189">
        <f>'INFO'!$J$10</f>
        <v>0</v>
      </c>
      <c r="AD105" s="186">
        <f>'INFO'!$J$9</f>
        <v>0</v>
      </c>
      <c r="AE105" s="186">
        <f>IF($G$88&gt;0,10*$G$88/D105,0)</f>
        <v>0</v>
      </c>
    </row>
    <row r="106" ht="15.35" customHeight="1">
      <c r="A106" t="s" s="180">
        <v>465</v>
      </c>
      <c r="B106" t="s" s="204">
        <v>65</v>
      </c>
      <c r="C106" s="205">
        <v>10084</v>
      </c>
      <c r="D106" s="182">
        <f>_xlfn.SUMIFS('HOLDS'!J1:J155,'HOLDS'!C1:C155,B106)+_xlfn.SUMIFS('HOLDS'!J1:J155,'HOLDS'!C1:C155,"CH.GR.RVSET")</f>
        <v>0</v>
      </c>
      <c r="E106" t="s" s="183">
        <v>2</v>
      </c>
      <c r="F106" s="184">
        <f>VLOOKUP(B106,'HOLDS'!C1:T155,5,FALSE)</f>
        <v>131.5</v>
      </c>
      <c r="G106" s="182">
        <f>_xlfn.SUMIFS('HOLDS'!J1:J155,'HOLDS'!C1:C155,B106)</f>
        <v>0</v>
      </c>
      <c r="H106" s="185">
        <f>F106*G106</f>
        <v>0</v>
      </c>
      <c r="I106" s="186">
        <f>'INFO'!$D$6</f>
        <v>0</v>
      </c>
      <c r="J106" s="186">
        <f>'INFO'!$D$7</f>
        <v>0</v>
      </c>
      <c r="K106" t="s" s="187">
        <f>'INFO'!$D$8</f>
      </c>
      <c r="L106" s="186">
        <f>'INFO'!$D$9</f>
        <v>0</v>
      </c>
      <c r="M106" s="186">
        <f>'INFO'!$D$10</f>
        <v>0</v>
      </c>
      <c r="N106" t="s" s="187">
        <f>'INFO'!$D$11</f>
      </c>
      <c r="O106" s="186">
        <f>'INFO'!$D$13</f>
        <v>0</v>
      </c>
      <c r="P106" s="186">
        <f>'INFO'!$D$14</f>
        <v>0</v>
      </c>
      <c r="Q106" t="s" s="187">
        <f>'INFO'!$D$15</f>
      </c>
      <c r="R106" s="188">
        <f>'INFO'!$D$17</f>
      </c>
      <c r="S106" t="s" s="187">
        <f>'INFO'!$D$18</f>
      </c>
      <c r="T106" t="s" s="187">
        <f>'INFO'!$D$19</f>
      </c>
      <c r="U106" s="186">
        <f>'INFO'!$D$22</f>
        <v>0</v>
      </c>
      <c r="V106" s="186">
        <f>'INFO'!$D$23</f>
        <v>0</v>
      </c>
      <c r="W106" t="s" s="187">
        <f>'INFO'!$D$24</f>
      </c>
      <c r="X106" s="186">
        <f>'INFO'!$D$25</f>
        <v>0</v>
      </c>
      <c r="Y106" s="186">
        <f>'INFO'!$D$26</f>
        <v>0</v>
      </c>
      <c r="Z106" s="186">
        <f>'INFO'!$D$27</f>
        <v>0</v>
      </c>
      <c r="AA106" t="s" s="187">
        <f>'INFO'!$D$28</f>
      </c>
      <c r="AB106" s="186">
        <f>'INFO'!$D$29</f>
        <v>0</v>
      </c>
      <c r="AC106" s="189">
        <f>'INFO'!$J$10</f>
        <v>0</v>
      </c>
      <c r="AD106" s="186">
        <f>'INFO'!$J$9</f>
        <v>0</v>
      </c>
      <c r="AE106" s="186">
        <f>IF($G$88&gt;0,10*$G$88/D106,0)</f>
        <v>0</v>
      </c>
    </row>
    <row r="107" ht="15.35" customHeight="1">
      <c r="A107" t="s" s="180">
        <v>466</v>
      </c>
      <c r="B107" t="s" s="204">
        <v>67</v>
      </c>
      <c r="C107" s="205">
        <v>10084</v>
      </c>
      <c r="D107" s="182">
        <f>_xlfn.SUMIFS('HOLDS'!J1:J155,'HOLDS'!C1:C155,B107)+_xlfn.SUMIFS('HOLDS'!J1:J155,'HOLDS'!C1:C155,"CH.GR.RVSET")</f>
        <v>0</v>
      </c>
      <c r="E107" t="s" s="183">
        <v>2</v>
      </c>
      <c r="F107" s="184">
        <f>VLOOKUP(B107,'HOLDS'!C1:T155,5,FALSE)</f>
        <v>123</v>
      </c>
      <c r="G107" s="182">
        <f>_xlfn.SUMIFS('HOLDS'!J1:J155,'HOLDS'!C1:C155,B107)</f>
        <v>0</v>
      </c>
      <c r="H107" s="185">
        <f>F107*G107</f>
        <v>0</v>
      </c>
      <c r="I107" s="186">
        <f>'INFO'!$D$6</f>
        <v>0</v>
      </c>
      <c r="J107" s="186">
        <f>'INFO'!$D$7</f>
        <v>0</v>
      </c>
      <c r="K107" t="s" s="187">
        <f>'INFO'!$D$8</f>
      </c>
      <c r="L107" s="186">
        <f>'INFO'!$D$9</f>
        <v>0</v>
      </c>
      <c r="M107" s="186">
        <f>'INFO'!$D$10</f>
        <v>0</v>
      </c>
      <c r="N107" t="s" s="187">
        <f>'INFO'!$D$11</f>
      </c>
      <c r="O107" s="186">
        <f>'INFO'!$D$13</f>
        <v>0</v>
      </c>
      <c r="P107" s="186">
        <f>'INFO'!$D$14</f>
        <v>0</v>
      </c>
      <c r="Q107" t="s" s="187">
        <f>'INFO'!$D$15</f>
      </c>
      <c r="R107" s="188">
        <f>'INFO'!$D$17</f>
      </c>
      <c r="S107" t="s" s="187">
        <f>'INFO'!$D$18</f>
      </c>
      <c r="T107" t="s" s="187">
        <f>'INFO'!$D$19</f>
      </c>
      <c r="U107" s="186">
        <f>'INFO'!$D$22</f>
        <v>0</v>
      </c>
      <c r="V107" s="186">
        <f>'INFO'!$D$23</f>
        <v>0</v>
      </c>
      <c r="W107" t="s" s="187">
        <f>'INFO'!$D$24</f>
      </c>
      <c r="X107" s="186">
        <f>'INFO'!$D$25</f>
        <v>0</v>
      </c>
      <c r="Y107" s="186">
        <f>'INFO'!$D$26</f>
        <v>0</v>
      </c>
      <c r="Z107" s="186">
        <f>'INFO'!$D$27</f>
        <v>0</v>
      </c>
      <c r="AA107" t="s" s="187">
        <f>'INFO'!$D$28</f>
      </c>
      <c r="AB107" s="186">
        <f>'INFO'!$D$29</f>
        <v>0</v>
      </c>
      <c r="AC107" s="189">
        <f>'INFO'!$J$10</f>
        <v>0</v>
      </c>
      <c r="AD107" s="186">
        <f>'INFO'!$J$9</f>
        <v>0</v>
      </c>
      <c r="AE107" s="186">
        <f>IF($G$88&gt;0,10*$G$88/D107,0)</f>
        <v>0</v>
      </c>
    </row>
    <row r="108" ht="15.35" customHeight="1">
      <c r="A108" t="s" s="180">
        <v>467</v>
      </c>
      <c r="B108" t="s" s="204">
        <v>69</v>
      </c>
      <c r="C108" s="205">
        <v>10084</v>
      </c>
      <c r="D108" s="182">
        <f>_xlfn.SUMIFS('HOLDS'!J1:J155,'HOLDS'!C1:C155,B108)+_xlfn.SUMIFS('HOLDS'!J1:J155,'HOLDS'!C1:C155,"CH.GR.RVSET")</f>
        <v>0</v>
      </c>
      <c r="E108" t="s" s="183">
        <v>2</v>
      </c>
      <c r="F108" s="184">
        <f>VLOOKUP(B108,'HOLDS'!C1:T155,5,FALSE)</f>
        <v>136.5</v>
      </c>
      <c r="G108" s="182">
        <f>_xlfn.SUMIFS('HOLDS'!J1:J155,'HOLDS'!C1:C155,B108)</f>
        <v>0</v>
      </c>
      <c r="H108" s="185">
        <f>F108*G108</f>
        <v>0</v>
      </c>
      <c r="I108" s="186">
        <f>'INFO'!$D$6</f>
        <v>0</v>
      </c>
      <c r="J108" s="186">
        <f>'INFO'!$D$7</f>
        <v>0</v>
      </c>
      <c r="K108" t="s" s="187">
        <f>'INFO'!$D$8</f>
      </c>
      <c r="L108" s="186">
        <f>'INFO'!$D$9</f>
        <v>0</v>
      </c>
      <c r="M108" s="186">
        <f>'INFO'!$D$10</f>
        <v>0</v>
      </c>
      <c r="N108" t="s" s="187">
        <f>'INFO'!$D$11</f>
      </c>
      <c r="O108" s="186">
        <f>'INFO'!$D$13</f>
        <v>0</v>
      </c>
      <c r="P108" s="186">
        <f>'INFO'!$D$14</f>
        <v>0</v>
      </c>
      <c r="Q108" t="s" s="187">
        <f>'INFO'!$D$15</f>
      </c>
      <c r="R108" s="188">
        <f>'INFO'!$D$17</f>
      </c>
      <c r="S108" t="s" s="187">
        <f>'INFO'!$D$18</f>
      </c>
      <c r="T108" t="s" s="187">
        <f>'INFO'!$D$19</f>
      </c>
      <c r="U108" s="186">
        <f>'INFO'!$D$22</f>
        <v>0</v>
      </c>
      <c r="V108" s="186">
        <f>'INFO'!$D$23</f>
        <v>0</v>
      </c>
      <c r="W108" t="s" s="187">
        <f>'INFO'!$D$24</f>
      </c>
      <c r="X108" s="186">
        <f>'INFO'!$D$25</f>
        <v>0</v>
      </c>
      <c r="Y108" s="186">
        <f>'INFO'!$D$26</f>
        <v>0</v>
      </c>
      <c r="Z108" s="186">
        <f>'INFO'!$D$27</f>
        <v>0</v>
      </c>
      <c r="AA108" t="s" s="187">
        <f>'INFO'!$D$28</f>
      </c>
      <c r="AB108" s="186">
        <f>'INFO'!$D$29</f>
        <v>0</v>
      </c>
      <c r="AC108" s="189">
        <f>'INFO'!$J$10</f>
        <v>0</v>
      </c>
      <c r="AD108" s="186">
        <f>'INFO'!$J$9</f>
        <v>0</v>
      </c>
      <c r="AE108" s="186">
        <f>IF($G$88&gt;0,10*$G$88/D108,0)</f>
        <v>0</v>
      </c>
    </row>
    <row r="109" ht="15.35" customHeight="1">
      <c r="A109" t="s" s="180">
        <v>468</v>
      </c>
      <c r="B109" t="s" s="204">
        <v>71</v>
      </c>
      <c r="C109" s="205">
        <v>10084</v>
      </c>
      <c r="D109" s="182">
        <f>_xlfn.SUMIFS('HOLDS'!J1:J155,'HOLDS'!C1:C155,B109)+_xlfn.SUMIFS('HOLDS'!J1:J155,'HOLDS'!C1:C155,"CH.GR.RVSET")</f>
        <v>0</v>
      </c>
      <c r="E109" t="s" s="183">
        <v>2</v>
      </c>
      <c r="F109" s="184">
        <f>VLOOKUP(B109,'HOLDS'!C1:T155,5,FALSE)</f>
        <v>159.5</v>
      </c>
      <c r="G109" s="182">
        <f>_xlfn.SUMIFS('HOLDS'!J1:J155,'HOLDS'!C1:C155,B109)</f>
        <v>0</v>
      </c>
      <c r="H109" s="185">
        <f>F109*G109</f>
        <v>0</v>
      </c>
      <c r="I109" s="186">
        <f>'INFO'!$D$6</f>
        <v>0</v>
      </c>
      <c r="J109" s="186">
        <f>'INFO'!$D$7</f>
        <v>0</v>
      </c>
      <c r="K109" t="s" s="187">
        <f>'INFO'!$D$8</f>
      </c>
      <c r="L109" s="186">
        <f>'INFO'!$D$9</f>
        <v>0</v>
      </c>
      <c r="M109" s="186">
        <f>'INFO'!$D$10</f>
        <v>0</v>
      </c>
      <c r="N109" t="s" s="187">
        <f>'INFO'!$D$11</f>
      </c>
      <c r="O109" s="186">
        <f>'INFO'!$D$13</f>
        <v>0</v>
      </c>
      <c r="P109" s="186">
        <f>'INFO'!$D$14</f>
        <v>0</v>
      </c>
      <c r="Q109" t="s" s="187">
        <f>'INFO'!$D$15</f>
      </c>
      <c r="R109" s="188">
        <f>'INFO'!$D$17</f>
      </c>
      <c r="S109" t="s" s="187">
        <f>'INFO'!$D$18</f>
      </c>
      <c r="T109" t="s" s="187">
        <f>'INFO'!$D$19</f>
      </c>
      <c r="U109" s="186">
        <f>'INFO'!$D$22</f>
        <v>0</v>
      </c>
      <c r="V109" s="186">
        <f>'INFO'!$D$23</f>
        <v>0</v>
      </c>
      <c r="W109" t="s" s="187">
        <f>'INFO'!$D$24</f>
      </c>
      <c r="X109" s="186">
        <f>'INFO'!$D$25</f>
        <v>0</v>
      </c>
      <c r="Y109" s="186">
        <f>'INFO'!$D$26</f>
        <v>0</v>
      </c>
      <c r="Z109" s="186">
        <f>'INFO'!$D$27</f>
        <v>0</v>
      </c>
      <c r="AA109" t="s" s="187">
        <f>'INFO'!$D$28</f>
      </c>
      <c r="AB109" s="186">
        <f>'INFO'!$D$29</f>
        <v>0</v>
      </c>
      <c r="AC109" s="189">
        <f>'INFO'!$J$10</f>
        <v>0</v>
      </c>
      <c r="AD109" s="186">
        <f>'INFO'!$J$9</f>
        <v>0</v>
      </c>
      <c r="AE109" s="186">
        <f>IF($G$88&gt;0,10*$G$88/D109,0)</f>
        <v>0</v>
      </c>
    </row>
    <row r="110" ht="15.35" customHeight="1">
      <c r="A110" t="s" s="180">
        <v>469</v>
      </c>
      <c r="B110" t="s" s="204">
        <v>74</v>
      </c>
      <c r="C110" s="205">
        <v>10084</v>
      </c>
      <c r="D110" s="182">
        <f>_xlfn.SUMIFS('HOLDS'!J1:J155,'HOLDS'!C1:C155,B110)+_xlfn.SUMIFS('HOLDS'!J1:J155,'HOLDS'!C1:C155,"CH.GR.RVSET")</f>
        <v>0</v>
      </c>
      <c r="E110" t="s" s="183">
        <v>2</v>
      </c>
      <c r="F110" s="184">
        <f>VLOOKUP(B110,'HOLDS'!C1:T155,5,FALSE)</f>
        <v>161.5</v>
      </c>
      <c r="G110" s="182">
        <f>_xlfn.SUMIFS('HOLDS'!J1:J155,'HOLDS'!C1:C155,B110)</f>
        <v>0</v>
      </c>
      <c r="H110" s="185">
        <f>F110*G110</f>
        <v>0</v>
      </c>
      <c r="I110" s="186">
        <f>'INFO'!$D$6</f>
        <v>0</v>
      </c>
      <c r="J110" s="186">
        <f>'INFO'!$D$7</f>
        <v>0</v>
      </c>
      <c r="K110" t="s" s="187">
        <f>'INFO'!$D$8</f>
      </c>
      <c r="L110" s="186">
        <f>'INFO'!$D$9</f>
        <v>0</v>
      </c>
      <c r="M110" s="186">
        <f>'INFO'!$D$10</f>
        <v>0</v>
      </c>
      <c r="N110" t="s" s="187">
        <f>'INFO'!$D$11</f>
      </c>
      <c r="O110" s="186">
        <f>'INFO'!$D$13</f>
        <v>0</v>
      </c>
      <c r="P110" s="186">
        <f>'INFO'!$D$14</f>
        <v>0</v>
      </c>
      <c r="Q110" t="s" s="187">
        <f>'INFO'!$D$15</f>
      </c>
      <c r="R110" s="188">
        <f>'INFO'!$D$17</f>
      </c>
      <c r="S110" t="s" s="187">
        <f>'INFO'!$D$18</f>
      </c>
      <c r="T110" t="s" s="187">
        <f>'INFO'!$D$19</f>
      </c>
      <c r="U110" s="186">
        <f>'INFO'!$D$22</f>
        <v>0</v>
      </c>
      <c r="V110" s="186">
        <f>'INFO'!$D$23</f>
        <v>0</v>
      </c>
      <c r="W110" t="s" s="187">
        <f>'INFO'!$D$24</f>
      </c>
      <c r="X110" s="186">
        <f>'INFO'!$D$25</f>
        <v>0</v>
      </c>
      <c r="Y110" s="186">
        <f>'INFO'!$D$26</f>
        <v>0</v>
      </c>
      <c r="Z110" s="186">
        <f>'INFO'!$D$27</f>
        <v>0</v>
      </c>
      <c r="AA110" t="s" s="187">
        <f>'INFO'!$D$28</f>
      </c>
      <c r="AB110" s="186">
        <f>'INFO'!$D$29</f>
        <v>0</v>
      </c>
      <c r="AC110" s="189">
        <f>'INFO'!$J$10</f>
        <v>0</v>
      </c>
      <c r="AD110" s="186">
        <f>'INFO'!$J$9</f>
        <v>0</v>
      </c>
      <c r="AE110" s="186">
        <f>IF($G$88&gt;0,10*$G$88/D110,0)</f>
        <v>0</v>
      </c>
    </row>
    <row r="111" ht="15.35" customHeight="1">
      <c r="A111" t="s" s="180">
        <v>470</v>
      </c>
      <c r="B111" t="s" s="204">
        <v>76</v>
      </c>
      <c r="C111" s="205">
        <v>10084</v>
      </c>
      <c r="D111" s="182">
        <f>_xlfn.SUMIFS('HOLDS'!J1:J155,'HOLDS'!C1:C155,B111)+_xlfn.SUMIFS('HOLDS'!J1:J155,'HOLDS'!C1:C155,"CH.GR.RVSET")</f>
        <v>0</v>
      </c>
      <c r="E111" t="s" s="183">
        <v>2</v>
      </c>
      <c r="F111" s="184">
        <f>VLOOKUP(B111,'HOLDS'!C1:T155,5,FALSE)</f>
        <v>227.5</v>
      </c>
      <c r="G111" s="182">
        <f>_xlfn.SUMIFS('HOLDS'!J1:J155,'HOLDS'!C1:C155,B111)</f>
        <v>0</v>
      </c>
      <c r="H111" s="185">
        <f>F111*G111</f>
        <v>0</v>
      </c>
      <c r="I111" s="186">
        <f>'INFO'!$D$6</f>
        <v>0</v>
      </c>
      <c r="J111" s="186">
        <f>'INFO'!$D$7</f>
        <v>0</v>
      </c>
      <c r="K111" t="s" s="187">
        <f>'INFO'!$D$8</f>
      </c>
      <c r="L111" s="186">
        <f>'INFO'!$D$9</f>
        <v>0</v>
      </c>
      <c r="M111" s="186">
        <f>'INFO'!$D$10</f>
        <v>0</v>
      </c>
      <c r="N111" t="s" s="187">
        <f>'INFO'!$D$11</f>
      </c>
      <c r="O111" s="186">
        <f>'INFO'!$D$13</f>
        <v>0</v>
      </c>
      <c r="P111" s="186">
        <f>'INFO'!$D$14</f>
        <v>0</v>
      </c>
      <c r="Q111" t="s" s="187">
        <f>'INFO'!$D$15</f>
      </c>
      <c r="R111" s="188">
        <f>'INFO'!$D$17</f>
      </c>
      <c r="S111" t="s" s="187">
        <f>'INFO'!$D$18</f>
      </c>
      <c r="T111" t="s" s="187">
        <f>'INFO'!$D$19</f>
      </c>
      <c r="U111" s="186">
        <f>'INFO'!$D$22</f>
        <v>0</v>
      </c>
      <c r="V111" s="186">
        <f>'INFO'!$D$23</f>
        <v>0</v>
      </c>
      <c r="W111" t="s" s="187">
        <f>'INFO'!$D$24</f>
      </c>
      <c r="X111" s="186">
        <f>'INFO'!$D$25</f>
        <v>0</v>
      </c>
      <c r="Y111" s="186">
        <f>'INFO'!$D$26</f>
        <v>0</v>
      </c>
      <c r="Z111" s="186">
        <f>'INFO'!$D$27</f>
        <v>0</v>
      </c>
      <c r="AA111" t="s" s="187">
        <f>'INFO'!$D$28</f>
      </c>
      <c r="AB111" s="186">
        <f>'INFO'!$D$29</f>
        <v>0</v>
      </c>
      <c r="AC111" s="189">
        <f>'INFO'!$J$10</f>
        <v>0</v>
      </c>
      <c r="AD111" s="186">
        <f>'INFO'!$J$9</f>
        <v>0</v>
      </c>
      <c r="AE111" s="186">
        <f>IF($G$88&gt;0,10*$G$88/D111,0)</f>
        <v>0</v>
      </c>
    </row>
    <row r="112" ht="15.35" customHeight="1">
      <c r="A112" t="s" s="180">
        <v>471</v>
      </c>
      <c r="B112" t="s" s="204">
        <v>78</v>
      </c>
      <c r="C112" s="205">
        <v>10084</v>
      </c>
      <c r="D112" s="182">
        <f>_xlfn.SUMIFS('HOLDS'!J1:J155,'HOLDS'!C1:C155,B112)+_xlfn.SUMIFS('HOLDS'!J1:J155,'HOLDS'!C1:C155,"CH.GR.RVSET")</f>
        <v>0</v>
      </c>
      <c r="E112" t="s" s="183">
        <v>2</v>
      </c>
      <c r="F112" s="184">
        <f>VLOOKUP(B112,'HOLDS'!C1:T155,5,FALSE)</f>
        <v>153</v>
      </c>
      <c r="G112" s="182">
        <f>_xlfn.SUMIFS('HOLDS'!J1:J155,'HOLDS'!C1:C155,B112)</f>
        <v>0</v>
      </c>
      <c r="H112" s="185">
        <f>F112*G112</f>
        <v>0</v>
      </c>
      <c r="I112" s="186">
        <f>'INFO'!$D$6</f>
        <v>0</v>
      </c>
      <c r="J112" s="186">
        <f>'INFO'!$D$7</f>
        <v>0</v>
      </c>
      <c r="K112" t="s" s="187">
        <f>'INFO'!$D$8</f>
      </c>
      <c r="L112" s="186">
        <f>'INFO'!$D$9</f>
        <v>0</v>
      </c>
      <c r="M112" s="186">
        <f>'INFO'!$D$10</f>
        <v>0</v>
      </c>
      <c r="N112" t="s" s="187">
        <f>'INFO'!$D$11</f>
      </c>
      <c r="O112" s="186">
        <f>'INFO'!$D$13</f>
        <v>0</v>
      </c>
      <c r="P112" s="186">
        <f>'INFO'!$D$14</f>
        <v>0</v>
      </c>
      <c r="Q112" t="s" s="187">
        <f>'INFO'!$D$15</f>
      </c>
      <c r="R112" s="188">
        <f>'INFO'!$D$17</f>
      </c>
      <c r="S112" t="s" s="187">
        <f>'INFO'!$D$18</f>
      </c>
      <c r="T112" t="s" s="187">
        <f>'INFO'!$D$19</f>
      </c>
      <c r="U112" s="186">
        <f>'INFO'!$D$22</f>
        <v>0</v>
      </c>
      <c r="V112" s="186">
        <f>'INFO'!$D$23</f>
        <v>0</v>
      </c>
      <c r="W112" t="s" s="187">
        <f>'INFO'!$D$24</f>
      </c>
      <c r="X112" s="186">
        <f>'INFO'!$D$25</f>
        <v>0</v>
      </c>
      <c r="Y112" s="186">
        <f>'INFO'!$D$26</f>
        <v>0</v>
      </c>
      <c r="Z112" s="186">
        <f>'INFO'!$D$27</f>
        <v>0</v>
      </c>
      <c r="AA112" t="s" s="187">
        <f>'INFO'!$D$28</f>
      </c>
      <c r="AB112" s="186">
        <f>'INFO'!$D$29</f>
        <v>0</v>
      </c>
      <c r="AC112" s="189">
        <f>'INFO'!$J$10</f>
        <v>0</v>
      </c>
      <c r="AD112" s="186">
        <f>'INFO'!$J$9</f>
        <v>0</v>
      </c>
      <c r="AE112" s="186">
        <f>IF($G$88&gt;0,10*$G$88/D112,0)</f>
        <v>0</v>
      </c>
    </row>
    <row r="113" ht="15.35" customHeight="1">
      <c r="A113" t="s" s="180">
        <v>472</v>
      </c>
      <c r="B113" t="s" s="204">
        <v>80</v>
      </c>
      <c r="C113" s="205">
        <v>10084</v>
      </c>
      <c r="D113" s="182">
        <f>_xlfn.SUMIFS('HOLDS'!J1:J155,'HOLDS'!C1:C155,B113)+_xlfn.SUMIFS('HOLDS'!J1:J155,'HOLDS'!C1:C155,"CH.GR.RVSET")</f>
        <v>0</v>
      </c>
      <c r="E113" t="s" s="183">
        <v>2</v>
      </c>
      <c r="F113" s="184">
        <f>VLOOKUP(B113,'HOLDS'!C1:T155,5,FALSE)</f>
        <v>141</v>
      </c>
      <c r="G113" s="182">
        <f>_xlfn.SUMIFS('HOLDS'!J1:J155,'HOLDS'!C1:C155,B113)</f>
        <v>0</v>
      </c>
      <c r="H113" s="185">
        <f>F113*G113</f>
        <v>0</v>
      </c>
      <c r="I113" s="186">
        <f>'INFO'!$D$6</f>
        <v>0</v>
      </c>
      <c r="J113" s="186">
        <f>'INFO'!$D$7</f>
        <v>0</v>
      </c>
      <c r="K113" t="s" s="187">
        <f>'INFO'!$D$8</f>
      </c>
      <c r="L113" s="186">
        <f>'INFO'!$D$9</f>
        <v>0</v>
      </c>
      <c r="M113" s="186">
        <f>'INFO'!$D$10</f>
        <v>0</v>
      </c>
      <c r="N113" t="s" s="187">
        <f>'INFO'!$D$11</f>
      </c>
      <c r="O113" s="186">
        <f>'INFO'!$D$13</f>
        <v>0</v>
      </c>
      <c r="P113" s="186">
        <f>'INFO'!$D$14</f>
        <v>0</v>
      </c>
      <c r="Q113" t="s" s="187">
        <f>'INFO'!$D$15</f>
      </c>
      <c r="R113" s="188">
        <f>'INFO'!$D$17</f>
      </c>
      <c r="S113" t="s" s="187">
        <f>'INFO'!$D$18</f>
      </c>
      <c r="T113" t="s" s="187">
        <f>'INFO'!$D$19</f>
      </c>
      <c r="U113" s="186">
        <f>'INFO'!$D$22</f>
        <v>0</v>
      </c>
      <c r="V113" s="186">
        <f>'INFO'!$D$23</f>
        <v>0</v>
      </c>
      <c r="W113" t="s" s="187">
        <f>'INFO'!$D$24</f>
      </c>
      <c r="X113" s="186">
        <f>'INFO'!$D$25</f>
        <v>0</v>
      </c>
      <c r="Y113" s="186">
        <f>'INFO'!$D$26</f>
        <v>0</v>
      </c>
      <c r="Z113" s="186">
        <f>'INFO'!$D$27</f>
        <v>0</v>
      </c>
      <c r="AA113" t="s" s="187">
        <f>'INFO'!$D$28</f>
      </c>
      <c r="AB113" s="186">
        <f>'INFO'!$D$29</f>
        <v>0</v>
      </c>
      <c r="AC113" s="189">
        <f>'INFO'!$J$10</f>
        <v>0</v>
      </c>
      <c r="AD113" s="186">
        <f>'INFO'!$J$9</f>
        <v>0</v>
      </c>
      <c r="AE113" s="186">
        <f>IF($G$88&gt;0,10*$G$88/D113,0)</f>
        <v>0</v>
      </c>
    </row>
    <row r="114" ht="15.35" customHeight="1">
      <c r="A114" t="s" s="180">
        <v>473</v>
      </c>
      <c r="B114" t="s" s="204">
        <v>82</v>
      </c>
      <c r="C114" s="205">
        <v>10084</v>
      </c>
      <c r="D114" s="182">
        <f>_xlfn.SUMIFS('HOLDS'!J1:J155,'HOLDS'!C1:C155,B114)+_xlfn.SUMIFS('HOLDS'!J1:J155,'HOLDS'!C1:C155,"CH.GR.RVSET")</f>
        <v>0</v>
      </c>
      <c r="E114" t="s" s="183">
        <v>2</v>
      </c>
      <c r="F114" s="184">
        <f>VLOOKUP(B114,'HOLDS'!C1:T155,5,FALSE)</f>
        <v>129.5</v>
      </c>
      <c r="G114" s="182">
        <f>_xlfn.SUMIFS('HOLDS'!J1:J155,'HOLDS'!C1:C155,B114)</f>
        <v>0</v>
      </c>
      <c r="H114" s="185">
        <f>F114*G114</f>
        <v>0</v>
      </c>
      <c r="I114" s="186">
        <f>'INFO'!$D$6</f>
        <v>0</v>
      </c>
      <c r="J114" s="186">
        <f>'INFO'!$D$7</f>
        <v>0</v>
      </c>
      <c r="K114" t="s" s="187">
        <f>'INFO'!$D$8</f>
      </c>
      <c r="L114" s="186">
        <f>'INFO'!$D$9</f>
        <v>0</v>
      </c>
      <c r="M114" s="186">
        <f>'INFO'!$D$10</f>
        <v>0</v>
      </c>
      <c r="N114" t="s" s="187">
        <f>'INFO'!$D$11</f>
      </c>
      <c r="O114" s="186">
        <f>'INFO'!$D$13</f>
        <v>0</v>
      </c>
      <c r="P114" s="186">
        <f>'INFO'!$D$14</f>
        <v>0</v>
      </c>
      <c r="Q114" t="s" s="187">
        <f>'INFO'!$D$15</f>
      </c>
      <c r="R114" s="188">
        <f>'INFO'!$D$17</f>
      </c>
      <c r="S114" t="s" s="187">
        <f>'INFO'!$D$18</f>
      </c>
      <c r="T114" t="s" s="187">
        <f>'INFO'!$D$19</f>
      </c>
      <c r="U114" s="186">
        <f>'INFO'!$D$22</f>
        <v>0</v>
      </c>
      <c r="V114" s="186">
        <f>'INFO'!$D$23</f>
        <v>0</v>
      </c>
      <c r="W114" t="s" s="187">
        <f>'INFO'!$D$24</f>
      </c>
      <c r="X114" s="186">
        <f>'INFO'!$D$25</f>
        <v>0</v>
      </c>
      <c r="Y114" s="186">
        <f>'INFO'!$D$26</f>
        <v>0</v>
      </c>
      <c r="Z114" s="186">
        <f>'INFO'!$D$27</f>
        <v>0</v>
      </c>
      <c r="AA114" t="s" s="187">
        <f>'INFO'!$D$28</f>
      </c>
      <c r="AB114" s="186">
        <f>'INFO'!$D$29</f>
        <v>0</v>
      </c>
      <c r="AC114" s="189">
        <f>'INFO'!$J$10</f>
        <v>0</v>
      </c>
      <c r="AD114" s="186">
        <f>'INFO'!$J$9</f>
        <v>0</v>
      </c>
      <c r="AE114" s="186">
        <f>IF($G$88&gt;0,10*$G$88/D114,0)</f>
        <v>0</v>
      </c>
    </row>
    <row r="115" ht="15.35" customHeight="1">
      <c r="A115" t="s" s="180">
        <v>474</v>
      </c>
      <c r="B115" t="s" s="204">
        <v>84</v>
      </c>
      <c r="C115" s="205">
        <v>10084</v>
      </c>
      <c r="D115" s="182">
        <f>_xlfn.SUMIFS('HOLDS'!J1:J155,'HOLDS'!C1:C155,B115)+_xlfn.SUMIFS('HOLDS'!J1:J155,'HOLDS'!C1:C155,"CH.GR.RVSET")</f>
        <v>0</v>
      </c>
      <c r="E115" t="s" s="183">
        <v>2</v>
      </c>
      <c r="F115" s="184">
        <f>VLOOKUP(B115,'HOLDS'!C1:T155,5,FALSE)</f>
        <v>126.5</v>
      </c>
      <c r="G115" s="182">
        <f>_xlfn.SUMIFS('HOLDS'!J1:J155,'HOLDS'!C1:C155,B115)</f>
        <v>0</v>
      </c>
      <c r="H115" s="185">
        <f>F115*G115</f>
        <v>0</v>
      </c>
      <c r="I115" s="186">
        <f>'INFO'!$D$6</f>
        <v>0</v>
      </c>
      <c r="J115" s="186">
        <f>'INFO'!$D$7</f>
        <v>0</v>
      </c>
      <c r="K115" t="s" s="187">
        <f>'INFO'!$D$8</f>
      </c>
      <c r="L115" s="186">
        <f>'INFO'!$D$9</f>
        <v>0</v>
      </c>
      <c r="M115" s="186">
        <f>'INFO'!$D$10</f>
        <v>0</v>
      </c>
      <c r="N115" t="s" s="187">
        <f>'INFO'!$D$11</f>
      </c>
      <c r="O115" s="186">
        <f>'INFO'!$D$13</f>
        <v>0</v>
      </c>
      <c r="P115" s="186">
        <f>'INFO'!$D$14</f>
        <v>0</v>
      </c>
      <c r="Q115" t="s" s="187">
        <f>'INFO'!$D$15</f>
      </c>
      <c r="R115" s="188">
        <f>'INFO'!$D$17</f>
      </c>
      <c r="S115" t="s" s="187">
        <f>'INFO'!$D$18</f>
      </c>
      <c r="T115" t="s" s="187">
        <f>'INFO'!$D$19</f>
      </c>
      <c r="U115" s="186">
        <f>'INFO'!$D$22</f>
        <v>0</v>
      </c>
      <c r="V115" s="186">
        <f>'INFO'!$D$23</f>
        <v>0</v>
      </c>
      <c r="W115" t="s" s="187">
        <f>'INFO'!$D$24</f>
      </c>
      <c r="X115" s="186">
        <f>'INFO'!$D$25</f>
        <v>0</v>
      </c>
      <c r="Y115" s="186">
        <f>'INFO'!$D$26</f>
        <v>0</v>
      </c>
      <c r="Z115" s="186">
        <f>'INFO'!$D$27</f>
        <v>0</v>
      </c>
      <c r="AA115" t="s" s="187">
        <f>'INFO'!$D$28</f>
      </c>
      <c r="AB115" s="186">
        <f>'INFO'!$D$29</f>
        <v>0</v>
      </c>
      <c r="AC115" s="189">
        <f>'INFO'!$J$10</f>
        <v>0</v>
      </c>
      <c r="AD115" s="186">
        <f>'INFO'!$J$9</f>
        <v>0</v>
      </c>
      <c r="AE115" s="186">
        <f>IF($G$88&gt;0,10*$G$88/D115,0)</f>
        <v>0</v>
      </c>
    </row>
    <row r="116" ht="15.35" customHeight="1">
      <c r="A116" t="s" s="180">
        <v>475</v>
      </c>
      <c r="B116" t="s" s="204">
        <v>86</v>
      </c>
      <c r="C116" s="205">
        <v>10084</v>
      </c>
      <c r="D116" s="182">
        <f>_xlfn.SUMIFS('HOLDS'!J1:J155,'HOLDS'!C1:C155,B116)+_xlfn.SUMIFS('HOLDS'!J1:J155,'HOLDS'!C1:C155,"CH.GR.RVSET")</f>
        <v>0</v>
      </c>
      <c r="E116" t="s" s="183">
        <v>2</v>
      </c>
      <c r="F116" s="184">
        <f>VLOOKUP(B116,'HOLDS'!C1:T155,5,FALSE)</f>
        <v>126</v>
      </c>
      <c r="G116" s="182">
        <f>_xlfn.SUMIFS('HOLDS'!J1:J155,'HOLDS'!C1:C155,B116)</f>
        <v>0</v>
      </c>
      <c r="H116" s="185">
        <f>F116*G116</f>
        <v>0</v>
      </c>
      <c r="I116" s="186">
        <f>'INFO'!$D$6</f>
        <v>0</v>
      </c>
      <c r="J116" s="186">
        <f>'INFO'!$D$7</f>
        <v>0</v>
      </c>
      <c r="K116" t="s" s="187">
        <f>'INFO'!$D$8</f>
      </c>
      <c r="L116" s="186">
        <f>'INFO'!$D$9</f>
        <v>0</v>
      </c>
      <c r="M116" s="186">
        <f>'INFO'!$D$10</f>
        <v>0</v>
      </c>
      <c r="N116" t="s" s="187">
        <f>'INFO'!$D$11</f>
      </c>
      <c r="O116" s="186">
        <f>'INFO'!$D$13</f>
        <v>0</v>
      </c>
      <c r="P116" s="186">
        <f>'INFO'!$D$14</f>
        <v>0</v>
      </c>
      <c r="Q116" t="s" s="187">
        <f>'INFO'!$D$15</f>
      </c>
      <c r="R116" s="188">
        <f>'INFO'!$D$17</f>
      </c>
      <c r="S116" t="s" s="187">
        <f>'INFO'!$D$18</f>
      </c>
      <c r="T116" t="s" s="187">
        <f>'INFO'!$D$19</f>
      </c>
      <c r="U116" s="186">
        <f>'INFO'!$D$22</f>
        <v>0</v>
      </c>
      <c r="V116" s="186">
        <f>'INFO'!$D$23</f>
        <v>0</v>
      </c>
      <c r="W116" t="s" s="187">
        <f>'INFO'!$D$24</f>
      </c>
      <c r="X116" s="186">
        <f>'INFO'!$D$25</f>
        <v>0</v>
      </c>
      <c r="Y116" s="186">
        <f>'INFO'!$D$26</f>
        <v>0</v>
      </c>
      <c r="Z116" s="186">
        <f>'INFO'!$D$27</f>
        <v>0</v>
      </c>
      <c r="AA116" t="s" s="187">
        <f>'INFO'!$D$28</f>
      </c>
      <c r="AB116" s="186">
        <f>'INFO'!$D$29</f>
        <v>0</v>
      </c>
      <c r="AC116" s="189">
        <f>'INFO'!$J$10</f>
        <v>0</v>
      </c>
      <c r="AD116" s="186">
        <f>'INFO'!$J$9</f>
        <v>0</v>
      </c>
      <c r="AE116" s="186">
        <f>IF($G$88&gt;0,10*$G$88/D116,0)</f>
        <v>0</v>
      </c>
    </row>
    <row r="117" ht="15.35" customHeight="1">
      <c r="A117" t="s" s="180">
        <v>476</v>
      </c>
      <c r="B117" t="s" s="204">
        <v>88</v>
      </c>
      <c r="C117" s="205">
        <v>10084</v>
      </c>
      <c r="D117" s="182">
        <f>_xlfn.SUMIFS('HOLDS'!J1:J155,'HOLDS'!C1:C155,B117)+_xlfn.SUMIFS('HOLDS'!J1:J155,'HOLDS'!C1:C155,"CH.GR.RVSET")</f>
        <v>0</v>
      </c>
      <c r="E117" t="s" s="183">
        <v>2</v>
      </c>
      <c r="F117" s="184">
        <f>VLOOKUP(B117,'HOLDS'!C1:T155,5,FALSE)</f>
        <v>133</v>
      </c>
      <c r="G117" s="182">
        <f>_xlfn.SUMIFS('HOLDS'!J1:J155,'HOLDS'!C1:C155,B117)</f>
        <v>0</v>
      </c>
      <c r="H117" s="185">
        <f>F117*G117</f>
        <v>0</v>
      </c>
      <c r="I117" s="186">
        <f>'INFO'!$D$6</f>
        <v>0</v>
      </c>
      <c r="J117" s="186">
        <f>'INFO'!$D$7</f>
        <v>0</v>
      </c>
      <c r="K117" t="s" s="187">
        <f>'INFO'!$D$8</f>
      </c>
      <c r="L117" s="186">
        <f>'INFO'!$D$9</f>
        <v>0</v>
      </c>
      <c r="M117" s="186">
        <f>'INFO'!$D$10</f>
        <v>0</v>
      </c>
      <c r="N117" t="s" s="187">
        <f>'INFO'!$D$11</f>
      </c>
      <c r="O117" s="186">
        <f>'INFO'!$D$13</f>
        <v>0</v>
      </c>
      <c r="P117" s="186">
        <f>'INFO'!$D$14</f>
        <v>0</v>
      </c>
      <c r="Q117" t="s" s="187">
        <f>'INFO'!$D$15</f>
      </c>
      <c r="R117" s="188">
        <f>'INFO'!$D$17</f>
      </c>
      <c r="S117" t="s" s="187">
        <f>'INFO'!$D$18</f>
      </c>
      <c r="T117" t="s" s="187">
        <f>'INFO'!$D$19</f>
      </c>
      <c r="U117" s="186">
        <f>'INFO'!$D$22</f>
        <v>0</v>
      </c>
      <c r="V117" s="186">
        <f>'INFO'!$D$23</f>
        <v>0</v>
      </c>
      <c r="W117" t="s" s="187">
        <f>'INFO'!$D$24</f>
      </c>
      <c r="X117" s="186">
        <f>'INFO'!$D$25</f>
        <v>0</v>
      </c>
      <c r="Y117" s="186">
        <f>'INFO'!$D$26</f>
        <v>0</v>
      </c>
      <c r="Z117" s="186">
        <f>'INFO'!$D$27</f>
        <v>0</v>
      </c>
      <c r="AA117" t="s" s="187">
        <f>'INFO'!$D$28</f>
      </c>
      <c r="AB117" s="186">
        <f>'INFO'!$D$29</f>
        <v>0</v>
      </c>
      <c r="AC117" s="189">
        <f>'INFO'!$J$10</f>
        <v>0</v>
      </c>
      <c r="AD117" s="186">
        <f>'INFO'!$J$9</f>
        <v>0</v>
      </c>
      <c r="AE117" s="186">
        <f>IF($G$88&gt;0,10*$G$88/D117,0)</f>
        <v>0</v>
      </c>
    </row>
    <row r="118" ht="15.35" customHeight="1">
      <c r="A118" t="s" s="180">
        <v>477</v>
      </c>
      <c r="B118" t="s" s="204">
        <v>90</v>
      </c>
      <c r="C118" s="205">
        <v>10084</v>
      </c>
      <c r="D118" s="182">
        <f>_xlfn.SUMIFS('HOLDS'!J1:J155,'HOLDS'!C1:C155,B118)+_xlfn.SUMIFS('HOLDS'!J1:J155,'HOLDS'!C1:C155,"CH.GR.RVSET")</f>
        <v>0</v>
      </c>
      <c r="E118" t="s" s="183">
        <v>2</v>
      </c>
      <c r="F118" s="184">
        <f>VLOOKUP(B118,'HOLDS'!C1:T155,5,FALSE)</f>
        <v>152.5</v>
      </c>
      <c r="G118" s="182">
        <f>_xlfn.SUMIFS('HOLDS'!J1:J155,'HOLDS'!C1:C155,B118)</f>
        <v>0</v>
      </c>
      <c r="H118" s="185">
        <f>F118*G118</f>
        <v>0</v>
      </c>
      <c r="I118" s="186">
        <f>'INFO'!$D$6</f>
        <v>0</v>
      </c>
      <c r="J118" s="186">
        <f>'INFO'!$D$7</f>
        <v>0</v>
      </c>
      <c r="K118" t="s" s="187">
        <f>'INFO'!$D$8</f>
      </c>
      <c r="L118" s="186">
        <f>'INFO'!$D$9</f>
        <v>0</v>
      </c>
      <c r="M118" s="186">
        <f>'INFO'!$D$10</f>
        <v>0</v>
      </c>
      <c r="N118" t="s" s="187">
        <f>'INFO'!$D$11</f>
      </c>
      <c r="O118" s="186">
        <f>'INFO'!$D$13</f>
        <v>0</v>
      </c>
      <c r="P118" s="186">
        <f>'INFO'!$D$14</f>
        <v>0</v>
      </c>
      <c r="Q118" t="s" s="187">
        <f>'INFO'!$D$15</f>
      </c>
      <c r="R118" s="188">
        <f>'INFO'!$D$17</f>
      </c>
      <c r="S118" t="s" s="187">
        <f>'INFO'!$D$18</f>
      </c>
      <c r="T118" t="s" s="187">
        <f>'INFO'!$D$19</f>
      </c>
      <c r="U118" s="186">
        <f>'INFO'!$D$22</f>
        <v>0</v>
      </c>
      <c r="V118" s="186">
        <f>'INFO'!$D$23</f>
        <v>0</v>
      </c>
      <c r="W118" t="s" s="187">
        <f>'INFO'!$D$24</f>
      </c>
      <c r="X118" s="186">
        <f>'INFO'!$D$25</f>
        <v>0</v>
      </c>
      <c r="Y118" s="186">
        <f>'INFO'!$D$26</f>
        <v>0</v>
      </c>
      <c r="Z118" s="186">
        <f>'INFO'!$D$27</f>
        <v>0</v>
      </c>
      <c r="AA118" t="s" s="187">
        <f>'INFO'!$D$28</f>
      </c>
      <c r="AB118" s="186">
        <f>'INFO'!$D$29</f>
        <v>0</v>
      </c>
      <c r="AC118" s="189">
        <f>'INFO'!$J$10</f>
        <v>0</v>
      </c>
      <c r="AD118" s="186">
        <f>'INFO'!$J$9</f>
        <v>0</v>
      </c>
      <c r="AE118" s="186">
        <f>IF($G$88&gt;0,10*$G$88/D118,0)</f>
        <v>0</v>
      </c>
    </row>
    <row r="119" ht="15.35" customHeight="1">
      <c r="A119" t="s" s="180">
        <v>478</v>
      </c>
      <c r="B119" t="s" s="204">
        <v>92</v>
      </c>
      <c r="C119" s="205">
        <v>10084</v>
      </c>
      <c r="D119" s="182">
        <f>_xlfn.SUMIFS('HOLDS'!J1:J155,'HOLDS'!C1:C155,B119)+_xlfn.SUMIFS('HOLDS'!J1:J155,'HOLDS'!C1:C155,"CH.GR.RVSET")</f>
        <v>0</v>
      </c>
      <c r="E119" t="s" s="183">
        <v>2</v>
      </c>
      <c r="F119" s="184">
        <f>VLOOKUP(B119,'HOLDS'!C1:T155,5,FALSE)</f>
        <v>160</v>
      </c>
      <c r="G119" s="182">
        <f>_xlfn.SUMIFS('HOLDS'!J1:J155,'HOLDS'!C1:C155,B119)</f>
        <v>0</v>
      </c>
      <c r="H119" s="185">
        <f>F119*G119</f>
        <v>0</v>
      </c>
      <c r="I119" s="186">
        <f>'INFO'!$D$6</f>
        <v>0</v>
      </c>
      <c r="J119" s="186">
        <f>'INFO'!$D$7</f>
        <v>0</v>
      </c>
      <c r="K119" t="s" s="187">
        <f>'INFO'!$D$8</f>
      </c>
      <c r="L119" s="186">
        <f>'INFO'!$D$9</f>
        <v>0</v>
      </c>
      <c r="M119" s="186">
        <f>'INFO'!$D$10</f>
        <v>0</v>
      </c>
      <c r="N119" t="s" s="187">
        <f>'INFO'!$D$11</f>
      </c>
      <c r="O119" s="186">
        <f>'INFO'!$D$13</f>
        <v>0</v>
      </c>
      <c r="P119" s="186">
        <f>'INFO'!$D$14</f>
        <v>0</v>
      </c>
      <c r="Q119" t="s" s="187">
        <f>'INFO'!$D$15</f>
      </c>
      <c r="R119" s="188">
        <f>'INFO'!$D$17</f>
      </c>
      <c r="S119" t="s" s="187">
        <f>'INFO'!$D$18</f>
      </c>
      <c r="T119" t="s" s="187">
        <f>'INFO'!$D$19</f>
      </c>
      <c r="U119" s="186">
        <f>'INFO'!$D$22</f>
        <v>0</v>
      </c>
      <c r="V119" s="186">
        <f>'INFO'!$D$23</f>
        <v>0</v>
      </c>
      <c r="W119" t="s" s="187">
        <f>'INFO'!$D$24</f>
      </c>
      <c r="X119" s="186">
        <f>'INFO'!$D$25</f>
        <v>0</v>
      </c>
      <c r="Y119" s="186">
        <f>'INFO'!$D$26</f>
        <v>0</v>
      </c>
      <c r="Z119" s="186">
        <f>'INFO'!$D$27</f>
        <v>0</v>
      </c>
      <c r="AA119" t="s" s="187">
        <f>'INFO'!$D$28</f>
      </c>
      <c r="AB119" s="186">
        <f>'INFO'!$D$29</f>
        <v>0</v>
      </c>
      <c r="AC119" s="189">
        <f>'INFO'!$J$10</f>
        <v>0</v>
      </c>
      <c r="AD119" s="186">
        <f>'INFO'!$J$9</f>
        <v>0</v>
      </c>
      <c r="AE119" s="186">
        <f>IF($G$88&gt;0,10*$G$88/D119,0)</f>
        <v>0</v>
      </c>
    </row>
    <row r="120" ht="15.35" customHeight="1">
      <c r="A120" t="s" s="180">
        <v>479</v>
      </c>
      <c r="B120" t="s" s="204">
        <v>94</v>
      </c>
      <c r="C120" s="205">
        <v>10084</v>
      </c>
      <c r="D120" s="182">
        <f>_xlfn.SUMIFS('HOLDS'!J1:J155,'HOLDS'!C1:C155,B120)+_xlfn.SUMIFS('HOLDS'!J1:J155,'HOLDS'!C1:C155,"CH.GR.RVSET")</f>
        <v>0</v>
      </c>
      <c r="E120" t="s" s="183">
        <v>2</v>
      </c>
      <c r="F120" s="184">
        <f>VLOOKUP(B120,'HOLDS'!C1:T155,5,FALSE)</f>
        <v>159.5</v>
      </c>
      <c r="G120" s="182">
        <f>_xlfn.SUMIFS('HOLDS'!J1:J155,'HOLDS'!C1:C155,B120)</f>
        <v>0</v>
      </c>
      <c r="H120" s="185">
        <f>F120*G120</f>
        <v>0</v>
      </c>
      <c r="I120" s="186">
        <f>'INFO'!$D$6</f>
        <v>0</v>
      </c>
      <c r="J120" s="186">
        <f>'INFO'!$D$7</f>
        <v>0</v>
      </c>
      <c r="K120" t="s" s="187">
        <f>'INFO'!$D$8</f>
      </c>
      <c r="L120" s="186">
        <f>'INFO'!$D$9</f>
        <v>0</v>
      </c>
      <c r="M120" s="186">
        <f>'INFO'!$D$10</f>
        <v>0</v>
      </c>
      <c r="N120" t="s" s="187">
        <f>'INFO'!$D$11</f>
      </c>
      <c r="O120" s="186">
        <f>'INFO'!$D$13</f>
        <v>0</v>
      </c>
      <c r="P120" s="186">
        <f>'INFO'!$D$14</f>
        <v>0</v>
      </c>
      <c r="Q120" t="s" s="187">
        <f>'INFO'!$D$15</f>
      </c>
      <c r="R120" s="188">
        <f>'INFO'!$D$17</f>
      </c>
      <c r="S120" t="s" s="187">
        <f>'INFO'!$D$18</f>
      </c>
      <c r="T120" t="s" s="187">
        <f>'INFO'!$D$19</f>
      </c>
      <c r="U120" s="186">
        <f>'INFO'!$D$22</f>
        <v>0</v>
      </c>
      <c r="V120" s="186">
        <f>'INFO'!$D$23</f>
        <v>0</v>
      </c>
      <c r="W120" t="s" s="187">
        <f>'INFO'!$D$24</f>
      </c>
      <c r="X120" s="186">
        <f>'INFO'!$D$25</f>
        <v>0</v>
      </c>
      <c r="Y120" s="186">
        <f>'INFO'!$D$26</f>
        <v>0</v>
      </c>
      <c r="Z120" s="186">
        <f>'INFO'!$D$27</f>
        <v>0</v>
      </c>
      <c r="AA120" t="s" s="187">
        <f>'INFO'!$D$28</f>
      </c>
      <c r="AB120" s="186">
        <f>'INFO'!$D$29</f>
        <v>0</v>
      </c>
      <c r="AC120" s="189">
        <f>'INFO'!$J$10</f>
        <v>0</v>
      </c>
      <c r="AD120" s="186">
        <f>'INFO'!$J$9</f>
        <v>0</v>
      </c>
      <c r="AE120" s="186">
        <f>IF($G$88&gt;0,10*$G$88/D120,0)</f>
        <v>0</v>
      </c>
    </row>
    <row r="121" ht="15.35" customHeight="1">
      <c r="A121" t="s" s="180">
        <v>480</v>
      </c>
      <c r="B121" t="s" s="204">
        <v>96</v>
      </c>
      <c r="C121" s="205">
        <v>10084</v>
      </c>
      <c r="D121" s="182">
        <f>_xlfn.SUMIFS('HOLDS'!J1:J155,'HOLDS'!C1:C155,B121)+_xlfn.SUMIFS('HOLDS'!J1:J155,'HOLDS'!C1:C155,"CH.GR.RVSET")</f>
        <v>0</v>
      </c>
      <c r="E121" t="s" s="183">
        <v>2</v>
      </c>
      <c r="F121" s="184">
        <f>VLOOKUP(B121,'HOLDS'!C1:T155,5,FALSE)</f>
        <v>136.5</v>
      </c>
      <c r="G121" s="182">
        <f>_xlfn.SUMIFS('HOLDS'!J1:J155,'HOLDS'!C1:C155,B121)</f>
        <v>0</v>
      </c>
      <c r="H121" s="185">
        <f>F121*G121</f>
        <v>0</v>
      </c>
      <c r="I121" s="186">
        <f>'INFO'!$D$6</f>
        <v>0</v>
      </c>
      <c r="J121" s="186">
        <f>'INFO'!$D$7</f>
        <v>0</v>
      </c>
      <c r="K121" t="s" s="187">
        <f>'INFO'!$D$8</f>
      </c>
      <c r="L121" s="186">
        <f>'INFO'!$D$9</f>
        <v>0</v>
      </c>
      <c r="M121" s="186">
        <f>'INFO'!$D$10</f>
        <v>0</v>
      </c>
      <c r="N121" t="s" s="187">
        <f>'INFO'!$D$11</f>
      </c>
      <c r="O121" s="186">
        <f>'INFO'!$D$13</f>
        <v>0</v>
      </c>
      <c r="P121" s="186">
        <f>'INFO'!$D$14</f>
        <v>0</v>
      </c>
      <c r="Q121" t="s" s="187">
        <f>'INFO'!$D$15</f>
      </c>
      <c r="R121" s="188">
        <f>'INFO'!$D$17</f>
      </c>
      <c r="S121" t="s" s="187">
        <f>'INFO'!$D$18</f>
      </c>
      <c r="T121" t="s" s="187">
        <f>'INFO'!$D$19</f>
      </c>
      <c r="U121" s="186">
        <f>'INFO'!$D$22</f>
        <v>0</v>
      </c>
      <c r="V121" s="186">
        <f>'INFO'!$D$23</f>
        <v>0</v>
      </c>
      <c r="W121" t="s" s="187">
        <f>'INFO'!$D$24</f>
      </c>
      <c r="X121" s="186">
        <f>'INFO'!$D$25</f>
        <v>0</v>
      </c>
      <c r="Y121" s="186">
        <f>'INFO'!$D$26</f>
        <v>0</v>
      </c>
      <c r="Z121" s="186">
        <f>'INFO'!$D$27</f>
        <v>0</v>
      </c>
      <c r="AA121" t="s" s="187">
        <f>'INFO'!$D$28</f>
      </c>
      <c r="AB121" s="186">
        <f>'INFO'!$D$29</f>
        <v>0</v>
      </c>
      <c r="AC121" s="189">
        <f>'INFO'!$J$10</f>
        <v>0</v>
      </c>
      <c r="AD121" s="186">
        <f>'INFO'!$J$9</f>
        <v>0</v>
      </c>
      <c r="AE121" s="186">
        <f>IF($G$88&gt;0,10*$G$88/D121,0)</f>
        <v>0</v>
      </c>
    </row>
    <row r="122" ht="15.35" customHeight="1">
      <c r="A122" t="s" s="180">
        <v>481</v>
      </c>
      <c r="B122" t="s" s="204">
        <v>98</v>
      </c>
      <c r="C122" s="205">
        <v>10084</v>
      </c>
      <c r="D122" s="182">
        <f>_xlfn.SUMIFS('HOLDS'!J1:J155,'HOLDS'!C1:C155,B122)+_xlfn.SUMIFS('HOLDS'!J1:J155,'HOLDS'!C1:C155,"CH.GR.RVSET")</f>
        <v>0</v>
      </c>
      <c r="E122" t="s" s="183">
        <v>2</v>
      </c>
      <c r="F122" s="184">
        <f>VLOOKUP(B122,'HOLDS'!C1:T155,5,FALSE)</f>
        <v>141.5</v>
      </c>
      <c r="G122" s="182">
        <f>_xlfn.SUMIFS('HOLDS'!J1:J155,'HOLDS'!C1:C155,B122)</f>
        <v>0</v>
      </c>
      <c r="H122" s="185">
        <f>F122*G122</f>
        <v>0</v>
      </c>
      <c r="I122" s="186">
        <f>'INFO'!$D$6</f>
        <v>0</v>
      </c>
      <c r="J122" s="186">
        <f>'INFO'!$D$7</f>
        <v>0</v>
      </c>
      <c r="K122" t="s" s="187">
        <f>'INFO'!$D$8</f>
      </c>
      <c r="L122" s="186">
        <f>'INFO'!$D$9</f>
        <v>0</v>
      </c>
      <c r="M122" s="186">
        <f>'INFO'!$D$10</f>
        <v>0</v>
      </c>
      <c r="N122" t="s" s="187">
        <f>'INFO'!$D$11</f>
      </c>
      <c r="O122" s="186">
        <f>'INFO'!$D$13</f>
        <v>0</v>
      </c>
      <c r="P122" s="186">
        <f>'INFO'!$D$14</f>
        <v>0</v>
      </c>
      <c r="Q122" t="s" s="187">
        <f>'INFO'!$D$15</f>
      </c>
      <c r="R122" s="188">
        <f>'INFO'!$D$17</f>
      </c>
      <c r="S122" t="s" s="187">
        <f>'INFO'!$D$18</f>
      </c>
      <c r="T122" t="s" s="187">
        <f>'INFO'!$D$19</f>
      </c>
      <c r="U122" s="186">
        <f>'INFO'!$D$22</f>
        <v>0</v>
      </c>
      <c r="V122" s="186">
        <f>'INFO'!$D$23</f>
        <v>0</v>
      </c>
      <c r="W122" t="s" s="187">
        <f>'INFO'!$D$24</f>
      </c>
      <c r="X122" s="186">
        <f>'INFO'!$D$25</f>
        <v>0</v>
      </c>
      <c r="Y122" s="186">
        <f>'INFO'!$D$26</f>
        <v>0</v>
      </c>
      <c r="Z122" s="186">
        <f>'INFO'!$D$27</f>
        <v>0</v>
      </c>
      <c r="AA122" t="s" s="187">
        <f>'INFO'!$D$28</f>
      </c>
      <c r="AB122" s="186">
        <f>'INFO'!$D$29</f>
        <v>0</v>
      </c>
      <c r="AC122" s="189">
        <f>'INFO'!$J$10</f>
        <v>0</v>
      </c>
      <c r="AD122" s="186">
        <f>'INFO'!$J$9</f>
        <v>0</v>
      </c>
      <c r="AE122" s="186">
        <f>IF($G$88&gt;0,10*$G$88/D122,0)</f>
        <v>0</v>
      </c>
    </row>
    <row r="123" ht="15.35" customHeight="1">
      <c r="A123" t="s" s="180">
        <v>482</v>
      </c>
      <c r="B123" t="s" s="204">
        <v>100</v>
      </c>
      <c r="C123" s="205">
        <v>10084</v>
      </c>
      <c r="D123" s="182">
        <f>_xlfn.SUMIFS('HOLDS'!J1:J155,'HOLDS'!C1:C155,B123)+_xlfn.SUMIFS('HOLDS'!J1:J155,'HOLDS'!C1:C155,"CH.GR.RVSET")</f>
        <v>0</v>
      </c>
      <c r="E123" t="s" s="183">
        <v>2</v>
      </c>
      <c r="F123" s="184">
        <f>VLOOKUP(B123,'HOLDS'!C1:T155,5,FALSE)</f>
        <v>161.5</v>
      </c>
      <c r="G123" s="182">
        <f>_xlfn.SUMIFS('HOLDS'!J1:J155,'HOLDS'!C1:C155,B123)</f>
        <v>0</v>
      </c>
      <c r="H123" s="185">
        <f>F123*G123</f>
        <v>0</v>
      </c>
      <c r="I123" s="186">
        <f>'INFO'!$D$6</f>
        <v>0</v>
      </c>
      <c r="J123" s="186">
        <f>'INFO'!$D$7</f>
        <v>0</v>
      </c>
      <c r="K123" t="s" s="187">
        <f>'INFO'!$D$8</f>
      </c>
      <c r="L123" s="186">
        <f>'INFO'!$D$9</f>
        <v>0</v>
      </c>
      <c r="M123" s="186">
        <f>'INFO'!$D$10</f>
        <v>0</v>
      </c>
      <c r="N123" t="s" s="187">
        <f>'INFO'!$D$11</f>
      </c>
      <c r="O123" s="186">
        <f>'INFO'!$D$13</f>
        <v>0</v>
      </c>
      <c r="P123" s="186">
        <f>'INFO'!$D$14</f>
        <v>0</v>
      </c>
      <c r="Q123" t="s" s="187">
        <f>'INFO'!$D$15</f>
      </c>
      <c r="R123" s="188">
        <f>'INFO'!$D$17</f>
      </c>
      <c r="S123" t="s" s="187">
        <f>'INFO'!$D$18</f>
      </c>
      <c r="T123" t="s" s="187">
        <f>'INFO'!$D$19</f>
      </c>
      <c r="U123" s="186">
        <f>'INFO'!$D$22</f>
        <v>0</v>
      </c>
      <c r="V123" s="186">
        <f>'INFO'!$D$23</f>
        <v>0</v>
      </c>
      <c r="W123" t="s" s="187">
        <f>'INFO'!$D$24</f>
      </c>
      <c r="X123" s="186">
        <f>'INFO'!$D$25</f>
        <v>0</v>
      </c>
      <c r="Y123" s="186">
        <f>'INFO'!$D$26</f>
        <v>0</v>
      </c>
      <c r="Z123" s="186">
        <f>'INFO'!$D$27</f>
        <v>0</v>
      </c>
      <c r="AA123" t="s" s="187">
        <f>'INFO'!$D$28</f>
      </c>
      <c r="AB123" s="186">
        <f>'INFO'!$D$29</f>
        <v>0</v>
      </c>
      <c r="AC123" s="189">
        <f>'INFO'!$J$10</f>
        <v>0</v>
      </c>
      <c r="AD123" s="186">
        <f>'INFO'!$J$9</f>
        <v>0</v>
      </c>
      <c r="AE123" s="186">
        <f>IF($G$88&gt;0,10*$G$88/D123,0)</f>
        <v>0</v>
      </c>
    </row>
    <row r="124" ht="15.35" customHeight="1">
      <c r="A124" t="s" s="180">
        <v>483</v>
      </c>
      <c r="B124" t="s" s="204">
        <v>102</v>
      </c>
      <c r="C124" s="205">
        <v>10084</v>
      </c>
      <c r="D124" s="182">
        <f>_xlfn.SUMIFS('HOLDS'!J1:J155,'HOLDS'!C1:C155,B124)+_xlfn.SUMIFS('HOLDS'!J1:J155,'HOLDS'!C1:C155,"CH.GR.RVSET")</f>
        <v>0</v>
      </c>
      <c r="E124" t="s" s="183">
        <v>2</v>
      </c>
      <c r="F124" s="184">
        <f>VLOOKUP(B124,'HOLDS'!C1:T155,5,FALSE)</f>
        <v>183</v>
      </c>
      <c r="G124" s="182">
        <f>_xlfn.SUMIFS('HOLDS'!J1:J155,'HOLDS'!C1:C155,B124)</f>
        <v>0</v>
      </c>
      <c r="H124" s="185">
        <f>F124*G124</f>
        <v>0</v>
      </c>
      <c r="I124" s="186">
        <f>'INFO'!$D$6</f>
        <v>0</v>
      </c>
      <c r="J124" s="186">
        <f>'INFO'!$D$7</f>
        <v>0</v>
      </c>
      <c r="K124" t="s" s="187">
        <f>'INFO'!$D$8</f>
      </c>
      <c r="L124" s="186">
        <f>'INFO'!$D$9</f>
        <v>0</v>
      </c>
      <c r="M124" s="186">
        <f>'INFO'!$D$10</f>
        <v>0</v>
      </c>
      <c r="N124" t="s" s="187">
        <f>'INFO'!$D$11</f>
      </c>
      <c r="O124" s="186">
        <f>'INFO'!$D$13</f>
        <v>0</v>
      </c>
      <c r="P124" s="186">
        <f>'INFO'!$D$14</f>
        <v>0</v>
      </c>
      <c r="Q124" t="s" s="187">
        <f>'INFO'!$D$15</f>
      </c>
      <c r="R124" s="188">
        <f>'INFO'!$D$17</f>
      </c>
      <c r="S124" t="s" s="187">
        <f>'INFO'!$D$18</f>
      </c>
      <c r="T124" t="s" s="187">
        <f>'INFO'!$D$19</f>
      </c>
      <c r="U124" s="186">
        <f>'INFO'!$D$22</f>
        <v>0</v>
      </c>
      <c r="V124" s="186">
        <f>'INFO'!$D$23</f>
        <v>0</v>
      </c>
      <c r="W124" t="s" s="187">
        <f>'INFO'!$D$24</f>
      </c>
      <c r="X124" s="186">
        <f>'INFO'!$D$25</f>
        <v>0</v>
      </c>
      <c r="Y124" s="186">
        <f>'INFO'!$D$26</f>
        <v>0</v>
      </c>
      <c r="Z124" s="186">
        <f>'INFO'!$D$27</f>
        <v>0</v>
      </c>
      <c r="AA124" t="s" s="187">
        <f>'INFO'!$D$28</f>
      </c>
      <c r="AB124" s="186">
        <f>'INFO'!$D$29</f>
        <v>0</v>
      </c>
      <c r="AC124" s="189">
        <f>'INFO'!$J$10</f>
        <v>0</v>
      </c>
      <c r="AD124" s="186">
        <f>'INFO'!$J$9</f>
        <v>0</v>
      </c>
      <c r="AE124" s="186">
        <f>IF($G$88&gt;0,10*$G$88/D124,0)</f>
        <v>0</v>
      </c>
    </row>
    <row r="125" ht="15.35" customHeight="1">
      <c r="A125" t="s" s="180">
        <v>484</v>
      </c>
      <c r="B125" t="s" s="204">
        <v>104</v>
      </c>
      <c r="C125" s="205">
        <v>10084</v>
      </c>
      <c r="D125" s="182">
        <f>_xlfn.SUMIFS('HOLDS'!J1:J155,'HOLDS'!C1:C155,B125)+_xlfn.SUMIFS('HOLDS'!J1:J155,'HOLDS'!C1:C155,"CH.GR.RVSET")</f>
        <v>0</v>
      </c>
      <c r="E125" t="s" s="183">
        <v>2</v>
      </c>
      <c r="F125" s="184">
        <f>VLOOKUP(B125,'HOLDS'!C1:T155,5,FALSE)</f>
        <v>146.5</v>
      </c>
      <c r="G125" s="182">
        <f>_xlfn.SUMIFS('HOLDS'!J1:J155,'HOLDS'!C1:C155,B125)</f>
        <v>0</v>
      </c>
      <c r="H125" s="185">
        <f>F125*G125</f>
        <v>0</v>
      </c>
      <c r="I125" s="186">
        <f>'INFO'!$D$6</f>
        <v>0</v>
      </c>
      <c r="J125" s="186">
        <f>'INFO'!$D$7</f>
        <v>0</v>
      </c>
      <c r="K125" t="s" s="187">
        <f>'INFO'!$D$8</f>
      </c>
      <c r="L125" s="186">
        <f>'INFO'!$D$9</f>
        <v>0</v>
      </c>
      <c r="M125" s="186">
        <f>'INFO'!$D$10</f>
        <v>0</v>
      </c>
      <c r="N125" t="s" s="187">
        <f>'INFO'!$D$11</f>
      </c>
      <c r="O125" s="186">
        <f>'INFO'!$D$13</f>
        <v>0</v>
      </c>
      <c r="P125" s="186">
        <f>'INFO'!$D$14</f>
        <v>0</v>
      </c>
      <c r="Q125" t="s" s="187">
        <f>'INFO'!$D$15</f>
      </c>
      <c r="R125" s="188">
        <f>'INFO'!$D$17</f>
      </c>
      <c r="S125" t="s" s="187">
        <f>'INFO'!$D$18</f>
      </c>
      <c r="T125" t="s" s="187">
        <f>'INFO'!$D$19</f>
      </c>
      <c r="U125" s="186">
        <f>'INFO'!$D$22</f>
        <v>0</v>
      </c>
      <c r="V125" s="186">
        <f>'INFO'!$D$23</f>
        <v>0</v>
      </c>
      <c r="W125" t="s" s="187">
        <f>'INFO'!$D$24</f>
      </c>
      <c r="X125" s="186">
        <f>'INFO'!$D$25</f>
        <v>0</v>
      </c>
      <c r="Y125" s="186">
        <f>'INFO'!$D$26</f>
        <v>0</v>
      </c>
      <c r="Z125" s="186">
        <f>'INFO'!$D$27</f>
        <v>0</v>
      </c>
      <c r="AA125" t="s" s="187">
        <f>'INFO'!$D$28</f>
      </c>
      <c r="AB125" s="186">
        <f>'INFO'!$D$29</f>
        <v>0</v>
      </c>
      <c r="AC125" s="189">
        <f>'INFO'!$J$10</f>
        <v>0</v>
      </c>
      <c r="AD125" s="186">
        <f>'INFO'!$J$9</f>
        <v>0</v>
      </c>
      <c r="AE125" s="186">
        <f>IF($G$88&gt;0,10*$G$88/D125,0)</f>
        <v>0</v>
      </c>
    </row>
    <row r="126" ht="15.35" customHeight="1">
      <c r="A126" t="s" s="180">
        <v>485</v>
      </c>
      <c r="B126" t="s" s="204">
        <v>106</v>
      </c>
      <c r="C126" s="205">
        <v>10084</v>
      </c>
      <c r="D126" s="182">
        <f>_xlfn.SUMIFS('HOLDS'!J1:J155,'HOLDS'!C1:C155,B126)+_xlfn.SUMIFS('HOLDS'!J1:J155,'HOLDS'!C1:C155,"CH.GR.RVSET")</f>
        <v>0</v>
      </c>
      <c r="E126" t="s" s="183">
        <v>2</v>
      </c>
      <c r="F126" s="184">
        <f>VLOOKUP(B126,'HOLDS'!C1:T155,5,FALSE)</f>
        <v>188</v>
      </c>
      <c r="G126" s="182">
        <f>_xlfn.SUMIFS('HOLDS'!J1:J155,'HOLDS'!C1:C155,B126)</f>
        <v>0</v>
      </c>
      <c r="H126" s="185">
        <f>F126*G126</f>
        <v>0</v>
      </c>
      <c r="I126" s="186">
        <f>'INFO'!$D$6</f>
        <v>0</v>
      </c>
      <c r="J126" s="186">
        <f>'INFO'!$D$7</f>
        <v>0</v>
      </c>
      <c r="K126" t="s" s="187">
        <f>'INFO'!$D$8</f>
      </c>
      <c r="L126" s="186">
        <f>'INFO'!$D$9</f>
        <v>0</v>
      </c>
      <c r="M126" s="186">
        <f>'INFO'!$D$10</f>
        <v>0</v>
      </c>
      <c r="N126" t="s" s="187">
        <f>'INFO'!$D$11</f>
      </c>
      <c r="O126" s="186">
        <f>'INFO'!$D$13</f>
        <v>0</v>
      </c>
      <c r="P126" s="186">
        <f>'INFO'!$D$14</f>
        <v>0</v>
      </c>
      <c r="Q126" t="s" s="187">
        <f>'INFO'!$D$15</f>
      </c>
      <c r="R126" s="188">
        <f>'INFO'!$D$17</f>
      </c>
      <c r="S126" t="s" s="187">
        <f>'INFO'!$D$18</f>
      </c>
      <c r="T126" t="s" s="187">
        <f>'INFO'!$D$19</f>
      </c>
      <c r="U126" s="186">
        <f>'INFO'!$D$22</f>
        <v>0</v>
      </c>
      <c r="V126" s="186">
        <f>'INFO'!$D$23</f>
        <v>0</v>
      </c>
      <c r="W126" t="s" s="187">
        <f>'INFO'!$D$24</f>
      </c>
      <c r="X126" s="186">
        <f>'INFO'!$D$25</f>
        <v>0</v>
      </c>
      <c r="Y126" s="186">
        <f>'INFO'!$D$26</f>
        <v>0</v>
      </c>
      <c r="Z126" s="186">
        <f>'INFO'!$D$27</f>
        <v>0</v>
      </c>
      <c r="AA126" t="s" s="187">
        <f>'INFO'!$D$28</f>
      </c>
      <c r="AB126" s="186">
        <f>'INFO'!$D$29</f>
        <v>0</v>
      </c>
      <c r="AC126" s="189">
        <f>'INFO'!$J$10</f>
        <v>0</v>
      </c>
      <c r="AD126" s="186">
        <f>'INFO'!$J$9</f>
        <v>0</v>
      </c>
      <c r="AE126" s="186">
        <f>IF($G$88&gt;0,10*$G$88/D126,0)</f>
        <v>0</v>
      </c>
    </row>
    <row r="127" ht="15.35" customHeight="1">
      <c r="A127" t="s" s="180">
        <v>486</v>
      </c>
      <c r="B127" t="s" s="204">
        <v>108</v>
      </c>
      <c r="C127" s="205">
        <v>10084</v>
      </c>
      <c r="D127" s="182">
        <f>_xlfn.SUMIFS('HOLDS'!J1:J155,'HOLDS'!C1:C155,B127)+_xlfn.SUMIFS('HOLDS'!J1:J155,'HOLDS'!C1:C155,"CH.GR.RVSET")</f>
        <v>0</v>
      </c>
      <c r="E127" t="s" s="183">
        <v>2</v>
      </c>
      <c r="F127" s="184">
        <f>VLOOKUP(B127,'HOLDS'!C1:T155,5,FALSE)</f>
        <v>150</v>
      </c>
      <c r="G127" s="182">
        <f>_xlfn.SUMIFS('HOLDS'!J1:J155,'HOLDS'!C1:C155,B127)</f>
        <v>0</v>
      </c>
      <c r="H127" s="185">
        <f>F127*G127</f>
        <v>0</v>
      </c>
      <c r="I127" s="186">
        <f>'INFO'!$D$6</f>
        <v>0</v>
      </c>
      <c r="J127" s="186">
        <f>'INFO'!$D$7</f>
        <v>0</v>
      </c>
      <c r="K127" t="s" s="187">
        <f>'INFO'!$D$8</f>
      </c>
      <c r="L127" s="186">
        <f>'INFO'!$D$9</f>
        <v>0</v>
      </c>
      <c r="M127" s="186">
        <f>'INFO'!$D$10</f>
        <v>0</v>
      </c>
      <c r="N127" t="s" s="187">
        <f>'INFO'!$D$11</f>
      </c>
      <c r="O127" s="186">
        <f>'INFO'!$D$13</f>
        <v>0</v>
      </c>
      <c r="P127" s="186">
        <f>'INFO'!$D$14</f>
        <v>0</v>
      </c>
      <c r="Q127" t="s" s="187">
        <f>'INFO'!$D$15</f>
      </c>
      <c r="R127" s="188">
        <f>'INFO'!$D$17</f>
      </c>
      <c r="S127" t="s" s="187">
        <f>'INFO'!$D$18</f>
      </c>
      <c r="T127" t="s" s="187">
        <f>'INFO'!$D$19</f>
      </c>
      <c r="U127" s="186">
        <f>'INFO'!$D$22</f>
        <v>0</v>
      </c>
      <c r="V127" s="186">
        <f>'INFO'!$D$23</f>
        <v>0</v>
      </c>
      <c r="W127" t="s" s="187">
        <f>'INFO'!$D$24</f>
      </c>
      <c r="X127" s="186">
        <f>'INFO'!$D$25</f>
        <v>0</v>
      </c>
      <c r="Y127" s="186">
        <f>'INFO'!$D$26</f>
        <v>0</v>
      </c>
      <c r="Z127" s="186">
        <f>'INFO'!$D$27</f>
        <v>0</v>
      </c>
      <c r="AA127" t="s" s="187">
        <f>'INFO'!$D$28</f>
      </c>
      <c r="AB127" s="186">
        <f>'INFO'!$D$29</f>
        <v>0</v>
      </c>
      <c r="AC127" s="189">
        <f>'INFO'!$J$10</f>
        <v>0</v>
      </c>
      <c r="AD127" s="186">
        <f>'INFO'!$J$9</f>
        <v>0</v>
      </c>
      <c r="AE127" s="186">
        <f>IF($G$88&gt;0,10*$G$88/D127,0)</f>
        <v>0</v>
      </c>
    </row>
    <row r="128" ht="15.35" customHeight="1">
      <c r="A128" t="s" s="180">
        <v>487</v>
      </c>
      <c r="B128" t="s" s="204">
        <v>110</v>
      </c>
      <c r="C128" s="205">
        <v>10084</v>
      </c>
      <c r="D128" s="182">
        <f>_xlfn.SUMIFS('HOLDS'!J1:J155,'HOLDS'!C1:C155,B128)+_xlfn.SUMIFS('HOLDS'!J1:J155,'HOLDS'!C1:C155,"CH.GR.RVSET")</f>
        <v>0</v>
      </c>
      <c r="E128" t="s" s="183">
        <v>2</v>
      </c>
      <c r="F128" s="184">
        <f>VLOOKUP(B128,'HOLDS'!C1:T155,5,FALSE)</f>
        <v>221.5</v>
      </c>
      <c r="G128" s="182">
        <f>_xlfn.SUMIFS('HOLDS'!J1:J155,'HOLDS'!C1:C155,B128)</f>
        <v>0</v>
      </c>
      <c r="H128" s="185">
        <f>F128*G128</f>
        <v>0</v>
      </c>
      <c r="I128" s="186">
        <f>'INFO'!$D$6</f>
        <v>0</v>
      </c>
      <c r="J128" s="186">
        <f>'INFO'!$D$7</f>
        <v>0</v>
      </c>
      <c r="K128" t="s" s="187">
        <f>'INFO'!$D$8</f>
      </c>
      <c r="L128" s="186">
        <f>'INFO'!$D$9</f>
        <v>0</v>
      </c>
      <c r="M128" s="186">
        <f>'INFO'!$D$10</f>
        <v>0</v>
      </c>
      <c r="N128" t="s" s="187">
        <f>'INFO'!$D$11</f>
      </c>
      <c r="O128" s="186">
        <f>'INFO'!$D$13</f>
        <v>0</v>
      </c>
      <c r="P128" s="186">
        <f>'INFO'!$D$14</f>
        <v>0</v>
      </c>
      <c r="Q128" t="s" s="187">
        <f>'INFO'!$D$15</f>
      </c>
      <c r="R128" s="188">
        <f>'INFO'!$D$17</f>
      </c>
      <c r="S128" t="s" s="187">
        <f>'INFO'!$D$18</f>
      </c>
      <c r="T128" t="s" s="187">
        <f>'INFO'!$D$19</f>
      </c>
      <c r="U128" s="186">
        <f>'INFO'!$D$22</f>
        <v>0</v>
      </c>
      <c r="V128" s="186">
        <f>'INFO'!$D$23</f>
        <v>0</v>
      </c>
      <c r="W128" t="s" s="187">
        <f>'INFO'!$D$24</f>
      </c>
      <c r="X128" s="186">
        <f>'INFO'!$D$25</f>
        <v>0</v>
      </c>
      <c r="Y128" s="186">
        <f>'INFO'!$D$26</f>
        <v>0</v>
      </c>
      <c r="Z128" s="186">
        <f>'INFO'!$D$27</f>
        <v>0</v>
      </c>
      <c r="AA128" t="s" s="187">
        <f>'INFO'!$D$28</f>
      </c>
      <c r="AB128" s="186">
        <f>'INFO'!$D$29</f>
        <v>0</v>
      </c>
      <c r="AC128" s="189">
        <f>'INFO'!$J$10</f>
        <v>0</v>
      </c>
      <c r="AD128" s="186">
        <f>'INFO'!$J$9</f>
        <v>0</v>
      </c>
      <c r="AE128" s="186">
        <f>IF($G$88&gt;0,10*$G$88/D128,0)</f>
        <v>0</v>
      </c>
    </row>
    <row r="129" ht="15.35" customHeight="1">
      <c r="A129" t="s" s="180">
        <v>488</v>
      </c>
      <c r="B129" t="s" s="204">
        <v>112</v>
      </c>
      <c r="C129" s="205">
        <v>10084</v>
      </c>
      <c r="D129" s="182">
        <f>_xlfn.SUMIFS('HOLDS'!J1:J155,'HOLDS'!C1:C155,B129)+_xlfn.SUMIFS('HOLDS'!J1:J155,'HOLDS'!C1:C155,"CH.GR.RVSET")</f>
        <v>0</v>
      </c>
      <c r="E129" t="s" s="183">
        <v>2</v>
      </c>
      <c r="F129" s="184">
        <f>VLOOKUP(B129,'HOLDS'!C1:T155,5,FALSE)</f>
        <v>229</v>
      </c>
      <c r="G129" s="182">
        <f>_xlfn.SUMIFS('HOLDS'!J1:J155,'HOLDS'!C1:C155,B129)</f>
        <v>0</v>
      </c>
      <c r="H129" s="185">
        <f>F129*G129</f>
        <v>0</v>
      </c>
      <c r="I129" s="186">
        <f>'INFO'!$D$6</f>
        <v>0</v>
      </c>
      <c r="J129" s="186">
        <f>'INFO'!$D$7</f>
        <v>0</v>
      </c>
      <c r="K129" t="s" s="187">
        <f>'INFO'!$D$8</f>
      </c>
      <c r="L129" s="186">
        <f>'INFO'!$D$9</f>
        <v>0</v>
      </c>
      <c r="M129" s="186">
        <f>'INFO'!$D$10</f>
        <v>0</v>
      </c>
      <c r="N129" t="s" s="187">
        <f>'INFO'!$D$11</f>
      </c>
      <c r="O129" s="186">
        <f>'INFO'!$D$13</f>
        <v>0</v>
      </c>
      <c r="P129" s="186">
        <f>'INFO'!$D$14</f>
        <v>0</v>
      </c>
      <c r="Q129" t="s" s="187">
        <f>'INFO'!$D$15</f>
      </c>
      <c r="R129" s="188">
        <f>'INFO'!$D$17</f>
      </c>
      <c r="S129" t="s" s="187">
        <f>'INFO'!$D$18</f>
      </c>
      <c r="T129" t="s" s="187">
        <f>'INFO'!$D$19</f>
      </c>
      <c r="U129" s="186">
        <f>'INFO'!$D$22</f>
        <v>0</v>
      </c>
      <c r="V129" s="186">
        <f>'INFO'!$D$23</f>
        <v>0</v>
      </c>
      <c r="W129" t="s" s="187">
        <f>'INFO'!$D$24</f>
      </c>
      <c r="X129" s="186">
        <f>'INFO'!$D$25</f>
        <v>0</v>
      </c>
      <c r="Y129" s="186">
        <f>'INFO'!$D$26</f>
        <v>0</v>
      </c>
      <c r="Z129" s="186">
        <f>'INFO'!$D$27</f>
        <v>0</v>
      </c>
      <c r="AA129" t="s" s="187">
        <f>'INFO'!$D$28</f>
      </c>
      <c r="AB129" s="186">
        <f>'INFO'!$D$29</f>
        <v>0</v>
      </c>
      <c r="AC129" s="189">
        <f>'INFO'!$J$10</f>
        <v>0</v>
      </c>
      <c r="AD129" s="186">
        <f>'INFO'!$J$9</f>
        <v>0</v>
      </c>
      <c r="AE129" s="186">
        <f>IF($G$88&gt;0,10*$G$88/D129,0)</f>
        <v>0</v>
      </c>
    </row>
    <row r="130" ht="15.35" customHeight="1">
      <c r="A130" t="s" s="180">
        <v>489</v>
      </c>
      <c r="B130" t="s" s="204">
        <v>114</v>
      </c>
      <c r="C130" s="205">
        <v>10084</v>
      </c>
      <c r="D130" s="182">
        <f>_xlfn.SUMIFS('HOLDS'!J1:J155,'HOLDS'!C1:C155,B130)+_xlfn.SUMIFS('HOLDS'!J1:J155,'HOLDS'!C1:C155,"CH.GR.RVSET")</f>
        <v>0</v>
      </c>
      <c r="E130" t="s" s="183">
        <v>2</v>
      </c>
      <c r="F130" s="184">
        <f>VLOOKUP(B130,'HOLDS'!C1:T155,5,FALSE)</f>
        <v>229</v>
      </c>
      <c r="G130" s="182">
        <f>_xlfn.SUMIFS('HOLDS'!J1:J155,'HOLDS'!C1:C155,B130)</f>
        <v>0</v>
      </c>
      <c r="H130" s="185">
        <f>F130*G130</f>
        <v>0</v>
      </c>
      <c r="I130" s="186">
        <f>'INFO'!$D$6</f>
        <v>0</v>
      </c>
      <c r="J130" s="186">
        <f>'INFO'!$D$7</f>
        <v>0</v>
      </c>
      <c r="K130" t="s" s="187">
        <f>'INFO'!$D$8</f>
      </c>
      <c r="L130" s="186">
        <f>'INFO'!$D$9</f>
        <v>0</v>
      </c>
      <c r="M130" s="186">
        <f>'INFO'!$D$10</f>
        <v>0</v>
      </c>
      <c r="N130" t="s" s="187">
        <f>'INFO'!$D$11</f>
      </c>
      <c r="O130" s="186">
        <f>'INFO'!$D$13</f>
        <v>0</v>
      </c>
      <c r="P130" s="186">
        <f>'INFO'!$D$14</f>
        <v>0</v>
      </c>
      <c r="Q130" t="s" s="187">
        <f>'INFO'!$D$15</f>
      </c>
      <c r="R130" s="188">
        <f>'INFO'!$D$17</f>
      </c>
      <c r="S130" t="s" s="187">
        <f>'INFO'!$D$18</f>
      </c>
      <c r="T130" t="s" s="187">
        <f>'INFO'!$D$19</f>
      </c>
      <c r="U130" s="186">
        <f>'INFO'!$D$22</f>
        <v>0</v>
      </c>
      <c r="V130" s="186">
        <f>'INFO'!$D$23</f>
        <v>0</v>
      </c>
      <c r="W130" t="s" s="187">
        <f>'INFO'!$D$24</f>
      </c>
      <c r="X130" s="186">
        <f>'INFO'!$D$25</f>
        <v>0</v>
      </c>
      <c r="Y130" s="186">
        <f>'INFO'!$D$26</f>
        <v>0</v>
      </c>
      <c r="Z130" s="186">
        <f>'INFO'!$D$27</f>
        <v>0</v>
      </c>
      <c r="AA130" t="s" s="187">
        <f>'INFO'!$D$28</f>
      </c>
      <c r="AB130" s="186">
        <f>'INFO'!$D$29</f>
        <v>0</v>
      </c>
      <c r="AC130" s="189">
        <f>'INFO'!$J$10</f>
        <v>0</v>
      </c>
      <c r="AD130" s="186">
        <f>'INFO'!$J$9</f>
        <v>0</v>
      </c>
      <c r="AE130" s="191">
        <f>IF($G$88&gt;0,10*$G$88/D130,0)</f>
        <v>0</v>
      </c>
    </row>
    <row r="131" ht="15.35" customHeight="1">
      <c r="A131" t="s" s="192">
        <v>447</v>
      </c>
      <c r="B131" t="s" s="202">
        <v>23</v>
      </c>
      <c r="C131" s="203">
        <v>10091</v>
      </c>
      <c r="D131" s="169"/>
      <c r="E131" t="s" s="194">
        <v>3</v>
      </c>
      <c r="F131" s="195">
        <f>VLOOKUP(B131,'HOLDS'!C1:T155,5,FALSE)</f>
        <v>5635.5</v>
      </c>
      <c r="G131" s="172">
        <f>_xlfn.SUMIFS('HOLDS'!K1:K155,'HOLDS'!C1:C155,B131)</f>
        <v>0</v>
      </c>
      <c r="H131" s="196">
        <f>F131*G131</f>
        <v>0</v>
      </c>
      <c r="I131" s="197">
        <f>'INFO'!$D$6</f>
        <v>0</v>
      </c>
      <c r="J131" s="197">
        <f>'INFO'!$D$7</f>
        <v>0</v>
      </c>
      <c r="K131" t="s" s="198">
        <f>'INFO'!$D$8</f>
      </c>
      <c r="L131" s="197">
        <f>'INFO'!$D$9</f>
        <v>0</v>
      </c>
      <c r="M131" s="197">
        <f>'INFO'!$D$10</f>
        <v>0</v>
      </c>
      <c r="N131" t="s" s="198">
        <f>'INFO'!$D$11</f>
      </c>
      <c r="O131" s="197">
        <f>'INFO'!$D$13</f>
        <v>0</v>
      </c>
      <c r="P131" s="197">
        <f>'INFO'!$D$14</f>
        <v>0</v>
      </c>
      <c r="Q131" t="s" s="198">
        <f>'INFO'!$D$15</f>
      </c>
      <c r="R131" s="199">
        <f>'INFO'!$D$17</f>
      </c>
      <c r="S131" t="s" s="198">
        <f>'INFO'!$D$18</f>
      </c>
      <c r="T131" t="s" s="198">
        <f>'INFO'!$D$19</f>
      </c>
      <c r="U131" s="197">
        <f>'INFO'!$D$22</f>
        <v>0</v>
      </c>
      <c r="V131" s="197">
        <f>'INFO'!$D$23</f>
        <v>0</v>
      </c>
      <c r="W131" t="s" s="198">
        <f>'INFO'!$D$24</f>
      </c>
      <c r="X131" s="197">
        <f>'INFO'!$D$25</f>
        <v>0</v>
      </c>
      <c r="Y131" s="197">
        <f>'INFO'!$D$26</f>
        <v>0</v>
      </c>
      <c r="Z131" s="197">
        <f>'INFO'!$D$27</f>
        <v>0</v>
      </c>
      <c r="AA131" t="s" s="198">
        <f>'INFO'!$D$28</f>
      </c>
      <c r="AB131" s="197">
        <f>'INFO'!$D$29</f>
        <v>0</v>
      </c>
      <c r="AC131" s="200">
        <f>'INFO'!$J$10</f>
        <v>0</v>
      </c>
      <c r="AD131" s="201">
        <f>'INFO'!$J$9</f>
        <v>0</v>
      </c>
      <c r="AE131" s="179"/>
    </row>
    <row r="132" ht="15.35" customHeight="1">
      <c r="A132" t="s" s="180">
        <v>448</v>
      </c>
      <c r="B132" t="s" s="204">
        <v>26</v>
      </c>
      <c r="C132" s="205">
        <v>10091</v>
      </c>
      <c r="D132" s="182">
        <f>_xlfn.SUMIFS('HOLDS'!K1:K155,'HOLDS'!C1:C155,B132)+_xlfn.SUMIFS('HOLDS'!K1:K155,'HOLDS'!C1:C155,"CH.GR.RVSET")</f>
        <v>0</v>
      </c>
      <c r="E132" t="s" s="183">
        <v>3</v>
      </c>
      <c r="F132" s="184">
        <f>VLOOKUP(B132,'HOLDS'!C1:T155,5,FALSE)</f>
        <v>149</v>
      </c>
      <c r="G132" s="182">
        <f>_xlfn.SUMIFS('HOLDS'!K1:K155,'HOLDS'!C1:C155,B132)</f>
        <v>0</v>
      </c>
      <c r="H132" s="185">
        <f>F132*G132</f>
        <v>0</v>
      </c>
      <c r="I132" s="186">
        <f>'INFO'!$D$6</f>
        <v>0</v>
      </c>
      <c r="J132" s="186">
        <f>'INFO'!$D$7</f>
        <v>0</v>
      </c>
      <c r="K132" t="s" s="187">
        <f>'INFO'!$D$8</f>
      </c>
      <c r="L132" s="186">
        <f>'INFO'!$D$9</f>
        <v>0</v>
      </c>
      <c r="M132" s="186">
        <f>'INFO'!$D$10</f>
        <v>0</v>
      </c>
      <c r="N132" t="s" s="187">
        <f>'INFO'!$D$11</f>
      </c>
      <c r="O132" s="186">
        <f>'INFO'!$D$13</f>
        <v>0</v>
      </c>
      <c r="P132" s="186">
        <f>'INFO'!$D$14</f>
        <v>0</v>
      </c>
      <c r="Q132" t="s" s="187">
        <f>'INFO'!$D$15</f>
      </c>
      <c r="R132" s="188">
        <f>'INFO'!$D$17</f>
      </c>
      <c r="S132" t="s" s="187">
        <f>'INFO'!$D$18</f>
      </c>
      <c r="T132" t="s" s="187">
        <f>'INFO'!$D$19</f>
      </c>
      <c r="U132" s="186">
        <f>'INFO'!$D$22</f>
        <v>0</v>
      </c>
      <c r="V132" s="186">
        <f>'INFO'!$D$23</f>
        <v>0</v>
      </c>
      <c r="W132" t="s" s="187">
        <f>'INFO'!$D$24</f>
      </c>
      <c r="X132" s="186">
        <f>'INFO'!$D$25</f>
        <v>0</v>
      </c>
      <c r="Y132" s="186">
        <f>'INFO'!$D$26</f>
        <v>0</v>
      </c>
      <c r="Z132" s="186">
        <f>'INFO'!$D$27</f>
        <v>0</v>
      </c>
      <c r="AA132" t="s" s="187">
        <f>'INFO'!$D$28</f>
      </c>
      <c r="AB132" s="186">
        <f>'INFO'!$D$29</f>
        <v>0</v>
      </c>
      <c r="AC132" s="189">
        <f>'INFO'!$J$10</f>
        <v>0</v>
      </c>
      <c r="AD132" s="186">
        <f>'INFO'!$J$9</f>
        <v>0</v>
      </c>
      <c r="AE132" s="190">
        <f>IF($G$131&gt;0,10*$G$131/D132,0)</f>
        <v>0</v>
      </c>
    </row>
    <row r="133" ht="15.35" customHeight="1">
      <c r="A133" t="s" s="180">
        <v>449</v>
      </c>
      <c r="B133" t="s" s="204">
        <v>29</v>
      </c>
      <c r="C133" s="205">
        <v>10091</v>
      </c>
      <c r="D133" s="182">
        <f>_xlfn.SUMIFS('HOLDS'!K1:K155,'HOLDS'!C1:C155,B133)+_xlfn.SUMIFS('HOLDS'!K1:K155,'HOLDS'!C1:C155,"CH.GR.RVSET")</f>
        <v>0</v>
      </c>
      <c r="E133" t="s" s="183">
        <v>3</v>
      </c>
      <c r="F133" s="184">
        <f>VLOOKUP(B133,'HOLDS'!C1:T155,5,FALSE)</f>
        <v>136.5</v>
      </c>
      <c r="G133" s="182">
        <f>_xlfn.SUMIFS('HOLDS'!K1:K155,'HOLDS'!C1:C155,B133)</f>
        <v>0</v>
      </c>
      <c r="H133" s="185">
        <f>F133*G133</f>
        <v>0</v>
      </c>
      <c r="I133" s="186">
        <f>'INFO'!$D$6</f>
        <v>0</v>
      </c>
      <c r="J133" s="186">
        <f>'INFO'!$D$7</f>
        <v>0</v>
      </c>
      <c r="K133" t="s" s="187">
        <f>'INFO'!$D$8</f>
      </c>
      <c r="L133" s="186">
        <f>'INFO'!$D$9</f>
        <v>0</v>
      </c>
      <c r="M133" s="186">
        <f>'INFO'!$D$10</f>
        <v>0</v>
      </c>
      <c r="N133" t="s" s="187">
        <f>'INFO'!$D$11</f>
      </c>
      <c r="O133" s="186">
        <f>'INFO'!$D$13</f>
        <v>0</v>
      </c>
      <c r="P133" s="186">
        <f>'INFO'!$D$14</f>
        <v>0</v>
      </c>
      <c r="Q133" t="s" s="187">
        <f>'INFO'!$D$15</f>
      </c>
      <c r="R133" s="188">
        <f>'INFO'!$D$17</f>
      </c>
      <c r="S133" t="s" s="187">
        <f>'INFO'!$D$18</f>
      </c>
      <c r="T133" t="s" s="187">
        <f>'INFO'!$D$19</f>
      </c>
      <c r="U133" s="186">
        <f>'INFO'!$D$22</f>
        <v>0</v>
      </c>
      <c r="V133" s="186">
        <f>'INFO'!$D$23</f>
        <v>0</v>
      </c>
      <c r="W133" t="s" s="187">
        <f>'INFO'!$D$24</f>
      </c>
      <c r="X133" s="186">
        <f>'INFO'!$D$25</f>
        <v>0</v>
      </c>
      <c r="Y133" s="186">
        <f>'INFO'!$D$26</f>
        <v>0</v>
      </c>
      <c r="Z133" s="186">
        <f>'INFO'!$D$27</f>
        <v>0</v>
      </c>
      <c r="AA133" t="s" s="187">
        <f>'INFO'!$D$28</f>
      </c>
      <c r="AB133" s="186">
        <f>'INFO'!$D$29</f>
        <v>0</v>
      </c>
      <c r="AC133" s="189">
        <f>'INFO'!$J$10</f>
        <v>0</v>
      </c>
      <c r="AD133" s="186">
        <f>'INFO'!$J$9</f>
        <v>0</v>
      </c>
      <c r="AE133" s="186">
        <f>IF($G$131&gt;0,10*$G$131/D133,0)</f>
        <v>0</v>
      </c>
    </row>
    <row r="134" ht="15.35" customHeight="1">
      <c r="A134" t="s" s="180">
        <v>450</v>
      </c>
      <c r="B134" t="s" s="204">
        <v>31</v>
      </c>
      <c r="C134" s="205">
        <v>10091</v>
      </c>
      <c r="D134" s="182">
        <f>_xlfn.SUMIFS('HOLDS'!K1:K155,'HOLDS'!C1:C155,B134)+_xlfn.SUMIFS('HOLDS'!K1:K155,'HOLDS'!C1:C155,"CH.GR.RVSET")</f>
        <v>0</v>
      </c>
      <c r="E134" t="s" s="183">
        <v>3</v>
      </c>
      <c r="F134" s="184">
        <f>VLOOKUP(B134,'HOLDS'!C1:T155,5,FALSE)</f>
        <v>128</v>
      </c>
      <c r="G134" s="182">
        <f>_xlfn.SUMIFS('HOLDS'!K1:K155,'HOLDS'!C1:C155,B134)</f>
        <v>0</v>
      </c>
      <c r="H134" s="185">
        <f>F134*G134</f>
        <v>0</v>
      </c>
      <c r="I134" s="186">
        <f>'INFO'!$D$6</f>
        <v>0</v>
      </c>
      <c r="J134" s="186">
        <f>'INFO'!$D$7</f>
        <v>0</v>
      </c>
      <c r="K134" t="s" s="187">
        <f>'INFO'!$D$8</f>
      </c>
      <c r="L134" s="186">
        <f>'INFO'!$D$9</f>
        <v>0</v>
      </c>
      <c r="M134" s="186">
        <f>'INFO'!$D$10</f>
        <v>0</v>
      </c>
      <c r="N134" t="s" s="187">
        <f>'INFO'!$D$11</f>
      </c>
      <c r="O134" s="186">
        <f>'INFO'!$D$13</f>
        <v>0</v>
      </c>
      <c r="P134" s="186">
        <f>'INFO'!$D$14</f>
        <v>0</v>
      </c>
      <c r="Q134" t="s" s="187">
        <f>'INFO'!$D$15</f>
      </c>
      <c r="R134" s="188">
        <f>'INFO'!$D$17</f>
      </c>
      <c r="S134" t="s" s="187">
        <f>'INFO'!$D$18</f>
      </c>
      <c r="T134" t="s" s="187">
        <f>'INFO'!$D$19</f>
      </c>
      <c r="U134" s="186">
        <f>'INFO'!$D$22</f>
        <v>0</v>
      </c>
      <c r="V134" s="186">
        <f>'INFO'!$D$23</f>
        <v>0</v>
      </c>
      <c r="W134" t="s" s="187">
        <f>'INFO'!$D$24</f>
      </c>
      <c r="X134" s="186">
        <f>'INFO'!$D$25</f>
        <v>0</v>
      </c>
      <c r="Y134" s="186">
        <f>'INFO'!$D$26</f>
        <v>0</v>
      </c>
      <c r="Z134" s="186">
        <f>'INFO'!$D$27</f>
        <v>0</v>
      </c>
      <c r="AA134" t="s" s="187">
        <f>'INFO'!$D$28</f>
      </c>
      <c r="AB134" s="186">
        <f>'INFO'!$D$29</f>
        <v>0</v>
      </c>
      <c r="AC134" s="189">
        <f>'INFO'!$J$10</f>
        <v>0</v>
      </c>
      <c r="AD134" s="186">
        <f>'INFO'!$J$9</f>
        <v>0</v>
      </c>
      <c r="AE134" s="186">
        <f>IF($G$131&gt;0,10*$G$131/D134,0)</f>
        <v>0</v>
      </c>
    </row>
    <row r="135" ht="15.35" customHeight="1">
      <c r="A135" t="s" s="180">
        <v>451</v>
      </c>
      <c r="B135" t="s" s="204">
        <v>34</v>
      </c>
      <c r="C135" s="205">
        <v>10091</v>
      </c>
      <c r="D135" s="182">
        <f>_xlfn.SUMIFS('HOLDS'!K1:K155,'HOLDS'!C1:C155,B135)+_xlfn.SUMIFS('HOLDS'!K1:K155,'HOLDS'!C1:C155,"CH.GR.RVSET")</f>
        <v>0</v>
      </c>
      <c r="E135" t="s" s="183">
        <v>3</v>
      </c>
      <c r="F135" s="184">
        <f>VLOOKUP(B135,'HOLDS'!C1:T155,5,FALSE)</f>
        <v>115</v>
      </c>
      <c r="G135" s="182">
        <f>_xlfn.SUMIFS('HOLDS'!K1:K155,'HOLDS'!C1:C155,B135)</f>
        <v>0</v>
      </c>
      <c r="H135" s="185">
        <f>F135*G135</f>
        <v>0</v>
      </c>
      <c r="I135" s="186">
        <f>'INFO'!$D$6</f>
        <v>0</v>
      </c>
      <c r="J135" s="186">
        <f>'INFO'!$D$7</f>
        <v>0</v>
      </c>
      <c r="K135" t="s" s="187">
        <f>'INFO'!$D$8</f>
      </c>
      <c r="L135" s="186">
        <f>'INFO'!$D$9</f>
        <v>0</v>
      </c>
      <c r="M135" s="186">
        <f>'INFO'!$D$10</f>
        <v>0</v>
      </c>
      <c r="N135" t="s" s="187">
        <f>'INFO'!$D$11</f>
      </c>
      <c r="O135" s="186">
        <f>'INFO'!$D$13</f>
        <v>0</v>
      </c>
      <c r="P135" s="186">
        <f>'INFO'!$D$14</f>
        <v>0</v>
      </c>
      <c r="Q135" t="s" s="187">
        <f>'INFO'!$D$15</f>
      </c>
      <c r="R135" s="188">
        <f>'INFO'!$D$17</f>
      </c>
      <c r="S135" t="s" s="187">
        <f>'INFO'!$D$18</f>
      </c>
      <c r="T135" t="s" s="187">
        <f>'INFO'!$D$19</f>
      </c>
      <c r="U135" s="186">
        <f>'INFO'!$D$22</f>
        <v>0</v>
      </c>
      <c r="V135" s="186">
        <f>'INFO'!$D$23</f>
        <v>0</v>
      </c>
      <c r="W135" t="s" s="187">
        <f>'INFO'!$D$24</f>
      </c>
      <c r="X135" s="186">
        <f>'INFO'!$D$25</f>
        <v>0</v>
      </c>
      <c r="Y135" s="186">
        <f>'INFO'!$D$26</f>
        <v>0</v>
      </c>
      <c r="Z135" s="186">
        <f>'INFO'!$D$27</f>
        <v>0</v>
      </c>
      <c r="AA135" t="s" s="187">
        <f>'INFO'!$D$28</f>
      </c>
      <c r="AB135" s="186">
        <f>'INFO'!$D$29</f>
        <v>0</v>
      </c>
      <c r="AC135" s="189">
        <f>'INFO'!$J$10</f>
        <v>0</v>
      </c>
      <c r="AD135" s="186">
        <f>'INFO'!$J$9</f>
        <v>0</v>
      </c>
      <c r="AE135" s="186">
        <f>IF($G$131&gt;0,10*$G$131/D135,0)</f>
        <v>0</v>
      </c>
    </row>
    <row r="136" ht="15.35" customHeight="1">
      <c r="A136" t="s" s="180">
        <v>452</v>
      </c>
      <c r="B136" t="s" s="204">
        <v>37</v>
      </c>
      <c r="C136" s="205">
        <v>10091</v>
      </c>
      <c r="D136" s="182">
        <f>_xlfn.SUMIFS('HOLDS'!K1:K155,'HOLDS'!C1:C155,B136)+_xlfn.SUMIFS('HOLDS'!K1:K155,'HOLDS'!C1:C155,"CH.GR.RVSET")</f>
        <v>0</v>
      </c>
      <c r="E136" t="s" s="183">
        <v>3</v>
      </c>
      <c r="F136" s="184">
        <f>VLOOKUP(B136,'HOLDS'!C1:T155,5,FALSE)</f>
        <v>159.5</v>
      </c>
      <c r="G136" s="182">
        <f>_xlfn.SUMIFS('HOLDS'!K1:K155,'HOLDS'!C1:C155,B136)</f>
        <v>0</v>
      </c>
      <c r="H136" s="185">
        <f>F136*G136</f>
        <v>0</v>
      </c>
      <c r="I136" s="186">
        <f>'INFO'!$D$6</f>
        <v>0</v>
      </c>
      <c r="J136" s="186">
        <f>'INFO'!$D$7</f>
        <v>0</v>
      </c>
      <c r="K136" t="s" s="187">
        <f>'INFO'!$D$8</f>
      </c>
      <c r="L136" s="186">
        <f>'INFO'!$D$9</f>
        <v>0</v>
      </c>
      <c r="M136" s="186">
        <f>'INFO'!$D$10</f>
        <v>0</v>
      </c>
      <c r="N136" t="s" s="187">
        <f>'INFO'!$D$11</f>
      </c>
      <c r="O136" s="186">
        <f>'INFO'!$D$13</f>
        <v>0</v>
      </c>
      <c r="P136" s="186">
        <f>'INFO'!$D$14</f>
        <v>0</v>
      </c>
      <c r="Q136" t="s" s="187">
        <f>'INFO'!$D$15</f>
      </c>
      <c r="R136" s="188">
        <f>'INFO'!$D$17</f>
      </c>
      <c r="S136" t="s" s="187">
        <f>'INFO'!$D$18</f>
      </c>
      <c r="T136" t="s" s="187">
        <f>'INFO'!$D$19</f>
      </c>
      <c r="U136" s="186">
        <f>'INFO'!$D$22</f>
        <v>0</v>
      </c>
      <c r="V136" s="186">
        <f>'INFO'!$D$23</f>
        <v>0</v>
      </c>
      <c r="W136" t="s" s="187">
        <f>'INFO'!$D$24</f>
      </c>
      <c r="X136" s="186">
        <f>'INFO'!$D$25</f>
        <v>0</v>
      </c>
      <c r="Y136" s="186">
        <f>'INFO'!$D$26</f>
        <v>0</v>
      </c>
      <c r="Z136" s="186">
        <f>'INFO'!$D$27</f>
        <v>0</v>
      </c>
      <c r="AA136" t="s" s="187">
        <f>'INFO'!$D$28</f>
      </c>
      <c r="AB136" s="186">
        <f>'INFO'!$D$29</f>
        <v>0</v>
      </c>
      <c r="AC136" s="189">
        <f>'INFO'!$J$10</f>
        <v>0</v>
      </c>
      <c r="AD136" s="186">
        <f>'INFO'!$J$9</f>
        <v>0</v>
      </c>
      <c r="AE136" s="186">
        <f>IF($G$131&gt;0,10*$G$131/D136,0)</f>
        <v>0</v>
      </c>
    </row>
    <row r="137" ht="15.35" customHeight="1">
      <c r="A137" t="s" s="180">
        <v>453</v>
      </c>
      <c r="B137" t="s" s="204">
        <v>39</v>
      </c>
      <c r="C137" s="205">
        <v>10091</v>
      </c>
      <c r="D137" s="182">
        <f>_xlfn.SUMIFS('HOLDS'!K1:K155,'HOLDS'!C1:C155,B137)+_xlfn.SUMIFS('HOLDS'!K1:K155,'HOLDS'!C1:C155,"CH.GR.RVSET")</f>
        <v>0</v>
      </c>
      <c r="E137" t="s" s="183">
        <v>3</v>
      </c>
      <c r="F137" s="184">
        <f>VLOOKUP(B137,'HOLDS'!C1:T155,5,FALSE)</f>
        <v>119.5</v>
      </c>
      <c r="G137" s="182">
        <f>_xlfn.SUMIFS('HOLDS'!K1:K155,'HOLDS'!C1:C155,B137)</f>
        <v>0</v>
      </c>
      <c r="H137" s="185">
        <f>F137*G137</f>
        <v>0</v>
      </c>
      <c r="I137" s="186">
        <f>'INFO'!$D$6</f>
        <v>0</v>
      </c>
      <c r="J137" s="186">
        <f>'INFO'!$D$7</f>
        <v>0</v>
      </c>
      <c r="K137" t="s" s="187">
        <f>'INFO'!$D$8</f>
      </c>
      <c r="L137" s="186">
        <f>'INFO'!$D$9</f>
        <v>0</v>
      </c>
      <c r="M137" s="186">
        <f>'INFO'!$D$10</f>
        <v>0</v>
      </c>
      <c r="N137" t="s" s="187">
        <f>'INFO'!$D$11</f>
      </c>
      <c r="O137" s="186">
        <f>'INFO'!$D$13</f>
        <v>0</v>
      </c>
      <c r="P137" s="186">
        <f>'INFO'!$D$14</f>
        <v>0</v>
      </c>
      <c r="Q137" t="s" s="187">
        <f>'INFO'!$D$15</f>
      </c>
      <c r="R137" s="188">
        <f>'INFO'!$D$17</f>
      </c>
      <c r="S137" t="s" s="187">
        <f>'INFO'!$D$18</f>
      </c>
      <c r="T137" t="s" s="187">
        <f>'INFO'!$D$19</f>
      </c>
      <c r="U137" s="186">
        <f>'INFO'!$D$22</f>
        <v>0</v>
      </c>
      <c r="V137" s="186">
        <f>'INFO'!$D$23</f>
        <v>0</v>
      </c>
      <c r="W137" t="s" s="187">
        <f>'INFO'!$D$24</f>
      </c>
      <c r="X137" s="186">
        <f>'INFO'!$D$25</f>
        <v>0</v>
      </c>
      <c r="Y137" s="186">
        <f>'INFO'!$D$26</f>
        <v>0</v>
      </c>
      <c r="Z137" s="186">
        <f>'INFO'!$D$27</f>
        <v>0</v>
      </c>
      <c r="AA137" t="s" s="187">
        <f>'INFO'!$D$28</f>
      </c>
      <c r="AB137" s="186">
        <f>'INFO'!$D$29</f>
        <v>0</v>
      </c>
      <c r="AC137" s="189">
        <f>'INFO'!$J$10</f>
        <v>0</v>
      </c>
      <c r="AD137" s="186">
        <f>'INFO'!$J$9</f>
        <v>0</v>
      </c>
      <c r="AE137" s="186">
        <f>IF($G$131&gt;0,10*$G$131/D137,0)</f>
        <v>0</v>
      </c>
    </row>
    <row r="138" ht="15.35" customHeight="1">
      <c r="A138" t="s" s="180">
        <v>454</v>
      </c>
      <c r="B138" t="s" s="204">
        <v>41</v>
      </c>
      <c r="C138" s="205">
        <v>10091</v>
      </c>
      <c r="D138" s="182">
        <f>_xlfn.SUMIFS('HOLDS'!K1:K155,'HOLDS'!C1:C155,B138)+_xlfn.SUMIFS('HOLDS'!K1:K155,'HOLDS'!C1:C155,"CH.GR.RVSET")</f>
        <v>0</v>
      </c>
      <c r="E138" t="s" s="183">
        <v>3</v>
      </c>
      <c r="F138" s="184">
        <f>VLOOKUP(B138,'HOLDS'!C1:T155,5,FALSE)</f>
        <v>149</v>
      </c>
      <c r="G138" s="182">
        <f>_xlfn.SUMIFS('HOLDS'!K1:K155,'HOLDS'!C1:C155,B138)</f>
        <v>0</v>
      </c>
      <c r="H138" s="185">
        <f>F138*G138</f>
        <v>0</v>
      </c>
      <c r="I138" s="186">
        <f>'INFO'!$D$6</f>
        <v>0</v>
      </c>
      <c r="J138" s="186">
        <f>'INFO'!$D$7</f>
        <v>0</v>
      </c>
      <c r="K138" t="s" s="187">
        <f>'INFO'!$D$8</f>
      </c>
      <c r="L138" s="186">
        <f>'INFO'!$D$9</f>
        <v>0</v>
      </c>
      <c r="M138" s="186">
        <f>'INFO'!$D$10</f>
        <v>0</v>
      </c>
      <c r="N138" t="s" s="187">
        <f>'INFO'!$D$11</f>
      </c>
      <c r="O138" s="186">
        <f>'INFO'!$D$13</f>
        <v>0</v>
      </c>
      <c r="P138" s="186">
        <f>'INFO'!$D$14</f>
        <v>0</v>
      </c>
      <c r="Q138" t="s" s="187">
        <f>'INFO'!$D$15</f>
      </c>
      <c r="R138" s="188">
        <f>'INFO'!$D$17</f>
      </c>
      <c r="S138" t="s" s="187">
        <f>'INFO'!$D$18</f>
      </c>
      <c r="T138" t="s" s="187">
        <f>'INFO'!$D$19</f>
      </c>
      <c r="U138" s="186">
        <f>'INFO'!$D$22</f>
        <v>0</v>
      </c>
      <c r="V138" s="186">
        <f>'INFO'!$D$23</f>
        <v>0</v>
      </c>
      <c r="W138" t="s" s="187">
        <f>'INFO'!$D$24</f>
      </c>
      <c r="X138" s="186">
        <f>'INFO'!$D$25</f>
        <v>0</v>
      </c>
      <c r="Y138" s="186">
        <f>'INFO'!$D$26</f>
        <v>0</v>
      </c>
      <c r="Z138" s="186">
        <f>'INFO'!$D$27</f>
        <v>0</v>
      </c>
      <c r="AA138" t="s" s="187">
        <f>'INFO'!$D$28</f>
      </c>
      <c r="AB138" s="186">
        <f>'INFO'!$D$29</f>
        <v>0</v>
      </c>
      <c r="AC138" s="189">
        <f>'INFO'!$J$10</f>
        <v>0</v>
      </c>
      <c r="AD138" s="186">
        <f>'INFO'!$J$9</f>
        <v>0</v>
      </c>
      <c r="AE138" s="186">
        <f>IF($G$131&gt;0,10*$G$131/D138,0)</f>
        <v>0</v>
      </c>
    </row>
    <row r="139" ht="15.35" customHeight="1">
      <c r="A139" t="s" s="180">
        <v>455</v>
      </c>
      <c r="B139" t="s" s="204">
        <v>43</v>
      </c>
      <c r="C139" s="205">
        <v>10091</v>
      </c>
      <c r="D139" s="182">
        <f>_xlfn.SUMIFS('HOLDS'!K1:K155,'HOLDS'!C1:C155,B139)+_xlfn.SUMIFS('HOLDS'!K1:K155,'HOLDS'!C1:C155,"CH.GR.RVSET")</f>
        <v>0</v>
      </c>
      <c r="E139" t="s" s="183">
        <v>3</v>
      </c>
      <c r="F139" s="184">
        <f>VLOOKUP(B139,'HOLDS'!C1:T155,5,FALSE)</f>
        <v>113</v>
      </c>
      <c r="G139" s="182">
        <f>_xlfn.SUMIFS('HOLDS'!K1:K155,'HOLDS'!C1:C155,B139)</f>
        <v>0</v>
      </c>
      <c r="H139" s="185">
        <f>F139*G139</f>
        <v>0</v>
      </c>
      <c r="I139" s="186">
        <f>'INFO'!$D$6</f>
        <v>0</v>
      </c>
      <c r="J139" s="186">
        <f>'INFO'!$D$7</f>
        <v>0</v>
      </c>
      <c r="K139" t="s" s="187">
        <f>'INFO'!$D$8</f>
      </c>
      <c r="L139" s="186">
        <f>'INFO'!$D$9</f>
        <v>0</v>
      </c>
      <c r="M139" s="186">
        <f>'INFO'!$D$10</f>
        <v>0</v>
      </c>
      <c r="N139" t="s" s="187">
        <f>'INFO'!$D$11</f>
      </c>
      <c r="O139" s="186">
        <f>'INFO'!$D$13</f>
        <v>0</v>
      </c>
      <c r="P139" s="186">
        <f>'INFO'!$D$14</f>
        <v>0</v>
      </c>
      <c r="Q139" t="s" s="187">
        <f>'INFO'!$D$15</f>
      </c>
      <c r="R139" s="188">
        <f>'INFO'!$D$17</f>
      </c>
      <c r="S139" t="s" s="187">
        <f>'INFO'!$D$18</f>
      </c>
      <c r="T139" t="s" s="187">
        <f>'INFO'!$D$19</f>
      </c>
      <c r="U139" s="186">
        <f>'INFO'!$D$22</f>
        <v>0</v>
      </c>
      <c r="V139" s="186">
        <f>'INFO'!$D$23</f>
        <v>0</v>
      </c>
      <c r="W139" t="s" s="187">
        <f>'INFO'!$D$24</f>
      </c>
      <c r="X139" s="186">
        <f>'INFO'!$D$25</f>
        <v>0</v>
      </c>
      <c r="Y139" s="186">
        <f>'INFO'!$D$26</f>
        <v>0</v>
      </c>
      <c r="Z139" s="186">
        <f>'INFO'!$D$27</f>
        <v>0</v>
      </c>
      <c r="AA139" t="s" s="187">
        <f>'INFO'!$D$28</f>
      </c>
      <c r="AB139" s="186">
        <f>'INFO'!$D$29</f>
        <v>0</v>
      </c>
      <c r="AC139" s="189">
        <f>'INFO'!$J$10</f>
        <v>0</v>
      </c>
      <c r="AD139" s="186">
        <f>'INFO'!$J$9</f>
        <v>0</v>
      </c>
      <c r="AE139" s="186">
        <f>IF($G$131&gt;0,10*$G$131/D139,0)</f>
        <v>0</v>
      </c>
    </row>
    <row r="140" ht="15.35" customHeight="1">
      <c r="A140" t="s" s="180">
        <v>456</v>
      </c>
      <c r="B140" t="s" s="204">
        <v>45</v>
      </c>
      <c r="C140" s="205">
        <v>10091</v>
      </c>
      <c r="D140" s="182">
        <f>_xlfn.SUMIFS('HOLDS'!K1:K155,'HOLDS'!C1:C155,B140)+_xlfn.SUMIFS('HOLDS'!K1:K155,'HOLDS'!C1:C155,"CH.GR.RVSET")</f>
        <v>0</v>
      </c>
      <c r="E140" t="s" s="183">
        <v>3</v>
      </c>
      <c r="F140" s="184">
        <f>VLOOKUP(B140,'HOLDS'!C1:T155,5,FALSE)</f>
        <v>136.5</v>
      </c>
      <c r="G140" s="182">
        <f>_xlfn.SUMIFS('HOLDS'!K1:K155,'HOLDS'!C1:C155,B140)</f>
        <v>0</v>
      </c>
      <c r="H140" s="185">
        <f>F140*G140</f>
        <v>0</v>
      </c>
      <c r="I140" s="186">
        <f>'INFO'!$D$6</f>
        <v>0</v>
      </c>
      <c r="J140" s="186">
        <f>'INFO'!$D$7</f>
        <v>0</v>
      </c>
      <c r="K140" t="s" s="187">
        <f>'INFO'!$D$8</f>
      </c>
      <c r="L140" s="186">
        <f>'INFO'!$D$9</f>
        <v>0</v>
      </c>
      <c r="M140" s="186">
        <f>'INFO'!$D$10</f>
        <v>0</v>
      </c>
      <c r="N140" t="s" s="187">
        <f>'INFO'!$D$11</f>
      </c>
      <c r="O140" s="186">
        <f>'INFO'!$D$13</f>
        <v>0</v>
      </c>
      <c r="P140" s="186">
        <f>'INFO'!$D$14</f>
        <v>0</v>
      </c>
      <c r="Q140" t="s" s="187">
        <f>'INFO'!$D$15</f>
      </c>
      <c r="R140" s="188">
        <f>'INFO'!$D$17</f>
      </c>
      <c r="S140" t="s" s="187">
        <f>'INFO'!$D$18</f>
      </c>
      <c r="T140" t="s" s="187">
        <f>'INFO'!$D$19</f>
      </c>
      <c r="U140" s="186">
        <f>'INFO'!$D$22</f>
        <v>0</v>
      </c>
      <c r="V140" s="186">
        <f>'INFO'!$D$23</f>
        <v>0</v>
      </c>
      <c r="W140" t="s" s="187">
        <f>'INFO'!$D$24</f>
      </c>
      <c r="X140" s="186">
        <f>'INFO'!$D$25</f>
        <v>0</v>
      </c>
      <c r="Y140" s="186">
        <f>'INFO'!$D$26</f>
        <v>0</v>
      </c>
      <c r="Z140" s="186">
        <f>'INFO'!$D$27</f>
        <v>0</v>
      </c>
      <c r="AA140" t="s" s="187">
        <f>'INFO'!$D$28</f>
      </c>
      <c r="AB140" s="186">
        <f>'INFO'!$D$29</f>
        <v>0</v>
      </c>
      <c r="AC140" s="189">
        <f>'INFO'!$J$10</f>
        <v>0</v>
      </c>
      <c r="AD140" s="186">
        <f>'INFO'!$J$9</f>
        <v>0</v>
      </c>
      <c r="AE140" s="186">
        <f>IF($G$131&gt;0,10*$G$131/D140,0)</f>
        <v>0</v>
      </c>
    </row>
    <row r="141" ht="15.35" customHeight="1">
      <c r="A141" t="s" s="180">
        <v>457</v>
      </c>
      <c r="B141" t="s" s="204">
        <v>47</v>
      </c>
      <c r="C141" s="205">
        <v>10091</v>
      </c>
      <c r="D141" s="182">
        <f>_xlfn.SUMIFS('HOLDS'!K1:K155,'HOLDS'!C1:C155,B141)+_xlfn.SUMIFS('HOLDS'!K1:K155,'HOLDS'!C1:C155,"CH.GR.RVSET")</f>
        <v>0</v>
      </c>
      <c r="E141" t="s" s="183">
        <v>3</v>
      </c>
      <c r="F141" s="184">
        <f>VLOOKUP(B141,'HOLDS'!C1:T155,5,FALSE)</f>
        <v>140</v>
      </c>
      <c r="G141" s="182">
        <f>_xlfn.SUMIFS('HOLDS'!K1:K155,'HOLDS'!C1:C155,B141)</f>
        <v>0</v>
      </c>
      <c r="H141" s="185">
        <f>F141*G141</f>
        <v>0</v>
      </c>
      <c r="I141" s="186">
        <f>'INFO'!$D$6</f>
        <v>0</v>
      </c>
      <c r="J141" s="186">
        <f>'INFO'!$D$7</f>
        <v>0</v>
      </c>
      <c r="K141" t="s" s="187">
        <f>'INFO'!$D$8</f>
      </c>
      <c r="L141" s="186">
        <f>'INFO'!$D$9</f>
        <v>0</v>
      </c>
      <c r="M141" s="186">
        <f>'INFO'!$D$10</f>
        <v>0</v>
      </c>
      <c r="N141" t="s" s="187">
        <f>'INFO'!$D$11</f>
      </c>
      <c r="O141" s="186">
        <f>'INFO'!$D$13</f>
        <v>0</v>
      </c>
      <c r="P141" s="186">
        <f>'INFO'!$D$14</f>
        <v>0</v>
      </c>
      <c r="Q141" t="s" s="187">
        <f>'INFO'!$D$15</f>
      </c>
      <c r="R141" s="188">
        <f>'INFO'!$D$17</f>
      </c>
      <c r="S141" t="s" s="187">
        <f>'INFO'!$D$18</f>
      </c>
      <c r="T141" t="s" s="187">
        <f>'INFO'!$D$19</f>
      </c>
      <c r="U141" s="186">
        <f>'INFO'!$D$22</f>
        <v>0</v>
      </c>
      <c r="V141" s="186">
        <f>'INFO'!$D$23</f>
        <v>0</v>
      </c>
      <c r="W141" t="s" s="187">
        <f>'INFO'!$D$24</f>
      </c>
      <c r="X141" s="186">
        <f>'INFO'!$D$25</f>
        <v>0</v>
      </c>
      <c r="Y141" s="186">
        <f>'INFO'!$D$26</f>
        <v>0</v>
      </c>
      <c r="Z141" s="186">
        <f>'INFO'!$D$27</f>
        <v>0</v>
      </c>
      <c r="AA141" t="s" s="187">
        <f>'INFO'!$D$28</f>
      </c>
      <c r="AB141" s="186">
        <f>'INFO'!$D$29</f>
        <v>0</v>
      </c>
      <c r="AC141" s="189">
        <f>'INFO'!$J$10</f>
        <v>0</v>
      </c>
      <c r="AD141" s="186">
        <f>'INFO'!$J$9</f>
        <v>0</v>
      </c>
      <c r="AE141" s="186">
        <f>IF($G$131&gt;0,10*$G$131/D141,0)</f>
        <v>0</v>
      </c>
    </row>
    <row r="142" ht="15.35" customHeight="1">
      <c r="A142" t="s" s="180">
        <v>458</v>
      </c>
      <c r="B142" t="s" s="204">
        <v>50</v>
      </c>
      <c r="C142" s="205">
        <v>10091</v>
      </c>
      <c r="D142" s="182">
        <f>_xlfn.SUMIFS('HOLDS'!K1:K155,'HOLDS'!C1:C155,B142)+_xlfn.SUMIFS('HOLDS'!K1:K155,'HOLDS'!C1:C155,"CH.GR.RVSET")</f>
        <v>0</v>
      </c>
      <c r="E142" t="s" s="183">
        <v>3</v>
      </c>
      <c r="F142" s="184">
        <f>VLOOKUP(B142,'HOLDS'!C1:T155,5,FALSE)</f>
        <v>129</v>
      </c>
      <c r="G142" s="182">
        <f>_xlfn.SUMIFS('HOLDS'!K1:K155,'HOLDS'!C1:C155,B142)</f>
        <v>0</v>
      </c>
      <c r="H142" s="185">
        <f>F142*G142</f>
        <v>0</v>
      </c>
      <c r="I142" s="186">
        <f>'INFO'!$D$6</f>
        <v>0</v>
      </c>
      <c r="J142" s="186">
        <f>'INFO'!$D$7</f>
        <v>0</v>
      </c>
      <c r="K142" t="s" s="187">
        <f>'INFO'!$D$8</f>
      </c>
      <c r="L142" s="186">
        <f>'INFO'!$D$9</f>
        <v>0</v>
      </c>
      <c r="M142" s="186">
        <f>'INFO'!$D$10</f>
        <v>0</v>
      </c>
      <c r="N142" t="s" s="187">
        <f>'INFO'!$D$11</f>
      </c>
      <c r="O142" s="186">
        <f>'INFO'!$D$13</f>
        <v>0</v>
      </c>
      <c r="P142" s="186">
        <f>'INFO'!$D$14</f>
        <v>0</v>
      </c>
      <c r="Q142" t="s" s="187">
        <f>'INFO'!$D$15</f>
      </c>
      <c r="R142" s="188">
        <f>'INFO'!$D$17</f>
      </c>
      <c r="S142" t="s" s="187">
        <f>'INFO'!$D$18</f>
      </c>
      <c r="T142" t="s" s="187">
        <f>'INFO'!$D$19</f>
      </c>
      <c r="U142" s="186">
        <f>'INFO'!$D$22</f>
        <v>0</v>
      </c>
      <c r="V142" s="186">
        <f>'INFO'!$D$23</f>
        <v>0</v>
      </c>
      <c r="W142" t="s" s="187">
        <f>'INFO'!$D$24</f>
      </c>
      <c r="X142" s="186">
        <f>'INFO'!$D$25</f>
        <v>0</v>
      </c>
      <c r="Y142" s="186">
        <f>'INFO'!$D$26</f>
        <v>0</v>
      </c>
      <c r="Z142" s="186">
        <f>'INFO'!$D$27</f>
        <v>0</v>
      </c>
      <c r="AA142" t="s" s="187">
        <f>'INFO'!$D$28</f>
      </c>
      <c r="AB142" s="186">
        <f>'INFO'!$D$29</f>
        <v>0</v>
      </c>
      <c r="AC142" s="189">
        <f>'INFO'!$J$10</f>
        <v>0</v>
      </c>
      <c r="AD142" s="186">
        <f>'INFO'!$J$9</f>
        <v>0</v>
      </c>
      <c r="AE142" s="186">
        <f>IF($G$131&gt;0,10*$G$131/D142,0)</f>
        <v>0</v>
      </c>
    </row>
    <row r="143" ht="15.35" customHeight="1">
      <c r="A143" t="s" s="180">
        <v>459</v>
      </c>
      <c r="B143" t="s" s="204">
        <v>53</v>
      </c>
      <c r="C143" s="205">
        <v>10091</v>
      </c>
      <c r="D143" s="182">
        <f>_xlfn.SUMIFS('HOLDS'!K1:K155,'HOLDS'!C1:C155,B143)+_xlfn.SUMIFS('HOLDS'!K1:K155,'HOLDS'!C1:C155,"CH.GR.RVSET")</f>
        <v>0</v>
      </c>
      <c r="E143" t="s" s="183">
        <v>3</v>
      </c>
      <c r="F143" s="184">
        <f>VLOOKUP(B143,'HOLDS'!C1:T155,5,FALSE)</f>
        <v>121.5</v>
      </c>
      <c r="G143" s="182">
        <f>_xlfn.SUMIFS('HOLDS'!K1:K155,'HOLDS'!C1:C155,B143)</f>
        <v>0</v>
      </c>
      <c r="H143" s="185">
        <f>F143*G143</f>
        <v>0</v>
      </c>
      <c r="I143" s="186">
        <f>'INFO'!$D$6</f>
        <v>0</v>
      </c>
      <c r="J143" s="186">
        <f>'INFO'!$D$7</f>
        <v>0</v>
      </c>
      <c r="K143" t="s" s="187">
        <f>'INFO'!$D$8</f>
      </c>
      <c r="L143" s="186">
        <f>'INFO'!$D$9</f>
        <v>0</v>
      </c>
      <c r="M143" s="186">
        <f>'INFO'!$D$10</f>
        <v>0</v>
      </c>
      <c r="N143" t="s" s="187">
        <f>'INFO'!$D$11</f>
      </c>
      <c r="O143" s="186">
        <f>'INFO'!$D$13</f>
        <v>0</v>
      </c>
      <c r="P143" s="186">
        <f>'INFO'!$D$14</f>
        <v>0</v>
      </c>
      <c r="Q143" t="s" s="187">
        <f>'INFO'!$D$15</f>
      </c>
      <c r="R143" s="188">
        <f>'INFO'!$D$17</f>
      </c>
      <c r="S143" t="s" s="187">
        <f>'INFO'!$D$18</f>
      </c>
      <c r="T143" t="s" s="187">
        <f>'INFO'!$D$19</f>
      </c>
      <c r="U143" s="186">
        <f>'INFO'!$D$22</f>
        <v>0</v>
      </c>
      <c r="V143" s="186">
        <f>'INFO'!$D$23</f>
        <v>0</v>
      </c>
      <c r="W143" t="s" s="187">
        <f>'INFO'!$D$24</f>
      </c>
      <c r="X143" s="186">
        <f>'INFO'!$D$25</f>
        <v>0</v>
      </c>
      <c r="Y143" s="186">
        <f>'INFO'!$D$26</f>
        <v>0</v>
      </c>
      <c r="Z143" s="186">
        <f>'INFO'!$D$27</f>
        <v>0</v>
      </c>
      <c r="AA143" t="s" s="187">
        <f>'INFO'!$D$28</f>
      </c>
      <c r="AB143" s="186">
        <f>'INFO'!$D$29</f>
        <v>0</v>
      </c>
      <c r="AC143" s="189">
        <f>'INFO'!$J$10</f>
        <v>0</v>
      </c>
      <c r="AD143" s="186">
        <f>'INFO'!$J$9</f>
        <v>0</v>
      </c>
      <c r="AE143" s="186">
        <f>IF($G$131&gt;0,10*$G$131/D143,0)</f>
        <v>0</v>
      </c>
    </row>
    <row r="144" ht="15.35" customHeight="1">
      <c r="A144" t="s" s="180">
        <v>460</v>
      </c>
      <c r="B144" t="s" s="204">
        <v>55</v>
      </c>
      <c r="C144" s="205">
        <v>10091</v>
      </c>
      <c r="D144" s="182">
        <f>_xlfn.SUMIFS('HOLDS'!K1:K155,'HOLDS'!C1:C155,B144)+_xlfn.SUMIFS('HOLDS'!K1:K155,'HOLDS'!C1:C155,"CH.GR.RVSET")</f>
        <v>0</v>
      </c>
      <c r="E144" t="s" s="183">
        <v>3</v>
      </c>
      <c r="F144" s="184">
        <f>VLOOKUP(B144,'HOLDS'!C1:T155,5,FALSE)</f>
        <v>133</v>
      </c>
      <c r="G144" s="182">
        <f>_xlfn.SUMIFS('HOLDS'!K1:K155,'HOLDS'!C1:C155,B144)</f>
        <v>0</v>
      </c>
      <c r="H144" s="185">
        <f>F144*G144</f>
        <v>0</v>
      </c>
      <c r="I144" s="186">
        <f>'INFO'!$D$6</f>
        <v>0</v>
      </c>
      <c r="J144" s="186">
        <f>'INFO'!$D$7</f>
        <v>0</v>
      </c>
      <c r="K144" t="s" s="187">
        <f>'INFO'!$D$8</f>
      </c>
      <c r="L144" s="186">
        <f>'INFO'!$D$9</f>
        <v>0</v>
      </c>
      <c r="M144" s="186">
        <f>'INFO'!$D$10</f>
        <v>0</v>
      </c>
      <c r="N144" t="s" s="187">
        <f>'INFO'!$D$11</f>
      </c>
      <c r="O144" s="186">
        <f>'INFO'!$D$13</f>
        <v>0</v>
      </c>
      <c r="P144" s="186">
        <f>'INFO'!$D$14</f>
        <v>0</v>
      </c>
      <c r="Q144" t="s" s="187">
        <f>'INFO'!$D$15</f>
      </c>
      <c r="R144" s="188">
        <f>'INFO'!$D$17</f>
      </c>
      <c r="S144" t="s" s="187">
        <f>'INFO'!$D$18</f>
      </c>
      <c r="T144" t="s" s="187">
        <f>'INFO'!$D$19</f>
      </c>
      <c r="U144" s="186">
        <f>'INFO'!$D$22</f>
        <v>0</v>
      </c>
      <c r="V144" s="186">
        <f>'INFO'!$D$23</f>
        <v>0</v>
      </c>
      <c r="W144" t="s" s="187">
        <f>'INFO'!$D$24</f>
      </c>
      <c r="X144" s="186">
        <f>'INFO'!$D$25</f>
        <v>0</v>
      </c>
      <c r="Y144" s="186">
        <f>'INFO'!$D$26</f>
        <v>0</v>
      </c>
      <c r="Z144" s="186">
        <f>'INFO'!$D$27</f>
        <v>0</v>
      </c>
      <c r="AA144" t="s" s="187">
        <f>'INFO'!$D$28</f>
      </c>
      <c r="AB144" s="186">
        <f>'INFO'!$D$29</f>
        <v>0</v>
      </c>
      <c r="AC144" s="189">
        <f>'INFO'!$J$10</f>
        <v>0</v>
      </c>
      <c r="AD144" s="186">
        <f>'INFO'!$J$9</f>
        <v>0</v>
      </c>
      <c r="AE144" s="186">
        <f>IF($G$131&gt;0,10*$G$131/D144,0)</f>
        <v>0</v>
      </c>
    </row>
    <row r="145" ht="15.35" customHeight="1">
      <c r="A145" t="s" s="180">
        <v>461</v>
      </c>
      <c r="B145" t="s" s="204">
        <v>57</v>
      </c>
      <c r="C145" s="205">
        <v>10091</v>
      </c>
      <c r="D145" s="182">
        <f>_xlfn.SUMIFS('HOLDS'!K1:K155,'HOLDS'!C1:C155,B145)+_xlfn.SUMIFS('HOLDS'!K1:K155,'HOLDS'!C1:C155,"CH.GR.RVSET")</f>
        <v>0</v>
      </c>
      <c r="E145" t="s" s="183">
        <v>3</v>
      </c>
      <c r="F145" s="184">
        <f>VLOOKUP(B145,'HOLDS'!C1:T155,5,FALSE)</f>
        <v>125</v>
      </c>
      <c r="G145" s="182">
        <f>_xlfn.SUMIFS('HOLDS'!K1:K155,'HOLDS'!C1:C155,B145)</f>
        <v>0</v>
      </c>
      <c r="H145" s="185">
        <f>F145*G145</f>
        <v>0</v>
      </c>
      <c r="I145" s="186">
        <f>'INFO'!$D$6</f>
        <v>0</v>
      </c>
      <c r="J145" s="186">
        <f>'INFO'!$D$7</f>
        <v>0</v>
      </c>
      <c r="K145" t="s" s="187">
        <f>'INFO'!$D$8</f>
      </c>
      <c r="L145" s="186">
        <f>'INFO'!$D$9</f>
        <v>0</v>
      </c>
      <c r="M145" s="186">
        <f>'INFO'!$D$10</f>
        <v>0</v>
      </c>
      <c r="N145" t="s" s="187">
        <f>'INFO'!$D$11</f>
      </c>
      <c r="O145" s="186">
        <f>'INFO'!$D$13</f>
        <v>0</v>
      </c>
      <c r="P145" s="186">
        <f>'INFO'!$D$14</f>
        <v>0</v>
      </c>
      <c r="Q145" t="s" s="187">
        <f>'INFO'!$D$15</f>
      </c>
      <c r="R145" s="188">
        <f>'INFO'!$D$17</f>
      </c>
      <c r="S145" t="s" s="187">
        <f>'INFO'!$D$18</f>
      </c>
      <c r="T145" t="s" s="187">
        <f>'INFO'!$D$19</f>
      </c>
      <c r="U145" s="186">
        <f>'INFO'!$D$22</f>
        <v>0</v>
      </c>
      <c r="V145" s="186">
        <f>'INFO'!$D$23</f>
        <v>0</v>
      </c>
      <c r="W145" t="s" s="187">
        <f>'INFO'!$D$24</f>
      </c>
      <c r="X145" s="186">
        <f>'INFO'!$D$25</f>
        <v>0</v>
      </c>
      <c r="Y145" s="186">
        <f>'INFO'!$D$26</f>
        <v>0</v>
      </c>
      <c r="Z145" s="186">
        <f>'INFO'!$D$27</f>
        <v>0</v>
      </c>
      <c r="AA145" t="s" s="187">
        <f>'INFO'!$D$28</f>
      </c>
      <c r="AB145" s="186">
        <f>'INFO'!$D$29</f>
        <v>0</v>
      </c>
      <c r="AC145" s="189">
        <f>'INFO'!$J$10</f>
        <v>0</v>
      </c>
      <c r="AD145" s="186">
        <f>'INFO'!$J$9</f>
        <v>0</v>
      </c>
      <c r="AE145" s="186">
        <f>IF($G$131&gt;0,10*$G$131/D145,0)</f>
        <v>0</v>
      </c>
    </row>
    <row r="146" ht="15.35" customHeight="1">
      <c r="A146" t="s" s="180">
        <v>462</v>
      </c>
      <c r="B146" t="s" s="204">
        <v>59</v>
      </c>
      <c r="C146" s="205">
        <v>10091</v>
      </c>
      <c r="D146" s="182">
        <f>_xlfn.SUMIFS('HOLDS'!K1:K155,'HOLDS'!C1:C155,B146)+_xlfn.SUMIFS('HOLDS'!K1:K155,'HOLDS'!C1:C155,"CH.GR.RVSET")</f>
        <v>0</v>
      </c>
      <c r="E146" t="s" s="183">
        <v>3</v>
      </c>
      <c r="F146" s="184">
        <f>VLOOKUP(B146,'HOLDS'!C1:T155,5,FALSE)</f>
        <v>131</v>
      </c>
      <c r="G146" s="182">
        <f>_xlfn.SUMIFS('HOLDS'!K1:K155,'HOLDS'!C1:C155,B146)</f>
        <v>0</v>
      </c>
      <c r="H146" s="185">
        <f>F146*G146</f>
        <v>0</v>
      </c>
      <c r="I146" s="186">
        <f>'INFO'!$D$6</f>
        <v>0</v>
      </c>
      <c r="J146" s="186">
        <f>'INFO'!$D$7</f>
        <v>0</v>
      </c>
      <c r="K146" t="s" s="187">
        <f>'INFO'!$D$8</f>
      </c>
      <c r="L146" s="186">
        <f>'INFO'!$D$9</f>
        <v>0</v>
      </c>
      <c r="M146" s="186">
        <f>'INFO'!$D$10</f>
        <v>0</v>
      </c>
      <c r="N146" t="s" s="187">
        <f>'INFO'!$D$11</f>
      </c>
      <c r="O146" s="186">
        <f>'INFO'!$D$13</f>
        <v>0</v>
      </c>
      <c r="P146" s="186">
        <f>'INFO'!$D$14</f>
        <v>0</v>
      </c>
      <c r="Q146" t="s" s="187">
        <f>'INFO'!$D$15</f>
      </c>
      <c r="R146" s="188">
        <f>'INFO'!$D$17</f>
      </c>
      <c r="S146" t="s" s="187">
        <f>'INFO'!$D$18</f>
      </c>
      <c r="T146" t="s" s="187">
        <f>'INFO'!$D$19</f>
      </c>
      <c r="U146" s="186">
        <f>'INFO'!$D$22</f>
        <v>0</v>
      </c>
      <c r="V146" s="186">
        <f>'INFO'!$D$23</f>
        <v>0</v>
      </c>
      <c r="W146" t="s" s="187">
        <f>'INFO'!$D$24</f>
      </c>
      <c r="X146" s="186">
        <f>'INFO'!$D$25</f>
        <v>0</v>
      </c>
      <c r="Y146" s="186">
        <f>'INFO'!$D$26</f>
        <v>0</v>
      </c>
      <c r="Z146" s="186">
        <f>'INFO'!$D$27</f>
        <v>0</v>
      </c>
      <c r="AA146" t="s" s="187">
        <f>'INFO'!$D$28</f>
      </c>
      <c r="AB146" s="186">
        <f>'INFO'!$D$29</f>
        <v>0</v>
      </c>
      <c r="AC146" s="189">
        <f>'INFO'!$J$10</f>
        <v>0</v>
      </c>
      <c r="AD146" s="186">
        <f>'INFO'!$J$9</f>
        <v>0</v>
      </c>
      <c r="AE146" s="186">
        <f>IF($G$131&gt;0,10*$G$131/D146,0)</f>
        <v>0</v>
      </c>
    </row>
    <row r="147" ht="15.35" customHeight="1">
      <c r="A147" t="s" s="180">
        <v>463</v>
      </c>
      <c r="B147" t="s" s="204">
        <v>61</v>
      </c>
      <c r="C147" s="205">
        <v>10091</v>
      </c>
      <c r="D147" s="182">
        <f>_xlfn.SUMIFS('HOLDS'!K1:K155,'HOLDS'!C1:C155,B147)+_xlfn.SUMIFS('HOLDS'!K1:K155,'HOLDS'!C1:C155,"CH.GR.RVSET")</f>
        <v>0</v>
      </c>
      <c r="E147" t="s" s="183">
        <v>3</v>
      </c>
      <c r="F147" s="184">
        <f>VLOOKUP(B147,'HOLDS'!C1:T155,5,FALSE)</f>
        <v>129.5</v>
      </c>
      <c r="G147" s="182">
        <f>_xlfn.SUMIFS('HOLDS'!K1:K155,'HOLDS'!C1:C155,B147)</f>
        <v>0</v>
      </c>
      <c r="H147" s="185">
        <f>F147*G147</f>
        <v>0</v>
      </c>
      <c r="I147" s="186">
        <f>'INFO'!$D$6</f>
        <v>0</v>
      </c>
      <c r="J147" s="186">
        <f>'INFO'!$D$7</f>
        <v>0</v>
      </c>
      <c r="K147" t="s" s="187">
        <f>'INFO'!$D$8</f>
      </c>
      <c r="L147" s="186">
        <f>'INFO'!$D$9</f>
        <v>0</v>
      </c>
      <c r="M147" s="186">
        <f>'INFO'!$D$10</f>
        <v>0</v>
      </c>
      <c r="N147" t="s" s="187">
        <f>'INFO'!$D$11</f>
      </c>
      <c r="O147" s="186">
        <f>'INFO'!$D$13</f>
        <v>0</v>
      </c>
      <c r="P147" s="186">
        <f>'INFO'!$D$14</f>
        <v>0</v>
      </c>
      <c r="Q147" t="s" s="187">
        <f>'INFO'!$D$15</f>
      </c>
      <c r="R147" s="188">
        <f>'INFO'!$D$17</f>
      </c>
      <c r="S147" t="s" s="187">
        <f>'INFO'!$D$18</f>
      </c>
      <c r="T147" t="s" s="187">
        <f>'INFO'!$D$19</f>
      </c>
      <c r="U147" s="186">
        <f>'INFO'!$D$22</f>
        <v>0</v>
      </c>
      <c r="V147" s="186">
        <f>'INFO'!$D$23</f>
        <v>0</v>
      </c>
      <c r="W147" t="s" s="187">
        <f>'INFO'!$D$24</f>
      </c>
      <c r="X147" s="186">
        <f>'INFO'!$D$25</f>
        <v>0</v>
      </c>
      <c r="Y147" s="186">
        <f>'INFO'!$D$26</f>
        <v>0</v>
      </c>
      <c r="Z147" s="186">
        <f>'INFO'!$D$27</f>
        <v>0</v>
      </c>
      <c r="AA147" t="s" s="187">
        <f>'INFO'!$D$28</f>
      </c>
      <c r="AB147" s="186">
        <f>'INFO'!$D$29</f>
        <v>0</v>
      </c>
      <c r="AC147" s="189">
        <f>'INFO'!$J$10</f>
        <v>0</v>
      </c>
      <c r="AD147" s="186">
        <f>'INFO'!$J$9</f>
        <v>0</v>
      </c>
      <c r="AE147" s="186">
        <f>IF($G$131&gt;0,10*$G$131/D147,0)</f>
        <v>0</v>
      </c>
    </row>
    <row r="148" ht="15.35" customHeight="1">
      <c r="A148" t="s" s="180">
        <v>464</v>
      </c>
      <c r="B148" t="s" s="204">
        <v>63</v>
      </c>
      <c r="C148" s="205">
        <v>10091</v>
      </c>
      <c r="D148" s="182">
        <f>_xlfn.SUMIFS('HOLDS'!K1:K155,'HOLDS'!C1:C155,B148)+_xlfn.SUMIFS('HOLDS'!K1:K155,'HOLDS'!C1:C155,"CH.GR.RVSET")</f>
        <v>0</v>
      </c>
      <c r="E148" t="s" s="183">
        <v>3</v>
      </c>
      <c r="F148" s="184">
        <f>VLOOKUP(B148,'HOLDS'!C1:T155,5,FALSE)</f>
        <v>139.5</v>
      </c>
      <c r="G148" s="182">
        <f>_xlfn.SUMIFS('HOLDS'!K1:K155,'HOLDS'!C1:C155,B148)</f>
        <v>0</v>
      </c>
      <c r="H148" s="185">
        <f>F148*G148</f>
        <v>0</v>
      </c>
      <c r="I148" s="186">
        <f>'INFO'!$D$6</f>
        <v>0</v>
      </c>
      <c r="J148" s="186">
        <f>'INFO'!$D$7</f>
        <v>0</v>
      </c>
      <c r="K148" t="s" s="187">
        <f>'INFO'!$D$8</f>
      </c>
      <c r="L148" s="186">
        <f>'INFO'!$D$9</f>
        <v>0</v>
      </c>
      <c r="M148" s="186">
        <f>'INFO'!$D$10</f>
        <v>0</v>
      </c>
      <c r="N148" t="s" s="187">
        <f>'INFO'!$D$11</f>
      </c>
      <c r="O148" s="186">
        <f>'INFO'!$D$13</f>
        <v>0</v>
      </c>
      <c r="P148" s="186">
        <f>'INFO'!$D$14</f>
        <v>0</v>
      </c>
      <c r="Q148" t="s" s="187">
        <f>'INFO'!$D$15</f>
      </c>
      <c r="R148" s="188">
        <f>'INFO'!$D$17</f>
      </c>
      <c r="S148" t="s" s="187">
        <f>'INFO'!$D$18</f>
      </c>
      <c r="T148" t="s" s="187">
        <f>'INFO'!$D$19</f>
      </c>
      <c r="U148" s="186">
        <f>'INFO'!$D$22</f>
        <v>0</v>
      </c>
      <c r="V148" s="186">
        <f>'INFO'!$D$23</f>
        <v>0</v>
      </c>
      <c r="W148" t="s" s="187">
        <f>'INFO'!$D$24</f>
      </c>
      <c r="X148" s="186">
        <f>'INFO'!$D$25</f>
        <v>0</v>
      </c>
      <c r="Y148" s="186">
        <f>'INFO'!$D$26</f>
        <v>0</v>
      </c>
      <c r="Z148" s="186">
        <f>'INFO'!$D$27</f>
        <v>0</v>
      </c>
      <c r="AA148" t="s" s="187">
        <f>'INFO'!$D$28</f>
      </c>
      <c r="AB148" s="186">
        <f>'INFO'!$D$29</f>
        <v>0</v>
      </c>
      <c r="AC148" s="189">
        <f>'INFO'!$J$10</f>
        <v>0</v>
      </c>
      <c r="AD148" s="186">
        <f>'INFO'!$J$9</f>
        <v>0</v>
      </c>
      <c r="AE148" s="186">
        <f>IF($G$131&gt;0,10*$G$131/D148,0)</f>
        <v>0</v>
      </c>
    </row>
    <row r="149" ht="15.35" customHeight="1">
      <c r="A149" t="s" s="180">
        <v>465</v>
      </c>
      <c r="B149" t="s" s="204">
        <v>65</v>
      </c>
      <c r="C149" s="205">
        <v>10091</v>
      </c>
      <c r="D149" s="182">
        <f>_xlfn.SUMIFS('HOLDS'!K1:K155,'HOLDS'!C1:C155,B149)+_xlfn.SUMIFS('HOLDS'!K1:K155,'HOLDS'!C1:C155,"CH.GR.RVSET")</f>
        <v>0</v>
      </c>
      <c r="E149" t="s" s="183">
        <v>3</v>
      </c>
      <c r="F149" s="184">
        <f>VLOOKUP(B149,'HOLDS'!C1:T155,5,FALSE)</f>
        <v>131.5</v>
      </c>
      <c r="G149" s="182">
        <f>_xlfn.SUMIFS('HOLDS'!K1:K155,'HOLDS'!C1:C155,B149)</f>
        <v>0</v>
      </c>
      <c r="H149" s="185">
        <f>F149*G149</f>
        <v>0</v>
      </c>
      <c r="I149" s="186">
        <f>'INFO'!$D$6</f>
        <v>0</v>
      </c>
      <c r="J149" s="186">
        <f>'INFO'!$D$7</f>
        <v>0</v>
      </c>
      <c r="K149" t="s" s="187">
        <f>'INFO'!$D$8</f>
      </c>
      <c r="L149" s="186">
        <f>'INFO'!$D$9</f>
        <v>0</v>
      </c>
      <c r="M149" s="186">
        <f>'INFO'!$D$10</f>
        <v>0</v>
      </c>
      <c r="N149" t="s" s="187">
        <f>'INFO'!$D$11</f>
      </c>
      <c r="O149" s="186">
        <f>'INFO'!$D$13</f>
        <v>0</v>
      </c>
      <c r="P149" s="186">
        <f>'INFO'!$D$14</f>
        <v>0</v>
      </c>
      <c r="Q149" t="s" s="187">
        <f>'INFO'!$D$15</f>
      </c>
      <c r="R149" s="188">
        <f>'INFO'!$D$17</f>
      </c>
      <c r="S149" t="s" s="187">
        <f>'INFO'!$D$18</f>
      </c>
      <c r="T149" t="s" s="187">
        <f>'INFO'!$D$19</f>
      </c>
      <c r="U149" s="186">
        <f>'INFO'!$D$22</f>
        <v>0</v>
      </c>
      <c r="V149" s="186">
        <f>'INFO'!$D$23</f>
        <v>0</v>
      </c>
      <c r="W149" t="s" s="187">
        <f>'INFO'!$D$24</f>
      </c>
      <c r="X149" s="186">
        <f>'INFO'!$D$25</f>
        <v>0</v>
      </c>
      <c r="Y149" s="186">
        <f>'INFO'!$D$26</f>
        <v>0</v>
      </c>
      <c r="Z149" s="186">
        <f>'INFO'!$D$27</f>
        <v>0</v>
      </c>
      <c r="AA149" t="s" s="187">
        <f>'INFO'!$D$28</f>
      </c>
      <c r="AB149" s="186">
        <f>'INFO'!$D$29</f>
        <v>0</v>
      </c>
      <c r="AC149" s="189">
        <f>'INFO'!$J$10</f>
        <v>0</v>
      </c>
      <c r="AD149" s="186">
        <f>'INFO'!$J$9</f>
        <v>0</v>
      </c>
      <c r="AE149" s="186">
        <f>IF($G$131&gt;0,10*$G$131/D149,0)</f>
        <v>0</v>
      </c>
    </row>
    <row r="150" ht="15.35" customHeight="1">
      <c r="A150" t="s" s="180">
        <v>466</v>
      </c>
      <c r="B150" t="s" s="204">
        <v>67</v>
      </c>
      <c r="C150" s="205">
        <v>10091</v>
      </c>
      <c r="D150" s="182">
        <f>_xlfn.SUMIFS('HOLDS'!K1:K155,'HOLDS'!C1:C155,B150)+_xlfn.SUMIFS('HOLDS'!K1:K155,'HOLDS'!C1:C155,"CH.GR.RVSET")</f>
        <v>0</v>
      </c>
      <c r="E150" t="s" s="183">
        <v>3</v>
      </c>
      <c r="F150" s="184">
        <f>VLOOKUP(B150,'HOLDS'!C1:T155,5,FALSE)</f>
        <v>123</v>
      </c>
      <c r="G150" s="182">
        <f>_xlfn.SUMIFS('HOLDS'!K1:K155,'HOLDS'!C1:C155,B150)</f>
        <v>0</v>
      </c>
      <c r="H150" s="185">
        <f>F150*G150</f>
        <v>0</v>
      </c>
      <c r="I150" s="186">
        <f>'INFO'!$D$6</f>
        <v>0</v>
      </c>
      <c r="J150" s="186">
        <f>'INFO'!$D$7</f>
        <v>0</v>
      </c>
      <c r="K150" t="s" s="187">
        <f>'INFO'!$D$8</f>
      </c>
      <c r="L150" s="186">
        <f>'INFO'!$D$9</f>
        <v>0</v>
      </c>
      <c r="M150" s="186">
        <f>'INFO'!$D$10</f>
        <v>0</v>
      </c>
      <c r="N150" t="s" s="187">
        <f>'INFO'!$D$11</f>
      </c>
      <c r="O150" s="186">
        <f>'INFO'!$D$13</f>
        <v>0</v>
      </c>
      <c r="P150" s="186">
        <f>'INFO'!$D$14</f>
        <v>0</v>
      </c>
      <c r="Q150" t="s" s="187">
        <f>'INFO'!$D$15</f>
      </c>
      <c r="R150" s="188">
        <f>'INFO'!$D$17</f>
      </c>
      <c r="S150" t="s" s="187">
        <f>'INFO'!$D$18</f>
      </c>
      <c r="T150" t="s" s="187">
        <f>'INFO'!$D$19</f>
      </c>
      <c r="U150" s="186">
        <f>'INFO'!$D$22</f>
        <v>0</v>
      </c>
      <c r="V150" s="186">
        <f>'INFO'!$D$23</f>
        <v>0</v>
      </c>
      <c r="W150" t="s" s="187">
        <f>'INFO'!$D$24</f>
      </c>
      <c r="X150" s="186">
        <f>'INFO'!$D$25</f>
        <v>0</v>
      </c>
      <c r="Y150" s="186">
        <f>'INFO'!$D$26</f>
        <v>0</v>
      </c>
      <c r="Z150" s="186">
        <f>'INFO'!$D$27</f>
        <v>0</v>
      </c>
      <c r="AA150" t="s" s="187">
        <f>'INFO'!$D$28</f>
      </c>
      <c r="AB150" s="186">
        <f>'INFO'!$D$29</f>
        <v>0</v>
      </c>
      <c r="AC150" s="189">
        <f>'INFO'!$J$10</f>
        <v>0</v>
      </c>
      <c r="AD150" s="186">
        <f>'INFO'!$J$9</f>
        <v>0</v>
      </c>
      <c r="AE150" s="186">
        <f>IF($G$131&gt;0,10*$G$131/D150,0)</f>
        <v>0</v>
      </c>
    </row>
    <row r="151" ht="15.35" customHeight="1">
      <c r="A151" t="s" s="180">
        <v>467</v>
      </c>
      <c r="B151" t="s" s="204">
        <v>69</v>
      </c>
      <c r="C151" s="205">
        <v>10091</v>
      </c>
      <c r="D151" s="182">
        <f>_xlfn.SUMIFS('HOLDS'!K1:K155,'HOLDS'!C1:C155,B151)+_xlfn.SUMIFS('HOLDS'!K1:K155,'HOLDS'!C1:C155,"CH.GR.RVSET")</f>
        <v>0</v>
      </c>
      <c r="E151" t="s" s="183">
        <v>3</v>
      </c>
      <c r="F151" s="184">
        <f>VLOOKUP(B151,'HOLDS'!C1:T155,5,FALSE)</f>
        <v>136.5</v>
      </c>
      <c r="G151" s="182">
        <f>_xlfn.SUMIFS('HOLDS'!K1:K155,'HOLDS'!C1:C155,B151)</f>
        <v>0</v>
      </c>
      <c r="H151" s="185">
        <f>F151*G151</f>
        <v>0</v>
      </c>
      <c r="I151" s="186">
        <f>'INFO'!$D$6</f>
        <v>0</v>
      </c>
      <c r="J151" s="186">
        <f>'INFO'!$D$7</f>
        <v>0</v>
      </c>
      <c r="K151" t="s" s="187">
        <f>'INFO'!$D$8</f>
      </c>
      <c r="L151" s="186">
        <f>'INFO'!$D$9</f>
        <v>0</v>
      </c>
      <c r="M151" s="186">
        <f>'INFO'!$D$10</f>
        <v>0</v>
      </c>
      <c r="N151" t="s" s="187">
        <f>'INFO'!$D$11</f>
      </c>
      <c r="O151" s="186">
        <f>'INFO'!$D$13</f>
        <v>0</v>
      </c>
      <c r="P151" s="186">
        <f>'INFO'!$D$14</f>
        <v>0</v>
      </c>
      <c r="Q151" t="s" s="187">
        <f>'INFO'!$D$15</f>
      </c>
      <c r="R151" s="188">
        <f>'INFO'!$D$17</f>
      </c>
      <c r="S151" t="s" s="187">
        <f>'INFO'!$D$18</f>
      </c>
      <c r="T151" t="s" s="187">
        <f>'INFO'!$D$19</f>
      </c>
      <c r="U151" s="186">
        <f>'INFO'!$D$22</f>
        <v>0</v>
      </c>
      <c r="V151" s="186">
        <f>'INFO'!$D$23</f>
        <v>0</v>
      </c>
      <c r="W151" t="s" s="187">
        <f>'INFO'!$D$24</f>
      </c>
      <c r="X151" s="186">
        <f>'INFO'!$D$25</f>
        <v>0</v>
      </c>
      <c r="Y151" s="186">
        <f>'INFO'!$D$26</f>
        <v>0</v>
      </c>
      <c r="Z151" s="186">
        <f>'INFO'!$D$27</f>
        <v>0</v>
      </c>
      <c r="AA151" t="s" s="187">
        <f>'INFO'!$D$28</f>
      </c>
      <c r="AB151" s="186">
        <f>'INFO'!$D$29</f>
        <v>0</v>
      </c>
      <c r="AC151" s="189">
        <f>'INFO'!$J$10</f>
        <v>0</v>
      </c>
      <c r="AD151" s="186">
        <f>'INFO'!$J$9</f>
        <v>0</v>
      </c>
      <c r="AE151" s="186">
        <f>IF($G$131&gt;0,10*$G$131/D151,0)</f>
        <v>0</v>
      </c>
    </row>
    <row r="152" ht="15.35" customHeight="1">
      <c r="A152" t="s" s="180">
        <v>468</v>
      </c>
      <c r="B152" t="s" s="204">
        <v>71</v>
      </c>
      <c r="C152" s="205">
        <v>10091</v>
      </c>
      <c r="D152" s="182">
        <f>_xlfn.SUMIFS('HOLDS'!K1:K155,'HOLDS'!C1:C155,B152)+_xlfn.SUMIFS('HOLDS'!K1:K155,'HOLDS'!C1:C155,"CH.GR.RVSET")</f>
        <v>0</v>
      </c>
      <c r="E152" t="s" s="183">
        <v>3</v>
      </c>
      <c r="F152" s="184">
        <f>VLOOKUP(B152,'HOLDS'!C1:T155,5,FALSE)</f>
        <v>159.5</v>
      </c>
      <c r="G152" s="182">
        <f>_xlfn.SUMIFS('HOLDS'!K1:K155,'HOLDS'!C1:C155,B152)</f>
        <v>0</v>
      </c>
      <c r="H152" s="185">
        <f>F152*G152</f>
        <v>0</v>
      </c>
      <c r="I152" s="186">
        <f>'INFO'!$D$6</f>
        <v>0</v>
      </c>
      <c r="J152" s="186">
        <f>'INFO'!$D$7</f>
        <v>0</v>
      </c>
      <c r="K152" t="s" s="187">
        <f>'INFO'!$D$8</f>
      </c>
      <c r="L152" s="186">
        <f>'INFO'!$D$9</f>
        <v>0</v>
      </c>
      <c r="M152" s="186">
        <f>'INFO'!$D$10</f>
        <v>0</v>
      </c>
      <c r="N152" t="s" s="187">
        <f>'INFO'!$D$11</f>
      </c>
      <c r="O152" s="186">
        <f>'INFO'!$D$13</f>
        <v>0</v>
      </c>
      <c r="P152" s="186">
        <f>'INFO'!$D$14</f>
        <v>0</v>
      </c>
      <c r="Q152" t="s" s="187">
        <f>'INFO'!$D$15</f>
      </c>
      <c r="R152" s="188">
        <f>'INFO'!$D$17</f>
      </c>
      <c r="S152" t="s" s="187">
        <f>'INFO'!$D$18</f>
      </c>
      <c r="T152" t="s" s="187">
        <f>'INFO'!$D$19</f>
      </c>
      <c r="U152" s="186">
        <f>'INFO'!$D$22</f>
        <v>0</v>
      </c>
      <c r="V152" s="186">
        <f>'INFO'!$D$23</f>
        <v>0</v>
      </c>
      <c r="W152" t="s" s="187">
        <f>'INFO'!$D$24</f>
      </c>
      <c r="X152" s="186">
        <f>'INFO'!$D$25</f>
        <v>0</v>
      </c>
      <c r="Y152" s="186">
        <f>'INFO'!$D$26</f>
        <v>0</v>
      </c>
      <c r="Z152" s="186">
        <f>'INFO'!$D$27</f>
        <v>0</v>
      </c>
      <c r="AA152" t="s" s="187">
        <f>'INFO'!$D$28</f>
      </c>
      <c r="AB152" s="186">
        <f>'INFO'!$D$29</f>
        <v>0</v>
      </c>
      <c r="AC152" s="189">
        <f>'INFO'!$J$10</f>
        <v>0</v>
      </c>
      <c r="AD152" s="186">
        <f>'INFO'!$J$9</f>
        <v>0</v>
      </c>
      <c r="AE152" s="186">
        <f>IF($G$131&gt;0,10*$G$131/D152,0)</f>
        <v>0</v>
      </c>
    </row>
    <row r="153" ht="15.35" customHeight="1">
      <c r="A153" t="s" s="180">
        <v>469</v>
      </c>
      <c r="B153" t="s" s="204">
        <v>74</v>
      </c>
      <c r="C153" s="205">
        <v>10091</v>
      </c>
      <c r="D153" s="182">
        <f>_xlfn.SUMIFS('HOLDS'!K1:K155,'HOLDS'!C1:C155,B153)+_xlfn.SUMIFS('HOLDS'!K1:K155,'HOLDS'!C1:C155,"CH.GR.RVSET")</f>
        <v>0</v>
      </c>
      <c r="E153" t="s" s="183">
        <v>3</v>
      </c>
      <c r="F153" s="184">
        <f>VLOOKUP(B153,'HOLDS'!C1:T155,5,FALSE)</f>
        <v>161.5</v>
      </c>
      <c r="G153" s="182">
        <f>_xlfn.SUMIFS('HOLDS'!K1:K155,'HOLDS'!C1:C155,B153)</f>
        <v>0</v>
      </c>
      <c r="H153" s="185">
        <f>F153*G153</f>
        <v>0</v>
      </c>
      <c r="I153" s="186">
        <f>'INFO'!$D$6</f>
        <v>0</v>
      </c>
      <c r="J153" s="186">
        <f>'INFO'!$D$7</f>
        <v>0</v>
      </c>
      <c r="K153" t="s" s="187">
        <f>'INFO'!$D$8</f>
      </c>
      <c r="L153" s="186">
        <f>'INFO'!$D$9</f>
        <v>0</v>
      </c>
      <c r="M153" s="186">
        <f>'INFO'!$D$10</f>
        <v>0</v>
      </c>
      <c r="N153" t="s" s="187">
        <f>'INFO'!$D$11</f>
      </c>
      <c r="O153" s="186">
        <f>'INFO'!$D$13</f>
        <v>0</v>
      </c>
      <c r="P153" s="186">
        <f>'INFO'!$D$14</f>
        <v>0</v>
      </c>
      <c r="Q153" t="s" s="187">
        <f>'INFO'!$D$15</f>
      </c>
      <c r="R153" s="188">
        <f>'INFO'!$D$17</f>
      </c>
      <c r="S153" t="s" s="187">
        <f>'INFO'!$D$18</f>
      </c>
      <c r="T153" t="s" s="187">
        <f>'INFO'!$D$19</f>
      </c>
      <c r="U153" s="186">
        <f>'INFO'!$D$22</f>
        <v>0</v>
      </c>
      <c r="V153" s="186">
        <f>'INFO'!$D$23</f>
        <v>0</v>
      </c>
      <c r="W153" t="s" s="187">
        <f>'INFO'!$D$24</f>
      </c>
      <c r="X153" s="186">
        <f>'INFO'!$D$25</f>
        <v>0</v>
      </c>
      <c r="Y153" s="186">
        <f>'INFO'!$D$26</f>
        <v>0</v>
      </c>
      <c r="Z153" s="186">
        <f>'INFO'!$D$27</f>
        <v>0</v>
      </c>
      <c r="AA153" t="s" s="187">
        <f>'INFO'!$D$28</f>
      </c>
      <c r="AB153" s="186">
        <f>'INFO'!$D$29</f>
        <v>0</v>
      </c>
      <c r="AC153" s="189">
        <f>'INFO'!$J$10</f>
        <v>0</v>
      </c>
      <c r="AD153" s="186">
        <f>'INFO'!$J$9</f>
        <v>0</v>
      </c>
      <c r="AE153" s="186">
        <f>IF($G$131&gt;0,10*$G$131/D153,0)</f>
        <v>0</v>
      </c>
    </row>
    <row r="154" ht="15.35" customHeight="1">
      <c r="A154" t="s" s="180">
        <v>470</v>
      </c>
      <c r="B154" t="s" s="204">
        <v>76</v>
      </c>
      <c r="C154" s="205">
        <v>10091</v>
      </c>
      <c r="D154" s="182">
        <f>_xlfn.SUMIFS('HOLDS'!K1:K155,'HOLDS'!C1:C155,B154)+_xlfn.SUMIFS('HOLDS'!K1:K155,'HOLDS'!C1:C155,"CH.GR.RVSET")</f>
        <v>0</v>
      </c>
      <c r="E154" t="s" s="183">
        <v>3</v>
      </c>
      <c r="F154" s="184">
        <f>VLOOKUP(B154,'HOLDS'!C1:T155,5,FALSE)</f>
        <v>227.5</v>
      </c>
      <c r="G154" s="182">
        <f>_xlfn.SUMIFS('HOLDS'!K1:K155,'HOLDS'!C1:C155,B154)</f>
        <v>0</v>
      </c>
      <c r="H154" s="185">
        <f>F154*G154</f>
        <v>0</v>
      </c>
      <c r="I154" s="186">
        <f>'INFO'!$D$6</f>
        <v>0</v>
      </c>
      <c r="J154" s="186">
        <f>'INFO'!$D$7</f>
        <v>0</v>
      </c>
      <c r="K154" t="s" s="187">
        <f>'INFO'!$D$8</f>
      </c>
      <c r="L154" s="186">
        <f>'INFO'!$D$9</f>
        <v>0</v>
      </c>
      <c r="M154" s="186">
        <f>'INFO'!$D$10</f>
        <v>0</v>
      </c>
      <c r="N154" t="s" s="187">
        <f>'INFO'!$D$11</f>
      </c>
      <c r="O154" s="186">
        <f>'INFO'!$D$13</f>
        <v>0</v>
      </c>
      <c r="P154" s="186">
        <f>'INFO'!$D$14</f>
        <v>0</v>
      </c>
      <c r="Q154" t="s" s="187">
        <f>'INFO'!$D$15</f>
      </c>
      <c r="R154" s="188">
        <f>'INFO'!$D$17</f>
      </c>
      <c r="S154" t="s" s="187">
        <f>'INFO'!$D$18</f>
      </c>
      <c r="T154" t="s" s="187">
        <f>'INFO'!$D$19</f>
      </c>
      <c r="U154" s="186">
        <f>'INFO'!$D$22</f>
        <v>0</v>
      </c>
      <c r="V154" s="186">
        <f>'INFO'!$D$23</f>
        <v>0</v>
      </c>
      <c r="W154" t="s" s="187">
        <f>'INFO'!$D$24</f>
      </c>
      <c r="X154" s="186">
        <f>'INFO'!$D$25</f>
        <v>0</v>
      </c>
      <c r="Y154" s="186">
        <f>'INFO'!$D$26</f>
        <v>0</v>
      </c>
      <c r="Z154" s="186">
        <f>'INFO'!$D$27</f>
        <v>0</v>
      </c>
      <c r="AA154" t="s" s="187">
        <f>'INFO'!$D$28</f>
      </c>
      <c r="AB154" s="186">
        <f>'INFO'!$D$29</f>
        <v>0</v>
      </c>
      <c r="AC154" s="189">
        <f>'INFO'!$J$10</f>
        <v>0</v>
      </c>
      <c r="AD154" s="186">
        <f>'INFO'!$J$9</f>
        <v>0</v>
      </c>
      <c r="AE154" s="186">
        <f>IF($G$131&gt;0,10*$G$131/D154,0)</f>
        <v>0</v>
      </c>
    </row>
    <row r="155" ht="15.35" customHeight="1">
      <c r="A155" t="s" s="180">
        <v>471</v>
      </c>
      <c r="B155" t="s" s="204">
        <v>78</v>
      </c>
      <c r="C155" s="205">
        <v>10091</v>
      </c>
      <c r="D155" s="182">
        <f>_xlfn.SUMIFS('HOLDS'!K1:K155,'HOLDS'!C1:C155,B155)+_xlfn.SUMIFS('HOLDS'!K1:K155,'HOLDS'!C1:C155,"CH.GR.RVSET")</f>
        <v>0</v>
      </c>
      <c r="E155" t="s" s="183">
        <v>3</v>
      </c>
      <c r="F155" s="184">
        <f>VLOOKUP(B155,'HOLDS'!C1:T155,5,FALSE)</f>
        <v>153</v>
      </c>
      <c r="G155" s="182">
        <f>_xlfn.SUMIFS('HOLDS'!K1:K155,'HOLDS'!C1:C155,B155)</f>
        <v>0</v>
      </c>
      <c r="H155" s="185">
        <f>F155*G155</f>
        <v>0</v>
      </c>
      <c r="I155" s="186">
        <f>'INFO'!$D$6</f>
        <v>0</v>
      </c>
      <c r="J155" s="186">
        <f>'INFO'!$D$7</f>
        <v>0</v>
      </c>
      <c r="K155" t="s" s="187">
        <f>'INFO'!$D$8</f>
      </c>
      <c r="L155" s="186">
        <f>'INFO'!$D$9</f>
        <v>0</v>
      </c>
      <c r="M155" s="186">
        <f>'INFO'!$D$10</f>
        <v>0</v>
      </c>
      <c r="N155" t="s" s="187">
        <f>'INFO'!$D$11</f>
      </c>
      <c r="O155" s="186">
        <f>'INFO'!$D$13</f>
        <v>0</v>
      </c>
      <c r="P155" s="186">
        <f>'INFO'!$D$14</f>
        <v>0</v>
      </c>
      <c r="Q155" t="s" s="187">
        <f>'INFO'!$D$15</f>
      </c>
      <c r="R155" s="188">
        <f>'INFO'!$D$17</f>
      </c>
      <c r="S155" t="s" s="187">
        <f>'INFO'!$D$18</f>
      </c>
      <c r="T155" t="s" s="187">
        <f>'INFO'!$D$19</f>
      </c>
      <c r="U155" s="186">
        <f>'INFO'!$D$22</f>
        <v>0</v>
      </c>
      <c r="V155" s="186">
        <f>'INFO'!$D$23</f>
        <v>0</v>
      </c>
      <c r="W155" t="s" s="187">
        <f>'INFO'!$D$24</f>
      </c>
      <c r="X155" s="186">
        <f>'INFO'!$D$25</f>
        <v>0</v>
      </c>
      <c r="Y155" s="186">
        <f>'INFO'!$D$26</f>
        <v>0</v>
      </c>
      <c r="Z155" s="186">
        <f>'INFO'!$D$27</f>
        <v>0</v>
      </c>
      <c r="AA155" t="s" s="187">
        <f>'INFO'!$D$28</f>
      </c>
      <c r="AB155" s="186">
        <f>'INFO'!$D$29</f>
        <v>0</v>
      </c>
      <c r="AC155" s="189">
        <f>'INFO'!$J$10</f>
        <v>0</v>
      </c>
      <c r="AD155" s="186">
        <f>'INFO'!$J$9</f>
        <v>0</v>
      </c>
      <c r="AE155" s="186">
        <f>IF($G$131&gt;0,10*$G$131/D155,0)</f>
        <v>0</v>
      </c>
    </row>
    <row r="156" ht="15.35" customHeight="1">
      <c r="A156" t="s" s="180">
        <v>472</v>
      </c>
      <c r="B156" t="s" s="204">
        <v>80</v>
      </c>
      <c r="C156" s="205">
        <v>10091</v>
      </c>
      <c r="D156" s="182">
        <f>_xlfn.SUMIFS('HOLDS'!K1:K155,'HOLDS'!C1:C155,B156)+_xlfn.SUMIFS('HOLDS'!K1:K155,'HOLDS'!C1:C155,"CH.GR.RVSET")</f>
        <v>0</v>
      </c>
      <c r="E156" t="s" s="183">
        <v>3</v>
      </c>
      <c r="F156" s="184">
        <f>VLOOKUP(B156,'HOLDS'!C1:T155,5,FALSE)</f>
        <v>141</v>
      </c>
      <c r="G156" s="182">
        <f>_xlfn.SUMIFS('HOLDS'!K1:K155,'HOLDS'!C1:C155,B156)</f>
        <v>0</v>
      </c>
      <c r="H156" s="185">
        <f>F156*G156</f>
        <v>0</v>
      </c>
      <c r="I156" s="186">
        <f>'INFO'!$D$6</f>
        <v>0</v>
      </c>
      <c r="J156" s="186">
        <f>'INFO'!$D$7</f>
        <v>0</v>
      </c>
      <c r="K156" t="s" s="187">
        <f>'INFO'!$D$8</f>
      </c>
      <c r="L156" s="186">
        <f>'INFO'!$D$9</f>
        <v>0</v>
      </c>
      <c r="M156" s="186">
        <f>'INFO'!$D$10</f>
        <v>0</v>
      </c>
      <c r="N156" t="s" s="187">
        <f>'INFO'!$D$11</f>
      </c>
      <c r="O156" s="186">
        <f>'INFO'!$D$13</f>
        <v>0</v>
      </c>
      <c r="P156" s="186">
        <f>'INFO'!$D$14</f>
        <v>0</v>
      </c>
      <c r="Q156" t="s" s="187">
        <f>'INFO'!$D$15</f>
      </c>
      <c r="R156" s="188">
        <f>'INFO'!$D$17</f>
      </c>
      <c r="S156" t="s" s="187">
        <f>'INFO'!$D$18</f>
      </c>
      <c r="T156" t="s" s="187">
        <f>'INFO'!$D$19</f>
      </c>
      <c r="U156" s="186">
        <f>'INFO'!$D$22</f>
        <v>0</v>
      </c>
      <c r="V156" s="186">
        <f>'INFO'!$D$23</f>
        <v>0</v>
      </c>
      <c r="W156" t="s" s="187">
        <f>'INFO'!$D$24</f>
      </c>
      <c r="X156" s="186">
        <f>'INFO'!$D$25</f>
        <v>0</v>
      </c>
      <c r="Y156" s="186">
        <f>'INFO'!$D$26</f>
        <v>0</v>
      </c>
      <c r="Z156" s="186">
        <f>'INFO'!$D$27</f>
        <v>0</v>
      </c>
      <c r="AA156" t="s" s="187">
        <f>'INFO'!$D$28</f>
      </c>
      <c r="AB156" s="186">
        <f>'INFO'!$D$29</f>
        <v>0</v>
      </c>
      <c r="AC156" s="189">
        <f>'INFO'!$J$10</f>
        <v>0</v>
      </c>
      <c r="AD156" s="186">
        <f>'INFO'!$J$9</f>
        <v>0</v>
      </c>
      <c r="AE156" s="186">
        <f>IF($G$131&gt;0,10*$G$131/D156,0)</f>
        <v>0</v>
      </c>
    </row>
    <row r="157" ht="15.35" customHeight="1">
      <c r="A157" t="s" s="180">
        <v>473</v>
      </c>
      <c r="B157" t="s" s="204">
        <v>82</v>
      </c>
      <c r="C157" s="205">
        <v>10091</v>
      </c>
      <c r="D157" s="182">
        <f>_xlfn.SUMIFS('HOLDS'!K1:K155,'HOLDS'!C1:C155,B157)+_xlfn.SUMIFS('HOLDS'!K1:K155,'HOLDS'!C1:C155,"CH.GR.RVSET")</f>
        <v>0</v>
      </c>
      <c r="E157" t="s" s="183">
        <v>3</v>
      </c>
      <c r="F157" s="184">
        <f>VLOOKUP(B157,'HOLDS'!C1:T155,5,FALSE)</f>
        <v>129.5</v>
      </c>
      <c r="G157" s="182">
        <f>_xlfn.SUMIFS('HOLDS'!K1:K155,'HOLDS'!C1:C155,B157)</f>
        <v>0</v>
      </c>
      <c r="H157" s="185">
        <f>F157*G157</f>
        <v>0</v>
      </c>
      <c r="I157" s="186">
        <f>'INFO'!$D$6</f>
        <v>0</v>
      </c>
      <c r="J157" s="186">
        <f>'INFO'!$D$7</f>
        <v>0</v>
      </c>
      <c r="K157" t="s" s="187">
        <f>'INFO'!$D$8</f>
      </c>
      <c r="L157" s="186">
        <f>'INFO'!$D$9</f>
        <v>0</v>
      </c>
      <c r="M157" s="186">
        <f>'INFO'!$D$10</f>
        <v>0</v>
      </c>
      <c r="N157" t="s" s="187">
        <f>'INFO'!$D$11</f>
      </c>
      <c r="O157" s="186">
        <f>'INFO'!$D$13</f>
        <v>0</v>
      </c>
      <c r="P157" s="186">
        <f>'INFO'!$D$14</f>
        <v>0</v>
      </c>
      <c r="Q157" t="s" s="187">
        <f>'INFO'!$D$15</f>
      </c>
      <c r="R157" s="188">
        <f>'INFO'!$D$17</f>
      </c>
      <c r="S157" t="s" s="187">
        <f>'INFO'!$D$18</f>
      </c>
      <c r="T157" t="s" s="187">
        <f>'INFO'!$D$19</f>
      </c>
      <c r="U157" s="186">
        <f>'INFO'!$D$22</f>
        <v>0</v>
      </c>
      <c r="V157" s="186">
        <f>'INFO'!$D$23</f>
        <v>0</v>
      </c>
      <c r="W157" t="s" s="187">
        <f>'INFO'!$D$24</f>
      </c>
      <c r="X157" s="186">
        <f>'INFO'!$D$25</f>
        <v>0</v>
      </c>
      <c r="Y157" s="186">
        <f>'INFO'!$D$26</f>
        <v>0</v>
      </c>
      <c r="Z157" s="186">
        <f>'INFO'!$D$27</f>
        <v>0</v>
      </c>
      <c r="AA157" t="s" s="187">
        <f>'INFO'!$D$28</f>
      </c>
      <c r="AB157" s="186">
        <f>'INFO'!$D$29</f>
        <v>0</v>
      </c>
      <c r="AC157" s="189">
        <f>'INFO'!$J$10</f>
        <v>0</v>
      </c>
      <c r="AD157" s="186">
        <f>'INFO'!$J$9</f>
        <v>0</v>
      </c>
      <c r="AE157" s="186">
        <f>IF($G$131&gt;0,10*$G$131/D157,0)</f>
        <v>0</v>
      </c>
    </row>
    <row r="158" ht="15.35" customHeight="1">
      <c r="A158" t="s" s="180">
        <v>474</v>
      </c>
      <c r="B158" t="s" s="204">
        <v>84</v>
      </c>
      <c r="C158" s="205">
        <v>10091</v>
      </c>
      <c r="D158" s="182">
        <f>_xlfn.SUMIFS('HOLDS'!K1:K155,'HOLDS'!C1:C155,B158)+_xlfn.SUMIFS('HOLDS'!K1:K155,'HOLDS'!C1:C155,"CH.GR.RVSET")</f>
        <v>0</v>
      </c>
      <c r="E158" t="s" s="183">
        <v>3</v>
      </c>
      <c r="F158" s="184">
        <f>VLOOKUP(B158,'HOLDS'!C1:T155,5,FALSE)</f>
        <v>126.5</v>
      </c>
      <c r="G158" s="182">
        <f>_xlfn.SUMIFS('HOLDS'!K1:K155,'HOLDS'!C1:C155,B158)</f>
        <v>0</v>
      </c>
      <c r="H158" s="185">
        <f>F158*G158</f>
        <v>0</v>
      </c>
      <c r="I158" s="186">
        <f>'INFO'!$D$6</f>
        <v>0</v>
      </c>
      <c r="J158" s="186">
        <f>'INFO'!$D$7</f>
        <v>0</v>
      </c>
      <c r="K158" t="s" s="187">
        <f>'INFO'!$D$8</f>
      </c>
      <c r="L158" s="186">
        <f>'INFO'!$D$9</f>
        <v>0</v>
      </c>
      <c r="M158" s="186">
        <f>'INFO'!$D$10</f>
        <v>0</v>
      </c>
      <c r="N158" t="s" s="187">
        <f>'INFO'!$D$11</f>
      </c>
      <c r="O158" s="186">
        <f>'INFO'!$D$13</f>
        <v>0</v>
      </c>
      <c r="P158" s="186">
        <f>'INFO'!$D$14</f>
        <v>0</v>
      </c>
      <c r="Q158" t="s" s="187">
        <f>'INFO'!$D$15</f>
      </c>
      <c r="R158" s="188">
        <f>'INFO'!$D$17</f>
      </c>
      <c r="S158" t="s" s="187">
        <f>'INFO'!$D$18</f>
      </c>
      <c r="T158" t="s" s="187">
        <f>'INFO'!$D$19</f>
      </c>
      <c r="U158" s="186">
        <f>'INFO'!$D$22</f>
        <v>0</v>
      </c>
      <c r="V158" s="186">
        <f>'INFO'!$D$23</f>
        <v>0</v>
      </c>
      <c r="W158" t="s" s="187">
        <f>'INFO'!$D$24</f>
      </c>
      <c r="X158" s="186">
        <f>'INFO'!$D$25</f>
        <v>0</v>
      </c>
      <c r="Y158" s="186">
        <f>'INFO'!$D$26</f>
        <v>0</v>
      </c>
      <c r="Z158" s="186">
        <f>'INFO'!$D$27</f>
        <v>0</v>
      </c>
      <c r="AA158" t="s" s="187">
        <f>'INFO'!$D$28</f>
      </c>
      <c r="AB158" s="186">
        <f>'INFO'!$D$29</f>
        <v>0</v>
      </c>
      <c r="AC158" s="189">
        <f>'INFO'!$J$10</f>
        <v>0</v>
      </c>
      <c r="AD158" s="186">
        <f>'INFO'!$J$9</f>
        <v>0</v>
      </c>
      <c r="AE158" s="186">
        <f>IF($G$131&gt;0,10*$G$131/D158,0)</f>
        <v>0</v>
      </c>
    </row>
    <row r="159" ht="15.35" customHeight="1">
      <c r="A159" t="s" s="180">
        <v>475</v>
      </c>
      <c r="B159" t="s" s="204">
        <v>86</v>
      </c>
      <c r="C159" s="205">
        <v>10091</v>
      </c>
      <c r="D159" s="182">
        <f>_xlfn.SUMIFS('HOLDS'!K1:K155,'HOLDS'!C1:C155,B159)+_xlfn.SUMIFS('HOLDS'!K1:K155,'HOLDS'!C1:C155,"CH.GR.RVSET")</f>
        <v>0</v>
      </c>
      <c r="E159" t="s" s="183">
        <v>3</v>
      </c>
      <c r="F159" s="184">
        <f>VLOOKUP(B159,'HOLDS'!C1:T155,5,FALSE)</f>
        <v>126</v>
      </c>
      <c r="G159" s="182">
        <f>_xlfn.SUMIFS('HOLDS'!K1:K155,'HOLDS'!C1:C155,B159)</f>
        <v>0</v>
      </c>
      <c r="H159" s="185">
        <f>F159*G159</f>
        <v>0</v>
      </c>
      <c r="I159" s="186">
        <f>'INFO'!$D$6</f>
        <v>0</v>
      </c>
      <c r="J159" s="186">
        <f>'INFO'!$D$7</f>
        <v>0</v>
      </c>
      <c r="K159" t="s" s="187">
        <f>'INFO'!$D$8</f>
      </c>
      <c r="L159" s="186">
        <f>'INFO'!$D$9</f>
        <v>0</v>
      </c>
      <c r="M159" s="186">
        <f>'INFO'!$D$10</f>
        <v>0</v>
      </c>
      <c r="N159" t="s" s="187">
        <f>'INFO'!$D$11</f>
      </c>
      <c r="O159" s="186">
        <f>'INFO'!$D$13</f>
        <v>0</v>
      </c>
      <c r="P159" s="186">
        <f>'INFO'!$D$14</f>
        <v>0</v>
      </c>
      <c r="Q159" t="s" s="187">
        <f>'INFO'!$D$15</f>
      </c>
      <c r="R159" s="188">
        <f>'INFO'!$D$17</f>
      </c>
      <c r="S159" t="s" s="187">
        <f>'INFO'!$D$18</f>
      </c>
      <c r="T159" t="s" s="187">
        <f>'INFO'!$D$19</f>
      </c>
      <c r="U159" s="186">
        <f>'INFO'!$D$22</f>
        <v>0</v>
      </c>
      <c r="V159" s="186">
        <f>'INFO'!$D$23</f>
        <v>0</v>
      </c>
      <c r="W159" t="s" s="187">
        <f>'INFO'!$D$24</f>
      </c>
      <c r="X159" s="186">
        <f>'INFO'!$D$25</f>
        <v>0</v>
      </c>
      <c r="Y159" s="186">
        <f>'INFO'!$D$26</f>
        <v>0</v>
      </c>
      <c r="Z159" s="186">
        <f>'INFO'!$D$27</f>
        <v>0</v>
      </c>
      <c r="AA159" t="s" s="187">
        <f>'INFO'!$D$28</f>
      </c>
      <c r="AB159" s="186">
        <f>'INFO'!$D$29</f>
        <v>0</v>
      </c>
      <c r="AC159" s="189">
        <f>'INFO'!$J$10</f>
        <v>0</v>
      </c>
      <c r="AD159" s="186">
        <f>'INFO'!$J$9</f>
        <v>0</v>
      </c>
      <c r="AE159" s="186">
        <f>IF($G$131&gt;0,10*$G$131/D159,0)</f>
        <v>0</v>
      </c>
    </row>
    <row r="160" ht="15.35" customHeight="1">
      <c r="A160" t="s" s="180">
        <v>476</v>
      </c>
      <c r="B160" t="s" s="204">
        <v>88</v>
      </c>
      <c r="C160" s="205">
        <v>10091</v>
      </c>
      <c r="D160" s="182">
        <f>_xlfn.SUMIFS('HOLDS'!K1:K155,'HOLDS'!C1:C155,B160)+_xlfn.SUMIFS('HOLDS'!K1:K155,'HOLDS'!C1:C155,"CH.GR.RVSET")</f>
        <v>0</v>
      </c>
      <c r="E160" t="s" s="183">
        <v>3</v>
      </c>
      <c r="F160" s="184">
        <f>VLOOKUP(B160,'HOLDS'!C1:T155,5,FALSE)</f>
        <v>133</v>
      </c>
      <c r="G160" s="182">
        <f>_xlfn.SUMIFS('HOLDS'!K1:K155,'HOLDS'!C1:C155,B160)</f>
        <v>0</v>
      </c>
      <c r="H160" s="185">
        <f>F160*G160</f>
        <v>0</v>
      </c>
      <c r="I160" s="186">
        <f>'INFO'!$D$6</f>
        <v>0</v>
      </c>
      <c r="J160" s="186">
        <f>'INFO'!$D$7</f>
        <v>0</v>
      </c>
      <c r="K160" t="s" s="187">
        <f>'INFO'!$D$8</f>
      </c>
      <c r="L160" s="186">
        <f>'INFO'!$D$9</f>
        <v>0</v>
      </c>
      <c r="M160" s="186">
        <f>'INFO'!$D$10</f>
        <v>0</v>
      </c>
      <c r="N160" t="s" s="187">
        <f>'INFO'!$D$11</f>
      </c>
      <c r="O160" s="186">
        <f>'INFO'!$D$13</f>
        <v>0</v>
      </c>
      <c r="P160" s="186">
        <f>'INFO'!$D$14</f>
        <v>0</v>
      </c>
      <c r="Q160" t="s" s="187">
        <f>'INFO'!$D$15</f>
      </c>
      <c r="R160" s="188">
        <f>'INFO'!$D$17</f>
      </c>
      <c r="S160" t="s" s="187">
        <f>'INFO'!$D$18</f>
      </c>
      <c r="T160" t="s" s="187">
        <f>'INFO'!$D$19</f>
      </c>
      <c r="U160" s="186">
        <f>'INFO'!$D$22</f>
        <v>0</v>
      </c>
      <c r="V160" s="186">
        <f>'INFO'!$D$23</f>
        <v>0</v>
      </c>
      <c r="W160" t="s" s="187">
        <f>'INFO'!$D$24</f>
      </c>
      <c r="X160" s="186">
        <f>'INFO'!$D$25</f>
        <v>0</v>
      </c>
      <c r="Y160" s="186">
        <f>'INFO'!$D$26</f>
        <v>0</v>
      </c>
      <c r="Z160" s="186">
        <f>'INFO'!$D$27</f>
        <v>0</v>
      </c>
      <c r="AA160" t="s" s="187">
        <f>'INFO'!$D$28</f>
      </c>
      <c r="AB160" s="186">
        <f>'INFO'!$D$29</f>
        <v>0</v>
      </c>
      <c r="AC160" s="189">
        <f>'INFO'!$J$10</f>
        <v>0</v>
      </c>
      <c r="AD160" s="186">
        <f>'INFO'!$J$9</f>
        <v>0</v>
      </c>
      <c r="AE160" s="186">
        <f>IF($G$131&gt;0,10*$G$131/D160,0)</f>
        <v>0</v>
      </c>
    </row>
    <row r="161" ht="15.35" customHeight="1">
      <c r="A161" t="s" s="180">
        <v>477</v>
      </c>
      <c r="B161" t="s" s="204">
        <v>90</v>
      </c>
      <c r="C161" s="205">
        <v>10091</v>
      </c>
      <c r="D161" s="182">
        <f>_xlfn.SUMIFS('HOLDS'!K1:K155,'HOLDS'!C1:C155,B161)+_xlfn.SUMIFS('HOLDS'!K1:K155,'HOLDS'!C1:C155,"CH.GR.RVSET")</f>
        <v>0</v>
      </c>
      <c r="E161" t="s" s="183">
        <v>3</v>
      </c>
      <c r="F161" s="184">
        <f>VLOOKUP(B161,'HOLDS'!C1:T155,5,FALSE)</f>
        <v>152.5</v>
      </c>
      <c r="G161" s="182">
        <f>_xlfn.SUMIFS('HOLDS'!K1:K155,'HOLDS'!C1:C155,B161)</f>
        <v>0</v>
      </c>
      <c r="H161" s="185">
        <f>F161*G161</f>
        <v>0</v>
      </c>
      <c r="I161" s="186">
        <f>'INFO'!$D$6</f>
        <v>0</v>
      </c>
      <c r="J161" s="186">
        <f>'INFO'!$D$7</f>
        <v>0</v>
      </c>
      <c r="K161" t="s" s="187">
        <f>'INFO'!$D$8</f>
      </c>
      <c r="L161" s="186">
        <f>'INFO'!$D$9</f>
        <v>0</v>
      </c>
      <c r="M161" s="186">
        <f>'INFO'!$D$10</f>
        <v>0</v>
      </c>
      <c r="N161" t="s" s="187">
        <f>'INFO'!$D$11</f>
      </c>
      <c r="O161" s="186">
        <f>'INFO'!$D$13</f>
        <v>0</v>
      </c>
      <c r="P161" s="186">
        <f>'INFO'!$D$14</f>
        <v>0</v>
      </c>
      <c r="Q161" t="s" s="187">
        <f>'INFO'!$D$15</f>
      </c>
      <c r="R161" s="188">
        <f>'INFO'!$D$17</f>
      </c>
      <c r="S161" t="s" s="187">
        <f>'INFO'!$D$18</f>
      </c>
      <c r="T161" t="s" s="187">
        <f>'INFO'!$D$19</f>
      </c>
      <c r="U161" s="186">
        <f>'INFO'!$D$22</f>
        <v>0</v>
      </c>
      <c r="V161" s="186">
        <f>'INFO'!$D$23</f>
        <v>0</v>
      </c>
      <c r="W161" t="s" s="187">
        <f>'INFO'!$D$24</f>
      </c>
      <c r="X161" s="186">
        <f>'INFO'!$D$25</f>
        <v>0</v>
      </c>
      <c r="Y161" s="186">
        <f>'INFO'!$D$26</f>
        <v>0</v>
      </c>
      <c r="Z161" s="186">
        <f>'INFO'!$D$27</f>
        <v>0</v>
      </c>
      <c r="AA161" t="s" s="187">
        <f>'INFO'!$D$28</f>
      </c>
      <c r="AB161" s="186">
        <f>'INFO'!$D$29</f>
        <v>0</v>
      </c>
      <c r="AC161" s="189">
        <f>'INFO'!$J$10</f>
        <v>0</v>
      </c>
      <c r="AD161" s="186">
        <f>'INFO'!$J$9</f>
        <v>0</v>
      </c>
      <c r="AE161" s="186">
        <f>IF($G$131&gt;0,10*$G$131/D161,0)</f>
        <v>0</v>
      </c>
    </row>
    <row r="162" ht="15.35" customHeight="1">
      <c r="A162" t="s" s="180">
        <v>478</v>
      </c>
      <c r="B162" t="s" s="204">
        <v>92</v>
      </c>
      <c r="C162" s="205">
        <v>10091</v>
      </c>
      <c r="D162" s="182">
        <f>_xlfn.SUMIFS('HOLDS'!K1:K155,'HOLDS'!C1:C155,B162)+_xlfn.SUMIFS('HOLDS'!K1:K155,'HOLDS'!C1:C155,"CH.GR.RVSET")</f>
        <v>0</v>
      </c>
      <c r="E162" t="s" s="183">
        <v>3</v>
      </c>
      <c r="F162" s="184">
        <f>VLOOKUP(B162,'HOLDS'!C1:T155,5,FALSE)</f>
        <v>160</v>
      </c>
      <c r="G162" s="182">
        <f>_xlfn.SUMIFS('HOLDS'!K1:K155,'HOLDS'!C1:C155,B162)</f>
        <v>0</v>
      </c>
      <c r="H162" s="185">
        <f>F162*G162</f>
        <v>0</v>
      </c>
      <c r="I162" s="186">
        <f>'INFO'!$D$6</f>
        <v>0</v>
      </c>
      <c r="J162" s="186">
        <f>'INFO'!$D$7</f>
        <v>0</v>
      </c>
      <c r="K162" t="s" s="187">
        <f>'INFO'!$D$8</f>
      </c>
      <c r="L162" s="186">
        <f>'INFO'!$D$9</f>
        <v>0</v>
      </c>
      <c r="M162" s="186">
        <f>'INFO'!$D$10</f>
        <v>0</v>
      </c>
      <c r="N162" t="s" s="187">
        <f>'INFO'!$D$11</f>
      </c>
      <c r="O162" s="186">
        <f>'INFO'!$D$13</f>
        <v>0</v>
      </c>
      <c r="P162" s="186">
        <f>'INFO'!$D$14</f>
        <v>0</v>
      </c>
      <c r="Q162" t="s" s="187">
        <f>'INFO'!$D$15</f>
      </c>
      <c r="R162" s="188">
        <f>'INFO'!$D$17</f>
      </c>
      <c r="S162" t="s" s="187">
        <f>'INFO'!$D$18</f>
      </c>
      <c r="T162" t="s" s="187">
        <f>'INFO'!$D$19</f>
      </c>
      <c r="U162" s="186">
        <f>'INFO'!$D$22</f>
        <v>0</v>
      </c>
      <c r="V162" s="186">
        <f>'INFO'!$D$23</f>
        <v>0</v>
      </c>
      <c r="W162" t="s" s="187">
        <f>'INFO'!$D$24</f>
      </c>
      <c r="X162" s="186">
        <f>'INFO'!$D$25</f>
        <v>0</v>
      </c>
      <c r="Y162" s="186">
        <f>'INFO'!$D$26</f>
        <v>0</v>
      </c>
      <c r="Z162" s="186">
        <f>'INFO'!$D$27</f>
        <v>0</v>
      </c>
      <c r="AA162" t="s" s="187">
        <f>'INFO'!$D$28</f>
      </c>
      <c r="AB162" s="186">
        <f>'INFO'!$D$29</f>
        <v>0</v>
      </c>
      <c r="AC162" s="189">
        <f>'INFO'!$J$10</f>
        <v>0</v>
      </c>
      <c r="AD162" s="186">
        <f>'INFO'!$J$9</f>
        <v>0</v>
      </c>
      <c r="AE162" s="186">
        <f>IF($G$131&gt;0,10*$G$131/D162,0)</f>
        <v>0</v>
      </c>
    </row>
    <row r="163" ht="15.35" customHeight="1">
      <c r="A163" t="s" s="180">
        <v>479</v>
      </c>
      <c r="B163" t="s" s="204">
        <v>94</v>
      </c>
      <c r="C163" s="205">
        <v>10091</v>
      </c>
      <c r="D163" s="182">
        <f>_xlfn.SUMIFS('HOLDS'!K1:K155,'HOLDS'!C1:C155,B163)+_xlfn.SUMIFS('HOLDS'!K1:K155,'HOLDS'!C1:C155,"CH.GR.RVSET")</f>
        <v>0</v>
      </c>
      <c r="E163" t="s" s="183">
        <v>3</v>
      </c>
      <c r="F163" s="184">
        <f>VLOOKUP(B163,'HOLDS'!C1:T155,5,FALSE)</f>
        <v>159.5</v>
      </c>
      <c r="G163" s="182">
        <f>_xlfn.SUMIFS('HOLDS'!K1:K155,'HOLDS'!C1:C155,B163)</f>
        <v>0</v>
      </c>
      <c r="H163" s="185">
        <f>F163*G163</f>
        <v>0</v>
      </c>
      <c r="I163" s="186">
        <f>'INFO'!$D$6</f>
        <v>0</v>
      </c>
      <c r="J163" s="186">
        <f>'INFO'!$D$7</f>
        <v>0</v>
      </c>
      <c r="K163" t="s" s="187">
        <f>'INFO'!$D$8</f>
      </c>
      <c r="L163" s="186">
        <f>'INFO'!$D$9</f>
        <v>0</v>
      </c>
      <c r="M163" s="186">
        <f>'INFO'!$D$10</f>
        <v>0</v>
      </c>
      <c r="N163" t="s" s="187">
        <f>'INFO'!$D$11</f>
      </c>
      <c r="O163" s="186">
        <f>'INFO'!$D$13</f>
        <v>0</v>
      </c>
      <c r="P163" s="186">
        <f>'INFO'!$D$14</f>
        <v>0</v>
      </c>
      <c r="Q163" t="s" s="187">
        <f>'INFO'!$D$15</f>
      </c>
      <c r="R163" s="188">
        <f>'INFO'!$D$17</f>
      </c>
      <c r="S163" t="s" s="187">
        <f>'INFO'!$D$18</f>
      </c>
      <c r="T163" t="s" s="187">
        <f>'INFO'!$D$19</f>
      </c>
      <c r="U163" s="186">
        <f>'INFO'!$D$22</f>
        <v>0</v>
      </c>
      <c r="V163" s="186">
        <f>'INFO'!$D$23</f>
        <v>0</v>
      </c>
      <c r="W163" t="s" s="187">
        <f>'INFO'!$D$24</f>
      </c>
      <c r="X163" s="186">
        <f>'INFO'!$D$25</f>
        <v>0</v>
      </c>
      <c r="Y163" s="186">
        <f>'INFO'!$D$26</f>
        <v>0</v>
      </c>
      <c r="Z163" s="186">
        <f>'INFO'!$D$27</f>
        <v>0</v>
      </c>
      <c r="AA163" t="s" s="187">
        <f>'INFO'!$D$28</f>
      </c>
      <c r="AB163" s="186">
        <f>'INFO'!$D$29</f>
        <v>0</v>
      </c>
      <c r="AC163" s="189">
        <f>'INFO'!$J$10</f>
        <v>0</v>
      </c>
      <c r="AD163" s="186">
        <f>'INFO'!$J$9</f>
        <v>0</v>
      </c>
      <c r="AE163" s="186">
        <f>IF($G$131&gt;0,10*$G$131/D163,0)</f>
        <v>0</v>
      </c>
    </row>
    <row r="164" ht="15.35" customHeight="1">
      <c r="A164" t="s" s="180">
        <v>480</v>
      </c>
      <c r="B164" t="s" s="204">
        <v>96</v>
      </c>
      <c r="C164" s="205">
        <v>10091</v>
      </c>
      <c r="D164" s="182">
        <f>_xlfn.SUMIFS('HOLDS'!K1:K155,'HOLDS'!C1:C155,B164)+_xlfn.SUMIFS('HOLDS'!K1:K155,'HOLDS'!C1:C155,"CH.GR.RVSET")</f>
        <v>0</v>
      </c>
      <c r="E164" t="s" s="183">
        <v>3</v>
      </c>
      <c r="F164" s="184">
        <f>VLOOKUP(B164,'HOLDS'!C1:T155,5,FALSE)</f>
        <v>136.5</v>
      </c>
      <c r="G164" s="182">
        <f>_xlfn.SUMIFS('HOLDS'!K1:K155,'HOLDS'!C1:C155,B164)</f>
        <v>0</v>
      </c>
      <c r="H164" s="185">
        <f>F164*G164</f>
        <v>0</v>
      </c>
      <c r="I164" s="186">
        <f>'INFO'!$D$6</f>
        <v>0</v>
      </c>
      <c r="J164" s="186">
        <f>'INFO'!$D$7</f>
        <v>0</v>
      </c>
      <c r="K164" t="s" s="187">
        <f>'INFO'!$D$8</f>
      </c>
      <c r="L164" s="186">
        <f>'INFO'!$D$9</f>
        <v>0</v>
      </c>
      <c r="M164" s="186">
        <f>'INFO'!$D$10</f>
        <v>0</v>
      </c>
      <c r="N164" t="s" s="187">
        <f>'INFO'!$D$11</f>
      </c>
      <c r="O164" s="186">
        <f>'INFO'!$D$13</f>
        <v>0</v>
      </c>
      <c r="P164" s="186">
        <f>'INFO'!$D$14</f>
        <v>0</v>
      </c>
      <c r="Q164" t="s" s="187">
        <f>'INFO'!$D$15</f>
      </c>
      <c r="R164" s="188">
        <f>'INFO'!$D$17</f>
      </c>
      <c r="S164" t="s" s="187">
        <f>'INFO'!$D$18</f>
      </c>
      <c r="T164" t="s" s="187">
        <f>'INFO'!$D$19</f>
      </c>
      <c r="U164" s="186">
        <f>'INFO'!$D$22</f>
        <v>0</v>
      </c>
      <c r="V164" s="186">
        <f>'INFO'!$D$23</f>
        <v>0</v>
      </c>
      <c r="W164" t="s" s="187">
        <f>'INFO'!$D$24</f>
      </c>
      <c r="X164" s="186">
        <f>'INFO'!$D$25</f>
        <v>0</v>
      </c>
      <c r="Y164" s="186">
        <f>'INFO'!$D$26</f>
        <v>0</v>
      </c>
      <c r="Z164" s="186">
        <f>'INFO'!$D$27</f>
        <v>0</v>
      </c>
      <c r="AA164" t="s" s="187">
        <f>'INFO'!$D$28</f>
      </c>
      <c r="AB164" s="186">
        <f>'INFO'!$D$29</f>
        <v>0</v>
      </c>
      <c r="AC164" s="189">
        <f>'INFO'!$J$10</f>
        <v>0</v>
      </c>
      <c r="AD164" s="186">
        <f>'INFO'!$J$9</f>
        <v>0</v>
      </c>
      <c r="AE164" s="186">
        <f>IF($G$131&gt;0,10*$G$131/D164,0)</f>
        <v>0</v>
      </c>
    </row>
    <row r="165" ht="15.35" customHeight="1">
      <c r="A165" t="s" s="180">
        <v>481</v>
      </c>
      <c r="B165" t="s" s="204">
        <v>98</v>
      </c>
      <c r="C165" s="205">
        <v>10091</v>
      </c>
      <c r="D165" s="182">
        <f>_xlfn.SUMIFS('HOLDS'!K1:K155,'HOLDS'!C1:C155,B165)+_xlfn.SUMIFS('HOLDS'!K1:K155,'HOLDS'!C1:C155,"CH.GR.RVSET")</f>
        <v>0</v>
      </c>
      <c r="E165" t="s" s="183">
        <v>3</v>
      </c>
      <c r="F165" s="184">
        <f>VLOOKUP(B165,'HOLDS'!C1:T155,5,FALSE)</f>
        <v>141.5</v>
      </c>
      <c r="G165" s="182">
        <f>_xlfn.SUMIFS('HOLDS'!K1:K155,'HOLDS'!C1:C155,B165)</f>
        <v>0</v>
      </c>
      <c r="H165" s="185">
        <f>F165*G165</f>
        <v>0</v>
      </c>
      <c r="I165" s="186">
        <f>'INFO'!$D$6</f>
        <v>0</v>
      </c>
      <c r="J165" s="186">
        <f>'INFO'!$D$7</f>
        <v>0</v>
      </c>
      <c r="K165" t="s" s="187">
        <f>'INFO'!$D$8</f>
      </c>
      <c r="L165" s="186">
        <f>'INFO'!$D$9</f>
        <v>0</v>
      </c>
      <c r="M165" s="186">
        <f>'INFO'!$D$10</f>
        <v>0</v>
      </c>
      <c r="N165" t="s" s="187">
        <f>'INFO'!$D$11</f>
      </c>
      <c r="O165" s="186">
        <f>'INFO'!$D$13</f>
        <v>0</v>
      </c>
      <c r="P165" s="186">
        <f>'INFO'!$D$14</f>
        <v>0</v>
      </c>
      <c r="Q165" t="s" s="187">
        <f>'INFO'!$D$15</f>
      </c>
      <c r="R165" s="188">
        <f>'INFO'!$D$17</f>
      </c>
      <c r="S165" t="s" s="187">
        <f>'INFO'!$D$18</f>
      </c>
      <c r="T165" t="s" s="187">
        <f>'INFO'!$D$19</f>
      </c>
      <c r="U165" s="186">
        <f>'INFO'!$D$22</f>
        <v>0</v>
      </c>
      <c r="V165" s="186">
        <f>'INFO'!$D$23</f>
        <v>0</v>
      </c>
      <c r="W165" t="s" s="187">
        <f>'INFO'!$D$24</f>
      </c>
      <c r="X165" s="186">
        <f>'INFO'!$D$25</f>
        <v>0</v>
      </c>
      <c r="Y165" s="186">
        <f>'INFO'!$D$26</f>
        <v>0</v>
      </c>
      <c r="Z165" s="186">
        <f>'INFO'!$D$27</f>
        <v>0</v>
      </c>
      <c r="AA165" t="s" s="187">
        <f>'INFO'!$D$28</f>
      </c>
      <c r="AB165" s="186">
        <f>'INFO'!$D$29</f>
        <v>0</v>
      </c>
      <c r="AC165" s="189">
        <f>'INFO'!$J$10</f>
        <v>0</v>
      </c>
      <c r="AD165" s="186">
        <f>'INFO'!$J$9</f>
        <v>0</v>
      </c>
      <c r="AE165" s="186">
        <f>IF($G$131&gt;0,10*$G$131/D165,0)</f>
        <v>0</v>
      </c>
    </row>
    <row r="166" ht="15.35" customHeight="1">
      <c r="A166" t="s" s="180">
        <v>482</v>
      </c>
      <c r="B166" t="s" s="204">
        <v>100</v>
      </c>
      <c r="C166" s="205">
        <v>10091</v>
      </c>
      <c r="D166" s="182">
        <f>_xlfn.SUMIFS('HOLDS'!K1:K155,'HOLDS'!C1:C155,B166)+_xlfn.SUMIFS('HOLDS'!K1:K155,'HOLDS'!C1:C155,"CH.GR.RVSET")</f>
        <v>0</v>
      </c>
      <c r="E166" t="s" s="183">
        <v>3</v>
      </c>
      <c r="F166" s="184">
        <f>VLOOKUP(B166,'HOLDS'!C1:T155,5,FALSE)</f>
        <v>161.5</v>
      </c>
      <c r="G166" s="182">
        <f>_xlfn.SUMIFS('HOLDS'!K1:K155,'HOLDS'!C1:C155,B166)</f>
        <v>0</v>
      </c>
      <c r="H166" s="185">
        <f>F166*G166</f>
        <v>0</v>
      </c>
      <c r="I166" s="186">
        <f>'INFO'!$D$6</f>
        <v>0</v>
      </c>
      <c r="J166" s="186">
        <f>'INFO'!$D$7</f>
        <v>0</v>
      </c>
      <c r="K166" t="s" s="187">
        <f>'INFO'!$D$8</f>
      </c>
      <c r="L166" s="186">
        <f>'INFO'!$D$9</f>
        <v>0</v>
      </c>
      <c r="M166" s="186">
        <f>'INFO'!$D$10</f>
        <v>0</v>
      </c>
      <c r="N166" t="s" s="187">
        <f>'INFO'!$D$11</f>
      </c>
      <c r="O166" s="186">
        <f>'INFO'!$D$13</f>
        <v>0</v>
      </c>
      <c r="P166" s="186">
        <f>'INFO'!$D$14</f>
        <v>0</v>
      </c>
      <c r="Q166" t="s" s="187">
        <f>'INFO'!$D$15</f>
      </c>
      <c r="R166" s="188">
        <f>'INFO'!$D$17</f>
      </c>
      <c r="S166" t="s" s="187">
        <f>'INFO'!$D$18</f>
      </c>
      <c r="T166" t="s" s="187">
        <f>'INFO'!$D$19</f>
      </c>
      <c r="U166" s="186">
        <f>'INFO'!$D$22</f>
        <v>0</v>
      </c>
      <c r="V166" s="186">
        <f>'INFO'!$D$23</f>
        <v>0</v>
      </c>
      <c r="W166" t="s" s="187">
        <f>'INFO'!$D$24</f>
      </c>
      <c r="X166" s="186">
        <f>'INFO'!$D$25</f>
        <v>0</v>
      </c>
      <c r="Y166" s="186">
        <f>'INFO'!$D$26</f>
        <v>0</v>
      </c>
      <c r="Z166" s="186">
        <f>'INFO'!$D$27</f>
        <v>0</v>
      </c>
      <c r="AA166" t="s" s="187">
        <f>'INFO'!$D$28</f>
      </c>
      <c r="AB166" s="186">
        <f>'INFO'!$D$29</f>
        <v>0</v>
      </c>
      <c r="AC166" s="189">
        <f>'INFO'!$J$10</f>
        <v>0</v>
      </c>
      <c r="AD166" s="186">
        <f>'INFO'!$J$9</f>
        <v>0</v>
      </c>
      <c r="AE166" s="186">
        <f>IF($G$131&gt;0,10*$G$131/D166,0)</f>
        <v>0</v>
      </c>
    </row>
    <row r="167" ht="15.35" customHeight="1">
      <c r="A167" t="s" s="180">
        <v>483</v>
      </c>
      <c r="B167" t="s" s="204">
        <v>102</v>
      </c>
      <c r="C167" s="205">
        <v>10091</v>
      </c>
      <c r="D167" s="182">
        <f>_xlfn.SUMIFS('HOLDS'!K1:K155,'HOLDS'!C1:C155,B167)+_xlfn.SUMIFS('HOLDS'!K1:K155,'HOLDS'!C1:C155,"CH.GR.RVSET")</f>
        <v>0</v>
      </c>
      <c r="E167" t="s" s="183">
        <v>3</v>
      </c>
      <c r="F167" s="184">
        <f>VLOOKUP(B167,'HOLDS'!C1:T155,5,FALSE)</f>
        <v>183</v>
      </c>
      <c r="G167" s="182">
        <f>_xlfn.SUMIFS('HOLDS'!K1:K155,'HOLDS'!C1:C155,B167)</f>
        <v>0</v>
      </c>
      <c r="H167" s="185">
        <f>F167*G167</f>
        <v>0</v>
      </c>
      <c r="I167" s="186">
        <f>'INFO'!$D$6</f>
        <v>0</v>
      </c>
      <c r="J167" s="186">
        <f>'INFO'!$D$7</f>
        <v>0</v>
      </c>
      <c r="K167" t="s" s="187">
        <f>'INFO'!$D$8</f>
      </c>
      <c r="L167" s="186">
        <f>'INFO'!$D$9</f>
        <v>0</v>
      </c>
      <c r="M167" s="186">
        <f>'INFO'!$D$10</f>
        <v>0</v>
      </c>
      <c r="N167" t="s" s="187">
        <f>'INFO'!$D$11</f>
      </c>
      <c r="O167" s="186">
        <f>'INFO'!$D$13</f>
        <v>0</v>
      </c>
      <c r="P167" s="186">
        <f>'INFO'!$D$14</f>
        <v>0</v>
      </c>
      <c r="Q167" t="s" s="187">
        <f>'INFO'!$D$15</f>
      </c>
      <c r="R167" s="188">
        <f>'INFO'!$D$17</f>
      </c>
      <c r="S167" t="s" s="187">
        <f>'INFO'!$D$18</f>
      </c>
      <c r="T167" t="s" s="187">
        <f>'INFO'!$D$19</f>
      </c>
      <c r="U167" s="186">
        <f>'INFO'!$D$22</f>
        <v>0</v>
      </c>
      <c r="V167" s="186">
        <f>'INFO'!$D$23</f>
        <v>0</v>
      </c>
      <c r="W167" t="s" s="187">
        <f>'INFO'!$D$24</f>
      </c>
      <c r="X167" s="186">
        <f>'INFO'!$D$25</f>
        <v>0</v>
      </c>
      <c r="Y167" s="186">
        <f>'INFO'!$D$26</f>
        <v>0</v>
      </c>
      <c r="Z167" s="186">
        <f>'INFO'!$D$27</f>
        <v>0</v>
      </c>
      <c r="AA167" t="s" s="187">
        <f>'INFO'!$D$28</f>
      </c>
      <c r="AB167" s="186">
        <f>'INFO'!$D$29</f>
        <v>0</v>
      </c>
      <c r="AC167" s="189">
        <f>'INFO'!$J$10</f>
        <v>0</v>
      </c>
      <c r="AD167" s="186">
        <f>'INFO'!$J$9</f>
        <v>0</v>
      </c>
      <c r="AE167" s="186">
        <f>IF($G$131&gt;0,10*$G$131/D167,0)</f>
        <v>0</v>
      </c>
    </row>
    <row r="168" ht="15.35" customHeight="1">
      <c r="A168" t="s" s="180">
        <v>484</v>
      </c>
      <c r="B168" t="s" s="204">
        <v>104</v>
      </c>
      <c r="C168" s="205">
        <v>10091</v>
      </c>
      <c r="D168" s="182">
        <f>_xlfn.SUMIFS('HOLDS'!K1:K155,'HOLDS'!C1:C155,B168)+_xlfn.SUMIFS('HOLDS'!K1:K155,'HOLDS'!C1:C155,"CH.GR.RVSET")</f>
        <v>0</v>
      </c>
      <c r="E168" t="s" s="183">
        <v>3</v>
      </c>
      <c r="F168" s="184">
        <f>VLOOKUP(B168,'HOLDS'!C1:T155,5,FALSE)</f>
        <v>146.5</v>
      </c>
      <c r="G168" s="182">
        <f>_xlfn.SUMIFS('HOLDS'!K1:K155,'HOLDS'!C1:C155,B168)</f>
        <v>0</v>
      </c>
      <c r="H168" s="185">
        <f>F168*G168</f>
        <v>0</v>
      </c>
      <c r="I168" s="186">
        <f>'INFO'!$D$6</f>
        <v>0</v>
      </c>
      <c r="J168" s="186">
        <f>'INFO'!$D$7</f>
        <v>0</v>
      </c>
      <c r="K168" t="s" s="187">
        <f>'INFO'!$D$8</f>
      </c>
      <c r="L168" s="186">
        <f>'INFO'!$D$9</f>
        <v>0</v>
      </c>
      <c r="M168" s="186">
        <f>'INFO'!$D$10</f>
        <v>0</v>
      </c>
      <c r="N168" t="s" s="187">
        <f>'INFO'!$D$11</f>
      </c>
      <c r="O168" s="186">
        <f>'INFO'!$D$13</f>
        <v>0</v>
      </c>
      <c r="P168" s="186">
        <f>'INFO'!$D$14</f>
        <v>0</v>
      </c>
      <c r="Q168" t="s" s="187">
        <f>'INFO'!$D$15</f>
      </c>
      <c r="R168" s="188">
        <f>'INFO'!$D$17</f>
      </c>
      <c r="S168" t="s" s="187">
        <f>'INFO'!$D$18</f>
      </c>
      <c r="T168" t="s" s="187">
        <f>'INFO'!$D$19</f>
      </c>
      <c r="U168" s="186">
        <f>'INFO'!$D$22</f>
        <v>0</v>
      </c>
      <c r="V168" s="186">
        <f>'INFO'!$D$23</f>
        <v>0</v>
      </c>
      <c r="W168" t="s" s="187">
        <f>'INFO'!$D$24</f>
      </c>
      <c r="X168" s="186">
        <f>'INFO'!$D$25</f>
        <v>0</v>
      </c>
      <c r="Y168" s="186">
        <f>'INFO'!$D$26</f>
        <v>0</v>
      </c>
      <c r="Z168" s="186">
        <f>'INFO'!$D$27</f>
        <v>0</v>
      </c>
      <c r="AA168" t="s" s="187">
        <f>'INFO'!$D$28</f>
      </c>
      <c r="AB168" s="186">
        <f>'INFO'!$D$29</f>
        <v>0</v>
      </c>
      <c r="AC168" s="189">
        <f>'INFO'!$J$10</f>
        <v>0</v>
      </c>
      <c r="AD168" s="186">
        <f>'INFO'!$J$9</f>
        <v>0</v>
      </c>
      <c r="AE168" s="186">
        <f>IF($G$131&gt;0,10*$G$131/D168,0)</f>
        <v>0</v>
      </c>
    </row>
    <row r="169" ht="15.35" customHeight="1">
      <c r="A169" t="s" s="180">
        <v>485</v>
      </c>
      <c r="B169" t="s" s="204">
        <v>106</v>
      </c>
      <c r="C169" s="205">
        <v>10091</v>
      </c>
      <c r="D169" s="182">
        <f>_xlfn.SUMIFS('HOLDS'!K1:K155,'HOLDS'!C1:C155,B169)+_xlfn.SUMIFS('HOLDS'!K1:K155,'HOLDS'!C1:C155,"CH.GR.RVSET")</f>
        <v>0</v>
      </c>
      <c r="E169" t="s" s="183">
        <v>3</v>
      </c>
      <c r="F169" s="184">
        <f>VLOOKUP(B169,'HOLDS'!C1:T155,5,FALSE)</f>
        <v>188</v>
      </c>
      <c r="G169" s="182">
        <f>_xlfn.SUMIFS('HOLDS'!K1:K155,'HOLDS'!C1:C155,B169)</f>
        <v>0</v>
      </c>
      <c r="H169" s="185">
        <f>F169*G169</f>
        <v>0</v>
      </c>
      <c r="I169" s="186">
        <f>'INFO'!$D$6</f>
        <v>0</v>
      </c>
      <c r="J169" s="186">
        <f>'INFO'!$D$7</f>
        <v>0</v>
      </c>
      <c r="K169" t="s" s="187">
        <f>'INFO'!$D$8</f>
      </c>
      <c r="L169" s="186">
        <f>'INFO'!$D$9</f>
        <v>0</v>
      </c>
      <c r="M169" s="186">
        <f>'INFO'!$D$10</f>
        <v>0</v>
      </c>
      <c r="N169" t="s" s="187">
        <f>'INFO'!$D$11</f>
      </c>
      <c r="O169" s="186">
        <f>'INFO'!$D$13</f>
        <v>0</v>
      </c>
      <c r="P169" s="186">
        <f>'INFO'!$D$14</f>
        <v>0</v>
      </c>
      <c r="Q169" t="s" s="187">
        <f>'INFO'!$D$15</f>
      </c>
      <c r="R169" s="188">
        <f>'INFO'!$D$17</f>
      </c>
      <c r="S169" t="s" s="187">
        <f>'INFO'!$D$18</f>
      </c>
      <c r="T169" t="s" s="187">
        <f>'INFO'!$D$19</f>
      </c>
      <c r="U169" s="186">
        <f>'INFO'!$D$22</f>
        <v>0</v>
      </c>
      <c r="V169" s="186">
        <f>'INFO'!$D$23</f>
        <v>0</v>
      </c>
      <c r="W169" t="s" s="187">
        <f>'INFO'!$D$24</f>
      </c>
      <c r="X169" s="186">
        <f>'INFO'!$D$25</f>
        <v>0</v>
      </c>
      <c r="Y169" s="186">
        <f>'INFO'!$D$26</f>
        <v>0</v>
      </c>
      <c r="Z169" s="186">
        <f>'INFO'!$D$27</f>
        <v>0</v>
      </c>
      <c r="AA169" t="s" s="187">
        <f>'INFO'!$D$28</f>
      </c>
      <c r="AB169" s="186">
        <f>'INFO'!$D$29</f>
        <v>0</v>
      </c>
      <c r="AC169" s="189">
        <f>'INFO'!$J$10</f>
        <v>0</v>
      </c>
      <c r="AD169" s="186">
        <f>'INFO'!$J$9</f>
        <v>0</v>
      </c>
      <c r="AE169" s="186">
        <f>IF($G$131&gt;0,10*$G$131/D169,0)</f>
        <v>0</v>
      </c>
    </row>
    <row r="170" ht="15.35" customHeight="1">
      <c r="A170" t="s" s="180">
        <v>486</v>
      </c>
      <c r="B170" t="s" s="204">
        <v>108</v>
      </c>
      <c r="C170" s="205">
        <v>10091</v>
      </c>
      <c r="D170" s="182">
        <f>_xlfn.SUMIFS('HOLDS'!K1:K155,'HOLDS'!C1:C155,B170)+_xlfn.SUMIFS('HOLDS'!K1:K155,'HOLDS'!C1:C155,"CH.GR.RVSET")</f>
        <v>0</v>
      </c>
      <c r="E170" t="s" s="183">
        <v>3</v>
      </c>
      <c r="F170" s="184">
        <f>VLOOKUP(B170,'HOLDS'!C1:T155,5,FALSE)</f>
        <v>150</v>
      </c>
      <c r="G170" s="182">
        <f>_xlfn.SUMIFS('HOLDS'!K1:K155,'HOLDS'!C1:C155,B170)</f>
        <v>0</v>
      </c>
      <c r="H170" s="185">
        <f>F170*G170</f>
        <v>0</v>
      </c>
      <c r="I170" s="186">
        <f>'INFO'!$D$6</f>
        <v>0</v>
      </c>
      <c r="J170" s="186">
        <f>'INFO'!$D$7</f>
        <v>0</v>
      </c>
      <c r="K170" t="s" s="187">
        <f>'INFO'!$D$8</f>
      </c>
      <c r="L170" s="186">
        <f>'INFO'!$D$9</f>
        <v>0</v>
      </c>
      <c r="M170" s="186">
        <f>'INFO'!$D$10</f>
        <v>0</v>
      </c>
      <c r="N170" t="s" s="187">
        <f>'INFO'!$D$11</f>
      </c>
      <c r="O170" s="186">
        <f>'INFO'!$D$13</f>
        <v>0</v>
      </c>
      <c r="P170" s="186">
        <f>'INFO'!$D$14</f>
        <v>0</v>
      </c>
      <c r="Q170" t="s" s="187">
        <f>'INFO'!$D$15</f>
      </c>
      <c r="R170" s="188">
        <f>'INFO'!$D$17</f>
      </c>
      <c r="S170" t="s" s="187">
        <f>'INFO'!$D$18</f>
      </c>
      <c r="T170" t="s" s="187">
        <f>'INFO'!$D$19</f>
      </c>
      <c r="U170" s="186">
        <f>'INFO'!$D$22</f>
        <v>0</v>
      </c>
      <c r="V170" s="186">
        <f>'INFO'!$D$23</f>
        <v>0</v>
      </c>
      <c r="W170" t="s" s="187">
        <f>'INFO'!$D$24</f>
      </c>
      <c r="X170" s="186">
        <f>'INFO'!$D$25</f>
        <v>0</v>
      </c>
      <c r="Y170" s="186">
        <f>'INFO'!$D$26</f>
        <v>0</v>
      </c>
      <c r="Z170" s="186">
        <f>'INFO'!$D$27</f>
        <v>0</v>
      </c>
      <c r="AA170" t="s" s="187">
        <f>'INFO'!$D$28</f>
      </c>
      <c r="AB170" s="186">
        <f>'INFO'!$D$29</f>
        <v>0</v>
      </c>
      <c r="AC170" s="189">
        <f>'INFO'!$J$10</f>
        <v>0</v>
      </c>
      <c r="AD170" s="186">
        <f>'INFO'!$J$9</f>
        <v>0</v>
      </c>
      <c r="AE170" s="186">
        <f>IF($G$131&gt;0,10*$G$131/D170,0)</f>
        <v>0</v>
      </c>
    </row>
    <row r="171" ht="15.35" customHeight="1">
      <c r="A171" t="s" s="180">
        <v>487</v>
      </c>
      <c r="B171" t="s" s="204">
        <v>110</v>
      </c>
      <c r="C171" s="205">
        <v>10091</v>
      </c>
      <c r="D171" s="182">
        <f>_xlfn.SUMIFS('HOLDS'!K1:K155,'HOLDS'!C1:C155,B171)+_xlfn.SUMIFS('HOLDS'!K1:K155,'HOLDS'!C1:C155,"CH.GR.RVSET")</f>
        <v>0</v>
      </c>
      <c r="E171" t="s" s="183">
        <v>3</v>
      </c>
      <c r="F171" s="184">
        <f>VLOOKUP(B171,'HOLDS'!C1:T155,5,FALSE)</f>
        <v>221.5</v>
      </c>
      <c r="G171" s="182">
        <f>_xlfn.SUMIFS('HOLDS'!K1:K155,'HOLDS'!C1:C155,B171)</f>
        <v>0</v>
      </c>
      <c r="H171" s="185">
        <f>F171*G171</f>
        <v>0</v>
      </c>
      <c r="I171" s="186">
        <f>'INFO'!$D$6</f>
        <v>0</v>
      </c>
      <c r="J171" s="186">
        <f>'INFO'!$D$7</f>
        <v>0</v>
      </c>
      <c r="K171" t="s" s="187">
        <f>'INFO'!$D$8</f>
      </c>
      <c r="L171" s="186">
        <f>'INFO'!$D$9</f>
        <v>0</v>
      </c>
      <c r="M171" s="186">
        <f>'INFO'!$D$10</f>
        <v>0</v>
      </c>
      <c r="N171" t="s" s="187">
        <f>'INFO'!$D$11</f>
      </c>
      <c r="O171" s="186">
        <f>'INFO'!$D$13</f>
        <v>0</v>
      </c>
      <c r="P171" s="186">
        <f>'INFO'!$D$14</f>
        <v>0</v>
      </c>
      <c r="Q171" t="s" s="187">
        <f>'INFO'!$D$15</f>
      </c>
      <c r="R171" s="188">
        <f>'INFO'!$D$17</f>
      </c>
      <c r="S171" t="s" s="187">
        <f>'INFO'!$D$18</f>
      </c>
      <c r="T171" t="s" s="187">
        <f>'INFO'!$D$19</f>
      </c>
      <c r="U171" s="186">
        <f>'INFO'!$D$22</f>
        <v>0</v>
      </c>
      <c r="V171" s="186">
        <f>'INFO'!$D$23</f>
        <v>0</v>
      </c>
      <c r="W171" t="s" s="187">
        <f>'INFO'!$D$24</f>
      </c>
      <c r="X171" s="186">
        <f>'INFO'!$D$25</f>
        <v>0</v>
      </c>
      <c r="Y171" s="186">
        <f>'INFO'!$D$26</f>
        <v>0</v>
      </c>
      <c r="Z171" s="186">
        <f>'INFO'!$D$27</f>
        <v>0</v>
      </c>
      <c r="AA171" t="s" s="187">
        <f>'INFO'!$D$28</f>
      </c>
      <c r="AB171" s="186">
        <f>'INFO'!$D$29</f>
        <v>0</v>
      </c>
      <c r="AC171" s="189">
        <f>'INFO'!$J$10</f>
        <v>0</v>
      </c>
      <c r="AD171" s="186">
        <f>'INFO'!$J$9</f>
        <v>0</v>
      </c>
      <c r="AE171" s="186">
        <f>IF($G$131&gt;0,10*$G$131/D171,0)</f>
        <v>0</v>
      </c>
    </row>
    <row r="172" ht="15.35" customHeight="1">
      <c r="A172" t="s" s="180">
        <v>488</v>
      </c>
      <c r="B172" t="s" s="204">
        <v>112</v>
      </c>
      <c r="C172" s="205">
        <v>10091</v>
      </c>
      <c r="D172" s="182">
        <f>_xlfn.SUMIFS('HOLDS'!K1:K155,'HOLDS'!C1:C155,B172)+_xlfn.SUMIFS('HOLDS'!K1:K155,'HOLDS'!C1:C155,"CH.GR.RVSET")</f>
        <v>0</v>
      </c>
      <c r="E172" t="s" s="183">
        <v>3</v>
      </c>
      <c r="F172" s="184">
        <f>VLOOKUP(B172,'HOLDS'!C1:T155,5,FALSE)</f>
        <v>229</v>
      </c>
      <c r="G172" s="182">
        <f>_xlfn.SUMIFS('HOLDS'!K1:K155,'HOLDS'!C1:C155,B172)</f>
        <v>0</v>
      </c>
      <c r="H172" s="185">
        <f>F172*G172</f>
        <v>0</v>
      </c>
      <c r="I172" s="186">
        <f>'INFO'!$D$6</f>
        <v>0</v>
      </c>
      <c r="J172" s="186">
        <f>'INFO'!$D$7</f>
        <v>0</v>
      </c>
      <c r="K172" t="s" s="187">
        <f>'INFO'!$D$8</f>
      </c>
      <c r="L172" s="186">
        <f>'INFO'!$D$9</f>
        <v>0</v>
      </c>
      <c r="M172" s="186">
        <f>'INFO'!$D$10</f>
        <v>0</v>
      </c>
      <c r="N172" t="s" s="187">
        <f>'INFO'!$D$11</f>
      </c>
      <c r="O172" s="186">
        <f>'INFO'!$D$13</f>
        <v>0</v>
      </c>
      <c r="P172" s="186">
        <f>'INFO'!$D$14</f>
        <v>0</v>
      </c>
      <c r="Q172" t="s" s="187">
        <f>'INFO'!$D$15</f>
      </c>
      <c r="R172" s="188">
        <f>'INFO'!$D$17</f>
      </c>
      <c r="S172" t="s" s="187">
        <f>'INFO'!$D$18</f>
      </c>
      <c r="T172" t="s" s="187">
        <f>'INFO'!$D$19</f>
      </c>
      <c r="U172" s="186">
        <f>'INFO'!$D$22</f>
        <v>0</v>
      </c>
      <c r="V172" s="186">
        <f>'INFO'!$D$23</f>
        <v>0</v>
      </c>
      <c r="W172" t="s" s="187">
        <f>'INFO'!$D$24</f>
      </c>
      <c r="X172" s="186">
        <f>'INFO'!$D$25</f>
        <v>0</v>
      </c>
      <c r="Y172" s="186">
        <f>'INFO'!$D$26</f>
        <v>0</v>
      </c>
      <c r="Z172" s="186">
        <f>'INFO'!$D$27</f>
        <v>0</v>
      </c>
      <c r="AA172" t="s" s="187">
        <f>'INFO'!$D$28</f>
      </c>
      <c r="AB172" s="186">
        <f>'INFO'!$D$29</f>
        <v>0</v>
      </c>
      <c r="AC172" s="189">
        <f>'INFO'!$J$10</f>
        <v>0</v>
      </c>
      <c r="AD172" s="186">
        <f>'INFO'!$J$9</f>
        <v>0</v>
      </c>
      <c r="AE172" s="186">
        <f>IF($G$131&gt;0,10*$G$131/D172,0)</f>
        <v>0</v>
      </c>
    </row>
    <row r="173" ht="15.35" customHeight="1">
      <c r="A173" t="s" s="180">
        <v>489</v>
      </c>
      <c r="B173" t="s" s="204">
        <v>114</v>
      </c>
      <c r="C173" s="205">
        <v>10091</v>
      </c>
      <c r="D173" s="182">
        <f>_xlfn.SUMIFS('HOLDS'!K1:K155,'HOLDS'!C1:C155,B173)+_xlfn.SUMIFS('HOLDS'!K1:K155,'HOLDS'!C1:C155,"CH.GR.RVSET")</f>
        <v>0</v>
      </c>
      <c r="E173" t="s" s="183">
        <v>3</v>
      </c>
      <c r="F173" s="184">
        <f>VLOOKUP(B173,'HOLDS'!C1:T155,5,FALSE)</f>
        <v>229</v>
      </c>
      <c r="G173" s="182">
        <f>_xlfn.SUMIFS('HOLDS'!K1:K155,'HOLDS'!C1:C155,B173)</f>
        <v>0</v>
      </c>
      <c r="H173" s="185">
        <f>F173*G173</f>
        <v>0</v>
      </c>
      <c r="I173" s="186">
        <f>'INFO'!$D$6</f>
        <v>0</v>
      </c>
      <c r="J173" s="186">
        <f>'INFO'!$D$7</f>
        <v>0</v>
      </c>
      <c r="K173" t="s" s="187">
        <f>'INFO'!$D$8</f>
      </c>
      <c r="L173" s="186">
        <f>'INFO'!$D$9</f>
        <v>0</v>
      </c>
      <c r="M173" s="186">
        <f>'INFO'!$D$10</f>
        <v>0</v>
      </c>
      <c r="N173" t="s" s="187">
        <f>'INFO'!$D$11</f>
      </c>
      <c r="O173" s="186">
        <f>'INFO'!$D$13</f>
        <v>0</v>
      </c>
      <c r="P173" s="186">
        <f>'INFO'!$D$14</f>
        <v>0</v>
      </c>
      <c r="Q173" t="s" s="187">
        <f>'INFO'!$D$15</f>
      </c>
      <c r="R173" s="188">
        <f>'INFO'!$D$17</f>
      </c>
      <c r="S173" t="s" s="187">
        <f>'INFO'!$D$18</f>
      </c>
      <c r="T173" t="s" s="187">
        <f>'INFO'!$D$19</f>
      </c>
      <c r="U173" s="186">
        <f>'INFO'!$D$22</f>
        <v>0</v>
      </c>
      <c r="V173" s="186">
        <f>'INFO'!$D$23</f>
        <v>0</v>
      </c>
      <c r="W173" t="s" s="187">
        <f>'INFO'!$D$24</f>
      </c>
      <c r="X173" s="186">
        <f>'INFO'!$D$25</f>
        <v>0</v>
      </c>
      <c r="Y173" s="186">
        <f>'INFO'!$D$26</f>
        <v>0</v>
      </c>
      <c r="Z173" s="186">
        <f>'INFO'!$D$27</f>
        <v>0</v>
      </c>
      <c r="AA173" t="s" s="187">
        <f>'INFO'!$D$28</f>
      </c>
      <c r="AB173" s="186">
        <f>'INFO'!$D$29</f>
        <v>0</v>
      </c>
      <c r="AC173" s="189">
        <f>'INFO'!$J$10</f>
        <v>0</v>
      </c>
      <c r="AD173" s="186">
        <f>'INFO'!$J$9</f>
        <v>0</v>
      </c>
      <c r="AE173" s="191">
        <f>IF($G$131&gt;0,10*$G$131/D173,0)</f>
        <v>0</v>
      </c>
    </row>
    <row r="174" ht="15.35" customHeight="1">
      <c r="A174" t="s" s="192">
        <v>447</v>
      </c>
      <c r="B174" t="s" s="202">
        <v>23</v>
      </c>
      <c r="C174" s="203">
        <v>10090</v>
      </c>
      <c r="D174" s="169"/>
      <c r="E174" t="s" s="194">
        <v>4</v>
      </c>
      <c r="F174" s="195">
        <f>VLOOKUP(B174,'HOLDS'!C1:T155,5,FALSE)</f>
        <v>5635.5</v>
      </c>
      <c r="G174" s="172">
        <f>_xlfn.SUMIFS('HOLDS'!L1:L155,'HOLDS'!C1:C155,B174)</f>
        <v>0</v>
      </c>
      <c r="H174" s="196">
        <f>F174*G174</f>
        <v>0</v>
      </c>
      <c r="I174" s="197">
        <f>'INFO'!$D$6</f>
        <v>0</v>
      </c>
      <c r="J174" s="197">
        <f>'INFO'!$D$7</f>
        <v>0</v>
      </c>
      <c r="K174" t="s" s="198">
        <f>'INFO'!$D$8</f>
      </c>
      <c r="L174" s="197">
        <f>'INFO'!$D$9</f>
        <v>0</v>
      </c>
      <c r="M174" s="197">
        <f>'INFO'!$D$10</f>
        <v>0</v>
      </c>
      <c r="N174" t="s" s="198">
        <f>'INFO'!$D$11</f>
      </c>
      <c r="O174" s="197">
        <f>'INFO'!$D$13</f>
        <v>0</v>
      </c>
      <c r="P174" s="197">
        <f>'INFO'!$D$14</f>
        <v>0</v>
      </c>
      <c r="Q174" t="s" s="198">
        <f>'INFO'!$D$15</f>
      </c>
      <c r="R174" s="199">
        <f>'INFO'!$D$17</f>
      </c>
      <c r="S174" t="s" s="198">
        <f>'INFO'!$D$18</f>
      </c>
      <c r="T174" t="s" s="198">
        <f>'INFO'!$D$19</f>
      </c>
      <c r="U174" s="197">
        <f>'INFO'!$D$22</f>
        <v>0</v>
      </c>
      <c r="V174" s="197">
        <f>'INFO'!$D$23</f>
        <v>0</v>
      </c>
      <c r="W174" t="s" s="198">
        <f>'INFO'!$D$24</f>
      </c>
      <c r="X174" s="197">
        <f>'INFO'!$D$25</f>
        <v>0</v>
      </c>
      <c r="Y174" s="197">
        <f>'INFO'!$D$26</f>
        <v>0</v>
      </c>
      <c r="Z174" s="197">
        <f>'INFO'!$D$27</f>
        <v>0</v>
      </c>
      <c r="AA174" t="s" s="198">
        <f>'INFO'!$D$28</f>
      </c>
      <c r="AB174" s="197">
        <f>'INFO'!$D$29</f>
        <v>0</v>
      </c>
      <c r="AC174" s="200">
        <f>'INFO'!$J$10</f>
        <v>0</v>
      </c>
      <c r="AD174" s="201">
        <f>'INFO'!$J$9</f>
        <v>0</v>
      </c>
      <c r="AE174" s="179"/>
    </row>
    <row r="175" ht="15.35" customHeight="1">
      <c r="A175" t="s" s="180">
        <v>448</v>
      </c>
      <c r="B175" t="s" s="204">
        <v>26</v>
      </c>
      <c r="C175" s="205">
        <v>10090</v>
      </c>
      <c r="D175" s="182">
        <f>_xlfn.SUMIFS('HOLDS'!L1:L155,'HOLDS'!C1:C155,B175)+_xlfn.SUMIFS('HOLDS'!L1:L155,'HOLDS'!C1:C155,"CH.GR.RVSET")</f>
        <v>0</v>
      </c>
      <c r="E175" t="s" s="183">
        <v>4</v>
      </c>
      <c r="F175" s="184">
        <f>VLOOKUP(B175,'HOLDS'!C1:T155,5,FALSE)</f>
        <v>149</v>
      </c>
      <c r="G175" s="182">
        <f>_xlfn.SUMIFS('HOLDS'!L1:L155,'HOLDS'!C1:C155,B175)</f>
        <v>0</v>
      </c>
      <c r="H175" s="185">
        <f>F175*G175</f>
        <v>0</v>
      </c>
      <c r="I175" s="186">
        <f>'INFO'!$D$6</f>
        <v>0</v>
      </c>
      <c r="J175" s="186">
        <f>'INFO'!$D$7</f>
        <v>0</v>
      </c>
      <c r="K175" t="s" s="187">
        <f>'INFO'!$D$8</f>
      </c>
      <c r="L175" s="186">
        <f>'INFO'!$D$9</f>
        <v>0</v>
      </c>
      <c r="M175" s="186">
        <f>'INFO'!$D$10</f>
        <v>0</v>
      </c>
      <c r="N175" t="s" s="187">
        <f>'INFO'!$D$11</f>
      </c>
      <c r="O175" s="186">
        <f>'INFO'!$D$13</f>
        <v>0</v>
      </c>
      <c r="P175" s="186">
        <f>'INFO'!$D$14</f>
        <v>0</v>
      </c>
      <c r="Q175" t="s" s="187">
        <f>'INFO'!$D$15</f>
      </c>
      <c r="R175" s="188">
        <f>'INFO'!$D$17</f>
      </c>
      <c r="S175" t="s" s="187">
        <f>'INFO'!$D$18</f>
      </c>
      <c r="T175" t="s" s="187">
        <f>'INFO'!$D$19</f>
      </c>
      <c r="U175" s="186">
        <f>'INFO'!$D$22</f>
        <v>0</v>
      </c>
      <c r="V175" s="186">
        <f>'INFO'!$D$23</f>
        <v>0</v>
      </c>
      <c r="W175" t="s" s="187">
        <f>'INFO'!$D$24</f>
      </c>
      <c r="X175" s="186">
        <f>'INFO'!$D$25</f>
        <v>0</v>
      </c>
      <c r="Y175" s="186">
        <f>'INFO'!$D$26</f>
        <v>0</v>
      </c>
      <c r="Z175" s="186">
        <f>'INFO'!$D$27</f>
        <v>0</v>
      </c>
      <c r="AA175" t="s" s="187">
        <f>'INFO'!$D$28</f>
      </c>
      <c r="AB175" s="186">
        <f>'INFO'!$D$29</f>
        <v>0</v>
      </c>
      <c r="AC175" s="189">
        <f>'INFO'!$J$10</f>
        <v>0</v>
      </c>
      <c r="AD175" s="186">
        <f>'INFO'!$J$9</f>
        <v>0</v>
      </c>
      <c r="AE175" s="190">
        <f>IF($G$174&gt;0,10*$G$174/D175,0)</f>
        <v>0</v>
      </c>
    </row>
    <row r="176" ht="15.35" customHeight="1">
      <c r="A176" t="s" s="180">
        <v>449</v>
      </c>
      <c r="B176" t="s" s="204">
        <v>29</v>
      </c>
      <c r="C176" s="205">
        <v>10090</v>
      </c>
      <c r="D176" s="182">
        <f>_xlfn.SUMIFS('HOLDS'!L1:L155,'HOLDS'!C1:C155,B176)+_xlfn.SUMIFS('HOLDS'!L1:L155,'HOLDS'!C1:C155,"CH.GR.RVSET")</f>
        <v>0</v>
      </c>
      <c r="E176" t="s" s="183">
        <v>4</v>
      </c>
      <c r="F176" s="184">
        <f>VLOOKUP(B176,'HOLDS'!C1:T155,5,FALSE)</f>
        <v>136.5</v>
      </c>
      <c r="G176" s="182">
        <f>_xlfn.SUMIFS('HOLDS'!L1:L155,'HOLDS'!C1:C155,B176)</f>
        <v>0</v>
      </c>
      <c r="H176" s="185">
        <f>F176*G176</f>
        <v>0</v>
      </c>
      <c r="I176" s="186">
        <f>'INFO'!$D$6</f>
        <v>0</v>
      </c>
      <c r="J176" s="186">
        <f>'INFO'!$D$7</f>
        <v>0</v>
      </c>
      <c r="K176" t="s" s="187">
        <f>'INFO'!$D$8</f>
      </c>
      <c r="L176" s="186">
        <f>'INFO'!$D$9</f>
        <v>0</v>
      </c>
      <c r="M176" s="186">
        <f>'INFO'!$D$10</f>
        <v>0</v>
      </c>
      <c r="N176" t="s" s="187">
        <f>'INFO'!$D$11</f>
      </c>
      <c r="O176" s="186">
        <f>'INFO'!$D$13</f>
        <v>0</v>
      </c>
      <c r="P176" s="186">
        <f>'INFO'!$D$14</f>
        <v>0</v>
      </c>
      <c r="Q176" t="s" s="187">
        <f>'INFO'!$D$15</f>
      </c>
      <c r="R176" s="188">
        <f>'INFO'!$D$17</f>
      </c>
      <c r="S176" t="s" s="187">
        <f>'INFO'!$D$18</f>
      </c>
      <c r="T176" t="s" s="187">
        <f>'INFO'!$D$19</f>
      </c>
      <c r="U176" s="186">
        <f>'INFO'!$D$22</f>
        <v>0</v>
      </c>
      <c r="V176" s="186">
        <f>'INFO'!$D$23</f>
        <v>0</v>
      </c>
      <c r="W176" t="s" s="187">
        <f>'INFO'!$D$24</f>
      </c>
      <c r="X176" s="186">
        <f>'INFO'!$D$25</f>
        <v>0</v>
      </c>
      <c r="Y176" s="186">
        <f>'INFO'!$D$26</f>
        <v>0</v>
      </c>
      <c r="Z176" s="186">
        <f>'INFO'!$D$27</f>
        <v>0</v>
      </c>
      <c r="AA176" t="s" s="187">
        <f>'INFO'!$D$28</f>
      </c>
      <c r="AB176" s="186">
        <f>'INFO'!$D$29</f>
        <v>0</v>
      </c>
      <c r="AC176" s="189">
        <f>'INFO'!$J$10</f>
        <v>0</v>
      </c>
      <c r="AD176" s="186">
        <f>'INFO'!$J$9</f>
        <v>0</v>
      </c>
      <c r="AE176" s="186">
        <f>IF($G$174&gt;0,10*$G$174/D176,0)</f>
        <v>0</v>
      </c>
    </row>
    <row r="177" ht="15.35" customHeight="1">
      <c r="A177" t="s" s="180">
        <v>450</v>
      </c>
      <c r="B177" t="s" s="204">
        <v>31</v>
      </c>
      <c r="C177" s="205">
        <v>10090</v>
      </c>
      <c r="D177" s="182">
        <f>_xlfn.SUMIFS('HOLDS'!L1:L155,'HOLDS'!C1:C155,B177)+_xlfn.SUMIFS('HOLDS'!L1:L155,'HOLDS'!C1:C155,"CH.GR.RVSET")</f>
        <v>0</v>
      </c>
      <c r="E177" t="s" s="183">
        <v>4</v>
      </c>
      <c r="F177" s="184">
        <f>VLOOKUP(B177,'HOLDS'!C1:T155,5,FALSE)</f>
        <v>128</v>
      </c>
      <c r="G177" s="182">
        <f>_xlfn.SUMIFS('HOLDS'!L1:L155,'HOLDS'!C1:C155,B177)</f>
        <v>0</v>
      </c>
      <c r="H177" s="185">
        <f>F177*G177</f>
        <v>0</v>
      </c>
      <c r="I177" s="186">
        <f>'INFO'!$D$6</f>
        <v>0</v>
      </c>
      <c r="J177" s="186">
        <f>'INFO'!$D$7</f>
        <v>0</v>
      </c>
      <c r="K177" t="s" s="187">
        <f>'INFO'!$D$8</f>
      </c>
      <c r="L177" s="186">
        <f>'INFO'!$D$9</f>
        <v>0</v>
      </c>
      <c r="M177" s="186">
        <f>'INFO'!$D$10</f>
        <v>0</v>
      </c>
      <c r="N177" t="s" s="187">
        <f>'INFO'!$D$11</f>
      </c>
      <c r="O177" s="186">
        <f>'INFO'!$D$13</f>
        <v>0</v>
      </c>
      <c r="P177" s="186">
        <f>'INFO'!$D$14</f>
        <v>0</v>
      </c>
      <c r="Q177" t="s" s="187">
        <f>'INFO'!$D$15</f>
      </c>
      <c r="R177" s="188">
        <f>'INFO'!$D$17</f>
      </c>
      <c r="S177" t="s" s="187">
        <f>'INFO'!$D$18</f>
      </c>
      <c r="T177" t="s" s="187">
        <f>'INFO'!$D$19</f>
      </c>
      <c r="U177" s="186">
        <f>'INFO'!$D$22</f>
        <v>0</v>
      </c>
      <c r="V177" s="186">
        <f>'INFO'!$D$23</f>
        <v>0</v>
      </c>
      <c r="W177" t="s" s="187">
        <f>'INFO'!$D$24</f>
      </c>
      <c r="X177" s="186">
        <f>'INFO'!$D$25</f>
        <v>0</v>
      </c>
      <c r="Y177" s="186">
        <f>'INFO'!$D$26</f>
        <v>0</v>
      </c>
      <c r="Z177" s="186">
        <f>'INFO'!$D$27</f>
        <v>0</v>
      </c>
      <c r="AA177" t="s" s="187">
        <f>'INFO'!$D$28</f>
      </c>
      <c r="AB177" s="186">
        <f>'INFO'!$D$29</f>
        <v>0</v>
      </c>
      <c r="AC177" s="189">
        <f>'INFO'!$J$10</f>
        <v>0</v>
      </c>
      <c r="AD177" s="186">
        <f>'INFO'!$J$9</f>
        <v>0</v>
      </c>
      <c r="AE177" s="186">
        <f>IF($G$174&gt;0,10*$G$174/D177,0)</f>
        <v>0</v>
      </c>
    </row>
    <row r="178" ht="15.35" customHeight="1">
      <c r="A178" t="s" s="180">
        <v>451</v>
      </c>
      <c r="B178" t="s" s="204">
        <v>34</v>
      </c>
      <c r="C178" s="205">
        <v>10090</v>
      </c>
      <c r="D178" s="182">
        <f>_xlfn.SUMIFS('HOLDS'!L1:L155,'HOLDS'!C1:C155,B178)+_xlfn.SUMIFS('HOLDS'!L1:L155,'HOLDS'!C1:C155,"CH.GR.RVSET")</f>
        <v>0</v>
      </c>
      <c r="E178" t="s" s="183">
        <v>4</v>
      </c>
      <c r="F178" s="184">
        <f>VLOOKUP(B178,'HOLDS'!C1:T155,5,FALSE)</f>
        <v>115</v>
      </c>
      <c r="G178" s="182">
        <f>_xlfn.SUMIFS('HOLDS'!L1:L155,'HOLDS'!C1:C155,B178)</f>
        <v>0</v>
      </c>
      <c r="H178" s="185">
        <f>F178*G178</f>
        <v>0</v>
      </c>
      <c r="I178" s="186">
        <f>'INFO'!$D$6</f>
        <v>0</v>
      </c>
      <c r="J178" s="186">
        <f>'INFO'!$D$7</f>
        <v>0</v>
      </c>
      <c r="K178" t="s" s="187">
        <f>'INFO'!$D$8</f>
      </c>
      <c r="L178" s="186">
        <f>'INFO'!$D$9</f>
        <v>0</v>
      </c>
      <c r="M178" s="186">
        <f>'INFO'!$D$10</f>
        <v>0</v>
      </c>
      <c r="N178" t="s" s="187">
        <f>'INFO'!$D$11</f>
      </c>
      <c r="O178" s="186">
        <f>'INFO'!$D$13</f>
        <v>0</v>
      </c>
      <c r="P178" s="186">
        <f>'INFO'!$D$14</f>
        <v>0</v>
      </c>
      <c r="Q178" t="s" s="187">
        <f>'INFO'!$D$15</f>
      </c>
      <c r="R178" s="188">
        <f>'INFO'!$D$17</f>
      </c>
      <c r="S178" t="s" s="187">
        <f>'INFO'!$D$18</f>
      </c>
      <c r="T178" t="s" s="187">
        <f>'INFO'!$D$19</f>
      </c>
      <c r="U178" s="186">
        <f>'INFO'!$D$22</f>
        <v>0</v>
      </c>
      <c r="V178" s="186">
        <f>'INFO'!$D$23</f>
        <v>0</v>
      </c>
      <c r="W178" t="s" s="187">
        <f>'INFO'!$D$24</f>
      </c>
      <c r="X178" s="186">
        <f>'INFO'!$D$25</f>
        <v>0</v>
      </c>
      <c r="Y178" s="186">
        <f>'INFO'!$D$26</f>
        <v>0</v>
      </c>
      <c r="Z178" s="186">
        <f>'INFO'!$D$27</f>
        <v>0</v>
      </c>
      <c r="AA178" t="s" s="187">
        <f>'INFO'!$D$28</f>
      </c>
      <c r="AB178" s="186">
        <f>'INFO'!$D$29</f>
        <v>0</v>
      </c>
      <c r="AC178" s="189">
        <f>'INFO'!$J$10</f>
        <v>0</v>
      </c>
      <c r="AD178" s="186">
        <f>'INFO'!$J$9</f>
        <v>0</v>
      </c>
      <c r="AE178" s="186">
        <f>IF($G$174&gt;0,10*$G$174/D178,0)</f>
        <v>0</v>
      </c>
    </row>
    <row r="179" ht="15.35" customHeight="1">
      <c r="A179" t="s" s="180">
        <v>452</v>
      </c>
      <c r="B179" t="s" s="204">
        <v>37</v>
      </c>
      <c r="C179" s="205">
        <v>10090</v>
      </c>
      <c r="D179" s="182">
        <f>_xlfn.SUMIFS('HOLDS'!L1:L155,'HOLDS'!C1:C155,B179)+_xlfn.SUMIFS('HOLDS'!L1:L155,'HOLDS'!C1:C155,"CH.GR.RVSET")</f>
        <v>0</v>
      </c>
      <c r="E179" t="s" s="183">
        <v>4</v>
      </c>
      <c r="F179" s="184">
        <f>VLOOKUP(B179,'HOLDS'!C1:T155,5,FALSE)</f>
        <v>159.5</v>
      </c>
      <c r="G179" s="182">
        <f>_xlfn.SUMIFS('HOLDS'!L1:L155,'HOLDS'!C1:C155,B179)</f>
        <v>0</v>
      </c>
      <c r="H179" s="185">
        <f>F179*G179</f>
        <v>0</v>
      </c>
      <c r="I179" s="186">
        <f>'INFO'!$D$6</f>
        <v>0</v>
      </c>
      <c r="J179" s="186">
        <f>'INFO'!$D$7</f>
        <v>0</v>
      </c>
      <c r="K179" t="s" s="187">
        <f>'INFO'!$D$8</f>
      </c>
      <c r="L179" s="186">
        <f>'INFO'!$D$9</f>
        <v>0</v>
      </c>
      <c r="M179" s="186">
        <f>'INFO'!$D$10</f>
        <v>0</v>
      </c>
      <c r="N179" t="s" s="187">
        <f>'INFO'!$D$11</f>
      </c>
      <c r="O179" s="186">
        <f>'INFO'!$D$13</f>
        <v>0</v>
      </c>
      <c r="P179" s="186">
        <f>'INFO'!$D$14</f>
        <v>0</v>
      </c>
      <c r="Q179" t="s" s="187">
        <f>'INFO'!$D$15</f>
      </c>
      <c r="R179" s="188">
        <f>'INFO'!$D$17</f>
      </c>
      <c r="S179" t="s" s="187">
        <f>'INFO'!$D$18</f>
      </c>
      <c r="T179" t="s" s="187">
        <f>'INFO'!$D$19</f>
      </c>
      <c r="U179" s="186">
        <f>'INFO'!$D$22</f>
        <v>0</v>
      </c>
      <c r="V179" s="186">
        <f>'INFO'!$D$23</f>
        <v>0</v>
      </c>
      <c r="W179" t="s" s="187">
        <f>'INFO'!$D$24</f>
      </c>
      <c r="X179" s="186">
        <f>'INFO'!$D$25</f>
        <v>0</v>
      </c>
      <c r="Y179" s="186">
        <f>'INFO'!$D$26</f>
        <v>0</v>
      </c>
      <c r="Z179" s="186">
        <f>'INFO'!$D$27</f>
        <v>0</v>
      </c>
      <c r="AA179" t="s" s="187">
        <f>'INFO'!$D$28</f>
      </c>
      <c r="AB179" s="186">
        <f>'INFO'!$D$29</f>
        <v>0</v>
      </c>
      <c r="AC179" s="189">
        <f>'INFO'!$J$10</f>
        <v>0</v>
      </c>
      <c r="AD179" s="186">
        <f>'INFO'!$J$9</f>
        <v>0</v>
      </c>
      <c r="AE179" s="186">
        <f>IF($G$174&gt;0,10*$G$174/D179,0)</f>
        <v>0</v>
      </c>
    </row>
    <row r="180" ht="15.35" customHeight="1">
      <c r="A180" t="s" s="180">
        <v>453</v>
      </c>
      <c r="B180" t="s" s="204">
        <v>39</v>
      </c>
      <c r="C180" s="205">
        <v>10090</v>
      </c>
      <c r="D180" s="182">
        <f>_xlfn.SUMIFS('HOLDS'!L1:L155,'HOLDS'!C1:C155,B180)+_xlfn.SUMIFS('HOLDS'!L1:L155,'HOLDS'!C1:C155,"CH.GR.RVSET")</f>
        <v>0</v>
      </c>
      <c r="E180" t="s" s="183">
        <v>4</v>
      </c>
      <c r="F180" s="184">
        <f>VLOOKUP(B180,'HOLDS'!C1:T155,5,FALSE)</f>
        <v>119.5</v>
      </c>
      <c r="G180" s="182">
        <f>_xlfn.SUMIFS('HOLDS'!L1:L155,'HOLDS'!C1:C155,B180)</f>
        <v>0</v>
      </c>
      <c r="H180" s="185">
        <f>F180*G180</f>
        <v>0</v>
      </c>
      <c r="I180" s="186">
        <f>'INFO'!$D$6</f>
        <v>0</v>
      </c>
      <c r="J180" s="186">
        <f>'INFO'!$D$7</f>
        <v>0</v>
      </c>
      <c r="K180" t="s" s="187">
        <f>'INFO'!$D$8</f>
      </c>
      <c r="L180" s="186">
        <f>'INFO'!$D$9</f>
        <v>0</v>
      </c>
      <c r="M180" s="186">
        <f>'INFO'!$D$10</f>
        <v>0</v>
      </c>
      <c r="N180" t="s" s="187">
        <f>'INFO'!$D$11</f>
      </c>
      <c r="O180" s="186">
        <f>'INFO'!$D$13</f>
        <v>0</v>
      </c>
      <c r="P180" s="186">
        <f>'INFO'!$D$14</f>
        <v>0</v>
      </c>
      <c r="Q180" t="s" s="187">
        <f>'INFO'!$D$15</f>
      </c>
      <c r="R180" s="188">
        <f>'INFO'!$D$17</f>
      </c>
      <c r="S180" t="s" s="187">
        <f>'INFO'!$D$18</f>
      </c>
      <c r="T180" t="s" s="187">
        <f>'INFO'!$D$19</f>
      </c>
      <c r="U180" s="186">
        <f>'INFO'!$D$22</f>
        <v>0</v>
      </c>
      <c r="V180" s="186">
        <f>'INFO'!$D$23</f>
        <v>0</v>
      </c>
      <c r="W180" t="s" s="187">
        <f>'INFO'!$D$24</f>
      </c>
      <c r="X180" s="186">
        <f>'INFO'!$D$25</f>
        <v>0</v>
      </c>
      <c r="Y180" s="186">
        <f>'INFO'!$D$26</f>
        <v>0</v>
      </c>
      <c r="Z180" s="186">
        <f>'INFO'!$D$27</f>
        <v>0</v>
      </c>
      <c r="AA180" t="s" s="187">
        <f>'INFO'!$D$28</f>
      </c>
      <c r="AB180" s="186">
        <f>'INFO'!$D$29</f>
        <v>0</v>
      </c>
      <c r="AC180" s="189">
        <f>'INFO'!$J$10</f>
        <v>0</v>
      </c>
      <c r="AD180" s="186">
        <f>'INFO'!$J$9</f>
        <v>0</v>
      </c>
      <c r="AE180" s="186">
        <f>IF($G$174&gt;0,10*$G$174/D180,0)</f>
        <v>0</v>
      </c>
    </row>
    <row r="181" ht="15.35" customHeight="1">
      <c r="A181" t="s" s="180">
        <v>454</v>
      </c>
      <c r="B181" t="s" s="204">
        <v>41</v>
      </c>
      <c r="C181" s="205">
        <v>10090</v>
      </c>
      <c r="D181" s="182">
        <f>_xlfn.SUMIFS('HOLDS'!L1:L155,'HOLDS'!C1:C155,B181)+_xlfn.SUMIFS('HOLDS'!L1:L155,'HOLDS'!C1:C155,"CH.GR.RVSET")</f>
        <v>0</v>
      </c>
      <c r="E181" t="s" s="183">
        <v>4</v>
      </c>
      <c r="F181" s="184">
        <f>VLOOKUP(B181,'HOLDS'!C1:T155,5,FALSE)</f>
        <v>149</v>
      </c>
      <c r="G181" s="182">
        <f>_xlfn.SUMIFS('HOLDS'!L1:L155,'HOLDS'!C1:C155,B181)</f>
        <v>0</v>
      </c>
      <c r="H181" s="185">
        <f>F181*G181</f>
        <v>0</v>
      </c>
      <c r="I181" s="186">
        <f>'INFO'!$D$6</f>
        <v>0</v>
      </c>
      <c r="J181" s="186">
        <f>'INFO'!$D$7</f>
        <v>0</v>
      </c>
      <c r="K181" t="s" s="187">
        <f>'INFO'!$D$8</f>
      </c>
      <c r="L181" s="186">
        <f>'INFO'!$D$9</f>
        <v>0</v>
      </c>
      <c r="M181" s="186">
        <f>'INFO'!$D$10</f>
        <v>0</v>
      </c>
      <c r="N181" t="s" s="187">
        <f>'INFO'!$D$11</f>
      </c>
      <c r="O181" s="186">
        <f>'INFO'!$D$13</f>
        <v>0</v>
      </c>
      <c r="P181" s="186">
        <f>'INFO'!$D$14</f>
        <v>0</v>
      </c>
      <c r="Q181" t="s" s="187">
        <f>'INFO'!$D$15</f>
      </c>
      <c r="R181" s="188">
        <f>'INFO'!$D$17</f>
      </c>
      <c r="S181" t="s" s="187">
        <f>'INFO'!$D$18</f>
      </c>
      <c r="T181" t="s" s="187">
        <f>'INFO'!$D$19</f>
      </c>
      <c r="U181" s="186">
        <f>'INFO'!$D$22</f>
        <v>0</v>
      </c>
      <c r="V181" s="186">
        <f>'INFO'!$D$23</f>
        <v>0</v>
      </c>
      <c r="W181" t="s" s="187">
        <f>'INFO'!$D$24</f>
      </c>
      <c r="X181" s="186">
        <f>'INFO'!$D$25</f>
        <v>0</v>
      </c>
      <c r="Y181" s="186">
        <f>'INFO'!$D$26</f>
        <v>0</v>
      </c>
      <c r="Z181" s="186">
        <f>'INFO'!$D$27</f>
        <v>0</v>
      </c>
      <c r="AA181" t="s" s="187">
        <f>'INFO'!$D$28</f>
      </c>
      <c r="AB181" s="186">
        <f>'INFO'!$D$29</f>
        <v>0</v>
      </c>
      <c r="AC181" s="189">
        <f>'INFO'!$J$10</f>
        <v>0</v>
      </c>
      <c r="AD181" s="186">
        <f>'INFO'!$J$9</f>
        <v>0</v>
      </c>
      <c r="AE181" s="186">
        <f>IF($G$174&gt;0,10*$G$174/D181,0)</f>
        <v>0</v>
      </c>
    </row>
    <row r="182" ht="15.35" customHeight="1">
      <c r="A182" t="s" s="180">
        <v>455</v>
      </c>
      <c r="B182" t="s" s="204">
        <v>43</v>
      </c>
      <c r="C182" s="205">
        <v>10090</v>
      </c>
      <c r="D182" s="182">
        <f>_xlfn.SUMIFS('HOLDS'!L1:L155,'HOLDS'!C1:C155,B182)+_xlfn.SUMIFS('HOLDS'!L1:L155,'HOLDS'!C1:C155,"CH.GR.RVSET")</f>
        <v>0</v>
      </c>
      <c r="E182" t="s" s="183">
        <v>4</v>
      </c>
      <c r="F182" s="184">
        <f>VLOOKUP(B182,'HOLDS'!C1:T155,5,FALSE)</f>
        <v>113</v>
      </c>
      <c r="G182" s="182">
        <f>_xlfn.SUMIFS('HOLDS'!L1:L155,'HOLDS'!C1:C155,B182)</f>
        <v>0</v>
      </c>
      <c r="H182" s="185">
        <f>F182*G182</f>
        <v>0</v>
      </c>
      <c r="I182" s="186">
        <f>'INFO'!$D$6</f>
        <v>0</v>
      </c>
      <c r="J182" s="186">
        <f>'INFO'!$D$7</f>
        <v>0</v>
      </c>
      <c r="K182" t="s" s="187">
        <f>'INFO'!$D$8</f>
      </c>
      <c r="L182" s="186">
        <f>'INFO'!$D$9</f>
        <v>0</v>
      </c>
      <c r="M182" s="186">
        <f>'INFO'!$D$10</f>
        <v>0</v>
      </c>
      <c r="N182" t="s" s="187">
        <f>'INFO'!$D$11</f>
      </c>
      <c r="O182" s="186">
        <f>'INFO'!$D$13</f>
        <v>0</v>
      </c>
      <c r="P182" s="186">
        <f>'INFO'!$D$14</f>
        <v>0</v>
      </c>
      <c r="Q182" t="s" s="187">
        <f>'INFO'!$D$15</f>
      </c>
      <c r="R182" s="188">
        <f>'INFO'!$D$17</f>
      </c>
      <c r="S182" t="s" s="187">
        <f>'INFO'!$D$18</f>
      </c>
      <c r="T182" t="s" s="187">
        <f>'INFO'!$D$19</f>
      </c>
      <c r="U182" s="186">
        <f>'INFO'!$D$22</f>
        <v>0</v>
      </c>
      <c r="V182" s="186">
        <f>'INFO'!$D$23</f>
        <v>0</v>
      </c>
      <c r="W182" t="s" s="187">
        <f>'INFO'!$D$24</f>
      </c>
      <c r="X182" s="186">
        <f>'INFO'!$D$25</f>
        <v>0</v>
      </c>
      <c r="Y182" s="186">
        <f>'INFO'!$D$26</f>
        <v>0</v>
      </c>
      <c r="Z182" s="186">
        <f>'INFO'!$D$27</f>
        <v>0</v>
      </c>
      <c r="AA182" t="s" s="187">
        <f>'INFO'!$D$28</f>
      </c>
      <c r="AB182" s="186">
        <f>'INFO'!$D$29</f>
        <v>0</v>
      </c>
      <c r="AC182" s="189">
        <f>'INFO'!$J$10</f>
        <v>0</v>
      </c>
      <c r="AD182" s="186">
        <f>'INFO'!$J$9</f>
        <v>0</v>
      </c>
      <c r="AE182" s="186">
        <f>IF($G$174&gt;0,10*$G$174/D182,0)</f>
        <v>0</v>
      </c>
    </row>
    <row r="183" ht="15.35" customHeight="1">
      <c r="A183" t="s" s="180">
        <v>456</v>
      </c>
      <c r="B183" t="s" s="204">
        <v>45</v>
      </c>
      <c r="C183" s="205">
        <v>10090</v>
      </c>
      <c r="D183" s="182">
        <f>_xlfn.SUMIFS('HOLDS'!L1:L155,'HOLDS'!C1:C155,B183)+_xlfn.SUMIFS('HOLDS'!L1:L155,'HOLDS'!C1:C155,"CH.GR.RVSET")</f>
        <v>0</v>
      </c>
      <c r="E183" t="s" s="183">
        <v>4</v>
      </c>
      <c r="F183" s="184">
        <f>VLOOKUP(B183,'HOLDS'!C1:T155,5,FALSE)</f>
        <v>136.5</v>
      </c>
      <c r="G183" s="182">
        <f>_xlfn.SUMIFS('HOLDS'!L1:L155,'HOLDS'!C1:C155,B183)</f>
        <v>0</v>
      </c>
      <c r="H183" s="185">
        <f>F183*G183</f>
        <v>0</v>
      </c>
      <c r="I183" s="186">
        <f>'INFO'!$D$6</f>
        <v>0</v>
      </c>
      <c r="J183" s="186">
        <f>'INFO'!$D$7</f>
        <v>0</v>
      </c>
      <c r="K183" t="s" s="187">
        <f>'INFO'!$D$8</f>
      </c>
      <c r="L183" s="186">
        <f>'INFO'!$D$9</f>
        <v>0</v>
      </c>
      <c r="M183" s="186">
        <f>'INFO'!$D$10</f>
        <v>0</v>
      </c>
      <c r="N183" t="s" s="187">
        <f>'INFO'!$D$11</f>
      </c>
      <c r="O183" s="186">
        <f>'INFO'!$D$13</f>
        <v>0</v>
      </c>
      <c r="P183" s="186">
        <f>'INFO'!$D$14</f>
        <v>0</v>
      </c>
      <c r="Q183" t="s" s="187">
        <f>'INFO'!$D$15</f>
      </c>
      <c r="R183" s="188">
        <f>'INFO'!$D$17</f>
      </c>
      <c r="S183" t="s" s="187">
        <f>'INFO'!$D$18</f>
      </c>
      <c r="T183" t="s" s="187">
        <f>'INFO'!$D$19</f>
      </c>
      <c r="U183" s="186">
        <f>'INFO'!$D$22</f>
        <v>0</v>
      </c>
      <c r="V183" s="186">
        <f>'INFO'!$D$23</f>
        <v>0</v>
      </c>
      <c r="W183" t="s" s="187">
        <f>'INFO'!$D$24</f>
      </c>
      <c r="X183" s="186">
        <f>'INFO'!$D$25</f>
        <v>0</v>
      </c>
      <c r="Y183" s="186">
        <f>'INFO'!$D$26</f>
        <v>0</v>
      </c>
      <c r="Z183" s="186">
        <f>'INFO'!$D$27</f>
        <v>0</v>
      </c>
      <c r="AA183" t="s" s="187">
        <f>'INFO'!$D$28</f>
      </c>
      <c r="AB183" s="186">
        <f>'INFO'!$D$29</f>
        <v>0</v>
      </c>
      <c r="AC183" s="189">
        <f>'INFO'!$J$10</f>
        <v>0</v>
      </c>
      <c r="AD183" s="186">
        <f>'INFO'!$J$9</f>
        <v>0</v>
      </c>
      <c r="AE183" s="186">
        <f>IF($G$174&gt;0,10*$G$174/D183,0)</f>
        <v>0</v>
      </c>
    </row>
    <row r="184" ht="15.35" customHeight="1">
      <c r="A184" t="s" s="180">
        <v>457</v>
      </c>
      <c r="B184" t="s" s="204">
        <v>47</v>
      </c>
      <c r="C184" s="205">
        <v>10090</v>
      </c>
      <c r="D184" s="182">
        <f>_xlfn.SUMIFS('HOLDS'!L1:L155,'HOLDS'!C1:C155,B184)+_xlfn.SUMIFS('HOLDS'!L1:L155,'HOLDS'!C1:C155,"CH.GR.RVSET")</f>
        <v>0</v>
      </c>
      <c r="E184" t="s" s="183">
        <v>4</v>
      </c>
      <c r="F184" s="184">
        <f>VLOOKUP(B184,'HOLDS'!C1:T155,5,FALSE)</f>
        <v>140</v>
      </c>
      <c r="G184" s="182">
        <f>_xlfn.SUMIFS('HOLDS'!L1:L155,'HOLDS'!C1:C155,B184)</f>
        <v>0</v>
      </c>
      <c r="H184" s="185">
        <f>F184*G184</f>
        <v>0</v>
      </c>
      <c r="I184" s="186">
        <f>'INFO'!$D$6</f>
        <v>0</v>
      </c>
      <c r="J184" s="186">
        <f>'INFO'!$D$7</f>
        <v>0</v>
      </c>
      <c r="K184" t="s" s="187">
        <f>'INFO'!$D$8</f>
      </c>
      <c r="L184" s="186">
        <f>'INFO'!$D$9</f>
        <v>0</v>
      </c>
      <c r="M184" s="186">
        <f>'INFO'!$D$10</f>
        <v>0</v>
      </c>
      <c r="N184" t="s" s="187">
        <f>'INFO'!$D$11</f>
      </c>
      <c r="O184" s="186">
        <f>'INFO'!$D$13</f>
        <v>0</v>
      </c>
      <c r="P184" s="186">
        <f>'INFO'!$D$14</f>
        <v>0</v>
      </c>
      <c r="Q184" t="s" s="187">
        <f>'INFO'!$D$15</f>
      </c>
      <c r="R184" s="188">
        <f>'INFO'!$D$17</f>
      </c>
      <c r="S184" t="s" s="187">
        <f>'INFO'!$D$18</f>
      </c>
      <c r="T184" t="s" s="187">
        <f>'INFO'!$D$19</f>
      </c>
      <c r="U184" s="186">
        <f>'INFO'!$D$22</f>
        <v>0</v>
      </c>
      <c r="V184" s="186">
        <f>'INFO'!$D$23</f>
        <v>0</v>
      </c>
      <c r="W184" t="s" s="187">
        <f>'INFO'!$D$24</f>
      </c>
      <c r="X184" s="186">
        <f>'INFO'!$D$25</f>
        <v>0</v>
      </c>
      <c r="Y184" s="186">
        <f>'INFO'!$D$26</f>
        <v>0</v>
      </c>
      <c r="Z184" s="186">
        <f>'INFO'!$D$27</f>
        <v>0</v>
      </c>
      <c r="AA184" t="s" s="187">
        <f>'INFO'!$D$28</f>
      </c>
      <c r="AB184" s="186">
        <f>'INFO'!$D$29</f>
        <v>0</v>
      </c>
      <c r="AC184" s="189">
        <f>'INFO'!$J$10</f>
        <v>0</v>
      </c>
      <c r="AD184" s="186">
        <f>'INFO'!$J$9</f>
        <v>0</v>
      </c>
      <c r="AE184" s="186">
        <f>IF($G$174&gt;0,10*$G$174/D184,0)</f>
        <v>0</v>
      </c>
    </row>
    <row r="185" ht="15.35" customHeight="1">
      <c r="A185" t="s" s="180">
        <v>458</v>
      </c>
      <c r="B185" t="s" s="204">
        <v>50</v>
      </c>
      <c r="C185" s="205">
        <v>10090</v>
      </c>
      <c r="D185" s="182">
        <f>_xlfn.SUMIFS('HOLDS'!L1:L155,'HOLDS'!C1:C155,B185)+_xlfn.SUMIFS('HOLDS'!L1:L155,'HOLDS'!C1:C155,"CH.GR.RVSET")</f>
        <v>0</v>
      </c>
      <c r="E185" t="s" s="183">
        <v>4</v>
      </c>
      <c r="F185" s="184">
        <f>VLOOKUP(B185,'HOLDS'!C1:T155,5,FALSE)</f>
        <v>129</v>
      </c>
      <c r="G185" s="182">
        <f>_xlfn.SUMIFS('HOLDS'!L1:L155,'HOLDS'!C1:C155,B185)</f>
        <v>0</v>
      </c>
      <c r="H185" s="185">
        <f>F185*G185</f>
        <v>0</v>
      </c>
      <c r="I185" s="186">
        <f>'INFO'!$D$6</f>
        <v>0</v>
      </c>
      <c r="J185" s="186">
        <f>'INFO'!$D$7</f>
        <v>0</v>
      </c>
      <c r="K185" t="s" s="187">
        <f>'INFO'!$D$8</f>
      </c>
      <c r="L185" s="186">
        <f>'INFO'!$D$9</f>
        <v>0</v>
      </c>
      <c r="M185" s="186">
        <f>'INFO'!$D$10</f>
        <v>0</v>
      </c>
      <c r="N185" t="s" s="187">
        <f>'INFO'!$D$11</f>
      </c>
      <c r="O185" s="186">
        <f>'INFO'!$D$13</f>
        <v>0</v>
      </c>
      <c r="P185" s="186">
        <f>'INFO'!$D$14</f>
        <v>0</v>
      </c>
      <c r="Q185" t="s" s="187">
        <f>'INFO'!$D$15</f>
      </c>
      <c r="R185" s="188">
        <f>'INFO'!$D$17</f>
      </c>
      <c r="S185" t="s" s="187">
        <f>'INFO'!$D$18</f>
      </c>
      <c r="T185" t="s" s="187">
        <f>'INFO'!$D$19</f>
      </c>
      <c r="U185" s="186">
        <f>'INFO'!$D$22</f>
        <v>0</v>
      </c>
      <c r="V185" s="186">
        <f>'INFO'!$D$23</f>
        <v>0</v>
      </c>
      <c r="W185" t="s" s="187">
        <f>'INFO'!$D$24</f>
      </c>
      <c r="X185" s="186">
        <f>'INFO'!$D$25</f>
        <v>0</v>
      </c>
      <c r="Y185" s="186">
        <f>'INFO'!$D$26</f>
        <v>0</v>
      </c>
      <c r="Z185" s="186">
        <f>'INFO'!$D$27</f>
        <v>0</v>
      </c>
      <c r="AA185" t="s" s="187">
        <f>'INFO'!$D$28</f>
      </c>
      <c r="AB185" s="186">
        <f>'INFO'!$D$29</f>
        <v>0</v>
      </c>
      <c r="AC185" s="189">
        <f>'INFO'!$J$10</f>
        <v>0</v>
      </c>
      <c r="AD185" s="186">
        <f>'INFO'!$J$9</f>
        <v>0</v>
      </c>
      <c r="AE185" s="186">
        <f>IF($G$174&gt;0,10*$G$174/D185,0)</f>
        <v>0</v>
      </c>
    </row>
    <row r="186" ht="15.35" customHeight="1">
      <c r="A186" t="s" s="180">
        <v>459</v>
      </c>
      <c r="B186" t="s" s="204">
        <v>53</v>
      </c>
      <c r="C186" s="205">
        <v>10090</v>
      </c>
      <c r="D186" s="182">
        <f>_xlfn.SUMIFS('HOLDS'!L1:L155,'HOLDS'!C1:C155,B186)+_xlfn.SUMIFS('HOLDS'!L1:L155,'HOLDS'!C1:C155,"CH.GR.RVSET")</f>
        <v>0</v>
      </c>
      <c r="E186" t="s" s="183">
        <v>4</v>
      </c>
      <c r="F186" s="184">
        <f>VLOOKUP(B186,'HOLDS'!C1:T155,5,FALSE)</f>
        <v>121.5</v>
      </c>
      <c r="G186" s="182">
        <f>_xlfn.SUMIFS('HOLDS'!L1:L155,'HOLDS'!C1:C155,B186)</f>
        <v>0</v>
      </c>
      <c r="H186" s="185">
        <f>F186*G186</f>
        <v>0</v>
      </c>
      <c r="I186" s="186">
        <f>'INFO'!$D$6</f>
        <v>0</v>
      </c>
      <c r="J186" s="186">
        <f>'INFO'!$D$7</f>
        <v>0</v>
      </c>
      <c r="K186" t="s" s="187">
        <f>'INFO'!$D$8</f>
      </c>
      <c r="L186" s="186">
        <f>'INFO'!$D$9</f>
        <v>0</v>
      </c>
      <c r="M186" s="186">
        <f>'INFO'!$D$10</f>
        <v>0</v>
      </c>
      <c r="N186" t="s" s="187">
        <f>'INFO'!$D$11</f>
      </c>
      <c r="O186" s="186">
        <f>'INFO'!$D$13</f>
        <v>0</v>
      </c>
      <c r="P186" s="186">
        <f>'INFO'!$D$14</f>
        <v>0</v>
      </c>
      <c r="Q186" t="s" s="187">
        <f>'INFO'!$D$15</f>
      </c>
      <c r="R186" s="188">
        <f>'INFO'!$D$17</f>
      </c>
      <c r="S186" t="s" s="187">
        <f>'INFO'!$D$18</f>
      </c>
      <c r="T186" t="s" s="187">
        <f>'INFO'!$D$19</f>
      </c>
      <c r="U186" s="186">
        <f>'INFO'!$D$22</f>
        <v>0</v>
      </c>
      <c r="V186" s="186">
        <f>'INFO'!$D$23</f>
        <v>0</v>
      </c>
      <c r="W186" t="s" s="187">
        <f>'INFO'!$D$24</f>
      </c>
      <c r="X186" s="186">
        <f>'INFO'!$D$25</f>
        <v>0</v>
      </c>
      <c r="Y186" s="186">
        <f>'INFO'!$D$26</f>
        <v>0</v>
      </c>
      <c r="Z186" s="186">
        <f>'INFO'!$D$27</f>
        <v>0</v>
      </c>
      <c r="AA186" t="s" s="187">
        <f>'INFO'!$D$28</f>
      </c>
      <c r="AB186" s="186">
        <f>'INFO'!$D$29</f>
        <v>0</v>
      </c>
      <c r="AC186" s="189">
        <f>'INFO'!$J$10</f>
        <v>0</v>
      </c>
      <c r="AD186" s="186">
        <f>'INFO'!$J$9</f>
        <v>0</v>
      </c>
      <c r="AE186" s="186">
        <f>IF($G$174&gt;0,10*$G$174/D186,0)</f>
        <v>0</v>
      </c>
    </row>
    <row r="187" ht="15.35" customHeight="1">
      <c r="A187" t="s" s="180">
        <v>460</v>
      </c>
      <c r="B187" t="s" s="204">
        <v>55</v>
      </c>
      <c r="C187" s="205">
        <v>10090</v>
      </c>
      <c r="D187" s="182">
        <f>_xlfn.SUMIFS('HOLDS'!L1:L155,'HOLDS'!C1:C155,B187)+_xlfn.SUMIFS('HOLDS'!L1:L155,'HOLDS'!C1:C155,"CH.GR.RVSET")</f>
        <v>0</v>
      </c>
      <c r="E187" t="s" s="183">
        <v>4</v>
      </c>
      <c r="F187" s="184">
        <f>VLOOKUP(B187,'HOLDS'!C1:T155,5,FALSE)</f>
        <v>133</v>
      </c>
      <c r="G187" s="182">
        <f>_xlfn.SUMIFS('HOLDS'!L1:L155,'HOLDS'!C1:C155,B187)</f>
        <v>0</v>
      </c>
      <c r="H187" s="185">
        <f>F187*G187</f>
        <v>0</v>
      </c>
      <c r="I187" s="186">
        <f>'INFO'!$D$6</f>
        <v>0</v>
      </c>
      <c r="J187" s="186">
        <f>'INFO'!$D$7</f>
        <v>0</v>
      </c>
      <c r="K187" t="s" s="187">
        <f>'INFO'!$D$8</f>
      </c>
      <c r="L187" s="186">
        <f>'INFO'!$D$9</f>
        <v>0</v>
      </c>
      <c r="M187" s="186">
        <f>'INFO'!$D$10</f>
        <v>0</v>
      </c>
      <c r="N187" t="s" s="187">
        <f>'INFO'!$D$11</f>
      </c>
      <c r="O187" s="186">
        <f>'INFO'!$D$13</f>
        <v>0</v>
      </c>
      <c r="P187" s="186">
        <f>'INFO'!$D$14</f>
        <v>0</v>
      </c>
      <c r="Q187" t="s" s="187">
        <f>'INFO'!$D$15</f>
      </c>
      <c r="R187" s="188">
        <f>'INFO'!$D$17</f>
      </c>
      <c r="S187" t="s" s="187">
        <f>'INFO'!$D$18</f>
      </c>
      <c r="T187" t="s" s="187">
        <f>'INFO'!$D$19</f>
      </c>
      <c r="U187" s="186">
        <f>'INFO'!$D$22</f>
        <v>0</v>
      </c>
      <c r="V187" s="186">
        <f>'INFO'!$D$23</f>
        <v>0</v>
      </c>
      <c r="W187" t="s" s="187">
        <f>'INFO'!$D$24</f>
      </c>
      <c r="X187" s="186">
        <f>'INFO'!$D$25</f>
        <v>0</v>
      </c>
      <c r="Y187" s="186">
        <f>'INFO'!$D$26</f>
        <v>0</v>
      </c>
      <c r="Z187" s="186">
        <f>'INFO'!$D$27</f>
        <v>0</v>
      </c>
      <c r="AA187" t="s" s="187">
        <f>'INFO'!$D$28</f>
      </c>
      <c r="AB187" s="186">
        <f>'INFO'!$D$29</f>
        <v>0</v>
      </c>
      <c r="AC187" s="189">
        <f>'INFO'!$J$10</f>
        <v>0</v>
      </c>
      <c r="AD187" s="186">
        <f>'INFO'!$J$9</f>
        <v>0</v>
      </c>
      <c r="AE187" s="186">
        <f>IF($G$174&gt;0,10*$G$174/D187,0)</f>
        <v>0</v>
      </c>
    </row>
    <row r="188" ht="15.35" customHeight="1">
      <c r="A188" t="s" s="180">
        <v>461</v>
      </c>
      <c r="B188" t="s" s="204">
        <v>57</v>
      </c>
      <c r="C188" s="205">
        <v>10090</v>
      </c>
      <c r="D188" s="182">
        <f>_xlfn.SUMIFS('HOLDS'!L1:L155,'HOLDS'!C1:C155,B188)+_xlfn.SUMIFS('HOLDS'!L1:L155,'HOLDS'!C1:C155,"CH.GR.RVSET")</f>
        <v>0</v>
      </c>
      <c r="E188" t="s" s="183">
        <v>4</v>
      </c>
      <c r="F188" s="184">
        <f>VLOOKUP(B188,'HOLDS'!C1:T155,5,FALSE)</f>
        <v>125</v>
      </c>
      <c r="G188" s="182">
        <f>_xlfn.SUMIFS('HOLDS'!L1:L155,'HOLDS'!C1:C155,B188)</f>
        <v>0</v>
      </c>
      <c r="H188" s="185">
        <f>F188*G188</f>
        <v>0</v>
      </c>
      <c r="I188" s="186">
        <f>'INFO'!$D$6</f>
        <v>0</v>
      </c>
      <c r="J188" s="186">
        <f>'INFO'!$D$7</f>
        <v>0</v>
      </c>
      <c r="K188" t="s" s="187">
        <f>'INFO'!$D$8</f>
      </c>
      <c r="L188" s="186">
        <f>'INFO'!$D$9</f>
        <v>0</v>
      </c>
      <c r="M188" s="186">
        <f>'INFO'!$D$10</f>
        <v>0</v>
      </c>
      <c r="N188" t="s" s="187">
        <f>'INFO'!$D$11</f>
      </c>
      <c r="O188" s="186">
        <f>'INFO'!$D$13</f>
        <v>0</v>
      </c>
      <c r="P188" s="186">
        <f>'INFO'!$D$14</f>
        <v>0</v>
      </c>
      <c r="Q188" t="s" s="187">
        <f>'INFO'!$D$15</f>
      </c>
      <c r="R188" s="188">
        <f>'INFO'!$D$17</f>
      </c>
      <c r="S188" t="s" s="187">
        <f>'INFO'!$D$18</f>
      </c>
      <c r="T188" t="s" s="187">
        <f>'INFO'!$D$19</f>
      </c>
      <c r="U188" s="186">
        <f>'INFO'!$D$22</f>
        <v>0</v>
      </c>
      <c r="V188" s="186">
        <f>'INFO'!$D$23</f>
        <v>0</v>
      </c>
      <c r="W188" t="s" s="187">
        <f>'INFO'!$D$24</f>
      </c>
      <c r="X188" s="186">
        <f>'INFO'!$D$25</f>
        <v>0</v>
      </c>
      <c r="Y188" s="186">
        <f>'INFO'!$D$26</f>
        <v>0</v>
      </c>
      <c r="Z188" s="186">
        <f>'INFO'!$D$27</f>
        <v>0</v>
      </c>
      <c r="AA188" t="s" s="187">
        <f>'INFO'!$D$28</f>
      </c>
      <c r="AB188" s="186">
        <f>'INFO'!$D$29</f>
        <v>0</v>
      </c>
      <c r="AC188" s="189">
        <f>'INFO'!$J$10</f>
        <v>0</v>
      </c>
      <c r="AD188" s="186">
        <f>'INFO'!$J$9</f>
        <v>0</v>
      </c>
      <c r="AE188" s="186">
        <f>IF($G$174&gt;0,10*$G$174/D188,0)</f>
        <v>0</v>
      </c>
    </row>
    <row r="189" ht="15.35" customHeight="1">
      <c r="A189" t="s" s="180">
        <v>462</v>
      </c>
      <c r="B189" t="s" s="204">
        <v>59</v>
      </c>
      <c r="C189" s="205">
        <v>10090</v>
      </c>
      <c r="D189" s="182">
        <f>_xlfn.SUMIFS('HOLDS'!L1:L155,'HOLDS'!C1:C155,B189)+_xlfn.SUMIFS('HOLDS'!L1:L155,'HOLDS'!C1:C155,"CH.GR.RVSET")</f>
        <v>0</v>
      </c>
      <c r="E189" t="s" s="183">
        <v>4</v>
      </c>
      <c r="F189" s="184">
        <f>VLOOKUP(B189,'HOLDS'!C1:T155,5,FALSE)</f>
        <v>131</v>
      </c>
      <c r="G189" s="182">
        <f>_xlfn.SUMIFS('HOLDS'!L1:L155,'HOLDS'!C1:C155,B189)</f>
        <v>0</v>
      </c>
      <c r="H189" s="185">
        <f>F189*G189</f>
        <v>0</v>
      </c>
      <c r="I189" s="186">
        <f>'INFO'!$D$6</f>
        <v>0</v>
      </c>
      <c r="J189" s="186">
        <f>'INFO'!$D$7</f>
        <v>0</v>
      </c>
      <c r="K189" t="s" s="187">
        <f>'INFO'!$D$8</f>
      </c>
      <c r="L189" s="186">
        <f>'INFO'!$D$9</f>
        <v>0</v>
      </c>
      <c r="M189" s="186">
        <f>'INFO'!$D$10</f>
        <v>0</v>
      </c>
      <c r="N189" t="s" s="187">
        <f>'INFO'!$D$11</f>
      </c>
      <c r="O189" s="186">
        <f>'INFO'!$D$13</f>
        <v>0</v>
      </c>
      <c r="P189" s="186">
        <f>'INFO'!$D$14</f>
        <v>0</v>
      </c>
      <c r="Q189" t="s" s="187">
        <f>'INFO'!$D$15</f>
      </c>
      <c r="R189" s="188">
        <f>'INFO'!$D$17</f>
      </c>
      <c r="S189" t="s" s="187">
        <f>'INFO'!$D$18</f>
      </c>
      <c r="T189" t="s" s="187">
        <f>'INFO'!$D$19</f>
      </c>
      <c r="U189" s="186">
        <f>'INFO'!$D$22</f>
        <v>0</v>
      </c>
      <c r="V189" s="186">
        <f>'INFO'!$D$23</f>
        <v>0</v>
      </c>
      <c r="W189" t="s" s="187">
        <f>'INFO'!$D$24</f>
      </c>
      <c r="X189" s="186">
        <f>'INFO'!$D$25</f>
        <v>0</v>
      </c>
      <c r="Y189" s="186">
        <f>'INFO'!$D$26</f>
        <v>0</v>
      </c>
      <c r="Z189" s="186">
        <f>'INFO'!$D$27</f>
        <v>0</v>
      </c>
      <c r="AA189" t="s" s="187">
        <f>'INFO'!$D$28</f>
      </c>
      <c r="AB189" s="186">
        <f>'INFO'!$D$29</f>
        <v>0</v>
      </c>
      <c r="AC189" s="189">
        <f>'INFO'!$J$10</f>
        <v>0</v>
      </c>
      <c r="AD189" s="186">
        <f>'INFO'!$J$9</f>
        <v>0</v>
      </c>
      <c r="AE189" s="186">
        <f>IF($G$174&gt;0,10*$G$174/D189,0)</f>
        <v>0</v>
      </c>
    </row>
    <row r="190" ht="15.35" customHeight="1">
      <c r="A190" t="s" s="180">
        <v>463</v>
      </c>
      <c r="B190" t="s" s="204">
        <v>61</v>
      </c>
      <c r="C190" s="205">
        <v>10090</v>
      </c>
      <c r="D190" s="182">
        <f>_xlfn.SUMIFS('HOLDS'!L1:L155,'HOLDS'!C1:C155,B190)+_xlfn.SUMIFS('HOLDS'!L1:L155,'HOLDS'!C1:C155,"CH.GR.RVSET")</f>
        <v>0</v>
      </c>
      <c r="E190" t="s" s="183">
        <v>4</v>
      </c>
      <c r="F190" s="184">
        <f>VLOOKUP(B190,'HOLDS'!C1:T155,5,FALSE)</f>
        <v>129.5</v>
      </c>
      <c r="G190" s="182">
        <f>_xlfn.SUMIFS('HOLDS'!L1:L155,'HOLDS'!C1:C155,B190)</f>
        <v>0</v>
      </c>
      <c r="H190" s="185">
        <f>F190*G190</f>
        <v>0</v>
      </c>
      <c r="I190" s="186">
        <f>'INFO'!$D$6</f>
        <v>0</v>
      </c>
      <c r="J190" s="186">
        <f>'INFO'!$D$7</f>
        <v>0</v>
      </c>
      <c r="K190" t="s" s="187">
        <f>'INFO'!$D$8</f>
      </c>
      <c r="L190" s="186">
        <f>'INFO'!$D$9</f>
        <v>0</v>
      </c>
      <c r="M190" s="186">
        <f>'INFO'!$D$10</f>
        <v>0</v>
      </c>
      <c r="N190" t="s" s="187">
        <f>'INFO'!$D$11</f>
      </c>
      <c r="O190" s="186">
        <f>'INFO'!$D$13</f>
        <v>0</v>
      </c>
      <c r="P190" s="186">
        <f>'INFO'!$D$14</f>
        <v>0</v>
      </c>
      <c r="Q190" t="s" s="187">
        <f>'INFO'!$D$15</f>
      </c>
      <c r="R190" s="188">
        <f>'INFO'!$D$17</f>
      </c>
      <c r="S190" t="s" s="187">
        <f>'INFO'!$D$18</f>
      </c>
      <c r="T190" t="s" s="187">
        <f>'INFO'!$D$19</f>
      </c>
      <c r="U190" s="186">
        <f>'INFO'!$D$22</f>
        <v>0</v>
      </c>
      <c r="V190" s="186">
        <f>'INFO'!$D$23</f>
        <v>0</v>
      </c>
      <c r="W190" t="s" s="187">
        <f>'INFO'!$D$24</f>
      </c>
      <c r="X190" s="186">
        <f>'INFO'!$D$25</f>
        <v>0</v>
      </c>
      <c r="Y190" s="186">
        <f>'INFO'!$D$26</f>
        <v>0</v>
      </c>
      <c r="Z190" s="186">
        <f>'INFO'!$D$27</f>
        <v>0</v>
      </c>
      <c r="AA190" t="s" s="187">
        <f>'INFO'!$D$28</f>
      </c>
      <c r="AB190" s="186">
        <f>'INFO'!$D$29</f>
        <v>0</v>
      </c>
      <c r="AC190" s="189">
        <f>'INFO'!$J$10</f>
        <v>0</v>
      </c>
      <c r="AD190" s="186">
        <f>'INFO'!$J$9</f>
        <v>0</v>
      </c>
      <c r="AE190" s="186">
        <f>IF($G$174&gt;0,10*$G$174/D190,0)</f>
        <v>0</v>
      </c>
    </row>
    <row r="191" ht="15.35" customHeight="1">
      <c r="A191" t="s" s="180">
        <v>464</v>
      </c>
      <c r="B191" t="s" s="204">
        <v>63</v>
      </c>
      <c r="C191" s="205">
        <v>10090</v>
      </c>
      <c r="D191" s="182">
        <f>_xlfn.SUMIFS('HOLDS'!L1:L155,'HOLDS'!C1:C155,B191)+_xlfn.SUMIFS('HOLDS'!L1:L155,'HOLDS'!C1:C155,"CH.GR.RVSET")</f>
        <v>0</v>
      </c>
      <c r="E191" t="s" s="183">
        <v>4</v>
      </c>
      <c r="F191" s="184">
        <f>VLOOKUP(B191,'HOLDS'!C1:T155,5,FALSE)</f>
        <v>139.5</v>
      </c>
      <c r="G191" s="182">
        <f>_xlfn.SUMIFS('HOLDS'!L1:L155,'HOLDS'!C1:C155,B191)</f>
        <v>0</v>
      </c>
      <c r="H191" s="185">
        <f>F191*G191</f>
        <v>0</v>
      </c>
      <c r="I191" s="186">
        <f>'INFO'!$D$6</f>
        <v>0</v>
      </c>
      <c r="J191" s="186">
        <f>'INFO'!$D$7</f>
        <v>0</v>
      </c>
      <c r="K191" t="s" s="187">
        <f>'INFO'!$D$8</f>
      </c>
      <c r="L191" s="186">
        <f>'INFO'!$D$9</f>
        <v>0</v>
      </c>
      <c r="M191" s="186">
        <f>'INFO'!$D$10</f>
        <v>0</v>
      </c>
      <c r="N191" t="s" s="187">
        <f>'INFO'!$D$11</f>
      </c>
      <c r="O191" s="186">
        <f>'INFO'!$D$13</f>
        <v>0</v>
      </c>
      <c r="P191" s="186">
        <f>'INFO'!$D$14</f>
        <v>0</v>
      </c>
      <c r="Q191" t="s" s="187">
        <f>'INFO'!$D$15</f>
      </c>
      <c r="R191" s="188">
        <f>'INFO'!$D$17</f>
      </c>
      <c r="S191" t="s" s="187">
        <f>'INFO'!$D$18</f>
      </c>
      <c r="T191" t="s" s="187">
        <f>'INFO'!$D$19</f>
      </c>
      <c r="U191" s="186">
        <f>'INFO'!$D$22</f>
        <v>0</v>
      </c>
      <c r="V191" s="186">
        <f>'INFO'!$D$23</f>
        <v>0</v>
      </c>
      <c r="W191" t="s" s="187">
        <f>'INFO'!$D$24</f>
      </c>
      <c r="X191" s="186">
        <f>'INFO'!$D$25</f>
        <v>0</v>
      </c>
      <c r="Y191" s="186">
        <f>'INFO'!$D$26</f>
        <v>0</v>
      </c>
      <c r="Z191" s="186">
        <f>'INFO'!$D$27</f>
        <v>0</v>
      </c>
      <c r="AA191" t="s" s="187">
        <f>'INFO'!$D$28</f>
      </c>
      <c r="AB191" s="186">
        <f>'INFO'!$D$29</f>
        <v>0</v>
      </c>
      <c r="AC191" s="189">
        <f>'INFO'!$J$10</f>
        <v>0</v>
      </c>
      <c r="AD191" s="186">
        <f>'INFO'!$J$9</f>
        <v>0</v>
      </c>
      <c r="AE191" s="186">
        <f>IF($G$174&gt;0,10*$G$174/D191,0)</f>
        <v>0</v>
      </c>
    </row>
    <row r="192" ht="15.35" customHeight="1">
      <c r="A192" t="s" s="180">
        <v>465</v>
      </c>
      <c r="B192" t="s" s="204">
        <v>65</v>
      </c>
      <c r="C192" s="205">
        <v>10090</v>
      </c>
      <c r="D192" s="182">
        <f>_xlfn.SUMIFS('HOLDS'!L1:L155,'HOLDS'!C1:C155,B192)+_xlfn.SUMIFS('HOLDS'!L1:L155,'HOLDS'!C1:C155,"CH.GR.RVSET")</f>
        <v>0</v>
      </c>
      <c r="E192" t="s" s="183">
        <v>4</v>
      </c>
      <c r="F192" s="184">
        <f>VLOOKUP(B192,'HOLDS'!C1:T155,5,FALSE)</f>
        <v>131.5</v>
      </c>
      <c r="G192" s="182">
        <f>_xlfn.SUMIFS('HOLDS'!L1:L155,'HOLDS'!C1:C155,B192)</f>
        <v>0</v>
      </c>
      <c r="H192" s="185">
        <f>F192*G192</f>
        <v>0</v>
      </c>
      <c r="I192" s="186">
        <f>'INFO'!$D$6</f>
        <v>0</v>
      </c>
      <c r="J192" s="186">
        <f>'INFO'!$D$7</f>
        <v>0</v>
      </c>
      <c r="K192" t="s" s="187">
        <f>'INFO'!$D$8</f>
      </c>
      <c r="L192" s="186">
        <f>'INFO'!$D$9</f>
        <v>0</v>
      </c>
      <c r="M192" s="186">
        <f>'INFO'!$D$10</f>
        <v>0</v>
      </c>
      <c r="N192" t="s" s="187">
        <f>'INFO'!$D$11</f>
      </c>
      <c r="O192" s="186">
        <f>'INFO'!$D$13</f>
        <v>0</v>
      </c>
      <c r="P192" s="186">
        <f>'INFO'!$D$14</f>
        <v>0</v>
      </c>
      <c r="Q192" t="s" s="187">
        <f>'INFO'!$D$15</f>
      </c>
      <c r="R192" s="188">
        <f>'INFO'!$D$17</f>
      </c>
      <c r="S192" t="s" s="187">
        <f>'INFO'!$D$18</f>
      </c>
      <c r="T192" t="s" s="187">
        <f>'INFO'!$D$19</f>
      </c>
      <c r="U192" s="186">
        <f>'INFO'!$D$22</f>
        <v>0</v>
      </c>
      <c r="V192" s="186">
        <f>'INFO'!$D$23</f>
        <v>0</v>
      </c>
      <c r="W192" t="s" s="187">
        <f>'INFO'!$D$24</f>
      </c>
      <c r="X192" s="186">
        <f>'INFO'!$D$25</f>
        <v>0</v>
      </c>
      <c r="Y192" s="186">
        <f>'INFO'!$D$26</f>
        <v>0</v>
      </c>
      <c r="Z192" s="186">
        <f>'INFO'!$D$27</f>
        <v>0</v>
      </c>
      <c r="AA192" t="s" s="187">
        <f>'INFO'!$D$28</f>
      </c>
      <c r="AB192" s="186">
        <f>'INFO'!$D$29</f>
        <v>0</v>
      </c>
      <c r="AC192" s="189">
        <f>'INFO'!$J$10</f>
        <v>0</v>
      </c>
      <c r="AD192" s="186">
        <f>'INFO'!$J$9</f>
        <v>0</v>
      </c>
      <c r="AE192" s="186">
        <f>IF($G$174&gt;0,10*$G$174/D192,0)</f>
        <v>0</v>
      </c>
    </row>
    <row r="193" ht="15.35" customHeight="1">
      <c r="A193" t="s" s="180">
        <v>466</v>
      </c>
      <c r="B193" t="s" s="204">
        <v>67</v>
      </c>
      <c r="C193" s="205">
        <v>10090</v>
      </c>
      <c r="D193" s="182">
        <f>_xlfn.SUMIFS('HOLDS'!L1:L155,'HOLDS'!C1:C155,B193)+_xlfn.SUMIFS('HOLDS'!L1:L155,'HOLDS'!C1:C155,"CH.GR.RVSET")</f>
        <v>0</v>
      </c>
      <c r="E193" t="s" s="183">
        <v>4</v>
      </c>
      <c r="F193" s="184">
        <f>VLOOKUP(B193,'HOLDS'!C1:T155,5,FALSE)</f>
        <v>123</v>
      </c>
      <c r="G193" s="182">
        <f>_xlfn.SUMIFS('HOLDS'!L1:L155,'HOLDS'!C1:C155,B193)</f>
        <v>0</v>
      </c>
      <c r="H193" s="185">
        <f>F193*G193</f>
        <v>0</v>
      </c>
      <c r="I193" s="186">
        <f>'INFO'!$D$6</f>
        <v>0</v>
      </c>
      <c r="J193" s="186">
        <f>'INFO'!$D$7</f>
        <v>0</v>
      </c>
      <c r="K193" t="s" s="187">
        <f>'INFO'!$D$8</f>
      </c>
      <c r="L193" s="186">
        <f>'INFO'!$D$9</f>
        <v>0</v>
      </c>
      <c r="M193" s="186">
        <f>'INFO'!$D$10</f>
        <v>0</v>
      </c>
      <c r="N193" t="s" s="187">
        <f>'INFO'!$D$11</f>
      </c>
      <c r="O193" s="186">
        <f>'INFO'!$D$13</f>
        <v>0</v>
      </c>
      <c r="P193" s="186">
        <f>'INFO'!$D$14</f>
        <v>0</v>
      </c>
      <c r="Q193" t="s" s="187">
        <f>'INFO'!$D$15</f>
      </c>
      <c r="R193" s="188">
        <f>'INFO'!$D$17</f>
      </c>
      <c r="S193" t="s" s="187">
        <f>'INFO'!$D$18</f>
      </c>
      <c r="T193" t="s" s="187">
        <f>'INFO'!$D$19</f>
      </c>
      <c r="U193" s="186">
        <f>'INFO'!$D$22</f>
        <v>0</v>
      </c>
      <c r="V193" s="186">
        <f>'INFO'!$D$23</f>
        <v>0</v>
      </c>
      <c r="W193" t="s" s="187">
        <f>'INFO'!$D$24</f>
      </c>
      <c r="X193" s="186">
        <f>'INFO'!$D$25</f>
        <v>0</v>
      </c>
      <c r="Y193" s="186">
        <f>'INFO'!$D$26</f>
        <v>0</v>
      </c>
      <c r="Z193" s="186">
        <f>'INFO'!$D$27</f>
        <v>0</v>
      </c>
      <c r="AA193" t="s" s="187">
        <f>'INFO'!$D$28</f>
      </c>
      <c r="AB193" s="186">
        <f>'INFO'!$D$29</f>
        <v>0</v>
      </c>
      <c r="AC193" s="189">
        <f>'INFO'!$J$10</f>
        <v>0</v>
      </c>
      <c r="AD193" s="186">
        <f>'INFO'!$J$9</f>
        <v>0</v>
      </c>
      <c r="AE193" s="186">
        <f>IF($G$174&gt;0,10*$G$174/D193,0)</f>
        <v>0</v>
      </c>
    </row>
    <row r="194" ht="15.35" customHeight="1">
      <c r="A194" t="s" s="180">
        <v>467</v>
      </c>
      <c r="B194" t="s" s="204">
        <v>69</v>
      </c>
      <c r="C194" s="205">
        <v>10090</v>
      </c>
      <c r="D194" s="182">
        <f>_xlfn.SUMIFS('HOLDS'!L1:L155,'HOLDS'!C1:C155,B194)+_xlfn.SUMIFS('HOLDS'!L1:L155,'HOLDS'!C1:C155,"CH.GR.RVSET")</f>
        <v>0</v>
      </c>
      <c r="E194" t="s" s="183">
        <v>4</v>
      </c>
      <c r="F194" s="184">
        <f>VLOOKUP(B194,'HOLDS'!C1:T155,5,FALSE)</f>
        <v>136.5</v>
      </c>
      <c r="G194" s="182">
        <f>_xlfn.SUMIFS('HOLDS'!L1:L155,'HOLDS'!C1:C155,B194)</f>
        <v>0</v>
      </c>
      <c r="H194" s="185">
        <f>F194*G194</f>
        <v>0</v>
      </c>
      <c r="I194" s="186">
        <f>'INFO'!$D$6</f>
        <v>0</v>
      </c>
      <c r="J194" s="186">
        <f>'INFO'!$D$7</f>
        <v>0</v>
      </c>
      <c r="K194" t="s" s="187">
        <f>'INFO'!$D$8</f>
      </c>
      <c r="L194" s="186">
        <f>'INFO'!$D$9</f>
        <v>0</v>
      </c>
      <c r="M194" s="186">
        <f>'INFO'!$D$10</f>
        <v>0</v>
      </c>
      <c r="N194" t="s" s="187">
        <f>'INFO'!$D$11</f>
      </c>
      <c r="O194" s="186">
        <f>'INFO'!$D$13</f>
        <v>0</v>
      </c>
      <c r="P194" s="186">
        <f>'INFO'!$D$14</f>
        <v>0</v>
      </c>
      <c r="Q194" t="s" s="187">
        <f>'INFO'!$D$15</f>
      </c>
      <c r="R194" s="188">
        <f>'INFO'!$D$17</f>
      </c>
      <c r="S194" t="s" s="187">
        <f>'INFO'!$D$18</f>
      </c>
      <c r="T194" t="s" s="187">
        <f>'INFO'!$D$19</f>
      </c>
      <c r="U194" s="186">
        <f>'INFO'!$D$22</f>
        <v>0</v>
      </c>
      <c r="V194" s="186">
        <f>'INFO'!$D$23</f>
        <v>0</v>
      </c>
      <c r="W194" t="s" s="187">
        <f>'INFO'!$D$24</f>
      </c>
      <c r="X194" s="186">
        <f>'INFO'!$D$25</f>
        <v>0</v>
      </c>
      <c r="Y194" s="186">
        <f>'INFO'!$D$26</f>
        <v>0</v>
      </c>
      <c r="Z194" s="186">
        <f>'INFO'!$D$27</f>
        <v>0</v>
      </c>
      <c r="AA194" t="s" s="187">
        <f>'INFO'!$D$28</f>
      </c>
      <c r="AB194" s="186">
        <f>'INFO'!$D$29</f>
        <v>0</v>
      </c>
      <c r="AC194" s="189">
        <f>'INFO'!$J$10</f>
        <v>0</v>
      </c>
      <c r="AD194" s="186">
        <f>'INFO'!$J$9</f>
        <v>0</v>
      </c>
      <c r="AE194" s="186">
        <f>IF($G$174&gt;0,10*$G$174/D194,0)</f>
        <v>0</v>
      </c>
    </row>
    <row r="195" ht="15.35" customHeight="1">
      <c r="A195" t="s" s="180">
        <v>468</v>
      </c>
      <c r="B195" t="s" s="204">
        <v>71</v>
      </c>
      <c r="C195" s="205">
        <v>10090</v>
      </c>
      <c r="D195" s="182">
        <f>_xlfn.SUMIFS('HOLDS'!L1:L155,'HOLDS'!C1:C155,B195)+_xlfn.SUMIFS('HOLDS'!L1:L155,'HOLDS'!C1:C155,"CH.GR.RVSET")</f>
        <v>0</v>
      </c>
      <c r="E195" t="s" s="183">
        <v>4</v>
      </c>
      <c r="F195" s="184">
        <f>VLOOKUP(B195,'HOLDS'!C1:T155,5,FALSE)</f>
        <v>159.5</v>
      </c>
      <c r="G195" s="182">
        <f>_xlfn.SUMIFS('HOLDS'!L1:L155,'HOLDS'!C1:C155,B195)</f>
        <v>0</v>
      </c>
      <c r="H195" s="185">
        <f>F195*G195</f>
        <v>0</v>
      </c>
      <c r="I195" s="186">
        <f>'INFO'!$D$6</f>
        <v>0</v>
      </c>
      <c r="J195" s="186">
        <f>'INFO'!$D$7</f>
        <v>0</v>
      </c>
      <c r="K195" t="s" s="187">
        <f>'INFO'!$D$8</f>
      </c>
      <c r="L195" s="186">
        <f>'INFO'!$D$9</f>
        <v>0</v>
      </c>
      <c r="M195" s="186">
        <f>'INFO'!$D$10</f>
        <v>0</v>
      </c>
      <c r="N195" t="s" s="187">
        <f>'INFO'!$D$11</f>
      </c>
      <c r="O195" s="186">
        <f>'INFO'!$D$13</f>
        <v>0</v>
      </c>
      <c r="P195" s="186">
        <f>'INFO'!$D$14</f>
        <v>0</v>
      </c>
      <c r="Q195" t="s" s="187">
        <f>'INFO'!$D$15</f>
      </c>
      <c r="R195" s="188">
        <f>'INFO'!$D$17</f>
      </c>
      <c r="S195" t="s" s="187">
        <f>'INFO'!$D$18</f>
      </c>
      <c r="T195" t="s" s="187">
        <f>'INFO'!$D$19</f>
      </c>
      <c r="U195" s="186">
        <f>'INFO'!$D$22</f>
        <v>0</v>
      </c>
      <c r="V195" s="186">
        <f>'INFO'!$D$23</f>
        <v>0</v>
      </c>
      <c r="W195" t="s" s="187">
        <f>'INFO'!$D$24</f>
      </c>
      <c r="X195" s="186">
        <f>'INFO'!$D$25</f>
        <v>0</v>
      </c>
      <c r="Y195" s="186">
        <f>'INFO'!$D$26</f>
        <v>0</v>
      </c>
      <c r="Z195" s="186">
        <f>'INFO'!$D$27</f>
        <v>0</v>
      </c>
      <c r="AA195" t="s" s="187">
        <f>'INFO'!$D$28</f>
      </c>
      <c r="AB195" s="186">
        <f>'INFO'!$D$29</f>
        <v>0</v>
      </c>
      <c r="AC195" s="189">
        <f>'INFO'!$J$10</f>
        <v>0</v>
      </c>
      <c r="AD195" s="186">
        <f>'INFO'!$J$9</f>
        <v>0</v>
      </c>
      <c r="AE195" s="186">
        <f>IF($G$174&gt;0,10*$G$174/D195,0)</f>
        <v>0</v>
      </c>
    </row>
    <row r="196" ht="15.35" customHeight="1">
      <c r="A196" t="s" s="180">
        <v>469</v>
      </c>
      <c r="B196" t="s" s="204">
        <v>74</v>
      </c>
      <c r="C196" s="205">
        <v>10090</v>
      </c>
      <c r="D196" s="182">
        <f>_xlfn.SUMIFS('HOLDS'!L1:L155,'HOLDS'!C1:C155,B196)+_xlfn.SUMIFS('HOLDS'!L1:L155,'HOLDS'!C1:C155,"CH.GR.RVSET")</f>
        <v>0</v>
      </c>
      <c r="E196" t="s" s="183">
        <v>4</v>
      </c>
      <c r="F196" s="184">
        <f>VLOOKUP(B196,'HOLDS'!C1:T155,5,FALSE)</f>
        <v>161.5</v>
      </c>
      <c r="G196" s="182">
        <f>_xlfn.SUMIFS('HOLDS'!L1:L155,'HOLDS'!C1:C155,B196)</f>
        <v>0</v>
      </c>
      <c r="H196" s="185">
        <f>F196*G196</f>
        <v>0</v>
      </c>
      <c r="I196" s="186">
        <f>'INFO'!$D$6</f>
        <v>0</v>
      </c>
      <c r="J196" s="186">
        <f>'INFO'!$D$7</f>
        <v>0</v>
      </c>
      <c r="K196" t="s" s="187">
        <f>'INFO'!$D$8</f>
      </c>
      <c r="L196" s="186">
        <f>'INFO'!$D$9</f>
        <v>0</v>
      </c>
      <c r="M196" s="186">
        <f>'INFO'!$D$10</f>
        <v>0</v>
      </c>
      <c r="N196" t="s" s="187">
        <f>'INFO'!$D$11</f>
      </c>
      <c r="O196" s="186">
        <f>'INFO'!$D$13</f>
        <v>0</v>
      </c>
      <c r="P196" s="186">
        <f>'INFO'!$D$14</f>
        <v>0</v>
      </c>
      <c r="Q196" t="s" s="187">
        <f>'INFO'!$D$15</f>
      </c>
      <c r="R196" s="188">
        <f>'INFO'!$D$17</f>
      </c>
      <c r="S196" t="s" s="187">
        <f>'INFO'!$D$18</f>
      </c>
      <c r="T196" t="s" s="187">
        <f>'INFO'!$D$19</f>
      </c>
      <c r="U196" s="186">
        <f>'INFO'!$D$22</f>
        <v>0</v>
      </c>
      <c r="V196" s="186">
        <f>'INFO'!$D$23</f>
        <v>0</v>
      </c>
      <c r="W196" t="s" s="187">
        <f>'INFO'!$D$24</f>
      </c>
      <c r="X196" s="186">
        <f>'INFO'!$D$25</f>
        <v>0</v>
      </c>
      <c r="Y196" s="186">
        <f>'INFO'!$D$26</f>
        <v>0</v>
      </c>
      <c r="Z196" s="186">
        <f>'INFO'!$D$27</f>
        <v>0</v>
      </c>
      <c r="AA196" t="s" s="187">
        <f>'INFO'!$D$28</f>
      </c>
      <c r="AB196" s="186">
        <f>'INFO'!$D$29</f>
        <v>0</v>
      </c>
      <c r="AC196" s="189">
        <f>'INFO'!$J$10</f>
        <v>0</v>
      </c>
      <c r="AD196" s="186">
        <f>'INFO'!$J$9</f>
        <v>0</v>
      </c>
      <c r="AE196" s="186">
        <f>IF($G$174&gt;0,10*$G$174/D196,0)</f>
        <v>0</v>
      </c>
    </row>
    <row r="197" ht="15.35" customHeight="1">
      <c r="A197" t="s" s="180">
        <v>470</v>
      </c>
      <c r="B197" t="s" s="204">
        <v>76</v>
      </c>
      <c r="C197" s="205">
        <v>10090</v>
      </c>
      <c r="D197" s="182">
        <f>_xlfn.SUMIFS('HOLDS'!L1:L155,'HOLDS'!C1:C155,B197)+_xlfn.SUMIFS('HOLDS'!L1:L155,'HOLDS'!C1:C155,"CH.GR.RVSET")</f>
        <v>0</v>
      </c>
      <c r="E197" t="s" s="183">
        <v>4</v>
      </c>
      <c r="F197" s="184">
        <f>VLOOKUP(B197,'HOLDS'!C1:T155,5,FALSE)</f>
        <v>227.5</v>
      </c>
      <c r="G197" s="182">
        <f>_xlfn.SUMIFS('HOLDS'!L1:L155,'HOLDS'!C1:C155,B197)</f>
        <v>0</v>
      </c>
      <c r="H197" s="185">
        <f>F197*G197</f>
        <v>0</v>
      </c>
      <c r="I197" s="186">
        <f>'INFO'!$D$6</f>
        <v>0</v>
      </c>
      <c r="J197" s="186">
        <f>'INFO'!$D$7</f>
        <v>0</v>
      </c>
      <c r="K197" t="s" s="187">
        <f>'INFO'!$D$8</f>
      </c>
      <c r="L197" s="186">
        <f>'INFO'!$D$9</f>
        <v>0</v>
      </c>
      <c r="M197" s="186">
        <f>'INFO'!$D$10</f>
        <v>0</v>
      </c>
      <c r="N197" t="s" s="187">
        <f>'INFO'!$D$11</f>
      </c>
      <c r="O197" s="186">
        <f>'INFO'!$D$13</f>
        <v>0</v>
      </c>
      <c r="P197" s="186">
        <f>'INFO'!$D$14</f>
        <v>0</v>
      </c>
      <c r="Q197" t="s" s="187">
        <f>'INFO'!$D$15</f>
      </c>
      <c r="R197" s="188">
        <f>'INFO'!$D$17</f>
      </c>
      <c r="S197" t="s" s="187">
        <f>'INFO'!$D$18</f>
      </c>
      <c r="T197" t="s" s="187">
        <f>'INFO'!$D$19</f>
      </c>
      <c r="U197" s="186">
        <f>'INFO'!$D$22</f>
        <v>0</v>
      </c>
      <c r="V197" s="186">
        <f>'INFO'!$D$23</f>
        <v>0</v>
      </c>
      <c r="W197" t="s" s="187">
        <f>'INFO'!$D$24</f>
      </c>
      <c r="X197" s="186">
        <f>'INFO'!$D$25</f>
        <v>0</v>
      </c>
      <c r="Y197" s="186">
        <f>'INFO'!$D$26</f>
        <v>0</v>
      </c>
      <c r="Z197" s="186">
        <f>'INFO'!$D$27</f>
        <v>0</v>
      </c>
      <c r="AA197" t="s" s="187">
        <f>'INFO'!$D$28</f>
      </c>
      <c r="AB197" s="186">
        <f>'INFO'!$D$29</f>
        <v>0</v>
      </c>
      <c r="AC197" s="189">
        <f>'INFO'!$J$10</f>
        <v>0</v>
      </c>
      <c r="AD197" s="186">
        <f>'INFO'!$J$9</f>
        <v>0</v>
      </c>
      <c r="AE197" s="186">
        <f>IF($G$174&gt;0,10*$G$174/D197,0)</f>
        <v>0</v>
      </c>
    </row>
    <row r="198" ht="15.35" customHeight="1">
      <c r="A198" t="s" s="180">
        <v>471</v>
      </c>
      <c r="B198" t="s" s="204">
        <v>78</v>
      </c>
      <c r="C198" s="205">
        <v>10090</v>
      </c>
      <c r="D198" s="182">
        <f>_xlfn.SUMIFS('HOLDS'!L1:L155,'HOLDS'!C1:C155,B198)+_xlfn.SUMIFS('HOLDS'!L1:L155,'HOLDS'!C1:C155,"CH.GR.RVSET")</f>
        <v>0</v>
      </c>
      <c r="E198" t="s" s="183">
        <v>4</v>
      </c>
      <c r="F198" s="184">
        <f>VLOOKUP(B198,'HOLDS'!C1:T155,5,FALSE)</f>
        <v>153</v>
      </c>
      <c r="G198" s="182">
        <f>_xlfn.SUMIFS('HOLDS'!L1:L155,'HOLDS'!C1:C155,B198)</f>
        <v>0</v>
      </c>
      <c r="H198" s="185">
        <f>F198*G198</f>
        <v>0</v>
      </c>
      <c r="I198" s="186">
        <f>'INFO'!$D$6</f>
        <v>0</v>
      </c>
      <c r="J198" s="186">
        <f>'INFO'!$D$7</f>
        <v>0</v>
      </c>
      <c r="K198" t="s" s="187">
        <f>'INFO'!$D$8</f>
      </c>
      <c r="L198" s="186">
        <f>'INFO'!$D$9</f>
        <v>0</v>
      </c>
      <c r="M198" s="186">
        <f>'INFO'!$D$10</f>
        <v>0</v>
      </c>
      <c r="N198" t="s" s="187">
        <f>'INFO'!$D$11</f>
      </c>
      <c r="O198" s="186">
        <f>'INFO'!$D$13</f>
        <v>0</v>
      </c>
      <c r="P198" s="186">
        <f>'INFO'!$D$14</f>
        <v>0</v>
      </c>
      <c r="Q198" t="s" s="187">
        <f>'INFO'!$D$15</f>
      </c>
      <c r="R198" s="188">
        <f>'INFO'!$D$17</f>
      </c>
      <c r="S198" t="s" s="187">
        <f>'INFO'!$D$18</f>
      </c>
      <c r="T198" t="s" s="187">
        <f>'INFO'!$D$19</f>
      </c>
      <c r="U198" s="186">
        <f>'INFO'!$D$22</f>
        <v>0</v>
      </c>
      <c r="V198" s="186">
        <f>'INFO'!$D$23</f>
        <v>0</v>
      </c>
      <c r="W198" t="s" s="187">
        <f>'INFO'!$D$24</f>
      </c>
      <c r="X198" s="186">
        <f>'INFO'!$D$25</f>
        <v>0</v>
      </c>
      <c r="Y198" s="186">
        <f>'INFO'!$D$26</f>
        <v>0</v>
      </c>
      <c r="Z198" s="186">
        <f>'INFO'!$D$27</f>
        <v>0</v>
      </c>
      <c r="AA198" t="s" s="187">
        <f>'INFO'!$D$28</f>
      </c>
      <c r="AB198" s="186">
        <f>'INFO'!$D$29</f>
        <v>0</v>
      </c>
      <c r="AC198" s="189">
        <f>'INFO'!$J$10</f>
        <v>0</v>
      </c>
      <c r="AD198" s="186">
        <f>'INFO'!$J$9</f>
        <v>0</v>
      </c>
      <c r="AE198" s="186">
        <f>IF($G$174&gt;0,10*$G$174/D198,0)</f>
        <v>0</v>
      </c>
    </row>
    <row r="199" ht="15.35" customHeight="1">
      <c r="A199" t="s" s="180">
        <v>472</v>
      </c>
      <c r="B199" t="s" s="204">
        <v>80</v>
      </c>
      <c r="C199" s="205">
        <v>10090</v>
      </c>
      <c r="D199" s="182">
        <f>_xlfn.SUMIFS('HOLDS'!L1:L155,'HOLDS'!C1:C155,B199)+_xlfn.SUMIFS('HOLDS'!L1:L155,'HOLDS'!C1:C155,"CH.GR.RVSET")</f>
        <v>0</v>
      </c>
      <c r="E199" t="s" s="183">
        <v>4</v>
      </c>
      <c r="F199" s="184">
        <f>VLOOKUP(B199,'HOLDS'!C1:T155,5,FALSE)</f>
        <v>141</v>
      </c>
      <c r="G199" s="182">
        <f>_xlfn.SUMIFS('HOLDS'!L1:L155,'HOLDS'!C1:C155,B199)</f>
        <v>0</v>
      </c>
      <c r="H199" s="185">
        <f>F199*G199</f>
        <v>0</v>
      </c>
      <c r="I199" s="186">
        <f>'INFO'!$D$6</f>
        <v>0</v>
      </c>
      <c r="J199" s="186">
        <f>'INFO'!$D$7</f>
        <v>0</v>
      </c>
      <c r="K199" t="s" s="187">
        <f>'INFO'!$D$8</f>
      </c>
      <c r="L199" s="186">
        <f>'INFO'!$D$9</f>
        <v>0</v>
      </c>
      <c r="M199" s="186">
        <f>'INFO'!$D$10</f>
        <v>0</v>
      </c>
      <c r="N199" t="s" s="187">
        <f>'INFO'!$D$11</f>
      </c>
      <c r="O199" s="186">
        <f>'INFO'!$D$13</f>
        <v>0</v>
      </c>
      <c r="P199" s="186">
        <f>'INFO'!$D$14</f>
        <v>0</v>
      </c>
      <c r="Q199" t="s" s="187">
        <f>'INFO'!$D$15</f>
      </c>
      <c r="R199" s="188">
        <f>'INFO'!$D$17</f>
      </c>
      <c r="S199" t="s" s="187">
        <f>'INFO'!$D$18</f>
      </c>
      <c r="T199" t="s" s="187">
        <f>'INFO'!$D$19</f>
      </c>
      <c r="U199" s="186">
        <f>'INFO'!$D$22</f>
        <v>0</v>
      </c>
      <c r="V199" s="186">
        <f>'INFO'!$D$23</f>
        <v>0</v>
      </c>
      <c r="W199" t="s" s="187">
        <f>'INFO'!$D$24</f>
      </c>
      <c r="X199" s="186">
        <f>'INFO'!$D$25</f>
        <v>0</v>
      </c>
      <c r="Y199" s="186">
        <f>'INFO'!$D$26</f>
        <v>0</v>
      </c>
      <c r="Z199" s="186">
        <f>'INFO'!$D$27</f>
        <v>0</v>
      </c>
      <c r="AA199" t="s" s="187">
        <f>'INFO'!$D$28</f>
      </c>
      <c r="AB199" s="186">
        <f>'INFO'!$D$29</f>
        <v>0</v>
      </c>
      <c r="AC199" s="189">
        <f>'INFO'!$J$10</f>
        <v>0</v>
      </c>
      <c r="AD199" s="186">
        <f>'INFO'!$J$9</f>
        <v>0</v>
      </c>
      <c r="AE199" s="186">
        <f>IF($G$174&gt;0,10*$G$174/D199,0)</f>
        <v>0</v>
      </c>
    </row>
    <row r="200" ht="15.35" customHeight="1">
      <c r="A200" t="s" s="180">
        <v>473</v>
      </c>
      <c r="B200" t="s" s="204">
        <v>82</v>
      </c>
      <c r="C200" s="205">
        <v>10090</v>
      </c>
      <c r="D200" s="182">
        <f>_xlfn.SUMIFS('HOLDS'!L1:L155,'HOLDS'!C1:C155,B200)+_xlfn.SUMIFS('HOLDS'!L1:L155,'HOLDS'!C1:C155,"CH.GR.RVSET")</f>
        <v>0</v>
      </c>
      <c r="E200" t="s" s="183">
        <v>4</v>
      </c>
      <c r="F200" s="184">
        <f>VLOOKUP(B200,'HOLDS'!C1:T155,5,FALSE)</f>
        <v>129.5</v>
      </c>
      <c r="G200" s="182">
        <f>_xlfn.SUMIFS('HOLDS'!L1:L155,'HOLDS'!C1:C155,B200)</f>
        <v>0</v>
      </c>
      <c r="H200" s="185">
        <f>F200*G200</f>
        <v>0</v>
      </c>
      <c r="I200" s="186">
        <f>'INFO'!$D$6</f>
        <v>0</v>
      </c>
      <c r="J200" s="186">
        <f>'INFO'!$D$7</f>
        <v>0</v>
      </c>
      <c r="K200" t="s" s="187">
        <f>'INFO'!$D$8</f>
      </c>
      <c r="L200" s="186">
        <f>'INFO'!$D$9</f>
        <v>0</v>
      </c>
      <c r="M200" s="186">
        <f>'INFO'!$D$10</f>
        <v>0</v>
      </c>
      <c r="N200" t="s" s="187">
        <f>'INFO'!$D$11</f>
      </c>
      <c r="O200" s="186">
        <f>'INFO'!$D$13</f>
        <v>0</v>
      </c>
      <c r="P200" s="186">
        <f>'INFO'!$D$14</f>
        <v>0</v>
      </c>
      <c r="Q200" t="s" s="187">
        <f>'INFO'!$D$15</f>
      </c>
      <c r="R200" s="188">
        <f>'INFO'!$D$17</f>
      </c>
      <c r="S200" t="s" s="187">
        <f>'INFO'!$D$18</f>
      </c>
      <c r="T200" t="s" s="187">
        <f>'INFO'!$D$19</f>
      </c>
      <c r="U200" s="186">
        <f>'INFO'!$D$22</f>
        <v>0</v>
      </c>
      <c r="V200" s="186">
        <f>'INFO'!$D$23</f>
        <v>0</v>
      </c>
      <c r="W200" t="s" s="187">
        <f>'INFO'!$D$24</f>
      </c>
      <c r="X200" s="186">
        <f>'INFO'!$D$25</f>
        <v>0</v>
      </c>
      <c r="Y200" s="186">
        <f>'INFO'!$D$26</f>
        <v>0</v>
      </c>
      <c r="Z200" s="186">
        <f>'INFO'!$D$27</f>
        <v>0</v>
      </c>
      <c r="AA200" t="s" s="187">
        <f>'INFO'!$D$28</f>
      </c>
      <c r="AB200" s="186">
        <f>'INFO'!$D$29</f>
        <v>0</v>
      </c>
      <c r="AC200" s="189">
        <f>'INFO'!$J$10</f>
        <v>0</v>
      </c>
      <c r="AD200" s="186">
        <f>'INFO'!$J$9</f>
        <v>0</v>
      </c>
      <c r="AE200" s="186">
        <f>IF($G$174&gt;0,10*$G$174/D200,0)</f>
        <v>0</v>
      </c>
    </row>
    <row r="201" ht="15.35" customHeight="1">
      <c r="A201" t="s" s="180">
        <v>474</v>
      </c>
      <c r="B201" t="s" s="204">
        <v>84</v>
      </c>
      <c r="C201" s="205">
        <v>10090</v>
      </c>
      <c r="D201" s="182">
        <f>_xlfn.SUMIFS('HOLDS'!L1:L155,'HOLDS'!C1:C155,B201)+_xlfn.SUMIFS('HOLDS'!L1:L155,'HOLDS'!C1:C155,"CH.GR.RVSET")</f>
        <v>0</v>
      </c>
      <c r="E201" t="s" s="183">
        <v>4</v>
      </c>
      <c r="F201" s="184">
        <f>VLOOKUP(B201,'HOLDS'!C1:T155,5,FALSE)</f>
        <v>126.5</v>
      </c>
      <c r="G201" s="182">
        <f>_xlfn.SUMIFS('HOLDS'!L1:L155,'HOLDS'!C1:C155,B201)</f>
        <v>0</v>
      </c>
      <c r="H201" s="185">
        <f>F201*G201</f>
        <v>0</v>
      </c>
      <c r="I201" s="186">
        <f>'INFO'!$D$6</f>
        <v>0</v>
      </c>
      <c r="J201" s="186">
        <f>'INFO'!$D$7</f>
        <v>0</v>
      </c>
      <c r="K201" t="s" s="187">
        <f>'INFO'!$D$8</f>
      </c>
      <c r="L201" s="186">
        <f>'INFO'!$D$9</f>
        <v>0</v>
      </c>
      <c r="M201" s="186">
        <f>'INFO'!$D$10</f>
        <v>0</v>
      </c>
      <c r="N201" t="s" s="187">
        <f>'INFO'!$D$11</f>
      </c>
      <c r="O201" s="186">
        <f>'INFO'!$D$13</f>
        <v>0</v>
      </c>
      <c r="P201" s="186">
        <f>'INFO'!$D$14</f>
        <v>0</v>
      </c>
      <c r="Q201" t="s" s="187">
        <f>'INFO'!$D$15</f>
      </c>
      <c r="R201" s="188">
        <f>'INFO'!$D$17</f>
      </c>
      <c r="S201" t="s" s="187">
        <f>'INFO'!$D$18</f>
      </c>
      <c r="T201" t="s" s="187">
        <f>'INFO'!$D$19</f>
      </c>
      <c r="U201" s="186">
        <f>'INFO'!$D$22</f>
        <v>0</v>
      </c>
      <c r="V201" s="186">
        <f>'INFO'!$D$23</f>
        <v>0</v>
      </c>
      <c r="W201" t="s" s="187">
        <f>'INFO'!$D$24</f>
      </c>
      <c r="X201" s="186">
        <f>'INFO'!$D$25</f>
        <v>0</v>
      </c>
      <c r="Y201" s="186">
        <f>'INFO'!$D$26</f>
        <v>0</v>
      </c>
      <c r="Z201" s="186">
        <f>'INFO'!$D$27</f>
        <v>0</v>
      </c>
      <c r="AA201" t="s" s="187">
        <f>'INFO'!$D$28</f>
      </c>
      <c r="AB201" s="186">
        <f>'INFO'!$D$29</f>
        <v>0</v>
      </c>
      <c r="AC201" s="189">
        <f>'INFO'!$J$10</f>
        <v>0</v>
      </c>
      <c r="AD201" s="186">
        <f>'INFO'!$J$9</f>
        <v>0</v>
      </c>
      <c r="AE201" s="186">
        <f>IF($G$174&gt;0,10*$G$174/D201,0)</f>
        <v>0</v>
      </c>
    </row>
    <row r="202" ht="15.35" customHeight="1">
      <c r="A202" t="s" s="180">
        <v>475</v>
      </c>
      <c r="B202" t="s" s="204">
        <v>86</v>
      </c>
      <c r="C202" s="205">
        <v>10090</v>
      </c>
      <c r="D202" s="182">
        <f>_xlfn.SUMIFS('HOLDS'!L1:L155,'HOLDS'!C1:C155,B202)+_xlfn.SUMIFS('HOLDS'!L1:L155,'HOLDS'!C1:C155,"CH.GR.RVSET")</f>
        <v>0</v>
      </c>
      <c r="E202" t="s" s="183">
        <v>4</v>
      </c>
      <c r="F202" s="184">
        <f>VLOOKUP(B202,'HOLDS'!C1:T155,5,FALSE)</f>
        <v>126</v>
      </c>
      <c r="G202" s="182">
        <f>_xlfn.SUMIFS('HOLDS'!L1:L155,'HOLDS'!C1:C155,B202)</f>
        <v>0</v>
      </c>
      <c r="H202" s="185">
        <f>F202*G202</f>
        <v>0</v>
      </c>
      <c r="I202" s="186">
        <f>'INFO'!$D$6</f>
        <v>0</v>
      </c>
      <c r="J202" s="186">
        <f>'INFO'!$D$7</f>
        <v>0</v>
      </c>
      <c r="K202" t="s" s="187">
        <f>'INFO'!$D$8</f>
      </c>
      <c r="L202" s="186">
        <f>'INFO'!$D$9</f>
        <v>0</v>
      </c>
      <c r="M202" s="186">
        <f>'INFO'!$D$10</f>
        <v>0</v>
      </c>
      <c r="N202" t="s" s="187">
        <f>'INFO'!$D$11</f>
      </c>
      <c r="O202" s="186">
        <f>'INFO'!$D$13</f>
        <v>0</v>
      </c>
      <c r="P202" s="186">
        <f>'INFO'!$D$14</f>
        <v>0</v>
      </c>
      <c r="Q202" t="s" s="187">
        <f>'INFO'!$D$15</f>
      </c>
      <c r="R202" s="188">
        <f>'INFO'!$D$17</f>
      </c>
      <c r="S202" t="s" s="187">
        <f>'INFO'!$D$18</f>
      </c>
      <c r="T202" t="s" s="187">
        <f>'INFO'!$D$19</f>
      </c>
      <c r="U202" s="186">
        <f>'INFO'!$D$22</f>
        <v>0</v>
      </c>
      <c r="V202" s="186">
        <f>'INFO'!$D$23</f>
        <v>0</v>
      </c>
      <c r="W202" t="s" s="187">
        <f>'INFO'!$D$24</f>
      </c>
      <c r="X202" s="186">
        <f>'INFO'!$D$25</f>
        <v>0</v>
      </c>
      <c r="Y202" s="186">
        <f>'INFO'!$D$26</f>
        <v>0</v>
      </c>
      <c r="Z202" s="186">
        <f>'INFO'!$D$27</f>
        <v>0</v>
      </c>
      <c r="AA202" t="s" s="187">
        <f>'INFO'!$D$28</f>
      </c>
      <c r="AB202" s="186">
        <f>'INFO'!$D$29</f>
        <v>0</v>
      </c>
      <c r="AC202" s="189">
        <f>'INFO'!$J$10</f>
        <v>0</v>
      </c>
      <c r="AD202" s="186">
        <f>'INFO'!$J$9</f>
        <v>0</v>
      </c>
      <c r="AE202" s="186">
        <f>IF($G$174&gt;0,10*$G$174/D202,0)</f>
        <v>0</v>
      </c>
    </row>
    <row r="203" ht="15.35" customHeight="1">
      <c r="A203" t="s" s="180">
        <v>476</v>
      </c>
      <c r="B203" t="s" s="204">
        <v>88</v>
      </c>
      <c r="C203" s="205">
        <v>10090</v>
      </c>
      <c r="D203" s="182">
        <f>_xlfn.SUMIFS('HOLDS'!L1:L155,'HOLDS'!C1:C155,B203)+_xlfn.SUMIFS('HOLDS'!L1:L155,'HOLDS'!C1:C155,"CH.GR.RVSET")</f>
        <v>0</v>
      </c>
      <c r="E203" t="s" s="183">
        <v>4</v>
      </c>
      <c r="F203" s="184">
        <f>VLOOKUP(B203,'HOLDS'!C1:T155,5,FALSE)</f>
        <v>133</v>
      </c>
      <c r="G203" s="182">
        <f>_xlfn.SUMIFS('HOLDS'!L1:L155,'HOLDS'!C1:C155,B203)</f>
        <v>0</v>
      </c>
      <c r="H203" s="185">
        <f>F203*G203</f>
        <v>0</v>
      </c>
      <c r="I203" s="186">
        <f>'INFO'!$D$6</f>
        <v>0</v>
      </c>
      <c r="J203" s="186">
        <f>'INFO'!$D$7</f>
        <v>0</v>
      </c>
      <c r="K203" t="s" s="187">
        <f>'INFO'!$D$8</f>
      </c>
      <c r="L203" s="186">
        <f>'INFO'!$D$9</f>
        <v>0</v>
      </c>
      <c r="M203" s="186">
        <f>'INFO'!$D$10</f>
        <v>0</v>
      </c>
      <c r="N203" t="s" s="187">
        <f>'INFO'!$D$11</f>
      </c>
      <c r="O203" s="186">
        <f>'INFO'!$D$13</f>
        <v>0</v>
      </c>
      <c r="P203" s="186">
        <f>'INFO'!$D$14</f>
        <v>0</v>
      </c>
      <c r="Q203" t="s" s="187">
        <f>'INFO'!$D$15</f>
      </c>
      <c r="R203" s="188">
        <f>'INFO'!$D$17</f>
      </c>
      <c r="S203" t="s" s="187">
        <f>'INFO'!$D$18</f>
      </c>
      <c r="T203" t="s" s="187">
        <f>'INFO'!$D$19</f>
      </c>
      <c r="U203" s="186">
        <f>'INFO'!$D$22</f>
        <v>0</v>
      </c>
      <c r="V203" s="186">
        <f>'INFO'!$D$23</f>
        <v>0</v>
      </c>
      <c r="W203" t="s" s="187">
        <f>'INFO'!$D$24</f>
      </c>
      <c r="X203" s="186">
        <f>'INFO'!$D$25</f>
        <v>0</v>
      </c>
      <c r="Y203" s="186">
        <f>'INFO'!$D$26</f>
        <v>0</v>
      </c>
      <c r="Z203" s="186">
        <f>'INFO'!$D$27</f>
        <v>0</v>
      </c>
      <c r="AA203" t="s" s="187">
        <f>'INFO'!$D$28</f>
      </c>
      <c r="AB203" s="186">
        <f>'INFO'!$D$29</f>
        <v>0</v>
      </c>
      <c r="AC203" s="189">
        <f>'INFO'!$J$10</f>
        <v>0</v>
      </c>
      <c r="AD203" s="186">
        <f>'INFO'!$J$9</f>
        <v>0</v>
      </c>
      <c r="AE203" s="186">
        <f>IF($G$174&gt;0,10*$G$174/D203,0)</f>
        <v>0</v>
      </c>
    </row>
    <row r="204" ht="15.35" customHeight="1">
      <c r="A204" t="s" s="180">
        <v>477</v>
      </c>
      <c r="B204" t="s" s="204">
        <v>90</v>
      </c>
      <c r="C204" s="205">
        <v>10090</v>
      </c>
      <c r="D204" s="182">
        <f>_xlfn.SUMIFS('HOLDS'!L1:L155,'HOLDS'!C1:C155,B204)+_xlfn.SUMIFS('HOLDS'!L1:L155,'HOLDS'!C1:C155,"CH.GR.RVSET")</f>
        <v>0</v>
      </c>
      <c r="E204" t="s" s="183">
        <v>4</v>
      </c>
      <c r="F204" s="184">
        <f>VLOOKUP(B204,'HOLDS'!C1:T155,5,FALSE)</f>
        <v>152.5</v>
      </c>
      <c r="G204" s="182">
        <f>_xlfn.SUMIFS('HOLDS'!L1:L155,'HOLDS'!C1:C155,B204)</f>
        <v>0</v>
      </c>
      <c r="H204" s="185">
        <f>F204*G204</f>
        <v>0</v>
      </c>
      <c r="I204" s="186">
        <f>'INFO'!$D$6</f>
        <v>0</v>
      </c>
      <c r="J204" s="186">
        <f>'INFO'!$D$7</f>
        <v>0</v>
      </c>
      <c r="K204" t="s" s="187">
        <f>'INFO'!$D$8</f>
      </c>
      <c r="L204" s="186">
        <f>'INFO'!$D$9</f>
        <v>0</v>
      </c>
      <c r="M204" s="186">
        <f>'INFO'!$D$10</f>
        <v>0</v>
      </c>
      <c r="N204" t="s" s="187">
        <f>'INFO'!$D$11</f>
      </c>
      <c r="O204" s="186">
        <f>'INFO'!$D$13</f>
        <v>0</v>
      </c>
      <c r="P204" s="186">
        <f>'INFO'!$D$14</f>
        <v>0</v>
      </c>
      <c r="Q204" t="s" s="187">
        <f>'INFO'!$D$15</f>
      </c>
      <c r="R204" s="188">
        <f>'INFO'!$D$17</f>
      </c>
      <c r="S204" t="s" s="187">
        <f>'INFO'!$D$18</f>
      </c>
      <c r="T204" t="s" s="187">
        <f>'INFO'!$D$19</f>
      </c>
      <c r="U204" s="186">
        <f>'INFO'!$D$22</f>
        <v>0</v>
      </c>
      <c r="V204" s="186">
        <f>'INFO'!$D$23</f>
        <v>0</v>
      </c>
      <c r="W204" t="s" s="187">
        <f>'INFO'!$D$24</f>
      </c>
      <c r="X204" s="186">
        <f>'INFO'!$D$25</f>
        <v>0</v>
      </c>
      <c r="Y204" s="186">
        <f>'INFO'!$D$26</f>
        <v>0</v>
      </c>
      <c r="Z204" s="186">
        <f>'INFO'!$D$27</f>
        <v>0</v>
      </c>
      <c r="AA204" t="s" s="187">
        <f>'INFO'!$D$28</f>
      </c>
      <c r="AB204" s="186">
        <f>'INFO'!$D$29</f>
        <v>0</v>
      </c>
      <c r="AC204" s="189">
        <f>'INFO'!$J$10</f>
        <v>0</v>
      </c>
      <c r="AD204" s="186">
        <f>'INFO'!$J$9</f>
        <v>0</v>
      </c>
      <c r="AE204" s="186">
        <f>IF($G$174&gt;0,10*$G$174/D204,0)</f>
        <v>0</v>
      </c>
    </row>
    <row r="205" ht="15.35" customHeight="1">
      <c r="A205" t="s" s="180">
        <v>478</v>
      </c>
      <c r="B205" t="s" s="204">
        <v>92</v>
      </c>
      <c r="C205" s="205">
        <v>10090</v>
      </c>
      <c r="D205" s="182">
        <f>_xlfn.SUMIFS('HOLDS'!L1:L155,'HOLDS'!C1:C155,B205)+_xlfn.SUMIFS('HOLDS'!L1:L155,'HOLDS'!C1:C155,"CH.GR.RVSET")</f>
        <v>0</v>
      </c>
      <c r="E205" t="s" s="183">
        <v>4</v>
      </c>
      <c r="F205" s="184">
        <f>VLOOKUP(B205,'HOLDS'!C1:T155,5,FALSE)</f>
        <v>160</v>
      </c>
      <c r="G205" s="182">
        <f>_xlfn.SUMIFS('HOLDS'!L1:L155,'HOLDS'!C1:C155,B205)</f>
        <v>0</v>
      </c>
      <c r="H205" s="185">
        <f>F205*G205</f>
        <v>0</v>
      </c>
      <c r="I205" s="186">
        <f>'INFO'!$D$6</f>
        <v>0</v>
      </c>
      <c r="J205" s="186">
        <f>'INFO'!$D$7</f>
        <v>0</v>
      </c>
      <c r="K205" t="s" s="187">
        <f>'INFO'!$D$8</f>
      </c>
      <c r="L205" s="186">
        <f>'INFO'!$D$9</f>
        <v>0</v>
      </c>
      <c r="M205" s="186">
        <f>'INFO'!$D$10</f>
        <v>0</v>
      </c>
      <c r="N205" t="s" s="187">
        <f>'INFO'!$D$11</f>
      </c>
      <c r="O205" s="186">
        <f>'INFO'!$D$13</f>
        <v>0</v>
      </c>
      <c r="P205" s="186">
        <f>'INFO'!$D$14</f>
        <v>0</v>
      </c>
      <c r="Q205" t="s" s="187">
        <f>'INFO'!$D$15</f>
      </c>
      <c r="R205" s="188">
        <f>'INFO'!$D$17</f>
      </c>
      <c r="S205" t="s" s="187">
        <f>'INFO'!$D$18</f>
      </c>
      <c r="T205" t="s" s="187">
        <f>'INFO'!$D$19</f>
      </c>
      <c r="U205" s="186">
        <f>'INFO'!$D$22</f>
        <v>0</v>
      </c>
      <c r="V205" s="186">
        <f>'INFO'!$D$23</f>
        <v>0</v>
      </c>
      <c r="W205" t="s" s="187">
        <f>'INFO'!$D$24</f>
      </c>
      <c r="X205" s="186">
        <f>'INFO'!$D$25</f>
        <v>0</v>
      </c>
      <c r="Y205" s="186">
        <f>'INFO'!$D$26</f>
        <v>0</v>
      </c>
      <c r="Z205" s="186">
        <f>'INFO'!$D$27</f>
        <v>0</v>
      </c>
      <c r="AA205" t="s" s="187">
        <f>'INFO'!$D$28</f>
      </c>
      <c r="AB205" s="186">
        <f>'INFO'!$D$29</f>
        <v>0</v>
      </c>
      <c r="AC205" s="189">
        <f>'INFO'!$J$10</f>
        <v>0</v>
      </c>
      <c r="AD205" s="186">
        <f>'INFO'!$J$9</f>
        <v>0</v>
      </c>
      <c r="AE205" s="186">
        <f>IF($G$174&gt;0,10*$G$174/D205,0)</f>
        <v>0</v>
      </c>
    </row>
    <row r="206" ht="15.35" customHeight="1">
      <c r="A206" t="s" s="180">
        <v>479</v>
      </c>
      <c r="B206" t="s" s="204">
        <v>94</v>
      </c>
      <c r="C206" s="205">
        <v>10090</v>
      </c>
      <c r="D206" s="182">
        <f>_xlfn.SUMIFS('HOLDS'!L1:L155,'HOLDS'!C1:C155,B206)+_xlfn.SUMIFS('HOLDS'!L1:L155,'HOLDS'!C1:C155,"CH.GR.RVSET")</f>
        <v>0</v>
      </c>
      <c r="E206" t="s" s="183">
        <v>4</v>
      </c>
      <c r="F206" s="184">
        <f>VLOOKUP(B206,'HOLDS'!C1:T155,5,FALSE)</f>
        <v>159.5</v>
      </c>
      <c r="G206" s="182">
        <f>_xlfn.SUMIFS('HOLDS'!L1:L155,'HOLDS'!C1:C155,B206)</f>
        <v>0</v>
      </c>
      <c r="H206" s="185">
        <f>F206*G206</f>
        <v>0</v>
      </c>
      <c r="I206" s="186">
        <f>'INFO'!$D$6</f>
        <v>0</v>
      </c>
      <c r="J206" s="186">
        <f>'INFO'!$D$7</f>
        <v>0</v>
      </c>
      <c r="K206" t="s" s="187">
        <f>'INFO'!$D$8</f>
      </c>
      <c r="L206" s="186">
        <f>'INFO'!$D$9</f>
        <v>0</v>
      </c>
      <c r="M206" s="186">
        <f>'INFO'!$D$10</f>
        <v>0</v>
      </c>
      <c r="N206" t="s" s="187">
        <f>'INFO'!$D$11</f>
      </c>
      <c r="O206" s="186">
        <f>'INFO'!$D$13</f>
        <v>0</v>
      </c>
      <c r="P206" s="186">
        <f>'INFO'!$D$14</f>
        <v>0</v>
      </c>
      <c r="Q206" t="s" s="187">
        <f>'INFO'!$D$15</f>
      </c>
      <c r="R206" s="188">
        <f>'INFO'!$D$17</f>
      </c>
      <c r="S206" t="s" s="187">
        <f>'INFO'!$D$18</f>
      </c>
      <c r="T206" t="s" s="187">
        <f>'INFO'!$D$19</f>
      </c>
      <c r="U206" s="186">
        <f>'INFO'!$D$22</f>
        <v>0</v>
      </c>
      <c r="V206" s="186">
        <f>'INFO'!$D$23</f>
        <v>0</v>
      </c>
      <c r="W206" t="s" s="187">
        <f>'INFO'!$D$24</f>
      </c>
      <c r="X206" s="186">
        <f>'INFO'!$D$25</f>
        <v>0</v>
      </c>
      <c r="Y206" s="186">
        <f>'INFO'!$D$26</f>
        <v>0</v>
      </c>
      <c r="Z206" s="186">
        <f>'INFO'!$D$27</f>
        <v>0</v>
      </c>
      <c r="AA206" t="s" s="187">
        <f>'INFO'!$D$28</f>
      </c>
      <c r="AB206" s="186">
        <f>'INFO'!$D$29</f>
        <v>0</v>
      </c>
      <c r="AC206" s="189">
        <f>'INFO'!$J$10</f>
        <v>0</v>
      </c>
      <c r="AD206" s="186">
        <f>'INFO'!$J$9</f>
        <v>0</v>
      </c>
      <c r="AE206" s="186">
        <f>IF($G$174&gt;0,10*$G$174/D206,0)</f>
        <v>0</v>
      </c>
    </row>
    <row r="207" ht="15.35" customHeight="1">
      <c r="A207" t="s" s="180">
        <v>480</v>
      </c>
      <c r="B207" t="s" s="204">
        <v>96</v>
      </c>
      <c r="C207" s="205">
        <v>10090</v>
      </c>
      <c r="D207" s="182">
        <f>_xlfn.SUMIFS('HOLDS'!L1:L155,'HOLDS'!C1:C155,B207)+_xlfn.SUMIFS('HOLDS'!L1:L155,'HOLDS'!C1:C155,"CH.GR.RVSET")</f>
        <v>0</v>
      </c>
      <c r="E207" t="s" s="183">
        <v>4</v>
      </c>
      <c r="F207" s="184">
        <f>VLOOKUP(B207,'HOLDS'!C1:T155,5,FALSE)</f>
        <v>136.5</v>
      </c>
      <c r="G207" s="182">
        <f>_xlfn.SUMIFS('HOLDS'!L1:L155,'HOLDS'!C1:C155,B207)</f>
        <v>0</v>
      </c>
      <c r="H207" s="185">
        <f>F207*G207</f>
        <v>0</v>
      </c>
      <c r="I207" s="186">
        <f>'INFO'!$D$6</f>
        <v>0</v>
      </c>
      <c r="J207" s="186">
        <f>'INFO'!$D$7</f>
        <v>0</v>
      </c>
      <c r="K207" t="s" s="187">
        <f>'INFO'!$D$8</f>
      </c>
      <c r="L207" s="186">
        <f>'INFO'!$D$9</f>
        <v>0</v>
      </c>
      <c r="M207" s="186">
        <f>'INFO'!$D$10</f>
        <v>0</v>
      </c>
      <c r="N207" t="s" s="187">
        <f>'INFO'!$D$11</f>
      </c>
      <c r="O207" s="186">
        <f>'INFO'!$D$13</f>
        <v>0</v>
      </c>
      <c r="P207" s="186">
        <f>'INFO'!$D$14</f>
        <v>0</v>
      </c>
      <c r="Q207" t="s" s="187">
        <f>'INFO'!$D$15</f>
      </c>
      <c r="R207" s="188">
        <f>'INFO'!$D$17</f>
      </c>
      <c r="S207" t="s" s="187">
        <f>'INFO'!$D$18</f>
      </c>
      <c r="T207" t="s" s="187">
        <f>'INFO'!$D$19</f>
      </c>
      <c r="U207" s="186">
        <f>'INFO'!$D$22</f>
        <v>0</v>
      </c>
      <c r="V207" s="186">
        <f>'INFO'!$D$23</f>
        <v>0</v>
      </c>
      <c r="W207" t="s" s="187">
        <f>'INFO'!$D$24</f>
      </c>
      <c r="X207" s="186">
        <f>'INFO'!$D$25</f>
        <v>0</v>
      </c>
      <c r="Y207" s="186">
        <f>'INFO'!$D$26</f>
        <v>0</v>
      </c>
      <c r="Z207" s="186">
        <f>'INFO'!$D$27</f>
        <v>0</v>
      </c>
      <c r="AA207" t="s" s="187">
        <f>'INFO'!$D$28</f>
      </c>
      <c r="AB207" s="186">
        <f>'INFO'!$D$29</f>
        <v>0</v>
      </c>
      <c r="AC207" s="189">
        <f>'INFO'!$J$10</f>
        <v>0</v>
      </c>
      <c r="AD207" s="186">
        <f>'INFO'!$J$9</f>
        <v>0</v>
      </c>
      <c r="AE207" s="186">
        <f>IF($G$174&gt;0,10*$G$174/D207,0)</f>
        <v>0</v>
      </c>
    </row>
    <row r="208" ht="15.35" customHeight="1">
      <c r="A208" t="s" s="180">
        <v>481</v>
      </c>
      <c r="B208" t="s" s="204">
        <v>98</v>
      </c>
      <c r="C208" s="205">
        <v>10090</v>
      </c>
      <c r="D208" s="182">
        <f>_xlfn.SUMIFS('HOLDS'!L1:L155,'HOLDS'!C1:C155,B208)+_xlfn.SUMIFS('HOLDS'!L1:L155,'HOLDS'!C1:C155,"CH.GR.RVSET")</f>
        <v>0</v>
      </c>
      <c r="E208" t="s" s="183">
        <v>4</v>
      </c>
      <c r="F208" s="184">
        <f>VLOOKUP(B208,'HOLDS'!C1:T155,5,FALSE)</f>
        <v>141.5</v>
      </c>
      <c r="G208" s="182">
        <f>_xlfn.SUMIFS('HOLDS'!L1:L155,'HOLDS'!C1:C155,B208)</f>
        <v>0</v>
      </c>
      <c r="H208" s="185">
        <f>F208*G208</f>
        <v>0</v>
      </c>
      <c r="I208" s="186">
        <f>'INFO'!$D$6</f>
        <v>0</v>
      </c>
      <c r="J208" s="186">
        <f>'INFO'!$D$7</f>
        <v>0</v>
      </c>
      <c r="K208" t="s" s="187">
        <f>'INFO'!$D$8</f>
      </c>
      <c r="L208" s="186">
        <f>'INFO'!$D$9</f>
        <v>0</v>
      </c>
      <c r="M208" s="186">
        <f>'INFO'!$D$10</f>
        <v>0</v>
      </c>
      <c r="N208" t="s" s="187">
        <f>'INFO'!$D$11</f>
      </c>
      <c r="O208" s="186">
        <f>'INFO'!$D$13</f>
        <v>0</v>
      </c>
      <c r="P208" s="186">
        <f>'INFO'!$D$14</f>
        <v>0</v>
      </c>
      <c r="Q208" t="s" s="187">
        <f>'INFO'!$D$15</f>
      </c>
      <c r="R208" s="188">
        <f>'INFO'!$D$17</f>
      </c>
      <c r="S208" t="s" s="187">
        <f>'INFO'!$D$18</f>
      </c>
      <c r="T208" t="s" s="187">
        <f>'INFO'!$D$19</f>
      </c>
      <c r="U208" s="186">
        <f>'INFO'!$D$22</f>
        <v>0</v>
      </c>
      <c r="V208" s="186">
        <f>'INFO'!$D$23</f>
        <v>0</v>
      </c>
      <c r="W208" t="s" s="187">
        <f>'INFO'!$D$24</f>
      </c>
      <c r="X208" s="186">
        <f>'INFO'!$D$25</f>
        <v>0</v>
      </c>
      <c r="Y208" s="186">
        <f>'INFO'!$D$26</f>
        <v>0</v>
      </c>
      <c r="Z208" s="186">
        <f>'INFO'!$D$27</f>
        <v>0</v>
      </c>
      <c r="AA208" t="s" s="187">
        <f>'INFO'!$D$28</f>
      </c>
      <c r="AB208" s="186">
        <f>'INFO'!$D$29</f>
        <v>0</v>
      </c>
      <c r="AC208" s="189">
        <f>'INFO'!$J$10</f>
        <v>0</v>
      </c>
      <c r="AD208" s="186">
        <f>'INFO'!$J$9</f>
        <v>0</v>
      </c>
      <c r="AE208" s="186">
        <f>IF($G$174&gt;0,10*$G$174/D208,0)</f>
        <v>0</v>
      </c>
    </row>
    <row r="209" ht="15.35" customHeight="1">
      <c r="A209" t="s" s="180">
        <v>482</v>
      </c>
      <c r="B209" t="s" s="204">
        <v>100</v>
      </c>
      <c r="C209" s="205">
        <v>10090</v>
      </c>
      <c r="D209" s="182">
        <f>_xlfn.SUMIFS('HOLDS'!L1:L155,'HOLDS'!C1:C155,B209)+_xlfn.SUMIFS('HOLDS'!L1:L155,'HOLDS'!C1:C155,"CH.GR.RVSET")</f>
        <v>0</v>
      </c>
      <c r="E209" t="s" s="183">
        <v>4</v>
      </c>
      <c r="F209" s="184">
        <f>VLOOKUP(B209,'HOLDS'!C1:T155,5,FALSE)</f>
        <v>161.5</v>
      </c>
      <c r="G209" s="182">
        <f>_xlfn.SUMIFS('HOLDS'!L1:L155,'HOLDS'!C1:C155,B209)</f>
        <v>0</v>
      </c>
      <c r="H209" s="185">
        <f>F209*G209</f>
        <v>0</v>
      </c>
      <c r="I209" s="186">
        <f>'INFO'!$D$6</f>
        <v>0</v>
      </c>
      <c r="J209" s="186">
        <f>'INFO'!$D$7</f>
        <v>0</v>
      </c>
      <c r="K209" t="s" s="187">
        <f>'INFO'!$D$8</f>
      </c>
      <c r="L209" s="186">
        <f>'INFO'!$D$9</f>
        <v>0</v>
      </c>
      <c r="M209" s="186">
        <f>'INFO'!$D$10</f>
        <v>0</v>
      </c>
      <c r="N209" t="s" s="187">
        <f>'INFO'!$D$11</f>
      </c>
      <c r="O209" s="186">
        <f>'INFO'!$D$13</f>
        <v>0</v>
      </c>
      <c r="P209" s="186">
        <f>'INFO'!$D$14</f>
        <v>0</v>
      </c>
      <c r="Q209" t="s" s="187">
        <f>'INFO'!$D$15</f>
      </c>
      <c r="R209" s="188">
        <f>'INFO'!$D$17</f>
      </c>
      <c r="S209" t="s" s="187">
        <f>'INFO'!$D$18</f>
      </c>
      <c r="T209" t="s" s="187">
        <f>'INFO'!$D$19</f>
      </c>
      <c r="U209" s="186">
        <f>'INFO'!$D$22</f>
        <v>0</v>
      </c>
      <c r="V209" s="186">
        <f>'INFO'!$D$23</f>
        <v>0</v>
      </c>
      <c r="W209" t="s" s="187">
        <f>'INFO'!$D$24</f>
      </c>
      <c r="X209" s="186">
        <f>'INFO'!$D$25</f>
        <v>0</v>
      </c>
      <c r="Y209" s="186">
        <f>'INFO'!$D$26</f>
        <v>0</v>
      </c>
      <c r="Z209" s="186">
        <f>'INFO'!$D$27</f>
        <v>0</v>
      </c>
      <c r="AA209" t="s" s="187">
        <f>'INFO'!$D$28</f>
      </c>
      <c r="AB209" s="186">
        <f>'INFO'!$D$29</f>
        <v>0</v>
      </c>
      <c r="AC209" s="189">
        <f>'INFO'!$J$10</f>
        <v>0</v>
      </c>
      <c r="AD209" s="186">
        <f>'INFO'!$J$9</f>
        <v>0</v>
      </c>
      <c r="AE209" s="186">
        <f>IF($G$174&gt;0,10*$G$174/D209,0)</f>
        <v>0</v>
      </c>
    </row>
    <row r="210" ht="15.35" customHeight="1">
      <c r="A210" t="s" s="180">
        <v>483</v>
      </c>
      <c r="B210" t="s" s="204">
        <v>102</v>
      </c>
      <c r="C210" s="205">
        <v>10090</v>
      </c>
      <c r="D210" s="182">
        <f>_xlfn.SUMIFS('HOLDS'!L1:L155,'HOLDS'!C1:C155,B210)+_xlfn.SUMIFS('HOLDS'!L1:L155,'HOLDS'!C1:C155,"CH.GR.RVSET")</f>
        <v>0</v>
      </c>
      <c r="E210" t="s" s="183">
        <v>4</v>
      </c>
      <c r="F210" s="184">
        <f>VLOOKUP(B210,'HOLDS'!C1:T155,5,FALSE)</f>
        <v>183</v>
      </c>
      <c r="G210" s="182">
        <f>_xlfn.SUMIFS('HOLDS'!L1:L155,'HOLDS'!C1:C155,B210)</f>
        <v>0</v>
      </c>
      <c r="H210" s="185">
        <f>F210*G210</f>
        <v>0</v>
      </c>
      <c r="I210" s="186">
        <f>'INFO'!$D$6</f>
        <v>0</v>
      </c>
      <c r="J210" s="186">
        <f>'INFO'!$D$7</f>
        <v>0</v>
      </c>
      <c r="K210" t="s" s="187">
        <f>'INFO'!$D$8</f>
      </c>
      <c r="L210" s="186">
        <f>'INFO'!$D$9</f>
        <v>0</v>
      </c>
      <c r="M210" s="186">
        <f>'INFO'!$D$10</f>
        <v>0</v>
      </c>
      <c r="N210" t="s" s="187">
        <f>'INFO'!$D$11</f>
      </c>
      <c r="O210" s="186">
        <f>'INFO'!$D$13</f>
        <v>0</v>
      </c>
      <c r="P210" s="186">
        <f>'INFO'!$D$14</f>
        <v>0</v>
      </c>
      <c r="Q210" t="s" s="187">
        <f>'INFO'!$D$15</f>
      </c>
      <c r="R210" s="188">
        <f>'INFO'!$D$17</f>
      </c>
      <c r="S210" t="s" s="187">
        <f>'INFO'!$D$18</f>
      </c>
      <c r="T210" t="s" s="187">
        <f>'INFO'!$D$19</f>
      </c>
      <c r="U210" s="186">
        <f>'INFO'!$D$22</f>
        <v>0</v>
      </c>
      <c r="V210" s="186">
        <f>'INFO'!$D$23</f>
        <v>0</v>
      </c>
      <c r="W210" t="s" s="187">
        <f>'INFO'!$D$24</f>
      </c>
      <c r="X210" s="186">
        <f>'INFO'!$D$25</f>
        <v>0</v>
      </c>
      <c r="Y210" s="186">
        <f>'INFO'!$D$26</f>
        <v>0</v>
      </c>
      <c r="Z210" s="186">
        <f>'INFO'!$D$27</f>
        <v>0</v>
      </c>
      <c r="AA210" t="s" s="187">
        <f>'INFO'!$D$28</f>
      </c>
      <c r="AB210" s="186">
        <f>'INFO'!$D$29</f>
        <v>0</v>
      </c>
      <c r="AC210" s="189">
        <f>'INFO'!$J$10</f>
        <v>0</v>
      </c>
      <c r="AD210" s="186">
        <f>'INFO'!$J$9</f>
        <v>0</v>
      </c>
      <c r="AE210" s="186">
        <f>IF($G$174&gt;0,10*$G$174/D210,0)</f>
        <v>0</v>
      </c>
    </row>
    <row r="211" ht="15.35" customHeight="1">
      <c r="A211" t="s" s="180">
        <v>484</v>
      </c>
      <c r="B211" t="s" s="204">
        <v>104</v>
      </c>
      <c r="C211" s="205">
        <v>10090</v>
      </c>
      <c r="D211" s="182">
        <f>_xlfn.SUMIFS('HOLDS'!L1:L155,'HOLDS'!C1:C155,B211)+_xlfn.SUMIFS('HOLDS'!L1:L155,'HOLDS'!C1:C155,"CH.GR.RVSET")</f>
        <v>0</v>
      </c>
      <c r="E211" t="s" s="183">
        <v>4</v>
      </c>
      <c r="F211" s="184">
        <f>VLOOKUP(B211,'HOLDS'!C1:T155,5,FALSE)</f>
        <v>146.5</v>
      </c>
      <c r="G211" s="182">
        <f>_xlfn.SUMIFS('HOLDS'!L1:L155,'HOLDS'!C1:C155,B211)</f>
        <v>0</v>
      </c>
      <c r="H211" s="185">
        <f>F211*G211</f>
        <v>0</v>
      </c>
      <c r="I211" s="186">
        <f>'INFO'!$D$6</f>
        <v>0</v>
      </c>
      <c r="J211" s="186">
        <f>'INFO'!$D$7</f>
        <v>0</v>
      </c>
      <c r="K211" t="s" s="187">
        <f>'INFO'!$D$8</f>
      </c>
      <c r="L211" s="186">
        <f>'INFO'!$D$9</f>
        <v>0</v>
      </c>
      <c r="M211" s="186">
        <f>'INFO'!$D$10</f>
        <v>0</v>
      </c>
      <c r="N211" t="s" s="187">
        <f>'INFO'!$D$11</f>
      </c>
      <c r="O211" s="186">
        <f>'INFO'!$D$13</f>
        <v>0</v>
      </c>
      <c r="P211" s="186">
        <f>'INFO'!$D$14</f>
        <v>0</v>
      </c>
      <c r="Q211" t="s" s="187">
        <f>'INFO'!$D$15</f>
      </c>
      <c r="R211" s="188">
        <f>'INFO'!$D$17</f>
      </c>
      <c r="S211" t="s" s="187">
        <f>'INFO'!$D$18</f>
      </c>
      <c r="T211" t="s" s="187">
        <f>'INFO'!$D$19</f>
      </c>
      <c r="U211" s="186">
        <f>'INFO'!$D$22</f>
        <v>0</v>
      </c>
      <c r="V211" s="186">
        <f>'INFO'!$D$23</f>
        <v>0</v>
      </c>
      <c r="W211" t="s" s="187">
        <f>'INFO'!$D$24</f>
      </c>
      <c r="X211" s="186">
        <f>'INFO'!$D$25</f>
        <v>0</v>
      </c>
      <c r="Y211" s="186">
        <f>'INFO'!$D$26</f>
        <v>0</v>
      </c>
      <c r="Z211" s="186">
        <f>'INFO'!$D$27</f>
        <v>0</v>
      </c>
      <c r="AA211" t="s" s="187">
        <f>'INFO'!$D$28</f>
      </c>
      <c r="AB211" s="186">
        <f>'INFO'!$D$29</f>
        <v>0</v>
      </c>
      <c r="AC211" s="189">
        <f>'INFO'!$J$10</f>
        <v>0</v>
      </c>
      <c r="AD211" s="186">
        <f>'INFO'!$J$9</f>
        <v>0</v>
      </c>
      <c r="AE211" s="186">
        <f>IF($G$174&gt;0,10*$G$174/D211,0)</f>
        <v>0</v>
      </c>
    </row>
    <row r="212" ht="15.35" customHeight="1">
      <c r="A212" t="s" s="180">
        <v>485</v>
      </c>
      <c r="B212" t="s" s="204">
        <v>106</v>
      </c>
      <c r="C212" s="205">
        <v>10090</v>
      </c>
      <c r="D212" s="182">
        <f>_xlfn.SUMIFS('HOLDS'!L1:L155,'HOLDS'!C1:C155,B212)+_xlfn.SUMIFS('HOLDS'!L1:L155,'HOLDS'!C1:C155,"CH.GR.RVSET")</f>
        <v>0</v>
      </c>
      <c r="E212" t="s" s="183">
        <v>4</v>
      </c>
      <c r="F212" s="184">
        <f>VLOOKUP(B212,'HOLDS'!C1:T155,5,FALSE)</f>
        <v>188</v>
      </c>
      <c r="G212" s="182">
        <f>_xlfn.SUMIFS('HOLDS'!L1:L155,'HOLDS'!C1:C155,B212)</f>
        <v>0</v>
      </c>
      <c r="H212" s="185">
        <f>F212*G212</f>
        <v>0</v>
      </c>
      <c r="I212" s="186">
        <f>'INFO'!$D$6</f>
        <v>0</v>
      </c>
      <c r="J212" s="186">
        <f>'INFO'!$D$7</f>
        <v>0</v>
      </c>
      <c r="K212" t="s" s="187">
        <f>'INFO'!$D$8</f>
      </c>
      <c r="L212" s="186">
        <f>'INFO'!$D$9</f>
        <v>0</v>
      </c>
      <c r="M212" s="186">
        <f>'INFO'!$D$10</f>
        <v>0</v>
      </c>
      <c r="N212" t="s" s="187">
        <f>'INFO'!$D$11</f>
      </c>
      <c r="O212" s="186">
        <f>'INFO'!$D$13</f>
        <v>0</v>
      </c>
      <c r="P212" s="186">
        <f>'INFO'!$D$14</f>
        <v>0</v>
      </c>
      <c r="Q212" t="s" s="187">
        <f>'INFO'!$D$15</f>
      </c>
      <c r="R212" s="188">
        <f>'INFO'!$D$17</f>
      </c>
      <c r="S212" t="s" s="187">
        <f>'INFO'!$D$18</f>
      </c>
      <c r="T212" t="s" s="187">
        <f>'INFO'!$D$19</f>
      </c>
      <c r="U212" s="186">
        <f>'INFO'!$D$22</f>
        <v>0</v>
      </c>
      <c r="V212" s="186">
        <f>'INFO'!$D$23</f>
        <v>0</v>
      </c>
      <c r="W212" t="s" s="187">
        <f>'INFO'!$D$24</f>
      </c>
      <c r="X212" s="186">
        <f>'INFO'!$D$25</f>
        <v>0</v>
      </c>
      <c r="Y212" s="186">
        <f>'INFO'!$D$26</f>
        <v>0</v>
      </c>
      <c r="Z212" s="186">
        <f>'INFO'!$D$27</f>
        <v>0</v>
      </c>
      <c r="AA212" t="s" s="187">
        <f>'INFO'!$D$28</f>
      </c>
      <c r="AB212" s="186">
        <f>'INFO'!$D$29</f>
        <v>0</v>
      </c>
      <c r="AC212" s="189">
        <f>'INFO'!$J$10</f>
        <v>0</v>
      </c>
      <c r="AD212" s="186">
        <f>'INFO'!$J$9</f>
        <v>0</v>
      </c>
      <c r="AE212" s="186">
        <f>IF($G$174&gt;0,10*$G$174/D212,0)</f>
        <v>0</v>
      </c>
    </row>
    <row r="213" ht="15.35" customHeight="1">
      <c r="A213" t="s" s="180">
        <v>486</v>
      </c>
      <c r="B213" t="s" s="204">
        <v>108</v>
      </c>
      <c r="C213" s="205">
        <v>10090</v>
      </c>
      <c r="D213" s="182">
        <f>_xlfn.SUMIFS('HOLDS'!L1:L155,'HOLDS'!C1:C155,B213)+_xlfn.SUMIFS('HOLDS'!L1:L155,'HOLDS'!C1:C155,"CH.GR.RVSET")</f>
        <v>0</v>
      </c>
      <c r="E213" t="s" s="183">
        <v>4</v>
      </c>
      <c r="F213" s="184">
        <f>VLOOKUP(B213,'HOLDS'!C1:T155,5,FALSE)</f>
        <v>150</v>
      </c>
      <c r="G213" s="182">
        <f>_xlfn.SUMIFS('HOLDS'!L1:L155,'HOLDS'!C1:C155,B213)</f>
        <v>0</v>
      </c>
      <c r="H213" s="185">
        <f>F213*G213</f>
        <v>0</v>
      </c>
      <c r="I213" s="186">
        <f>'INFO'!$D$6</f>
        <v>0</v>
      </c>
      <c r="J213" s="186">
        <f>'INFO'!$D$7</f>
        <v>0</v>
      </c>
      <c r="K213" t="s" s="187">
        <f>'INFO'!$D$8</f>
      </c>
      <c r="L213" s="186">
        <f>'INFO'!$D$9</f>
        <v>0</v>
      </c>
      <c r="M213" s="186">
        <f>'INFO'!$D$10</f>
        <v>0</v>
      </c>
      <c r="N213" t="s" s="187">
        <f>'INFO'!$D$11</f>
      </c>
      <c r="O213" s="186">
        <f>'INFO'!$D$13</f>
        <v>0</v>
      </c>
      <c r="P213" s="186">
        <f>'INFO'!$D$14</f>
        <v>0</v>
      </c>
      <c r="Q213" t="s" s="187">
        <f>'INFO'!$D$15</f>
      </c>
      <c r="R213" s="188">
        <f>'INFO'!$D$17</f>
      </c>
      <c r="S213" t="s" s="187">
        <f>'INFO'!$D$18</f>
      </c>
      <c r="T213" t="s" s="187">
        <f>'INFO'!$D$19</f>
      </c>
      <c r="U213" s="186">
        <f>'INFO'!$D$22</f>
        <v>0</v>
      </c>
      <c r="V213" s="186">
        <f>'INFO'!$D$23</f>
        <v>0</v>
      </c>
      <c r="W213" t="s" s="187">
        <f>'INFO'!$D$24</f>
      </c>
      <c r="X213" s="186">
        <f>'INFO'!$D$25</f>
        <v>0</v>
      </c>
      <c r="Y213" s="186">
        <f>'INFO'!$D$26</f>
        <v>0</v>
      </c>
      <c r="Z213" s="186">
        <f>'INFO'!$D$27</f>
        <v>0</v>
      </c>
      <c r="AA213" t="s" s="187">
        <f>'INFO'!$D$28</f>
      </c>
      <c r="AB213" s="186">
        <f>'INFO'!$D$29</f>
        <v>0</v>
      </c>
      <c r="AC213" s="189">
        <f>'INFO'!$J$10</f>
        <v>0</v>
      </c>
      <c r="AD213" s="186">
        <f>'INFO'!$J$9</f>
        <v>0</v>
      </c>
      <c r="AE213" s="186">
        <f>IF($G$174&gt;0,10*$G$174/D213,0)</f>
        <v>0</v>
      </c>
    </row>
    <row r="214" ht="15.35" customHeight="1">
      <c r="A214" t="s" s="180">
        <v>487</v>
      </c>
      <c r="B214" t="s" s="204">
        <v>110</v>
      </c>
      <c r="C214" s="205">
        <v>10090</v>
      </c>
      <c r="D214" s="182">
        <f>_xlfn.SUMIFS('HOLDS'!L1:L155,'HOLDS'!C1:C155,B214)+_xlfn.SUMIFS('HOLDS'!L1:L155,'HOLDS'!C1:C155,"CH.GR.RVSET")</f>
        <v>0</v>
      </c>
      <c r="E214" t="s" s="183">
        <v>4</v>
      </c>
      <c r="F214" s="184">
        <f>VLOOKUP(B214,'HOLDS'!C1:T155,5,FALSE)</f>
        <v>221.5</v>
      </c>
      <c r="G214" s="182">
        <f>_xlfn.SUMIFS('HOLDS'!L1:L155,'HOLDS'!C1:C155,B214)</f>
        <v>0</v>
      </c>
      <c r="H214" s="185">
        <f>F214*G214</f>
        <v>0</v>
      </c>
      <c r="I214" s="186">
        <f>'INFO'!$D$6</f>
        <v>0</v>
      </c>
      <c r="J214" s="186">
        <f>'INFO'!$D$7</f>
        <v>0</v>
      </c>
      <c r="K214" t="s" s="187">
        <f>'INFO'!$D$8</f>
      </c>
      <c r="L214" s="186">
        <f>'INFO'!$D$9</f>
        <v>0</v>
      </c>
      <c r="M214" s="186">
        <f>'INFO'!$D$10</f>
        <v>0</v>
      </c>
      <c r="N214" t="s" s="187">
        <f>'INFO'!$D$11</f>
      </c>
      <c r="O214" s="186">
        <f>'INFO'!$D$13</f>
        <v>0</v>
      </c>
      <c r="P214" s="186">
        <f>'INFO'!$D$14</f>
        <v>0</v>
      </c>
      <c r="Q214" t="s" s="187">
        <f>'INFO'!$D$15</f>
      </c>
      <c r="R214" s="188">
        <f>'INFO'!$D$17</f>
      </c>
      <c r="S214" t="s" s="187">
        <f>'INFO'!$D$18</f>
      </c>
      <c r="T214" t="s" s="187">
        <f>'INFO'!$D$19</f>
      </c>
      <c r="U214" s="186">
        <f>'INFO'!$D$22</f>
        <v>0</v>
      </c>
      <c r="V214" s="186">
        <f>'INFO'!$D$23</f>
        <v>0</v>
      </c>
      <c r="W214" t="s" s="187">
        <f>'INFO'!$D$24</f>
      </c>
      <c r="X214" s="186">
        <f>'INFO'!$D$25</f>
        <v>0</v>
      </c>
      <c r="Y214" s="186">
        <f>'INFO'!$D$26</f>
        <v>0</v>
      </c>
      <c r="Z214" s="186">
        <f>'INFO'!$D$27</f>
        <v>0</v>
      </c>
      <c r="AA214" t="s" s="187">
        <f>'INFO'!$D$28</f>
      </c>
      <c r="AB214" s="186">
        <f>'INFO'!$D$29</f>
        <v>0</v>
      </c>
      <c r="AC214" s="189">
        <f>'INFO'!$J$10</f>
        <v>0</v>
      </c>
      <c r="AD214" s="186">
        <f>'INFO'!$J$9</f>
        <v>0</v>
      </c>
      <c r="AE214" s="186">
        <f>IF($G$174&gt;0,10*$G$174/D214,0)</f>
        <v>0</v>
      </c>
    </row>
    <row r="215" ht="15.35" customHeight="1">
      <c r="A215" t="s" s="180">
        <v>488</v>
      </c>
      <c r="B215" t="s" s="204">
        <v>112</v>
      </c>
      <c r="C215" s="205">
        <v>10090</v>
      </c>
      <c r="D215" s="182">
        <f>_xlfn.SUMIFS('HOLDS'!L1:L155,'HOLDS'!C1:C155,B215)+_xlfn.SUMIFS('HOLDS'!L1:L155,'HOLDS'!C1:C155,"CH.GR.RVSET")</f>
        <v>0</v>
      </c>
      <c r="E215" t="s" s="183">
        <v>4</v>
      </c>
      <c r="F215" s="184">
        <f>VLOOKUP(B215,'HOLDS'!C1:T155,5,FALSE)</f>
        <v>229</v>
      </c>
      <c r="G215" s="182">
        <f>_xlfn.SUMIFS('HOLDS'!L1:L155,'HOLDS'!C1:C155,B215)</f>
        <v>0</v>
      </c>
      <c r="H215" s="185">
        <f>F215*G215</f>
        <v>0</v>
      </c>
      <c r="I215" s="186">
        <f>'INFO'!$D$6</f>
        <v>0</v>
      </c>
      <c r="J215" s="186">
        <f>'INFO'!$D$7</f>
        <v>0</v>
      </c>
      <c r="K215" t="s" s="187">
        <f>'INFO'!$D$8</f>
      </c>
      <c r="L215" s="186">
        <f>'INFO'!$D$9</f>
        <v>0</v>
      </c>
      <c r="M215" s="186">
        <f>'INFO'!$D$10</f>
        <v>0</v>
      </c>
      <c r="N215" t="s" s="187">
        <f>'INFO'!$D$11</f>
      </c>
      <c r="O215" s="186">
        <f>'INFO'!$D$13</f>
        <v>0</v>
      </c>
      <c r="P215" s="186">
        <f>'INFO'!$D$14</f>
        <v>0</v>
      </c>
      <c r="Q215" t="s" s="187">
        <f>'INFO'!$D$15</f>
      </c>
      <c r="R215" s="188">
        <f>'INFO'!$D$17</f>
      </c>
      <c r="S215" t="s" s="187">
        <f>'INFO'!$D$18</f>
      </c>
      <c r="T215" t="s" s="187">
        <f>'INFO'!$D$19</f>
      </c>
      <c r="U215" s="186">
        <f>'INFO'!$D$22</f>
        <v>0</v>
      </c>
      <c r="V215" s="186">
        <f>'INFO'!$D$23</f>
        <v>0</v>
      </c>
      <c r="W215" t="s" s="187">
        <f>'INFO'!$D$24</f>
      </c>
      <c r="X215" s="186">
        <f>'INFO'!$D$25</f>
        <v>0</v>
      </c>
      <c r="Y215" s="186">
        <f>'INFO'!$D$26</f>
        <v>0</v>
      </c>
      <c r="Z215" s="186">
        <f>'INFO'!$D$27</f>
        <v>0</v>
      </c>
      <c r="AA215" t="s" s="187">
        <f>'INFO'!$D$28</f>
      </c>
      <c r="AB215" s="186">
        <f>'INFO'!$D$29</f>
        <v>0</v>
      </c>
      <c r="AC215" s="189">
        <f>'INFO'!$J$10</f>
        <v>0</v>
      </c>
      <c r="AD215" s="186">
        <f>'INFO'!$J$9</f>
        <v>0</v>
      </c>
      <c r="AE215" s="186">
        <f>IF($G$174&gt;0,10*$G$174/D215,0)</f>
        <v>0</v>
      </c>
    </row>
    <row r="216" ht="15.35" customHeight="1">
      <c r="A216" t="s" s="180">
        <v>489</v>
      </c>
      <c r="B216" t="s" s="204">
        <v>114</v>
      </c>
      <c r="C216" s="205">
        <v>10090</v>
      </c>
      <c r="D216" s="182">
        <f>_xlfn.SUMIFS('HOLDS'!L1:L155,'HOLDS'!C1:C155,B216)+_xlfn.SUMIFS('HOLDS'!L1:L155,'HOLDS'!C1:C155,"CH.GR.RVSET")</f>
        <v>0</v>
      </c>
      <c r="E216" t="s" s="183">
        <v>4</v>
      </c>
      <c r="F216" s="184">
        <f>VLOOKUP(B216,'HOLDS'!C1:T155,5,FALSE)</f>
        <v>229</v>
      </c>
      <c r="G216" s="182">
        <f>_xlfn.SUMIFS('HOLDS'!L1:L155,'HOLDS'!C1:C155,B216)</f>
        <v>0</v>
      </c>
      <c r="H216" s="185">
        <f>F216*G216</f>
        <v>0</v>
      </c>
      <c r="I216" s="186">
        <f>'INFO'!$D$6</f>
        <v>0</v>
      </c>
      <c r="J216" s="186">
        <f>'INFO'!$D$7</f>
        <v>0</v>
      </c>
      <c r="K216" t="s" s="187">
        <f>'INFO'!$D$8</f>
      </c>
      <c r="L216" s="186">
        <f>'INFO'!$D$9</f>
        <v>0</v>
      </c>
      <c r="M216" s="186">
        <f>'INFO'!$D$10</f>
        <v>0</v>
      </c>
      <c r="N216" t="s" s="187">
        <f>'INFO'!$D$11</f>
      </c>
      <c r="O216" s="186">
        <f>'INFO'!$D$13</f>
        <v>0</v>
      </c>
      <c r="P216" s="186">
        <f>'INFO'!$D$14</f>
        <v>0</v>
      </c>
      <c r="Q216" t="s" s="187">
        <f>'INFO'!$D$15</f>
      </c>
      <c r="R216" s="188">
        <f>'INFO'!$D$17</f>
      </c>
      <c r="S216" t="s" s="187">
        <f>'INFO'!$D$18</f>
      </c>
      <c r="T216" t="s" s="187">
        <f>'INFO'!$D$19</f>
      </c>
      <c r="U216" s="186">
        <f>'INFO'!$D$22</f>
        <v>0</v>
      </c>
      <c r="V216" s="186">
        <f>'INFO'!$D$23</f>
        <v>0</v>
      </c>
      <c r="W216" t="s" s="187">
        <f>'INFO'!$D$24</f>
      </c>
      <c r="X216" s="186">
        <f>'INFO'!$D$25</f>
        <v>0</v>
      </c>
      <c r="Y216" s="186">
        <f>'INFO'!$D$26</f>
        <v>0</v>
      </c>
      <c r="Z216" s="186">
        <f>'INFO'!$D$27</f>
        <v>0</v>
      </c>
      <c r="AA216" t="s" s="187">
        <f>'INFO'!$D$28</f>
      </c>
      <c r="AB216" s="186">
        <f>'INFO'!$D$29</f>
        <v>0</v>
      </c>
      <c r="AC216" s="189">
        <f>'INFO'!$J$10</f>
        <v>0</v>
      </c>
      <c r="AD216" s="186">
        <f>'INFO'!$J$9</f>
        <v>0</v>
      </c>
      <c r="AE216" s="191">
        <f>IF($G$174&gt;0,10*$G$174/D216,0)</f>
        <v>0</v>
      </c>
    </row>
    <row r="217" ht="15.35" customHeight="1">
      <c r="A217" t="s" s="192">
        <v>447</v>
      </c>
      <c r="B217" t="s" s="202">
        <v>23</v>
      </c>
      <c r="C217" s="203">
        <v>10089</v>
      </c>
      <c r="D217" s="169"/>
      <c r="E217" t="s" s="194">
        <v>5</v>
      </c>
      <c r="F217" s="195">
        <f>VLOOKUP(B217,'HOLDS'!C1:T155,5,FALSE)</f>
        <v>5635.5</v>
      </c>
      <c r="G217" s="172">
        <f>_xlfn.SUMIFS('HOLDS'!M1:M155,'HOLDS'!C1:C155,B217)</f>
        <v>0</v>
      </c>
      <c r="H217" s="196">
        <f>F217*G217</f>
        <v>0</v>
      </c>
      <c r="I217" s="197">
        <f>'INFO'!$D$6</f>
        <v>0</v>
      </c>
      <c r="J217" s="197">
        <f>'INFO'!$D$7</f>
        <v>0</v>
      </c>
      <c r="K217" t="s" s="198">
        <f>'INFO'!$D$8</f>
      </c>
      <c r="L217" s="197">
        <f>'INFO'!$D$9</f>
        <v>0</v>
      </c>
      <c r="M217" s="197">
        <f>'INFO'!$D$10</f>
        <v>0</v>
      </c>
      <c r="N217" t="s" s="198">
        <f>'INFO'!$D$11</f>
      </c>
      <c r="O217" s="197">
        <f>'INFO'!$D$13</f>
        <v>0</v>
      </c>
      <c r="P217" s="197">
        <f>'INFO'!$D$14</f>
        <v>0</v>
      </c>
      <c r="Q217" t="s" s="198">
        <f>'INFO'!$D$15</f>
      </c>
      <c r="R217" s="199">
        <f>'INFO'!$D$17</f>
      </c>
      <c r="S217" t="s" s="198">
        <f>'INFO'!$D$18</f>
      </c>
      <c r="T217" t="s" s="198">
        <f>'INFO'!$D$19</f>
      </c>
      <c r="U217" s="197">
        <f>'INFO'!$D$22</f>
        <v>0</v>
      </c>
      <c r="V217" s="197">
        <f>'INFO'!$D$23</f>
        <v>0</v>
      </c>
      <c r="W217" t="s" s="198">
        <f>'INFO'!$D$24</f>
      </c>
      <c r="X217" s="197">
        <f>'INFO'!$D$25</f>
        <v>0</v>
      </c>
      <c r="Y217" s="197">
        <f>'INFO'!$D$26</f>
        <v>0</v>
      </c>
      <c r="Z217" s="197">
        <f>'INFO'!$D$27</f>
        <v>0</v>
      </c>
      <c r="AA217" t="s" s="198">
        <f>'INFO'!$D$28</f>
      </c>
      <c r="AB217" s="197">
        <f>'INFO'!$D$29</f>
        <v>0</v>
      </c>
      <c r="AC217" s="200">
        <f>'INFO'!$J$10</f>
        <v>0</v>
      </c>
      <c r="AD217" s="201">
        <f>'INFO'!$J$9</f>
        <v>0</v>
      </c>
      <c r="AE217" s="179"/>
    </row>
    <row r="218" ht="15.35" customHeight="1">
      <c r="A218" t="s" s="180">
        <v>448</v>
      </c>
      <c r="B218" t="s" s="204">
        <v>26</v>
      </c>
      <c r="C218" s="205">
        <v>10089</v>
      </c>
      <c r="D218" s="182">
        <f>_xlfn.SUMIFS('HOLDS'!M1:M155,'HOLDS'!C1:C155,B218)+_xlfn.SUMIFS('HOLDS'!M1:M155,'HOLDS'!C1:C155,"CH.GR.RVSET")</f>
        <v>0</v>
      </c>
      <c r="E218" t="s" s="183">
        <v>5</v>
      </c>
      <c r="F218" s="184">
        <f>VLOOKUP(B218,'HOLDS'!C1:T155,5,FALSE)</f>
        <v>149</v>
      </c>
      <c r="G218" s="182">
        <f>_xlfn.SUMIFS('HOLDS'!M1:M155,'HOLDS'!C1:C155,B218)</f>
        <v>0</v>
      </c>
      <c r="H218" s="185">
        <f>F218*G218</f>
        <v>0</v>
      </c>
      <c r="I218" s="186">
        <f>'INFO'!$D$6</f>
        <v>0</v>
      </c>
      <c r="J218" s="186">
        <f>'INFO'!$D$7</f>
        <v>0</v>
      </c>
      <c r="K218" t="s" s="187">
        <f>'INFO'!$D$8</f>
      </c>
      <c r="L218" s="186">
        <f>'INFO'!$D$9</f>
        <v>0</v>
      </c>
      <c r="M218" s="186">
        <f>'INFO'!$D$10</f>
        <v>0</v>
      </c>
      <c r="N218" t="s" s="187">
        <f>'INFO'!$D$11</f>
      </c>
      <c r="O218" s="186">
        <f>'INFO'!$D$13</f>
        <v>0</v>
      </c>
      <c r="P218" s="186">
        <f>'INFO'!$D$14</f>
        <v>0</v>
      </c>
      <c r="Q218" t="s" s="187">
        <f>'INFO'!$D$15</f>
      </c>
      <c r="R218" s="188">
        <f>'INFO'!$D$17</f>
      </c>
      <c r="S218" t="s" s="187">
        <f>'INFO'!$D$18</f>
      </c>
      <c r="T218" t="s" s="187">
        <f>'INFO'!$D$19</f>
      </c>
      <c r="U218" s="186">
        <f>'INFO'!$D$22</f>
        <v>0</v>
      </c>
      <c r="V218" s="186">
        <f>'INFO'!$D$23</f>
        <v>0</v>
      </c>
      <c r="W218" t="s" s="187">
        <f>'INFO'!$D$24</f>
      </c>
      <c r="X218" s="186">
        <f>'INFO'!$D$25</f>
        <v>0</v>
      </c>
      <c r="Y218" s="186">
        <f>'INFO'!$D$26</f>
        <v>0</v>
      </c>
      <c r="Z218" s="186">
        <f>'INFO'!$D$27</f>
        <v>0</v>
      </c>
      <c r="AA218" t="s" s="187">
        <f>'INFO'!$D$28</f>
      </c>
      <c r="AB218" s="186">
        <f>'INFO'!$D$29</f>
        <v>0</v>
      </c>
      <c r="AC218" s="189">
        <f>'INFO'!$J$10</f>
        <v>0</v>
      </c>
      <c r="AD218" s="186">
        <f>'INFO'!$J$9</f>
        <v>0</v>
      </c>
      <c r="AE218" s="190">
        <f>IF($G$217&gt;0,10*$G$217/D218,0)</f>
        <v>0</v>
      </c>
    </row>
    <row r="219" ht="15.35" customHeight="1">
      <c r="A219" t="s" s="180">
        <v>449</v>
      </c>
      <c r="B219" t="s" s="204">
        <v>29</v>
      </c>
      <c r="C219" s="205">
        <v>10089</v>
      </c>
      <c r="D219" s="182">
        <f>_xlfn.SUMIFS('HOLDS'!M1:M155,'HOLDS'!C1:C155,B219)+_xlfn.SUMIFS('HOLDS'!M1:M155,'HOLDS'!C1:C155,"CH.GR.RVSET")</f>
        <v>0</v>
      </c>
      <c r="E219" t="s" s="183">
        <v>5</v>
      </c>
      <c r="F219" s="184">
        <f>VLOOKUP(B219,'HOLDS'!C1:T155,5,FALSE)</f>
        <v>136.5</v>
      </c>
      <c r="G219" s="182">
        <f>_xlfn.SUMIFS('HOLDS'!M1:M155,'HOLDS'!C1:C155,B219)</f>
        <v>0</v>
      </c>
      <c r="H219" s="185">
        <f>F219*G219</f>
        <v>0</v>
      </c>
      <c r="I219" s="186">
        <f>'INFO'!$D$6</f>
        <v>0</v>
      </c>
      <c r="J219" s="186">
        <f>'INFO'!$D$7</f>
        <v>0</v>
      </c>
      <c r="K219" t="s" s="187">
        <f>'INFO'!$D$8</f>
      </c>
      <c r="L219" s="186">
        <f>'INFO'!$D$9</f>
        <v>0</v>
      </c>
      <c r="M219" s="186">
        <f>'INFO'!$D$10</f>
        <v>0</v>
      </c>
      <c r="N219" t="s" s="187">
        <f>'INFO'!$D$11</f>
      </c>
      <c r="O219" s="186">
        <f>'INFO'!$D$13</f>
        <v>0</v>
      </c>
      <c r="P219" s="186">
        <f>'INFO'!$D$14</f>
        <v>0</v>
      </c>
      <c r="Q219" t="s" s="187">
        <f>'INFO'!$D$15</f>
      </c>
      <c r="R219" s="188">
        <f>'INFO'!$D$17</f>
      </c>
      <c r="S219" t="s" s="187">
        <f>'INFO'!$D$18</f>
      </c>
      <c r="T219" t="s" s="187">
        <f>'INFO'!$D$19</f>
      </c>
      <c r="U219" s="186">
        <f>'INFO'!$D$22</f>
        <v>0</v>
      </c>
      <c r="V219" s="186">
        <f>'INFO'!$D$23</f>
        <v>0</v>
      </c>
      <c r="W219" t="s" s="187">
        <f>'INFO'!$D$24</f>
      </c>
      <c r="X219" s="186">
        <f>'INFO'!$D$25</f>
        <v>0</v>
      </c>
      <c r="Y219" s="186">
        <f>'INFO'!$D$26</f>
        <v>0</v>
      </c>
      <c r="Z219" s="186">
        <f>'INFO'!$D$27</f>
        <v>0</v>
      </c>
      <c r="AA219" t="s" s="187">
        <f>'INFO'!$D$28</f>
      </c>
      <c r="AB219" s="186">
        <f>'INFO'!$D$29</f>
        <v>0</v>
      </c>
      <c r="AC219" s="189">
        <f>'INFO'!$J$10</f>
        <v>0</v>
      </c>
      <c r="AD219" s="186">
        <f>'INFO'!$J$9</f>
        <v>0</v>
      </c>
      <c r="AE219" s="186">
        <f>IF($G$217&gt;0,10*$G$217/D219,0)</f>
        <v>0</v>
      </c>
    </row>
    <row r="220" ht="15.35" customHeight="1">
      <c r="A220" t="s" s="180">
        <v>450</v>
      </c>
      <c r="B220" t="s" s="204">
        <v>31</v>
      </c>
      <c r="C220" s="205">
        <v>10089</v>
      </c>
      <c r="D220" s="182">
        <f>_xlfn.SUMIFS('HOLDS'!M1:M155,'HOLDS'!C1:C155,B220)+_xlfn.SUMIFS('HOLDS'!M1:M155,'HOLDS'!C1:C155,"CH.GR.RVSET")</f>
        <v>0</v>
      </c>
      <c r="E220" t="s" s="183">
        <v>5</v>
      </c>
      <c r="F220" s="184">
        <f>VLOOKUP(B220,'HOLDS'!C1:T155,5,FALSE)</f>
        <v>128</v>
      </c>
      <c r="G220" s="182">
        <f>_xlfn.SUMIFS('HOLDS'!M1:M155,'HOLDS'!C1:C155,B220)</f>
        <v>0</v>
      </c>
      <c r="H220" s="185">
        <f>F220*G220</f>
        <v>0</v>
      </c>
      <c r="I220" s="186">
        <f>'INFO'!$D$6</f>
        <v>0</v>
      </c>
      <c r="J220" s="186">
        <f>'INFO'!$D$7</f>
        <v>0</v>
      </c>
      <c r="K220" t="s" s="187">
        <f>'INFO'!$D$8</f>
      </c>
      <c r="L220" s="186">
        <f>'INFO'!$D$9</f>
        <v>0</v>
      </c>
      <c r="M220" s="186">
        <f>'INFO'!$D$10</f>
        <v>0</v>
      </c>
      <c r="N220" t="s" s="187">
        <f>'INFO'!$D$11</f>
      </c>
      <c r="O220" s="186">
        <f>'INFO'!$D$13</f>
        <v>0</v>
      </c>
      <c r="P220" s="186">
        <f>'INFO'!$D$14</f>
        <v>0</v>
      </c>
      <c r="Q220" t="s" s="187">
        <f>'INFO'!$D$15</f>
      </c>
      <c r="R220" s="188">
        <f>'INFO'!$D$17</f>
      </c>
      <c r="S220" t="s" s="187">
        <f>'INFO'!$D$18</f>
      </c>
      <c r="T220" t="s" s="187">
        <f>'INFO'!$D$19</f>
      </c>
      <c r="U220" s="186">
        <f>'INFO'!$D$22</f>
        <v>0</v>
      </c>
      <c r="V220" s="186">
        <f>'INFO'!$D$23</f>
        <v>0</v>
      </c>
      <c r="W220" t="s" s="187">
        <f>'INFO'!$D$24</f>
      </c>
      <c r="X220" s="186">
        <f>'INFO'!$D$25</f>
        <v>0</v>
      </c>
      <c r="Y220" s="186">
        <f>'INFO'!$D$26</f>
        <v>0</v>
      </c>
      <c r="Z220" s="186">
        <f>'INFO'!$D$27</f>
        <v>0</v>
      </c>
      <c r="AA220" t="s" s="187">
        <f>'INFO'!$D$28</f>
      </c>
      <c r="AB220" s="186">
        <f>'INFO'!$D$29</f>
        <v>0</v>
      </c>
      <c r="AC220" s="189">
        <f>'INFO'!$J$10</f>
        <v>0</v>
      </c>
      <c r="AD220" s="186">
        <f>'INFO'!$J$9</f>
        <v>0</v>
      </c>
      <c r="AE220" s="186">
        <f>IF($G$217&gt;0,10*$G$217/D220,0)</f>
        <v>0</v>
      </c>
    </row>
    <row r="221" ht="15.35" customHeight="1">
      <c r="A221" t="s" s="180">
        <v>451</v>
      </c>
      <c r="B221" t="s" s="204">
        <v>34</v>
      </c>
      <c r="C221" s="205">
        <v>10089</v>
      </c>
      <c r="D221" s="182">
        <f>_xlfn.SUMIFS('HOLDS'!M1:M155,'HOLDS'!C1:C155,B221)+_xlfn.SUMIFS('HOLDS'!M1:M155,'HOLDS'!C1:C155,"CH.GR.RVSET")</f>
        <v>0</v>
      </c>
      <c r="E221" t="s" s="183">
        <v>5</v>
      </c>
      <c r="F221" s="184">
        <f>VLOOKUP(B221,'HOLDS'!C1:T155,5,FALSE)</f>
        <v>115</v>
      </c>
      <c r="G221" s="182">
        <f>_xlfn.SUMIFS('HOLDS'!M1:M155,'HOLDS'!C1:C155,B221)</f>
        <v>0</v>
      </c>
      <c r="H221" s="185">
        <f>F221*G221</f>
        <v>0</v>
      </c>
      <c r="I221" s="186">
        <f>'INFO'!$D$6</f>
        <v>0</v>
      </c>
      <c r="J221" s="186">
        <f>'INFO'!$D$7</f>
        <v>0</v>
      </c>
      <c r="K221" t="s" s="187">
        <f>'INFO'!$D$8</f>
      </c>
      <c r="L221" s="186">
        <f>'INFO'!$D$9</f>
        <v>0</v>
      </c>
      <c r="M221" s="186">
        <f>'INFO'!$D$10</f>
        <v>0</v>
      </c>
      <c r="N221" t="s" s="187">
        <f>'INFO'!$D$11</f>
      </c>
      <c r="O221" s="186">
        <f>'INFO'!$D$13</f>
        <v>0</v>
      </c>
      <c r="P221" s="186">
        <f>'INFO'!$D$14</f>
        <v>0</v>
      </c>
      <c r="Q221" t="s" s="187">
        <f>'INFO'!$D$15</f>
      </c>
      <c r="R221" s="188">
        <f>'INFO'!$D$17</f>
      </c>
      <c r="S221" t="s" s="187">
        <f>'INFO'!$D$18</f>
      </c>
      <c r="T221" t="s" s="187">
        <f>'INFO'!$D$19</f>
      </c>
      <c r="U221" s="186">
        <f>'INFO'!$D$22</f>
        <v>0</v>
      </c>
      <c r="V221" s="186">
        <f>'INFO'!$D$23</f>
        <v>0</v>
      </c>
      <c r="W221" t="s" s="187">
        <f>'INFO'!$D$24</f>
      </c>
      <c r="X221" s="186">
        <f>'INFO'!$D$25</f>
        <v>0</v>
      </c>
      <c r="Y221" s="186">
        <f>'INFO'!$D$26</f>
        <v>0</v>
      </c>
      <c r="Z221" s="186">
        <f>'INFO'!$D$27</f>
        <v>0</v>
      </c>
      <c r="AA221" t="s" s="187">
        <f>'INFO'!$D$28</f>
      </c>
      <c r="AB221" s="186">
        <f>'INFO'!$D$29</f>
        <v>0</v>
      </c>
      <c r="AC221" s="189">
        <f>'INFO'!$J$10</f>
        <v>0</v>
      </c>
      <c r="AD221" s="186">
        <f>'INFO'!$J$9</f>
        <v>0</v>
      </c>
      <c r="AE221" s="186">
        <f>IF($G$217&gt;0,10*$G$217/D221,0)</f>
        <v>0</v>
      </c>
    </row>
    <row r="222" ht="15.35" customHeight="1">
      <c r="A222" t="s" s="180">
        <v>452</v>
      </c>
      <c r="B222" t="s" s="204">
        <v>37</v>
      </c>
      <c r="C222" s="205">
        <v>10089</v>
      </c>
      <c r="D222" s="182">
        <f>_xlfn.SUMIFS('HOLDS'!M1:M155,'HOLDS'!C1:C155,B222)+_xlfn.SUMIFS('HOLDS'!M1:M155,'HOLDS'!C1:C155,"CH.GR.RVSET")</f>
        <v>0</v>
      </c>
      <c r="E222" t="s" s="183">
        <v>5</v>
      </c>
      <c r="F222" s="184">
        <f>VLOOKUP(B222,'HOLDS'!C1:T155,5,FALSE)</f>
        <v>159.5</v>
      </c>
      <c r="G222" s="182">
        <f>_xlfn.SUMIFS('HOLDS'!M1:M155,'HOLDS'!C1:C155,B222)</f>
        <v>0</v>
      </c>
      <c r="H222" s="185">
        <f>F222*G222</f>
        <v>0</v>
      </c>
      <c r="I222" s="186">
        <f>'INFO'!$D$6</f>
        <v>0</v>
      </c>
      <c r="J222" s="186">
        <f>'INFO'!$D$7</f>
        <v>0</v>
      </c>
      <c r="K222" t="s" s="187">
        <f>'INFO'!$D$8</f>
      </c>
      <c r="L222" s="186">
        <f>'INFO'!$D$9</f>
        <v>0</v>
      </c>
      <c r="M222" s="186">
        <f>'INFO'!$D$10</f>
        <v>0</v>
      </c>
      <c r="N222" t="s" s="187">
        <f>'INFO'!$D$11</f>
      </c>
      <c r="O222" s="186">
        <f>'INFO'!$D$13</f>
        <v>0</v>
      </c>
      <c r="P222" s="186">
        <f>'INFO'!$D$14</f>
        <v>0</v>
      </c>
      <c r="Q222" t="s" s="187">
        <f>'INFO'!$D$15</f>
      </c>
      <c r="R222" s="188">
        <f>'INFO'!$D$17</f>
      </c>
      <c r="S222" t="s" s="187">
        <f>'INFO'!$D$18</f>
      </c>
      <c r="T222" t="s" s="187">
        <f>'INFO'!$D$19</f>
      </c>
      <c r="U222" s="186">
        <f>'INFO'!$D$22</f>
        <v>0</v>
      </c>
      <c r="V222" s="186">
        <f>'INFO'!$D$23</f>
        <v>0</v>
      </c>
      <c r="W222" t="s" s="187">
        <f>'INFO'!$D$24</f>
      </c>
      <c r="X222" s="186">
        <f>'INFO'!$D$25</f>
        <v>0</v>
      </c>
      <c r="Y222" s="186">
        <f>'INFO'!$D$26</f>
        <v>0</v>
      </c>
      <c r="Z222" s="186">
        <f>'INFO'!$D$27</f>
        <v>0</v>
      </c>
      <c r="AA222" t="s" s="187">
        <f>'INFO'!$D$28</f>
      </c>
      <c r="AB222" s="186">
        <f>'INFO'!$D$29</f>
        <v>0</v>
      </c>
      <c r="AC222" s="189">
        <f>'INFO'!$J$10</f>
        <v>0</v>
      </c>
      <c r="AD222" s="186">
        <f>'INFO'!$J$9</f>
        <v>0</v>
      </c>
      <c r="AE222" s="186">
        <f>IF($G$217&gt;0,10*$G$217/D222,0)</f>
        <v>0</v>
      </c>
    </row>
    <row r="223" ht="15.35" customHeight="1">
      <c r="A223" t="s" s="180">
        <v>453</v>
      </c>
      <c r="B223" t="s" s="204">
        <v>39</v>
      </c>
      <c r="C223" s="205">
        <v>10089</v>
      </c>
      <c r="D223" s="182">
        <f>_xlfn.SUMIFS('HOLDS'!M1:M155,'HOLDS'!C1:C155,B223)+_xlfn.SUMIFS('HOLDS'!M1:M155,'HOLDS'!C1:C155,"CH.GR.RVSET")</f>
        <v>0</v>
      </c>
      <c r="E223" t="s" s="183">
        <v>5</v>
      </c>
      <c r="F223" s="184">
        <f>VLOOKUP(B223,'HOLDS'!C1:T155,5,FALSE)</f>
        <v>119.5</v>
      </c>
      <c r="G223" s="182">
        <f>_xlfn.SUMIFS('HOLDS'!M1:M155,'HOLDS'!C1:C155,B223)</f>
        <v>0</v>
      </c>
      <c r="H223" s="185">
        <f>F223*G223</f>
        <v>0</v>
      </c>
      <c r="I223" s="186">
        <f>'INFO'!$D$6</f>
        <v>0</v>
      </c>
      <c r="J223" s="186">
        <f>'INFO'!$D$7</f>
        <v>0</v>
      </c>
      <c r="K223" t="s" s="187">
        <f>'INFO'!$D$8</f>
      </c>
      <c r="L223" s="186">
        <f>'INFO'!$D$9</f>
        <v>0</v>
      </c>
      <c r="M223" s="186">
        <f>'INFO'!$D$10</f>
        <v>0</v>
      </c>
      <c r="N223" t="s" s="187">
        <f>'INFO'!$D$11</f>
      </c>
      <c r="O223" s="186">
        <f>'INFO'!$D$13</f>
        <v>0</v>
      </c>
      <c r="P223" s="186">
        <f>'INFO'!$D$14</f>
        <v>0</v>
      </c>
      <c r="Q223" t="s" s="187">
        <f>'INFO'!$D$15</f>
      </c>
      <c r="R223" s="188">
        <f>'INFO'!$D$17</f>
      </c>
      <c r="S223" t="s" s="187">
        <f>'INFO'!$D$18</f>
      </c>
      <c r="T223" t="s" s="187">
        <f>'INFO'!$D$19</f>
      </c>
      <c r="U223" s="186">
        <f>'INFO'!$D$22</f>
        <v>0</v>
      </c>
      <c r="V223" s="186">
        <f>'INFO'!$D$23</f>
        <v>0</v>
      </c>
      <c r="W223" t="s" s="187">
        <f>'INFO'!$D$24</f>
      </c>
      <c r="X223" s="186">
        <f>'INFO'!$D$25</f>
        <v>0</v>
      </c>
      <c r="Y223" s="186">
        <f>'INFO'!$D$26</f>
        <v>0</v>
      </c>
      <c r="Z223" s="186">
        <f>'INFO'!$D$27</f>
        <v>0</v>
      </c>
      <c r="AA223" t="s" s="187">
        <f>'INFO'!$D$28</f>
      </c>
      <c r="AB223" s="186">
        <f>'INFO'!$D$29</f>
        <v>0</v>
      </c>
      <c r="AC223" s="189">
        <f>'INFO'!$J$10</f>
        <v>0</v>
      </c>
      <c r="AD223" s="186">
        <f>'INFO'!$J$9</f>
        <v>0</v>
      </c>
      <c r="AE223" s="186">
        <f>IF($G$217&gt;0,10*$G$217/D223,0)</f>
        <v>0</v>
      </c>
    </row>
    <row r="224" ht="15.35" customHeight="1">
      <c r="A224" t="s" s="180">
        <v>454</v>
      </c>
      <c r="B224" t="s" s="204">
        <v>41</v>
      </c>
      <c r="C224" s="205">
        <v>10089</v>
      </c>
      <c r="D224" s="182">
        <f>_xlfn.SUMIFS('HOLDS'!M1:M155,'HOLDS'!C1:C155,B224)+_xlfn.SUMIFS('HOLDS'!M1:M155,'HOLDS'!C1:C155,"CH.GR.RVSET")</f>
        <v>0</v>
      </c>
      <c r="E224" t="s" s="183">
        <v>5</v>
      </c>
      <c r="F224" s="184">
        <f>VLOOKUP(B224,'HOLDS'!C1:T155,5,FALSE)</f>
        <v>149</v>
      </c>
      <c r="G224" s="182">
        <f>_xlfn.SUMIFS('HOLDS'!M1:M155,'HOLDS'!C1:C155,B224)</f>
        <v>0</v>
      </c>
      <c r="H224" s="185">
        <f>F224*G224</f>
        <v>0</v>
      </c>
      <c r="I224" s="186">
        <f>'INFO'!$D$6</f>
        <v>0</v>
      </c>
      <c r="J224" s="186">
        <f>'INFO'!$D$7</f>
        <v>0</v>
      </c>
      <c r="K224" t="s" s="187">
        <f>'INFO'!$D$8</f>
      </c>
      <c r="L224" s="186">
        <f>'INFO'!$D$9</f>
        <v>0</v>
      </c>
      <c r="M224" s="186">
        <f>'INFO'!$D$10</f>
        <v>0</v>
      </c>
      <c r="N224" t="s" s="187">
        <f>'INFO'!$D$11</f>
      </c>
      <c r="O224" s="186">
        <f>'INFO'!$D$13</f>
        <v>0</v>
      </c>
      <c r="P224" s="186">
        <f>'INFO'!$D$14</f>
        <v>0</v>
      </c>
      <c r="Q224" t="s" s="187">
        <f>'INFO'!$D$15</f>
      </c>
      <c r="R224" s="188">
        <f>'INFO'!$D$17</f>
      </c>
      <c r="S224" t="s" s="187">
        <f>'INFO'!$D$18</f>
      </c>
      <c r="T224" t="s" s="187">
        <f>'INFO'!$D$19</f>
      </c>
      <c r="U224" s="186">
        <f>'INFO'!$D$22</f>
        <v>0</v>
      </c>
      <c r="V224" s="186">
        <f>'INFO'!$D$23</f>
        <v>0</v>
      </c>
      <c r="W224" t="s" s="187">
        <f>'INFO'!$D$24</f>
      </c>
      <c r="X224" s="186">
        <f>'INFO'!$D$25</f>
        <v>0</v>
      </c>
      <c r="Y224" s="186">
        <f>'INFO'!$D$26</f>
        <v>0</v>
      </c>
      <c r="Z224" s="186">
        <f>'INFO'!$D$27</f>
        <v>0</v>
      </c>
      <c r="AA224" t="s" s="187">
        <f>'INFO'!$D$28</f>
      </c>
      <c r="AB224" s="186">
        <f>'INFO'!$D$29</f>
        <v>0</v>
      </c>
      <c r="AC224" s="189">
        <f>'INFO'!$J$10</f>
        <v>0</v>
      </c>
      <c r="AD224" s="186">
        <f>'INFO'!$J$9</f>
        <v>0</v>
      </c>
      <c r="AE224" s="186">
        <f>IF($G$217&gt;0,10*$G$217/D224,0)</f>
        <v>0</v>
      </c>
    </row>
    <row r="225" ht="15.35" customHeight="1">
      <c r="A225" t="s" s="180">
        <v>455</v>
      </c>
      <c r="B225" t="s" s="204">
        <v>43</v>
      </c>
      <c r="C225" s="205">
        <v>10089</v>
      </c>
      <c r="D225" s="182">
        <f>_xlfn.SUMIFS('HOLDS'!M1:M155,'HOLDS'!C1:C155,B225)+_xlfn.SUMIFS('HOLDS'!M1:M155,'HOLDS'!C1:C155,"CH.GR.RVSET")</f>
        <v>0</v>
      </c>
      <c r="E225" t="s" s="183">
        <v>5</v>
      </c>
      <c r="F225" s="184">
        <f>VLOOKUP(B225,'HOLDS'!C1:T155,5,FALSE)</f>
        <v>113</v>
      </c>
      <c r="G225" s="182">
        <f>_xlfn.SUMIFS('HOLDS'!M1:M155,'HOLDS'!C1:C155,B225)</f>
        <v>0</v>
      </c>
      <c r="H225" s="185">
        <f>F225*G225</f>
        <v>0</v>
      </c>
      <c r="I225" s="186">
        <f>'INFO'!$D$6</f>
        <v>0</v>
      </c>
      <c r="J225" s="186">
        <f>'INFO'!$D$7</f>
        <v>0</v>
      </c>
      <c r="K225" t="s" s="187">
        <f>'INFO'!$D$8</f>
      </c>
      <c r="L225" s="186">
        <f>'INFO'!$D$9</f>
        <v>0</v>
      </c>
      <c r="M225" s="186">
        <f>'INFO'!$D$10</f>
        <v>0</v>
      </c>
      <c r="N225" t="s" s="187">
        <f>'INFO'!$D$11</f>
      </c>
      <c r="O225" s="186">
        <f>'INFO'!$D$13</f>
        <v>0</v>
      </c>
      <c r="P225" s="186">
        <f>'INFO'!$D$14</f>
        <v>0</v>
      </c>
      <c r="Q225" t="s" s="187">
        <f>'INFO'!$D$15</f>
      </c>
      <c r="R225" s="188">
        <f>'INFO'!$D$17</f>
      </c>
      <c r="S225" t="s" s="187">
        <f>'INFO'!$D$18</f>
      </c>
      <c r="T225" t="s" s="187">
        <f>'INFO'!$D$19</f>
      </c>
      <c r="U225" s="186">
        <f>'INFO'!$D$22</f>
        <v>0</v>
      </c>
      <c r="V225" s="186">
        <f>'INFO'!$D$23</f>
        <v>0</v>
      </c>
      <c r="W225" t="s" s="187">
        <f>'INFO'!$D$24</f>
      </c>
      <c r="X225" s="186">
        <f>'INFO'!$D$25</f>
        <v>0</v>
      </c>
      <c r="Y225" s="186">
        <f>'INFO'!$D$26</f>
        <v>0</v>
      </c>
      <c r="Z225" s="186">
        <f>'INFO'!$D$27</f>
        <v>0</v>
      </c>
      <c r="AA225" t="s" s="187">
        <f>'INFO'!$D$28</f>
      </c>
      <c r="AB225" s="186">
        <f>'INFO'!$D$29</f>
        <v>0</v>
      </c>
      <c r="AC225" s="189">
        <f>'INFO'!$J$10</f>
        <v>0</v>
      </c>
      <c r="AD225" s="186">
        <f>'INFO'!$J$9</f>
        <v>0</v>
      </c>
      <c r="AE225" s="186">
        <f>IF($G$217&gt;0,10*$G$217/D225,0)</f>
        <v>0</v>
      </c>
    </row>
    <row r="226" ht="15.35" customHeight="1">
      <c r="A226" t="s" s="180">
        <v>456</v>
      </c>
      <c r="B226" t="s" s="204">
        <v>45</v>
      </c>
      <c r="C226" s="205">
        <v>10089</v>
      </c>
      <c r="D226" s="182">
        <f>_xlfn.SUMIFS('HOLDS'!M1:M155,'HOLDS'!C1:C155,B226)+_xlfn.SUMIFS('HOLDS'!M1:M155,'HOLDS'!C1:C155,"CH.GR.RVSET")</f>
        <v>0</v>
      </c>
      <c r="E226" t="s" s="183">
        <v>5</v>
      </c>
      <c r="F226" s="184">
        <f>VLOOKUP(B226,'HOLDS'!C1:T155,5,FALSE)</f>
        <v>136.5</v>
      </c>
      <c r="G226" s="182">
        <f>_xlfn.SUMIFS('HOLDS'!M1:M155,'HOLDS'!C1:C155,B226)</f>
        <v>0</v>
      </c>
      <c r="H226" s="185">
        <f>F226*G226</f>
        <v>0</v>
      </c>
      <c r="I226" s="186">
        <f>'INFO'!$D$6</f>
        <v>0</v>
      </c>
      <c r="J226" s="186">
        <f>'INFO'!$D$7</f>
        <v>0</v>
      </c>
      <c r="K226" t="s" s="187">
        <f>'INFO'!$D$8</f>
      </c>
      <c r="L226" s="186">
        <f>'INFO'!$D$9</f>
        <v>0</v>
      </c>
      <c r="M226" s="186">
        <f>'INFO'!$D$10</f>
        <v>0</v>
      </c>
      <c r="N226" t="s" s="187">
        <f>'INFO'!$D$11</f>
      </c>
      <c r="O226" s="186">
        <f>'INFO'!$D$13</f>
        <v>0</v>
      </c>
      <c r="P226" s="186">
        <f>'INFO'!$D$14</f>
        <v>0</v>
      </c>
      <c r="Q226" t="s" s="187">
        <f>'INFO'!$D$15</f>
      </c>
      <c r="R226" s="188">
        <f>'INFO'!$D$17</f>
      </c>
      <c r="S226" t="s" s="187">
        <f>'INFO'!$D$18</f>
      </c>
      <c r="T226" t="s" s="187">
        <f>'INFO'!$D$19</f>
      </c>
      <c r="U226" s="186">
        <f>'INFO'!$D$22</f>
        <v>0</v>
      </c>
      <c r="V226" s="186">
        <f>'INFO'!$D$23</f>
        <v>0</v>
      </c>
      <c r="W226" t="s" s="187">
        <f>'INFO'!$D$24</f>
      </c>
      <c r="X226" s="186">
        <f>'INFO'!$D$25</f>
        <v>0</v>
      </c>
      <c r="Y226" s="186">
        <f>'INFO'!$D$26</f>
        <v>0</v>
      </c>
      <c r="Z226" s="186">
        <f>'INFO'!$D$27</f>
        <v>0</v>
      </c>
      <c r="AA226" t="s" s="187">
        <f>'INFO'!$D$28</f>
      </c>
      <c r="AB226" s="186">
        <f>'INFO'!$D$29</f>
        <v>0</v>
      </c>
      <c r="AC226" s="189">
        <f>'INFO'!$J$10</f>
        <v>0</v>
      </c>
      <c r="AD226" s="186">
        <f>'INFO'!$J$9</f>
        <v>0</v>
      </c>
      <c r="AE226" s="186">
        <f>IF($G$217&gt;0,10*$G$217/D226,0)</f>
        <v>0</v>
      </c>
    </row>
    <row r="227" ht="15.35" customHeight="1">
      <c r="A227" t="s" s="180">
        <v>457</v>
      </c>
      <c r="B227" t="s" s="204">
        <v>47</v>
      </c>
      <c r="C227" s="205">
        <v>10089</v>
      </c>
      <c r="D227" s="182">
        <f>_xlfn.SUMIFS('HOLDS'!M1:M155,'HOLDS'!C1:C155,B227)+_xlfn.SUMIFS('HOLDS'!M1:M155,'HOLDS'!C1:C155,"CH.GR.RVSET")</f>
        <v>0</v>
      </c>
      <c r="E227" t="s" s="183">
        <v>5</v>
      </c>
      <c r="F227" s="184">
        <f>VLOOKUP(B227,'HOLDS'!C1:T155,5,FALSE)</f>
        <v>140</v>
      </c>
      <c r="G227" s="182">
        <f>_xlfn.SUMIFS('HOLDS'!M1:M155,'HOLDS'!C1:C155,B227)</f>
        <v>0</v>
      </c>
      <c r="H227" s="185">
        <f>F227*G227</f>
        <v>0</v>
      </c>
      <c r="I227" s="186">
        <f>'INFO'!$D$6</f>
        <v>0</v>
      </c>
      <c r="J227" s="186">
        <f>'INFO'!$D$7</f>
        <v>0</v>
      </c>
      <c r="K227" t="s" s="187">
        <f>'INFO'!$D$8</f>
      </c>
      <c r="L227" s="186">
        <f>'INFO'!$D$9</f>
        <v>0</v>
      </c>
      <c r="M227" s="186">
        <f>'INFO'!$D$10</f>
        <v>0</v>
      </c>
      <c r="N227" t="s" s="187">
        <f>'INFO'!$D$11</f>
      </c>
      <c r="O227" s="186">
        <f>'INFO'!$D$13</f>
        <v>0</v>
      </c>
      <c r="P227" s="186">
        <f>'INFO'!$D$14</f>
        <v>0</v>
      </c>
      <c r="Q227" t="s" s="187">
        <f>'INFO'!$D$15</f>
      </c>
      <c r="R227" s="188">
        <f>'INFO'!$D$17</f>
      </c>
      <c r="S227" t="s" s="187">
        <f>'INFO'!$D$18</f>
      </c>
      <c r="T227" t="s" s="187">
        <f>'INFO'!$D$19</f>
      </c>
      <c r="U227" s="186">
        <f>'INFO'!$D$22</f>
        <v>0</v>
      </c>
      <c r="V227" s="186">
        <f>'INFO'!$D$23</f>
        <v>0</v>
      </c>
      <c r="W227" t="s" s="187">
        <f>'INFO'!$D$24</f>
      </c>
      <c r="X227" s="186">
        <f>'INFO'!$D$25</f>
        <v>0</v>
      </c>
      <c r="Y227" s="186">
        <f>'INFO'!$D$26</f>
        <v>0</v>
      </c>
      <c r="Z227" s="186">
        <f>'INFO'!$D$27</f>
        <v>0</v>
      </c>
      <c r="AA227" t="s" s="187">
        <f>'INFO'!$D$28</f>
      </c>
      <c r="AB227" s="186">
        <f>'INFO'!$D$29</f>
        <v>0</v>
      </c>
      <c r="AC227" s="189">
        <f>'INFO'!$J$10</f>
        <v>0</v>
      </c>
      <c r="AD227" s="186">
        <f>'INFO'!$J$9</f>
        <v>0</v>
      </c>
      <c r="AE227" s="186">
        <f>IF($G$217&gt;0,10*$G$217/D227,0)</f>
        <v>0</v>
      </c>
    </row>
    <row r="228" ht="15.35" customHeight="1">
      <c r="A228" t="s" s="180">
        <v>458</v>
      </c>
      <c r="B228" t="s" s="204">
        <v>50</v>
      </c>
      <c r="C228" s="205">
        <v>10089</v>
      </c>
      <c r="D228" s="182">
        <f>_xlfn.SUMIFS('HOLDS'!M1:M155,'HOLDS'!C1:C155,B228)+_xlfn.SUMIFS('HOLDS'!M1:M155,'HOLDS'!C1:C155,"CH.GR.RVSET")</f>
        <v>0</v>
      </c>
      <c r="E228" t="s" s="183">
        <v>5</v>
      </c>
      <c r="F228" s="184">
        <f>VLOOKUP(B228,'HOLDS'!C1:T155,5,FALSE)</f>
        <v>129</v>
      </c>
      <c r="G228" s="182">
        <f>_xlfn.SUMIFS('HOLDS'!M1:M155,'HOLDS'!C1:C155,B228)</f>
        <v>0</v>
      </c>
      <c r="H228" s="185">
        <f>F228*G228</f>
        <v>0</v>
      </c>
      <c r="I228" s="186">
        <f>'INFO'!$D$6</f>
        <v>0</v>
      </c>
      <c r="J228" s="186">
        <f>'INFO'!$D$7</f>
        <v>0</v>
      </c>
      <c r="K228" t="s" s="187">
        <f>'INFO'!$D$8</f>
      </c>
      <c r="L228" s="186">
        <f>'INFO'!$D$9</f>
        <v>0</v>
      </c>
      <c r="M228" s="186">
        <f>'INFO'!$D$10</f>
        <v>0</v>
      </c>
      <c r="N228" t="s" s="187">
        <f>'INFO'!$D$11</f>
      </c>
      <c r="O228" s="186">
        <f>'INFO'!$D$13</f>
        <v>0</v>
      </c>
      <c r="P228" s="186">
        <f>'INFO'!$D$14</f>
        <v>0</v>
      </c>
      <c r="Q228" t="s" s="187">
        <f>'INFO'!$D$15</f>
      </c>
      <c r="R228" s="188">
        <f>'INFO'!$D$17</f>
      </c>
      <c r="S228" t="s" s="187">
        <f>'INFO'!$D$18</f>
      </c>
      <c r="T228" t="s" s="187">
        <f>'INFO'!$D$19</f>
      </c>
      <c r="U228" s="186">
        <f>'INFO'!$D$22</f>
        <v>0</v>
      </c>
      <c r="V228" s="186">
        <f>'INFO'!$D$23</f>
        <v>0</v>
      </c>
      <c r="W228" t="s" s="187">
        <f>'INFO'!$D$24</f>
      </c>
      <c r="X228" s="186">
        <f>'INFO'!$D$25</f>
        <v>0</v>
      </c>
      <c r="Y228" s="186">
        <f>'INFO'!$D$26</f>
        <v>0</v>
      </c>
      <c r="Z228" s="186">
        <f>'INFO'!$D$27</f>
        <v>0</v>
      </c>
      <c r="AA228" t="s" s="187">
        <f>'INFO'!$D$28</f>
      </c>
      <c r="AB228" s="186">
        <f>'INFO'!$D$29</f>
        <v>0</v>
      </c>
      <c r="AC228" s="189">
        <f>'INFO'!$J$10</f>
        <v>0</v>
      </c>
      <c r="AD228" s="186">
        <f>'INFO'!$J$9</f>
        <v>0</v>
      </c>
      <c r="AE228" s="186">
        <f>IF($G$217&gt;0,10*$G$217/D228,0)</f>
        <v>0</v>
      </c>
    </row>
    <row r="229" ht="15.35" customHeight="1">
      <c r="A229" t="s" s="180">
        <v>459</v>
      </c>
      <c r="B229" t="s" s="204">
        <v>53</v>
      </c>
      <c r="C229" s="205">
        <v>10089</v>
      </c>
      <c r="D229" s="182">
        <f>_xlfn.SUMIFS('HOLDS'!M1:M155,'HOLDS'!C1:C155,B229)+_xlfn.SUMIFS('HOLDS'!M1:M155,'HOLDS'!C1:C155,"CH.GR.RVSET")</f>
        <v>0</v>
      </c>
      <c r="E229" t="s" s="183">
        <v>5</v>
      </c>
      <c r="F229" s="184">
        <f>VLOOKUP(B229,'HOLDS'!C1:T155,5,FALSE)</f>
        <v>121.5</v>
      </c>
      <c r="G229" s="182">
        <f>_xlfn.SUMIFS('HOLDS'!M1:M155,'HOLDS'!C1:C155,B229)</f>
        <v>0</v>
      </c>
      <c r="H229" s="185">
        <f>F229*G229</f>
        <v>0</v>
      </c>
      <c r="I229" s="186">
        <f>'INFO'!$D$6</f>
        <v>0</v>
      </c>
      <c r="J229" s="186">
        <f>'INFO'!$D$7</f>
        <v>0</v>
      </c>
      <c r="K229" t="s" s="187">
        <f>'INFO'!$D$8</f>
      </c>
      <c r="L229" s="186">
        <f>'INFO'!$D$9</f>
        <v>0</v>
      </c>
      <c r="M229" s="186">
        <f>'INFO'!$D$10</f>
        <v>0</v>
      </c>
      <c r="N229" t="s" s="187">
        <f>'INFO'!$D$11</f>
      </c>
      <c r="O229" s="186">
        <f>'INFO'!$D$13</f>
        <v>0</v>
      </c>
      <c r="P229" s="186">
        <f>'INFO'!$D$14</f>
        <v>0</v>
      </c>
      <c r="Q229" t="s" s="187">
        <f>'INFO'!$D$15</f>
      </c>
      <c r="R229" s="188">
        <f>'INFO'!$D$17</f>
      </c>
      <c r="S229" t="s" s="187">
        <f>'INFO'!$D$18</f>
      </c>
      <c r="T229" t="s" s="187">
        <f>'INFO'!$D$19</f>
      </c>
      <c r="U229" s="186">
        <f>'INFO'!$D$22</f>
        <v>0</v>
      </c>
      <c r="V229" s="186">
        <f>'INFO'!$D$23</f>
        <v>0</v>
      </c>
      <c r="W229" t="s" s="187">
        <f>'INFO'!$D$24</f>
      </c>
      <c r="X229" s="186">
        <f>'INFO'!$D$25</f>
        <v>0</v>
      </c>
      <c r="Y229" s="186">
        <f>'INFO'!$D$26</f>
        <v>0</v>
      </c>
      <c r="Z229" s="186">
        <f>'INFO'!$D$27</f>
        <v>0</v>
      </c>
      <c r="AA229" t="s" s="187">
        <f>'INFO'!$D$28</f>
      </c>
      <c r="AB229" s="186">
        <f>'INFO'!$D$29</f>
        <v>0</v>
      </c>
      <c r="AC229" s="189">
        <f>'INFO'!$J$10</f>
        <v>0</v>
      </c>
      <c r="AD229" s="186">
        <f>'INFO'!$J$9</f>
        <v>0</v>
      </c>
      <c r="AE229" s="186">
        <f>IF($G$217&gt;0,10*$G$217/D229,0)</f>
        <v>0</v>
      </c>
    </row>
    <row r="230" ht="15.35" customHeight="1">
      <c r="A230" t="s" s="180">
        <v>460</v>
      </c>
      <c r="B230" t="s" s="204">
        <v>55</v>
      </c>
      <c r="C230" s="205">
        <v>10089</v>
      </c>
      <c r="D230" s="182">
        <f>_xlfn.SUMIFS('HOLDS'!M1:M155,'HOLDS'!C1:C155,B230)+_xlfn.SUMIFS('HOLDS'!M1:M155,'HOLDS'!C1:C155,"CH.GR.RVSET")</f>
        <v>0</v>
      </c>
      <c r="E230" t="s" s="183">
        <v>5</v>
      </c>
      <c r="F230" s="184">
        <f>VLOOKUP(B230,'HOLDS'!C1:T155,5,FALSE)</f>
        <v>133</v>
      </c>
      <c r="G230" s="182">
        <f>_xlfn.SUMIFS('HOLDS'!M1:M155,'HOLDS'!C1:C155,B230)</f>
        <v>0</v>
      </c>
      <c r="H230" s="185">
        <f>F230*G230</f>
        <v>0</v>
      </c>
      <c r="I230" s="186">
        <f>'INFO'!$D$6</f>
        <v>0</v>
      </c>
      <c r="J230" s="186">
        <f>'INFO'!$D$7</f>
        <v>0</v>
      </c>
      <c r="K230" t="s" s="187">
        <f>'INFO'!$D$8</f>
      </c>
      <c r="L230" s="186">
        <f>'INFO'!$D$9</f>
        <v>0</v>
      </c>
      <c r="M230" s="186">
        <f>'INFO'!$D$10</f>
        <v>0</v>
      </c>
      <c r="N230" t="s" s="187">
        <f>'INFO'!$D$11</f>
      </c>
      <c r="O230" s="186">
        <f>'INFO'!$D$13</f>
        <v>0</v>
      </c>
      <c r="P230" s="186">
        <f>'INFO'!$D$14</f>
        <v>0</v>
      </c>
      <c r="Q230" t="s" s="187">
        <f>'INFO'!$D$15</f>
      </c>
      <c r="R230" s="188">
        <f>'INFO'!$D$17</f>
      </c>
      <c r="S230" t="s" s="187">
        <f>'INFO'!$D$18</f>
      </c>
      <c r="T230" t="s" s="187">
        <f>'INFO'!$D$19</f>
      </c>
      <c r="U230" s="186">
        <f>'INFO'!$D$22</f>
        <v>0</v>
      </c>
      <c r="V230" s="186">
        <f>'INFO'!$D$23</f>
        <v>0</v>
      </c>
      <c r="W230" t="s" s="187">
        <f>'INFO'!$D$24</f>
      </c>
      <c r="X230" s="186">
        <f>'INFO'!$D$25</f>
        <v>0</v>
      </c>
      <c r="Y230" s="186">
        <f>'INFO'!$D$26</f>
        <v>0</v>
      </c>
      <c r="Z230" s="186">
        <f>'INFO'!$D$27</f>
        <v>0</v>
      </c>
      <c r="AA230" t="s" s="187">
        <f>'INFO'!$D$28</f>
      </c>
      <c r="AB230" s="186">
        <f>'INFO'!$D$29</f>
        <v>0</v>
      </c>
      <c r="AC230" s="189">
        <f>'INFO'!$J$10</f>
        <v>0</v>
      </c>
      <c r="AD230" s="186">
        <f>'INFO'!$J$9</f>
        <v>0</v>
      </c>
      <c r="AE230" s="186">
        <f>IF($G$217&gt;0,10*$G$217/D230,0)</f>
        <v>0</v>
      </c>
    </row>
    <row r="231" ht="15.35" customHeight="1">
      <c r="A231" t="s" s="180">
        <v>461</v>
      </c>
      <c r="B231" t="s" s="204">
        <v>57</v>
      </c>
      <c r="C231" s="205">
        <v>10089</v>
      </c>
      <c r="D231" s="182">
        <f>_xlfn.SUMIFS('HOLDS'!M1:M155,'HOLDS'!C1:C155,B231)+_xlfn.SUMIFS('HOLDS'!M1:M155,'HOLDS'!C1:C155,"CH.GR.RVSET")</f>
        <v>0</v>
      </c>
      <c r="E231" t="s" s="183">
        <v>5</v>
      </c>
      <c r="F231" s="184">
        <f>VLOOKUP(B231,'HOLDS'!C1:T155,5,FALSE)</f>
        <v>125</v>
      </c>
      <c r="G231" s="182">
        <f>_xlfn.SUMIFS('HOLDS'!M1:M155,'HOLDS'!C1:C155,B231)</f>
        <v>0</v>
      </c>
      <c r="H231" s="185">
        <f>F231*G231</f>
        <v>0</v>
      </c>
      <c r="I231" s="186">
        <f>'INFO'!$D$6</f>
        <v>0</v>
      </c>
      <c r="J231" s="186">
        <f>'INFO'!$D$7</f>
        <v>0</v>
      </c>
      <c r="K231" t="s" s="187">
        <f>'INFO'!$D$8</f>
      </c>
      <c r="L231" s="186">
        <f>'INFO'!$D$9</f>
        <v>0</v>
      </c>
      <c r="M231" s="186">
        <f>'INFO'!$D$10</f>
        <v>0</v>
      </c>
      <c r="N231" t="s" s="187">
        <f>'INFO'!$D$11</f>
      </c>
      <c r="O231" s="186">
        <f>'INFO'!$D$13</f>
        <v>0</v>
      </c>
      <c r="P231" s="186">
        <f>'INFO'!$D$14</f>
        <v>0</v>
      </c>
      <c r="Q231" t="s" s="187">
        <f>'INFO'!$D$15</f>
      </c>
      <c r="R231" s="188">
        <f>'INFO'!$D$17</f>
      </c>
      <c r="S231" t="s" s="187">
        <f>'INFO'!$D$18</f>
      </c>
      <c r="T231" t="s" s="187">
        <f>'INFO'!$D$19</f>
      </c>
      <c r="U231" s="186">
        <f>'INFO'!$D$22</f>
        <v>0</v>
      </c>
      <c r="V231" s="186">
        <f>'INFO'!$D$23</f>
        <v>0</v>
      </c>
      <c r="W231" t="s" s="187">
        <f>'INFO'!$D$24</f>
      </c>
      <c r="X231" s="186">
        <f>'INFO'!$D$25</f>
        <v>0</v>
      </c>
      <c r="Y231" s="186">
        <f>'INFO'!$D$26</f>
        <v>0</v>
      </c>
      <c r="Z231" s="186">
        <f>'INFO'!$D$27</f>
        <v>0</v>
      </c>
      <c r="AA231" t="s" s="187">
        <f>'INFO'!$D$28</f>
      </c>
      <c r="AB231" s="186">
        <f>'INFO'!$D$29</f>
        <v>0</v>
      </c>
      <c r="AC231" s="189">
        <f>'INFO'!$J$10</f>
        <v>0</v>
      </c>
      <c r="AD231" s="186">
        <f>'INFO'!$J$9</f>
        <v>0</v>
      </c>
      <c r="AE231" s="186">
        <f>IF($G$217&gt;0,10*$G$217/D231,0)</f>
        <v>0</v>
      </c>
    </row>
    <row r="232" ht="15.35" customHeight="1">
      <c r="A232" t="s" s="180">
        <v>462</v>
      </c>
      <c r="B232" t="s" s="204">
        <v>59</v>
      </c>
      <c r="C232" s="205">
        <v>10089</v>
      </c>
      <c r="D232" s="182">
        <f>_xlfn.SUMIFS('HOLDS'!M1:M155,'HOLDS'!C1:C155,B232)+_xlfn.SUMIFS('HOLDS'!M1:M155,'HOLDS'!C1:C155,"CH.GR.RVSET")</f>
        <v>0</v>
      </c>
      <c r="E232" t="s" s="183">
        <v>5</v>
      </c>
      <c r="F232" s="184">
        <f>VLOOKUP(B232,'HOLDS'!C1:T155,5,FALSE)</f>
        <v>131</v>
      </c>
      <c r="G232" s="182">
        <f>_xlfn.SUMIFS('HOLDS'!M1:M155,'HOLDS'!C1:C155,B232)</f>
        <v>0</v>
      </c>
      <c r="H232" s="185">
        <f>F232*G232</f>
        <v>0</v>
      </c>
      <c r="I232" s="186">
        <f>'INFO'!$D$6</f>
        <v>0</v>
      </c>
      <c r="J232" s="186">
        <f>'INFO'!$D$7</f>
        <v>0</v>
      </c>
      <c r="K232" t="s" s="187">
        <f>'INFO'!$D$8</f>
      </c>
      <c r="L232" s="186">
        <f>'INFO'!$D$9</f>
        <v>0</v>
      </c>
      <c r="M232" s="186">
        <f>'INFO'!$D$10</f>
        <v>0</v>
      </c>
      <c r="N232" t="s" s="187">
        <f>'INFO'!$D$11</f>
      </c>
      <c r="O232" s="186">
        <f>'INFO'!$D$13</f>
        <v>0</v>
      </c>
      <c r="P232" s="186">
        <f>'INFO'!$D$14</f>
        <v>0</v>
      </c>
      <c r="Q232" t="s" s="187">
        <f>'INFO'!$D$15</f>
      </c>
      <c r="R232" s="188">
        <f>'INFO'!$D$17</f>
      </c>
      <c r="S232" t="s" s="187">
        <f>'INFO'!$D$18</f>
      </c>
      <c r="T232" t="s" s="187">
        <f>'INFO'!$D$19</f>
      </c>
      <c r="U232" s="186">
        <f>'INFO'!$D$22</f>
        <v>0</v>
      </c>
      <c r="V232" s="186">
        <f>'INFO'!$D$23</f>
        <v>0</v>
      </c>
      <c r="W232" t="s" s="187">
        <f>'INFO'!$D$24</f>
      </c>
      <c r="X232" s="186">
        <f>'INFO'!$D$25</f>
        <v>0</v>
      </c>
      <c r="Y232" s="186">
        <f>'INFO'!$D$26</f>
        <v>0</v>
      </c>
      <c r="Z232" s="186">
        <f>'INFO'!$D$27</f>
        <v>0</v>
      </c>
      <c r="AA232" t="s" s="187">
        <f>'INFO'!$D$28</f>
      </c>
      <c r="AB232" s="186">
        <f>'INFO'!$D$29</f>
        <v>0</v>
      </c>
      <c r="AC232" s="189">
        <f>'INFO'!$J$10</f>
        <v>0</v>
      </c>
      <c r="AD232" s="186">
        <f>'INFO'!$J$9</f>
        <v>0</v>
      </c>
      <c r="AE232" s="186">
        <f>IF($G$217&gt;0,10*$G$217/D232,0)</f>
        <v>0</v>
      </c>
    </row>
    <row r="233" ht="15.35" customHeight="1">
      <c r="A233" t="s" s="180">
        <v>463</v>
      </c>
      <c r="B233" t="s" s="204">
        <v>61</v>
      </c>
      <c r="C233" s="205">
        <v>10089</v>
      </c>
      <c r="D233" s="182">
        <f>_xlfn.SUMIFS('HOLDS'!M1:M155,'HOLDS'!C1:C155,B233)+_xlfn.SUMIFS('HOLDS'!M1:M155,'HOLDS'!C1:C155,"CH.GR.RVSET")</f>
        <v>0</v>
      </c>
      <c r="E233" t="s" s="183">
        <v>5</v>
      </c>
      <c r="F233" s="184">
        <f>VLOOKUP(B233,'HOLDS'!C1:T155,5,FALSE)</f>
        <v>129.5</v>
      </c>
      <c r="G233" s="182">
        <f>_xlfn.SUMIFS('HOLDS'!M1:M155,'HOLDS'!C1:C155,B233)</f>
        <v>0</v>
      </c>
      <c r="H233" s="185">
        <f>F233*G233</f>
        <v>0</v>
      </c>
      <c r="I233" s="186">
        <f>'INFO'!$D$6</f>
        <v>0</v>
      </c>
      <c r="J233" s="186">
        <f>'INFO'!$D$7</f>
        <v>0</v>
      </c>
      <c r="K233" t="s" s="187">
        <f>'INFO'!$D$8</f>
      </c>
      <c r="L233" s="186">
        <f>'INFO'!$D$9</f>
        <v>0</v>
      </c>
      <c r="M233" s="186">
        <f>'INFO'!$D$10</f>
        <v>0</v>
      </c>
      <c r="N233" t="s" s="187">
        <f>'INFO'!$D$11</f>
      </c>
      <c r="O233" s="186">
        <f>'INFO'!$D$13</f>
        <v>0</v>
      </c>
      <c r="P233" s="186">
        <f>'INFO'!$D$14</f>
        <v>0</v>
      </c>
      <c r="Q233" t="s" s="187">
        <f>'INFO'!$D$15</f>
      </c>
      <c r="R233" s="188">
        <f>'INFO'!$D$17</f>
      </c>
      <c r="S233" t="s" s="187">
        <f>'INFO'!$D$18</f>
      </c>
      <c r="T233" t="s" s="187">
        <f>'INFO'!$D$19</f>
      </c>
      <c r="U233" s="186">
        <f>'INFO'!$D$22</f>
        <v>0</v>
      </c>
      <c r="V233" s="186">
        <f>'INFO'!$D$23</f>
        <v>0</v>
      </c>
      <c r="W233" t="s" s="187">
        <f>'INFO'!$D$24</f>
      </c>
      <c r="X233" s="186">
        <f>'INFO'!$D$25</f>
        <v>0</v>
      </c>
      <c r="Y233" s="186">
        <f>'INFO'!$D$26</f>
        <v>0</v>
      </c>
      <c r="Z233" s="186">
        <f>'INFO'!$D$27</f>
        <v>0</v>
      </c>
      <c r="AA233" t="s" s="187">
        <f>'INFO'!$D$28</f>
      </c>
      <c r="AB233" s="186">
        <f>'INFO'!$D$29</f>
        <v>0</v>
      </c>
      <c r="AC233" s="189">
        <f>'INFO'!$J$10</f>
        <v>0</v>
      </c>
      <c r="AD233" s="186">
        <f>'INFO'!$J$9</f>
        <v>0</v>
      </c>
      <c r="AE233" s="186">
        <f>IF($G$217&gt;0,10*$G$217/D233,0)</f>
        <v>0</v>
      </c>
    </row>
    <row r="234" ht="15.35" customHeight="1">
      <c r="A234" t="s" s="180">
        <v>464</v>
      </c>
      <c r="B234" t="s" s="204">
        <v>63</v>
      </c>
      <c r="C234" s="205">
        <v>10089</v>
      </c>
      <c r="D234" s="182">
        <f>_xlfn.SUMIFS('HOLDS'!M1:M155,'HOLDS'!C1:C155,B234)+_xlfn.SUMIFS('HOLDS'!M1:M155,'HOLDS'!C1:C155,"CH.GR.RVSET")</f>
        <v>0</v>
      </c>
      <c r="E234" t="s" s="183">
        <v>5</v>
      </c>
      <c r="F234" s="184">
        <f>VLOOKUP(B234,'HOLDS'!C1:T155,5,FALSE)</f>
        <v>139.5</v>
      </c>
      <c r="G234" s="182">
        <f>_xlfn.SUMIFS('HOLDS'!M1:M155,'HOLDS'!C1:C155,B234)</f>
        <v>0</v>
      </c>
      <c r="H234" s="185">
        <f>F234*G234</f>
        <v>0</v>
      </c>
      <c r="I234" s="186">
        <f>'INFO'!$D$6</f>
        <v>0</v>
      </c>
      <c r="J234" s="186">
        <f>'INFO'!$D$7</f>
        <v>0</v>
      </c>
      <c r="K234" t="s" s="187">
        <f>'INFO'!$D$8</f>
      </c>
      <c r="L234" s="186">
        <f>'INFO'!$D$9</f>
        <v>0</v>
      </c>
      <c r="M234" s="186">
        <f>'INFO'!$D$10</f>
        <v>0</v>
      </c>
      <c r="N234" t="s" s="187">
        <f>'INFO'!$D$11</f>
      </c>
      <c r="O234" s="186">
        <f>'INFO'!$D$13</f>
        <v>0</v>
      </c>
      <c r="P234" s="186">
        <f>'INFO'!$D$14</f>
        <v>0</v>
      </c>
      <c r="Q234" t="s" s="187">
        <f>'INFO'!$D$15</f>
      </c>
      <c r="R234" s="188">
        <f>'INFO'!$D$17</f>
      </c>
      <c r="S234" t="s" s="187">
        <f>'INFO'!$D$18</f>
      </c>
      <c r="T234" t="s" s="187">
        <f>'INFO'!$D$19</f>
      </c>
      <c r="U234" s="186">
        <f>'INFO'!$D$22</f>
        <v>0</v>
      </c>
      <c r="V234" s="186">
        <f>'INFO'!$D$23</f>
        <v>0</v>
      </c>
      <c r="W234" t="s" s="187">
        <f>'INFO'!$D$24</f>
      </c>
      <c r="X234" s="186">
        <f>'INFO'!$D$25</f>
        <v>0</v>
      </c>
      <c r="Y234" s="186">
        <f>'INFO'!$D$26</f>
        <v>0</v>
      </c>
      <c r="Z234" s="186">
        <f>'INFO'!$D$27</f>
        <v>0</v>
      </c>
      <c r="AA234" t="s" s="187">
        <f>'INFO'!$D$28</f>
      </c>
      <c r="AB234" s="186">
        <f>'INFO'!$D$29</f>
        <v>0</v>
      </c>
      <c r="AC234" s="189">
        <f>'INFO'!$J$10</f>
        <v>0</v>
      </c>
      <c r="AD234" s="186">
        <f>'INFO'!$J$9</f>
        <v>0</v>
      </c>
      <c r="AE234" s="186">
        <f>IF($G$217&gt;0,10*$G$217/D234,0)</f>
        <v>0</v>
      </c>
    </row>
    <row r="235" ht="15.35" customHeight="1">
      <c r="A235" t="s" s="180">
        <v>465</v>
      </c>
      <c r="B235" t="s" s="204">
        <v>65</v>
      </c>
      <c r="C235" s="205">
        <v>10089</v>
      </c>
      <c r="D235" s="182">
        <f>_xlfn.SUMIFS('HOLDS'!M1:M155,'HOLDS'!C1:C155,B235)+_xlfn.SUMIFS('HOLDS'!M1:M155,'HOLDS'!C1:C155,"CH.GR.RVSET")</f>
        <v>0</v>
      </c>
      <c r="E235" t="s" s="183">
        <v>5</v>
      </c>
      <c r="F235" s="184">
        <f>VLOOKUP(B235,'HOLDS'!C1:T155,5,FALSE)</f>
        <v>131.5</v>
      </c>
      <c r="G235" s="182">
        <f>_xlfn.SUMIFS('HOLDS'!M1:M155,'HOLDS'!C1:C155,B235)</f>
        <v>0</v>
      </c>
      <c r="H235" s="185">
        <f>F235*G235</f>
        <v>0</v>
      </c>
      <c r="I235" s="186">
        <f>'INFO'!$D$6</f>
        <v>0</v>
      </c>
      <c r="J235" s="186">
        <f>'INFO'!$D$7</f>
        <v>0</v>
      </c>
      <c r="K235" t="s" s="187">
        <f>'INFO'!$D$8</f>
      </c>
      <c r="L235" s="186">
        <f>'INFO'!$D$9</f>
        <v>0</v>
      </c>
      <c r="M235" s="186">
        <f>'INFO'!$D$10</f>
        <v>0</v>
      </c>
      <c r="N235" t="s" s="187">
        <f>'INFO'!$D$11</f>
      </c>
      <c r="O235" s="186">
        <f>'INFO'!$D$13</f>
        <v>0</v>
      </c>
      <c r="P235" s="186">
        <f>'INFO'!$D$14</f>
        <v>0</v>
      </c>
      <c r="Q235" t="s" s="187">
        <f>'INFO'!$D$15</f>
      </c>
      <c r="R235" s="188">
        <f>'INFO'!$D$17</f>
      </c>
      <c r="S235" t="s" s="187">
        <f>'INFO'!$D$18</f>
      </c>
      <c r="T235" t="s" s="187">
        <f>'INFO'!$D$19</f>
      </c>
      <c r="U235" s="186">
        <f>'INFO'!$D$22</f>
        <v>0</v>
      </c>
      <c r="V235" s="186">
        <f>'INFO'!$D$23</f>
        <v>0</v>
      </c>
      <c r="W235" t="s" s="187">
        <f>'INFO'!$D$24</f>
      </c>
      <c r="X235" s="186">
        <f>'INFO'!$D$25</f>
        <v>0</v>
      </c>
      <c r="Y235" s="186">
        <f>'INFO'!$D$26</f>
        <v>0</v>
      </c>
      <c r="Z235" s="186">
        <f>'INFO'!$D$27</f>
        <v>0</v>
      </c>
      <c r="AA235" t="s" s="187">
        <f>'INFO'!$D$28</f>
      </c>
      <c r="AB235" s="186">
        <f>'INFO'!$D$29</f>
        <v>0</v>
      </c>
      <c r="AC235" s="189">
        <f>'INFO'!$J$10</f>
        <v>0</v>
      </c>
      <c r="AD235" s="186">
        <f>'INFO'!$J$9</f>
        <v>0</v>
      </c>
      <c r="AE235" s="186">
        <f>IF($G$217&gt;0,10*$G$217/D235,0)</f>
        <v>0</v>
      </c>
    </row>
    <row r="236" ht="15.35" customHeight="1">
      <c r="A236" t="s" s="180">
        <v>466</v>
      </c>
      <c r="B236" t="s" s="204">
        <v>67</v>
      </c>
      <c r="C236" s="205">
        <v>10089</v>
      </c>
      <c r="D236" s="182">
        <f>_xlfn.SUMIFS('HOLDS'!M1:M155,'HOLDS'!C1:C155,B236)+_xlfn.SUMIFS('HOLDS'!M1:M155,'HOLDS'!C1:C155,"CH.GR.RVSET")</f>
        <v>0</v>
      </c>
      <c r="E236" t="s" s="183">
        <v>5</v>
      </c>
      <c r="F236" s="184">
        <f>VLOOKUP(B236,'HOLDS'!C1:T155,5,FALSE)</f>
        <v>123</v>
      </c>
      <c r="G236" s="182">
        <f>_xlfn.SUMIFS('HOLDS'!M1:M155,'HOLDS'!C1:C155,B236)</f>
        <v>0</v>
      </c>
      <c r="H236" s="185">
        <f>F236*G236</f>
        <v>0</v>
      </c>
      <c r="I236" s="186">
        <f>'INFO'!$D$6</f>
        <v>0</v>
      </c>
      <c r="J236" s="186">
        <f>'INFO'!$D$7</f>
        <v>0</v>
      </c>
      <c r="K236" t="s" s="187">
        <f>'INFO'!$D$8</f>
      </c>
      <c r="L236" s="186">
        <f>'INFO'!$D$9</f>
        <v>0</v>
      </c>
      <c r="M236" s="186">
        <f>'INFO'!$D$10</f>
        <v>0</v>
      </c>
      <c r="N236" t="s" s="187">
        <f>'INFO'!$D$11</f>
      </c>
      <c r="O236" s="186">
        <f>'INFO'!$D$13</f>
        <v>0</v>
      </c>
      <c r="P236" s="186">
        <f>'INFO'!$D$14</f>
        <v>0</v>
      </c>
      <c r="Q236" t="s" s="187">
        <f>'INFO'!$D$15</f>
      </c>
      <c r="R236" s="188">
        <f>'INFO'!$D$17</f>
      </c>
      <c r="S236" t="s" s="187">
        <f>'INFO'!$D$18</f>
      </c>
      <c r="T236" t="s" s="187">
        <f>'INFO'!$D$19</f>
      </c>
      <c r="U236" s="186">
        <f>'INFO'!$D$22</f>
        <v>0</v>
      </c>
      <c r="V236" s="186">
        <f>'INFO'!$D$23</f>
        <v>0</v>
      </c>
      <c r="W236" t="s" s="187">
        <f>'INFO'!$D$24</f>
      </c>
      <c r="X236" s="186">
        <f>'INFO'!$D$25</f>
        <v>0</v>
      </c>
      <c r="Y236" s="186">
        <f>'INFO'!$D$26</f>
        <v>0</v>
      </c>
      <c r="Z236" s="186">
        <f>'INFO'!$D$27</f>
        <v>0</v>
      </c>
      <c r="AA236" t="s" s="187">
        <f>'INFO'!$D$28</f>
      </c>
      <c r="AB236" s="186">
        <f>'INFO'!$D$29</f>
        <v>0</v>
      </c>
      <c r="AC236" s="189">
        <f>'INFO'!$J$10</f>
        <v>0</v>
      </c>
      <c r="AD236" s="186">
        <f>'INFO'!$J$9</f>
        <v>0</v>
      </c>
      <c r="AE236" s="186">
        <f>IF($G$217&gt;0,10*$G$217/D236,0)</f>
        <v>0</v>
      </c>
    </row>
    <row r="237" ht="15.35" customHeight="1">
      <c r="A237" t="s" s="180">
        <v>467</v>
      </c>
      <c r="B237" t="s" s="204">
        <v>69</v>
      </c>
      <c r="C237" s="205">
        <v>10089</v>
      </c>
      <c r="D237" s="182">
        <f>_xlfn.SUMIFS('HOLDS'!M1:M155,'HOLDS'!C1:C155,B237)+_xlfn.SUMIFS('HOLDS'!M1:M155,'HOLDS'!C1:C155,"CH.GR.RVSET")</f>
        <v>0</v>
      </c>
      <c r="E237" t="s" s="183">
        <v>5</v>
      </c>
      <c r="F237" s="184">
        <f>VLOOKUP(B237,'HOLDS'!C1:T155,5,FALSE)</f>
        <v>136.5</v>
      </c>
      <c r="G237" s="182">
        <f>_xlfn.SUMIFS('HOLDS'!M1:M155,'HOLDS'!C1:C155,B237)</f>
        <v>0</v>
      </c>
      <c r="H237" s="185">
        <f>F237*G237</f>
        <v>0</v>
      </c>
      <c r="I237" s="186">
        <f>'INFO'!$D$6</f>
        <v>0</v>
      </c>
      <c r="J237" s="186">
        <f>'INFO'!$D$7</f>
        <v>0</v>
      </c>
      <c r="K237" t="s" s="187">
        <f>'INFO'!$D$8</f>
      </c>
      <c r="L237" s="186">
        <f>'INFO'!$D$9</f>
        <v>0</v>
      </c>
      <c r="M237" s="186">
        <f>'INFO'!$D$10</f>
        <v>0</v>
      </c>
      <c r="N237" t="s" s="187">
        <f>'INFO'!$D$11</f>
      </c>
      <c r="O237" s="186">
        <f>'INFO'!$D$13</f>
        <v>0</v>
      </c>
      <c r="P237" s="186">
        <f>'INFO'!$D$14</f>
        <v>0</v>
      </c>
      <c r="Q237" t="s" s="187">
        <f>'INFO'!$D$15</f>
      </c>
      <c r="R237" s="188">
        <f>'INFO'!$D$17</f>
      </c>
      <c r="S237" t="s" s="187">
        <f>'INFO'!$D$18</f>
      </c>
      <c r="T237" t="s" s="187">
        <f>'INFO'!$D$19</f>
      </c>
      <c r="U237" s="186">
        <f>'INFO'!$D$22</f>
        <v>0</v>
      </c>
      <c r="V237" s="186">
        <f>'INFO'!$D$23</f>
        <v>0</v>
      </c>
      <c r="W237" t="s" s="187">
        <f>'INFO'!$D$24</f>
      </c>
      <c r="X237" s="186">
        <f>'INFO'!$D$25</f>
        <v>0</v>
      </c>
      <c r="Y237" s="186">
        <f>'INFO'!$D$26</f>
        <v>0</v>
      </c>
      <c r="Z237" s="186">
        <f>'INFO'!$D$27</f>
        <v>0</v>
      </c>
      <c r="AA237" t="s" s="187">
        <f>'INFO'!$D$28</f>
      </c>
      <c r="AB237" s="186">
        <f>'INFO'!$D$29</f>
        <v>0</v>
      </c>
      <c r="AC237" s="189">
        <f>'INFO'!$J$10</f>
        <v>0</v>
      </c>
      <c r="AD237" s="186">
        <f>'INFO'!$J$9</f>
        <v>0</v>
      </c>
      <c r="AE237" s="186">
        <f>IF($G$217&gt;0,10*$G$217/D237,0)</f>
        <v>0</v>
      </c>
    </row>
    <row r="238" ht="15.35" customHeight="1">
      <c r="A238" t="s" s="180">
        <v>468</v>
      </c>
      <c r="B238" t="s" s="204">
        <v>71</v>
      </c>
      <c r="C238" s="205">
        <v>10089</v>
      </c>
      <c r="D238" s="182">
        <f>_xlfn.SUMIFS('HOLDS'!M1:M155,'HOLDS'!C1:C155,B238)+_xlfn.SUMIFS('HOLDS'!M1:M155,'HOLDS'!C1:C155,"CH.GR.RVSET")</f>
        <v>0</v>
      </c>
      <c r="E238" t="s" s="183">
        <v>5</v>
      </c>
      <c r="F238" s="184">
        <f>VLOOKUP(B238,'HOLDS'!C1:T155,5,FALSE)</f>
        <v>159.5</v>
      </c>
      <c r="G238" s="182">
        <f>_xlfn.SUMIFS('HOLDS'!M1:M155,'HOLDS'!C1:C155,B238)</f>
        <v>0</v>
      </c>
      <c r="H238" s="185">
        <f>F238*G238</f>
        <v>0</v>
      </c>
      <c r="I238" s="186">
        <f>'INFO'!$D$6</f>
        <v>0</v>
      </c>
      <c r="J238" s="186">
        <f>'INFO'!$D$7</f>
        <v>0</v>
      </c>
      <c r="K238" t="s" s="187">
        <f>'INFO'!$D$8</f>
      </c>
      <c r="L238" s="186">
        <f>'INFO'!$D$9</f>
        <v>0</v>
      </c>
      <c r="M238" s="186">
        <f>'INFO'!$D$10</f>
        <v>0</v>
      </c>
      <c r="N238" t="s" s="187">
        <f>'INFO'!$D$11</f>
      </c>
      <c r="O238" s="186">
        <f>'INFO'!$D$13</f>
        <v>0</v>
      </c>
      <c r="P238" s="186">
        <f>'INFO'!$D$14</f>
        <v>0</v>
      </c>
      <c r="Q238" t="s" s="187">
        <f>'INFO'!$D$15</f>
      </c>
      <c r="R238" s="188">
        <f>'INFO'!$D$17</f>
      </c>
      <c r="S238" t="s" s="187">
        <f>'INFO'!$D$18</f>
      </c>
      <c r="T238" t="s" s="187">
        <f>'INFO'!$D$19</f>
      </c>
      <c r="U238" s="186">
        <f>'INFO'!$D$22</f>
        <v>0</v>
      </c>
      <c r="V238" s="186">
        <f>'INFO'!$D$23</f>
        <v>0</v>
      </c>
      <c r="W238" t="s" s="187">
        <f>'INFO'!$D$24</f>
      </c>
      <c r="X238" s="186">
        <f>'INFO'!$D$25</f>
        <v>0</v>
      </c>
      <c r="Y238" s="186">
        <f>'INFO'!$D$26</f>
        <v>0</v>
      </c>
      <c r="Z238" s="186">
        <f>'INFO'!$D$27</f>
        <v>0</v>
      </c>
      <c r="AA238" t="s" s="187">
        <f>'INFO'!$D$28</f>
      </c>
      <c r="AB238" s="186">
        <f>'INFO'!$D$29</f>
        <v>0</v>
      </c>
      <c r="AC238" s="189">
        <f>'INFO'!$J$10</f>
        <v>0</v>
      </c>
      <c r="AD238" s="186">
        <f>'INFO'!$J$9</f>
        <v>0</v>
      </c>
      <c r="AE238" s="186">
        <f>IF($G$217&gt;0,10*$G$217/D238,0)</f>
        <v>0</v>
      </c>
    </row>
    <row r="239" ht="15.35" customHeight="1">
      <c r="A239" t="s" s="180">
        <v>469</v>
      </c>
      <c r="B239" t="s" s="204">
        <v>74</v>
      </c>
      <c r="C239" s="205">
        <v>10089</v>
      </c>
      <c r="D239" s="182">
        <f>_xlfn.SUMIFS('HOLDS'!M1:M155,'HOLDS'!C1:C155,B239)+_xlfn.SUMIFS('HOLDS'!M1:M155,'HOLDS'!C1:C155,"CH.GR.RVSET")</f>
        <v>0</v>
      </c>
      <c r="E239" t="s" s="183">
        <v>5</v>
      </c>
      <c r="F239" s="184">
        <f>VLOOKUP(B239,'HOLDS'!C1:T155,5,FALSE)</f>
        <v>161.5</v>
      </c>
      <c r="G239" s="182">
        <f>_xlfn.SUMIFS('HOLDS'!M1:M155,'HOLDS'!C1:C155,B239)</f>
        <v>0</v>
      </c>
      <c r="H239" s="185">
        <f>F239*G239</f>
        <v>0</v>
      </c>
      <c r="I239" s="186">
        <f>'INFO'!$D$6</f>
        <v>0</v>
      </c>
      <c r="J239" s="186">
        <f>'INFO'!$D$7</f>
        <v>0</v>
      </c>
      <c r="K239" t="s" s="187">
        <f>'INFO'!$D$8</f>
      </c>
      <c r="L239" s="186">
        <f>'INFO'!$D$9</f>
        <v>0</v>
      </c>
      <c r="M239" s="186">
        <f>'INFO'!$D$10</f>
        <v>0</v>
      </c>
      <c r="N239" t="s" s="187">
        <f>'INFO'!$D$11</f>
      </c>
      <c r="O239" s="186">
        <f>'INFO'!$D$13</f>
        <v>0</v>
      </c>
      <c r="P239" s="186">
        <f>'INFO'!$D$14</f>
        <v>0</v>
      </c>
      <c r="Q239" t="s" s="187">
        <f>'INFO'!$D$15</f>
      </c>
      <c r="R239" s="188">
        <f>'INFO'!$D$17</f>
      </c>
      <c r="S239" t="s" s="187">
        <f>'INFO'!$D$18</f>
      </c>
      <c r="T239" t="s" s="187">
        <f>'INFO'!$D$19</f>
      </c>
      <c r="U239" s="186">
        <f>'INFO'!$D$22</f>
        <v>0</v>
      </c>
      <c r="V239" s="186">
        <f>'INFO'!$D$23</f>
        <v>0</v>
      </c>
      <c r="W239" t="s" s="187">
        <f>'INFO'!$D$24</f>
      </c>
      <c r="X239" s="186">
        <f>'INFO'!$D$25</f>
        <v>0</v>
      </c>
      <c r="Y239" s="186">
        <f>'INFO'!$D$26</f>
        <v>0</v>
      </c>
      <c r="Z239" s="186">
        <f>'INFO'!$D$27</f>
        <v>0</v>
      </c>
      <c r="AA239" t="s" s="187">
        <f>'INFO'!$D$28</f>
      </c>
      <c r="AB239" s="186">
        <f>'INFO'!$D$29</f>
        <v>0</v>
      </c>
      <c r="AC239" s="189">
        <f>'INFO'!$J$10</f>
        <v>0</v>
      </c>
      <c r="AD239" s="186">
        <f>'INFO'!$J$9</f>
        <v>0</v>
      </c>
      <c r="AE239" s="186">
        <f>IF($G$217&gt;0,10*$G$217/D239,0)</f>
        <v>0</v>
      </c>
    </row>
    <row r="240" ht="15.35" customHeight="1">
      <c r="A240" t="s" s="180">
        <v>470</v>
      </c>
      <c r="B240" t="s" s="204">
        <v>76</v>
      </c>
      <c r="C240" s="205">
        <v>10089</v>
      </c>
      <c r="D240" s="182">
        <f>_xlfn.SUMIFS('HOLDS'!M1:M155,'HOLDS'!C1:C155,B240)+_xlfn.SUMIFS('HOLDS'!M1:M155,'HOLDS'!C1:C155,"CH.GR.RVSET")</f>
        <v>0</v>
      </c>
      <c r="E240" t="s" s="183">
        <v>5</v>
      </c>
      <c r="F240" s="184">
        <f>VLOOKUP(B240,'HOLDS'!C1:T155,5,FALSE)</f>
        <v>227.5</v>
      </c>
      <c r="G240" s="182">
        <f>_xlfn.SUMIFS('HOLDS'!M1:M155,'HOLDS'!C1:C155,B240)</f>
        <v>0</v>
      </c>
      <c r="H240" s="185">
        <f>F240*G240</f>
        <v>0</v>
      </c>
      <c r="I240" s="186">
        <f>'INFO'!$D$6</f>
        <v>0</v>
      </c>
      <c r="J240" s="186">
        <f>'INFO'!$D$7</f>
        <v>0</v>
      </c>
      <c r="K240" t="s" s="187">
        <f>'INFO'!$D$8</f>
      </c>
      <c r="L240" s="186">
        <f>'INFO'!$D$9</f>
        <v>0</v>
      </c>
      <c r="M240" s="186">
        <f>'INFO'!$D$10</f>
        <v>0</v>
      </c>
      <c r="N240" t="s" s="187">
        <f>'INFO'!$D$11</f>
      </c>
      <c r="O240" s="186">
        <f>'INFO'!$D$13</f>
        <v>0</v>
      </c>
      <c r="P240" s="186">
        <f>'INFO'!$D$14</f>
        <v>0</v>
      </c>
      <c r="Q240" t="s" s="187">
        <f>'INFO'!$D$15</f>
      </c>
      <c r="R240" s="188">
        <f>'INFO'!$D$17</f>
      </c>
      <c r="S240" t="s" s="187">
        <f>'INFO'!$D$18</f>
      </c>
      <c r="T240" t="s" s="187">
        <f>'INFO'!$D$19</f>
      </c>
      <c r="U240" s="186">
        <f>'INFO'!$D$22</f>
        <v>0</v>
      </c>
      <c r="V240" s="186">
        <f>'INFO'!$D$23</f>
        <v>0</v>
      </c>
      <c r="W240" t="s" s="187">
        <f>'INFO'!$D$24</f>
      </c>
      <c r="X240" s="186">
        <f>'INFO'!$D$25</f>
        <v>0</v>
      </c>
      <c r="Y240" s="186">
        <f>'INFO'!$D$26</f>
        <v>0</v>
      </c>
      <c r="Z240" s="186">
        <f>'INFO'!$D$27</f>
        <v>0</v>
      </c>
      <c r="AA240" t="s" s="187">
        <f>'INFO'!$D$28</f>
      </c>
      <c r="AB240" s="186">
        <f>'INFO'!$D$29</f>
        <v>0</v>
      </c>
      <c r="AC240" s="189">
        <f>'INFO'!$J$10</f>
        <v>0</v>
      </c>
      <c r="AD240" s="186">
        <f>'INFO'!$J$9</f>
        <v>0</v>
      </c>
      <c r="AE240" s="186">
        <f>IF($G$217&gt;0,10*$G$217/D240,0)</f>
        <v>0</v>
      </c>
    </row>
    <row r="241" ht="15.35" customHeight="1">
      <c r="A241" t="s" s="180">
        <v>471</v>
      </c>
      <c r="B241" t="s" s="204">
        <v>78</v>
      </c>
      <c r="C241" s="205">
        <v>10089</v>
      </c>
      <c r="D241" s="182">
        <f>_xlfn.SUMIFS('HOLDS'!M1:M155,'HOLDS'!C1:C155,B241)+_xlfn.SUMIFS('HOLDS'!M1:M155,'HOLDS'!C1:C155,"CH.GR.RVSET")</f>
        <v>0</v>
      </c>
      <c r="E241" t="s" s="183">
        <v>5</v>
      </c>
      <c r="F241" s="184">
        <f>VLOOKUP(B241,'HOLDS'!C1:T155,5,FALSE)</f>
        <v>153</v>
      </c>
      <c r="G241" s="182">
        <f>_xlfn.SUMIFS('HOLDS'!M1:M155,'HOLDS'!C1:C155,B241)</f>
        <v>0</v>
      </c>
      <c r="H241" s="185">
        <f>F241*G241</f>
        <v>0</v>
      </c>
      <c r="I241" s="186">
        <f>'INFO'!$D$6</f>
        <v>0</v>
      </c>
      <c r="J241" s="186">
        <f>'INFO'!$D$7</f>
        <v>0</v>
      </c>
      <c r="K241" t="s" s="187">
        <f>'INFO'!$D$8</f>
      </c>
      <c r="L241" s="186">
        <f>'INFO'!$D$9</f>
        <v>0</v>
      </c>
      <c r="M241" s="186">
        <f>'INFO'!$D$10</f>
        <v>0</v>
      </c>
      <c r="N241" t="s" s="187">
        <f>'INFO'!$D$11</f>
      </c>
      <c r="O241" s="186">
        <f>'INFO'!$D$13</f>
        <v>0</v>
      </c>
      <c r="P241" s="186">
        <f>'INFO'!$D$14</f>
        <v>0</v>
      </c>
      <c r="Q241" t="s" s="187">
        <f>'INFO'!$D$15</f>
      </c>
      <c r="R241" s="188">
        <f>'INFO'!$D$17</f>
      </c>
      <c r="S241" t="s" s="187">
        <f>'INFO'!$D$18</f>
      </c>
      <c r="T241" t="s" s="187">
        <f>'INFO'!$D$19</f>
      </c>
      <c r="U241" s="186">
        <f>'INFO'!$D$22</f>
        <v>0</v>
      </c>
      <c r="V241" s="186">
        <f>'INFO'!$D$23</f>
        <v>0</v>
      </c>
      <c r="W241" t="s" s="187">
        <f>'INFO'!$D$24</f>
      </c>
      <c r="X241" s="186">
        <f>'INFO'!$D$25</f>
        <v>0</v>
      </c>
      <c r="Y241" s="186">
        <f>'INFO'!$D$26</f>
        <v>0</v>
      </c>
      <c r="Z241" s="186">
        <f>'INFO'!$D$27</f>
        <v>0</v>
      </c>
      <c r="AA241" t="s" s="187">
        <f>'INFO'!$D$28</f>
      </c>
      <c r="AB241" s="186">
        <f>'INFO'!$D$29</f>
        <v>0</v>
      </c>
      <c r="AC241" s="189">
        <f>'INFO'!$J$10</f>
        <v>0</v>
      </c>
      <c r="AD241" s="186">
        <f>'INFO'!$J$9</f>
        <v>0</v>
      </c>
      <c r="AE241" s="186">
        <f>IF($G$217&gt;0,10*$G$217/D241,0)</f>
        <v>0</v>
      </c>
    </row>
    <row r="242" ht="15.35" customHeight="1">
      <c r="A242" t="s" s="180">
        <v>472</v>
      </c>
      <c r="B242" t="s" s="204">
        <v>80</v>
      </c>
      <c r="C242" s="205">
        <v>10089</v>
      </c>
      <c r="D242" s="182">
        <f>_xlfn.SUMIFS('HOLDS'!M1:M155,'HOLDS'!C1:C155,B242)+_xlfn.SUMIFS('HOLDS'!M1:M155,'HOLDS'!C1:C155,"CH.GR.RVSET")</f>
        <v>0</v>
      </c>
      <c r="E242" t="s" s="183">
        <v>5</v>
      </c>
      <c r="F242" s="184">
        <f>VLOOKUP(B242,'HOLDS'!C1:T155,5,FALSE)</f>
        <v>141</v>
      </c>
      <c r="G242" s="182">
        <f>_xlfn.SUMIFS('HOLDS'!M1:M155,'HOLDS'!C1:C155,B242)</f>
        <v>0</v>
      </c>
      <c r="H242" s="185">
        <f>F242*G242</f>
        <v>0</v>
      </c>
      <c r="I242" s="186">
        <f>'INFO'!$D$6</f>
        <v>0</v>
      </c>
      <c r="J242" s="186">
        <f>'INFO'!$D$7</f>
        <v>0</v>
      </c>
      <c r="K242" t="s" s="187">
        <f>'INFO'!$D$8</f>
      </c>
      <c r="L242" s="186">
        <f>'INFO'!$D$9</f>
        <v>0</v>
      </c>
      <c r="M242" s="186">
        <f>'INFO'!$D$10</f>
        <v>0</v>
      </c>
      <c r="N242" t="s" s="187">
        <f>'INFO'!$D$11</f>
      </c>
      <c r="O242" s="186">
        <f>'INFO'!$D$13</f>
        <v>0</v>
      </c>
      <c r="P242" s="186">
        <f>'INFO'!$D$14</f>
        <v>0</v>
      </c>
      <c r="Q242" t="s" s="187">
        <f>'INFO'!$D$15</f>
      </c>
      <c r="R242" s="188">
        <f>'INFO'!$D$17</f>
      </c>
      <c r="S242" t="s" s="187">
        <f>'INFO'!$D$18</f>
      </c>
      <c r="T242" t="s" s="187">
        <f>'INFO'!$D$19</f>
      </c>
      <c r="U242" s="186">
        <f>'INFO'!$D$22</f>
        <v>0</v>
      </c>
      <c r="V242" s="186">
        <f>'INFO'!$D$23</f>
        <v>0</v>
      </c>
      <c r="W242" t="s" s="187">
        <f>'INFO'!$D$24</f>
      </c>
      <c r="X242" s="186">
        <f>'INFO'!$D$25</f>
        <v>0</v>
      </c>
      <c r="Y242" s="186">
        <f>'INFO'!$D$26</f>
        <v>0</v>
      </c>
      <c r="Z242" s="186">
        <f>'INFO'!$D$27</f>
        <v>0</v>
      </c>
      <c r="AA242" t="s" s="187">
        <f>'INFO'!$D$28</f>
      </c>
      <c r="AB242" s="186">
        <f>'INFO'!$D$29</f>
        <v>0</v>
      </c>
      <c r="AC242" s="189">
        <f>'INFO'!$J$10</f>
        <v>0</v>
      </c>
      <c r="AD242" s="186">
        <f>'INFO'!$J$9</f>
        <v>0</v>
      </c>
      <c r="AE242" s="186">
        <f>IF($G$217&gt;0,10*$G$217/D242,0)</f>
        <v>0</v>
      </c>
    </row>
    <row r="243" ht="15.35" customHeight="1">
      <c r="A243" t="s" s="180">
        <v>473</v>
      </c>
      <c r="B243" t="s" s="204">
        <v>82</v>
      </c>
      <c r="C243" s="205">
        <v>10089</v>
      </c>
      <c r="D243" s="182">
        <f>_xlfn.SUMIFS('HOLDS'!M1:M155,'HOLDS'!C1:C155,B243)+_xlfn.SUMIFS('HOLDS'!M1:M155,'HOLDS'!C1:C155,"CH.GR.RVSET")</f>
        <v>0</v>
      </c>
      <c r="E243" t="s" s="183">
        <v>5</v>
      </c>
      <c r="F243" s="184">
        <f>VLOOKUP(B243,'HOLDS'!C1:T155,5,FALSE)</f>
        <v>129.5</v>
      </c>
      <c r="G243" s="182">
        <f>_xlfn.SUMIFS('HOLDS'!M1:M155,'HOLDS'!C1:C155,B243)</f>
        <v>0</v>
      </c>
      <c r="H243" s="185">
        <f>F243*G243</f>
        <v>0</v>
      </c>
      <c r="I243" s="186">
        <f>'INFO'!$D$6</f>
        <v>0</v>
      </c>
      <c r="J243" s="186">
        <f>'INFO'!$D$7</f>
        <v>0</v>
      </c>
      <c r="K243" t="s" s="187">
        <f>'INFO'!$D$8</f>
      </c>
      <c r="L243" s="186">
        <f>'INFO'!$D$9</f>
        <v>0</v>
      </c>
      <c r="M243" s="186">
        <f>'INFO'!$D$10</f>
        <v>0</v>
      </c>
      <c r="N243" t="s" s="187">
        <f>'INFO'!$D$11</f>
      </c>
      <c r="O243" s="186">
        <f>'INFO'!$D$13</f>
        <v>0</v>
      </c>
      <c r="P243" s="186">
        <f>'INFO'!$D$14</f>
        <v>0</v>
      </c>
      <c r="Q243" t="s" s="187">
        <f>'INFO'!$D$15</f>
      </c>
      <c r="R243" s="188">
        <f>'INFO'!$D$17</f>
      </c>
      <c r="S243" t="s" s="187">
        <f>'INFO'!$D$18</f>
      </c>
      <c r="T243" t="s" s="187">
        <f>'INFO'!$D$19</f>
      </c>
      <c r="U243" s="186">
        <f>'INFO'!$D$22</f>
        <v>0</v>
      </c>
      <c r="V243" s="186">
        <f>'INFO'!$D$23</f>
        <v>0</v>
      </c>
      <c r="W243" t="s" s="187">
        <f>'INFO'!$D$24</f>
      </c>
      <c r="X243" s="186">
        <f>'INFO'!$D$25</f>
        <v>0</v>
      </c>
      <c r="Y243" s="186">
        <f>'INFO'!$D$26</f>
        <v>0</v>
      </c>
      <c r="Z243" s="186">
        <f>'INFO'!$D$27</f>
        <v>0</v>
      </c>
      <c r="AA243" t="s" s="187">
        <f>'INFO'!$D$28</f>
      </c>
      <c r="AB243" s="186">
        <f>'INFO'!$D$29</f>
        <v>0</v>
      </c>
      <c r="AC243" s="189">
        <f>'INFO'!$J$10</f>
        <v>0</v>
      </c>
      <c r="AD243" s="186">
        <f>'INFO'!$J$9</f>
        <v>0</v>
      </c>
      <c r="AE243" s="186">
        <f>IF($G$217&gt;0,10*$G$217/D243,0)</f>
        <v>0</v>
      </c>
    </row>
    <row r="244" ht="15.35" customHeight="1">
      <c r="A244" t="s" s="180">
        <v>474</v>
      </c>
      <c r="B244" t="s" s="204">
        <v>84</v>
      </c>
      <c r="C244" s="205">
        <v>10089</v>
      </c>
      <c r="D244" s="182">
        <f>_xlfn.SUMIFS('HOLDS'!M1:M155,'HOLDS'!C1:C155,B244)+_xlfn.SUMIFS('HOLDS'!M1:M155,'HOLDS'!C1:C155,"CH.GR.RVSET")</f>
        <v>0</v>
      </c>
      <c r="E244" t="s" s="183">
        <v>5</v>
      </c>
      <c r="F244" s="184">
        <f>VLOOKUP(B244,'HOLDS'!C1:T155,5,FALSE)</f>
        <v>126.5</v>
      </c>
      <c r="G244" s="182">
        <f>_xlfn.SUMIFS('HOLDS'!M1:M155,'HOLDS'!C1:C155,B244)</f>
        <v>0</v>
      </c>
      <c r="H244" s="185">
        <f>F244*G244</f>
        <v>0</v>
      </c>
      <c r="I244" s="186">
        <f>'INFO'!$D$6</f>
        <v>0</v>
      </c>
      <c r="J244" s="186">
        <f>'INFO'!$D$7</f>
        <v>0</v>
      </c>
      <c r="K244" t="s" s="187">
        <f>'INFO'!$D$8</f>
      </c>
      <c r="L244" s="186">
        <f>'INFO'!$D$9</f>
        <v>0</v>
      </c>
      <c r="M244" s="186">
        <f>'INFO'!$D$10</f>
        <v>0</v>
      </c>
      <c r="N244" t="s" s="187">
        <f>'INFO'!$D$11</f>
      </c>
      <c r="O244" s="186">
        <f>'INFO'!$D$13</f>
        <v>0</v>
      </c>
      <c r="P244" s="186">
        <f>'INFO'!$D$14</f>
        <v>0</v>
      </c>
      <c r="Q244" t="s" s="187">
        <f>'INFO'!$D$15</f>
      </c>
      <c r="R244" s="188">
        <f>'INFO'!$D$17</f>
      </c>
      <c r="S244" t="s" s="187">
        <f>'INFO'!$D$18</f>
      </c>
      <c r="T244" t="s" s="187">
        <f>'INFO'!$D$19</f>
      </c>
      <c r="U244" s="186">
        <f>'INFO'!$D$22</f>
        <v>0</v>
      </c>
      <c r="V244" s="186">
        <f>'INFO'!$D$23</f>
        <v>0</v>
      </c>
      <c r="W244" t="s" s="187">
        <f>'INFO'!$D$24</f>
      </c>
      <c r="X244" s="186">
        <f>'INFO'!$D$25</f>
        <v>0</v>
      </c>
      <c r="Y244" s="186">
        <f>'INFO'!$D$26</f>
        <v>0</v>
      </c>
      <c r="Z244" s="186">
        <f>'INFO'!$D$27</f>
        <v>0</v>
      </c>
      <c r="AA244" t="s" s="187">
        <f>'INFO'!$D$28</f>
      </c>
      <c r="AB244" s="186">
        <f>'INFO'!$D$29</f>
        <v>0</v>
      </c>
      <c r="AC244" s="189">
        <f>'INFO'!$J$10</f>
        <v>0</v>
      </c>
      <c r="AD244" s="186">
        <f>'INFO'!$J$9</f>
        <v>0</v>
      </c>
      <c r="AE244" s="186">
        <f>IF($G$217&gt;0,10*$G$217/D244,0)</f>
        <v>0</v>
      </c>
    </row>
    <row r="245" ht="15.35" customHeight="1">
      <c r="A245" t="s" s="180">
        <v>475</v>
      </c>
      <c r="B245" t="s" s="204">
        <v>86</v>
      </c>
      <c r="C245" s="205">
        <v>10089</v>
      </c>
      <c r="D245" s="182">
        <f>_xlfn.SUMIFS('HOLDS'!M1:M155,'HOLDS'!C1:C155,B245)+_xlfn.SUMIFS('HOLDS'!M1:M155,'HOLDS'!C1:C155,"CH.GR.RVSET")</f>
        <v>0</v>
      </c>
      <c r="E245" t="s" s="183">
        <v>5</v>
      </c>
      <c r="F245" s="184">
        <f>VLOOKUP(B245,'HOLDS'!C1:T155,5,FALSE)</f>
        <v>126</v>
      </c>
      <c r="G245" s="182">
        <f>_xlfn.SUMIFS('HOLDS'!M1:M155,'HOLDS'!C1:C155,B245)</f>
        <v>0</v>
      </c>
      <c r="H245" s="185">
        <f>F245*G245</f>
        <v>0</v>
      </c>
      <c r="I245" s="186">
        <f>'INFO'!$D$6</f>
        <v>0</v>
      </c>
      <c r="J245" s="186">
        <f>'INFO'!$D$7</f>
        <v>0</v>
      </c>
      <c r="K245" t="s" s="187">
        <f>'INFO'!$D$8</f>
      </c>
      <c r="L245" s="186">
        <f>'INFO'!$D$9</f>
        <v>0</v>
      </c>
      <c r="M245" s="186">
        <f>'INFO'!$D$10</f>
        <v>0</v>
      </c>
      <c r="N245" t="s" s="187">
        <f>'INFO'!$D$11</f>
      </c>
      <c r="O245" s="186">
        <f>'INFO'!$D$13</f>
        <v>0</v>
      </c>
      <c r="P245" s="186">
        <f>'INFO'!$D$14</f>
        <v>0</v>
      </c>
      <c r="Q245" t="s" s="187">
        <f>'INFO'!$D$15</f>
      </c>
      <c r="R245" s="188">
        <f>'INFO'!$D$17</f>
      </c>
      <c r="S245" t="s" s="187">
        <f>'INFO'!$D$18</f>
      </c>
      <c r="T245" t="s" s="187">
        <f>'INFO'!$D$19</f>
      </c>
      <c r="U245" s="186">
        <f>'INFO'!$D$22</f>
        <v>0</v>
      </c>
      <c r="V245" s="186">
        <f>'INFO'!$D$23</f>
        <v>0</v>
      </c>
      <c r="W245" t="s" s="187">
        <f>'INFO'!$D$24</f>
      </c>
      <c r="X245" s="186">
        <f>'INFO'!$D$25</f>
        <v>0</v>
      </c>
      <c r="Y245" s="186">
        <f>'INFO'!$D$26</f>
        <v>0</v>
      </c>
      <c r="Z245" s="186">
        <f>'INFO'!$D$27</f>
        <v>0</v>
      </c>
      <c r="AA245" t="s" s="187">
        <f>'INFO'!$D$28</f>
      </c>
      <c r="AB245" s="186">
        <f>'INFO'!$D$29</f>
        <v>0</v>
      </c>
      <c r="AC245" s="189">
        <f>'INFO'!$J$10</f>
        <v>0</v>
      </c>
      <c r="AD245" s="186">
        <f>'INFO'!$J$9</f>
        <v>0</v>
      </c>
      <c r="AE245" s="186">
        <f>IF($G$217&gt;0,10*$G$217/D245,0)</f>
        <v>0</v>
      </c>
    </row>
    <row r="246" ht="15.35" customHeight="1">
      <c r="A246" t="s" s="180">
        <v>476</v>
      </c>
      <c r="B246" t="s" s="204">
        <v>88</v>
      </c>
      <c r="C246" s="205">
        <v>10089</v>
      </c>
      <c r="D246" s="182">
        <f>_xlfn.SUMIFS('HOLDS'!M1:M155,'HOLDS'!C1:C155,B246)+_xlfn.SUMIFS('HOLDS'!M1:M155,'HOLDS'!C1:C155,"CH.GR.RVSET")</f>
        <v>0</v>
      </c>
      <c r="E246" t="s" s="183">
        <v>5</v>
      </c>
      <c r="F246" s="184">
        <f>VLOOKUP(B246,'HOLDS'!C1:T155,5,FALSE)</f>
        <v>133</v>
      </c>
      <c r="G246" s="182">
        <f>_xlfn.SUMIFS('HOLDS'!M1:M155,'HOLDS'!C1:C155,B246)</f>
        <v>0</v>
      </c>
      <c r="H246" s="185">
        <f>F246*G246</f>
        <v>0</v>
      </c>
      <c r="I246" s="186">
        <f>'INFO'!$D$6</f>
        <v>0</v>
      </c>
      <c r="J246" s="186">
        <f>'INFO'!$D$7</f>
        <v>0</v>
      </c>
      <c r="K246" t="s" s="187">
        <f>'INFO'!$D$8</f>
      </c>
      <c r="L246" s="186">
        <f>'INFO'!$D$9</f>
        <v>0</v>
      </c>
      <c r="M246" s="186">
        <f>'INFO'!$D$10</f>
        <v>0</v>
      </c>
      <c r="N246" t="s" s="187">
        <f>'INFO'!$D$11</f>
      </c>
      <c r="O246" s="186">
        <f>'INFO'!$D$13</f>
        <v>0</v>
      </c>
      <c r="P246" s="186">
        <f>'INFO'!$D$14</f>
        <v>0</v>
      </c>
      <c r="Q246" t="s" s="187">
        <f>'INFO'!$D$15</f>
      </c>
      <c r="R246" s="188">
        <f>'INFO'!$D$17</f>
      </c>
      <c r="S246" t="s" s="187">
        <f>'INFO'!$D$18</f>
      </c>
      <c r="T246" t="s" s="187">
        <f>'INFO'!$D$19</f>
      </c>
      <c r="U246" s="186">
        <f>'INFO'!$D$22</f>
        <v>0</v>
      </c>
      <c r="V246" s="186">
        <f>'INFO'!$D$23</f>
        <v>0</v>
      </c>
      <c r="W246" t="s" s="187">
        <f>'INFO'!$D$24</f>
      </c>
      <c r="X246" s="186">
        <f>'INFO'!$D$25</f>
        <v>0</v>
      </c>
      <c r="Y246" s="186">
        <f>'INFO'!$D$26</f>
        <v>0</v>
      </c>
      <c r="Z246" s="186">
        <f>'INFO'!$D$27</f>
        <v>0</v>
      </c>
      <c r="AA246" t="s" s="187">
        <f>'INFO'!$D$28</f>
      </c>
      <c r="AB246" s="186">
        <f>'INFO'!$D$29</f>
        <v>0</v>
      </c>
      <c r="AC246" s="189">
        <f>'INFO'!$J$10</f>
        <v>0</v>
      </c>
      <c r="AD246" s="186">
        <f>'INFO'!$J$9</f>
        <v>0</v>
      </c>
      <c r="AE246" s="186">
        <f>IF($G$217&gt;0,10*$G$217/D246,0)</f>
        <v>0</v>
      </c>
    </row>
    <row r="247" ht="15.35" customHeight="1">
      <c r="A247" t="s" s="180">
        <v>477</v>
      </c>
      <c r="B247" t="s" s="204">
        <v>90</v>
      </c>
      <c r="C247" s="205">
        <v>10089</v>
      </c>
      <c r="D247" s="182">
        <f>_xlfn.SUMIFS('HOLDS'!M1:M155,'HOLDS'!C1:C155,B247)+_xlfn.SUMIFS('HOLDS'!M1:M155,'HOLDS'!C1:C155,"CH.GR.RVSET")</f>
        <v>0</v>
      </c>
      <c r="E247" t="s" s="183">
        <v>5</v>
      </c>
      <c r="F247" s="184">
        <f>VLOOKUP(B247,'HOLDS'!C1:T155,5,FALSE)</f>
        <v>152.5</v>
      </c>
      <c r="G247" s="182">
        <f>_xlfn.SUMIFS('HOLDS'!M1:M155,'HOLDS'!C1:C155,B247)</f>
        <v>0</v>
      </c>
      <c r="H247" s="185">
        <f>F247*G247</f>
        <v>0</v>
      </c>
      <c r="I247" s="186">
        <f>'INFO'!$D$6</f>
        <v>0</v>
      </c>
      <c r="J247" s="186">
        <f>'INFO'!$D$7</f>
        <v>0</v>
      </c>
      <c r="K247" t="s" s="187">
        <f>'INFO'!$D$8</f>
      </c>
      <c r="L247" s="186">
        <f>'INFO'!$D$9</f>
        <v>0</v>
      </c>
      <c r="M247" s="186">
        <f>'INFO'!$D$10</f>
        <v>0</v>
      </c>
      <c r="N247" t="s" s="187">
        <f>'INFO'!$D$11</f>
      </c>
      <c r="O247" s="186">
        <f>'INFO'!$D$13</f>
        <v>0</v>
      </c>
      <c r="P247" s="186">
        <f>'INFO'!$D$14</f>
        <v>0</v>
      </c>
      <c r="Q247" t="s" s="187">
        <f>'INFO'!$D$15</f>
      </c>
      <c r="R247" s="188">
        <f>'INFO'!$D$17</f>
      </c>
      <c r="S247" t="s" s="187">
        <f>'INFO'!$D$18</f>
      </c>
      <c r="T247" t="s" s="187">
        <f>'INFO'!$D$19</f>
      </c>
      <c r="U247" s="186">
        <f>'INFO'!$D$22</f>
        <v>0</v>
      </c>
      <c r="V247" s="186">
        <f>'INFO'!$D$23</f>
        <v>0</v>
      </c>
      <c r="W247" t="s" s="187">
        <f>'INFO'!$D$24</f>
      </c>
      <c r="X247" s="186">
        <f>'INFO'!$D$25</f>
        <v>0</v>
      </c>
      <c r="Y247" s="186">
        <f>'INFO'!$D$26</f>
        <v>0</v>
      </c>
      <c r="Z247" s="186">
        <f>'INFO'!$D$27</f>
        <v>0</v>
      </c>
      <c r="AA247" t="s" s="187">
        <f>'INFO'!$D$28</f>
      </c>
      <c r="AB247" s="186">
        <f>'INFO'!$D$29</f>
        <v>0</v>
      </c>
      <c r="AC247" s="189">
        <f>'INFO'!$J$10</f>
        <v>0</v>
      </c>
      <c r="AD247" s="186">
        <f>'INFO'!$J$9</f>
        <v>0</v>
      </c>
      <c r="AE247" s="186">
        <f>IF($G$217&gt;0,10*$G$217/D247,0)</f>
        <v>0</v>
      </c>
    </row>
    <row r="248" ht="15.35" customHeight="1">
      <c r="A248" t="s" s="180">
        <v>478</v>
      </c>
      <c r="B248" t="s" s="204">
        <v>92</v>
      </c>
      <c r="C248" s="205">
        <v>10089</v>
      </c>
      <c r="D248" s="182">
        <f>_xlfn.SUMIFS('HOLDS'!M1:M155,'HOLDS'!C1:C155,B248)+_xlfn.SUMIFS('HOLDS'!M1:M155,'HOLDS'!C1:C155,"CH.GR.RVSET")</f>
        <v>0</v>
      </c>
      <c r="E248" t="s" s="183">
        <v>5</v>
      </c>
      <c r="F248" s="184">
        <f>VLOOKUP(B248,'HOLDS'!C1:T155,5,FALSE)</f>
        <v>160</v>
      </c>
      <c r="G248" s="182">
        <f>_xlfn.SUMIFS('HOLDS'!M1:M155,'HOLDS'!C1:C155,B248)</f>
        <v>0</v>
      </c>
      <c r="H248" s="185">
        <f>F248*G248</f>
        <v>0</v>
      </c>
      <c r="I248" s="186">
        <f>'INFO'!$D$6</f>
        <v>0</v>
      </c>
      <c r="J248" s="186">
        <f>'INFO'!$D$7</f>
        <v>0</v>
      </c>
      <c r="K248" t="s" s="187">
        <f>'INFO'!$D$8</f>
      </c>
      <c r="L248" s="186">
        <f>'INFO'!$D$9</f>
        <v>0</v>
      </c>
      <c r="M248" s="186">
        <f>'INFO'!$D$10</f>
        <v>0</v>
      </c>
      <c r="N248" t="s" s="187">
        <f>'INFO'!$D$11</f>
      </c>
      <c r="O248" s="186">
        <f>'INFO'!$D$13</f>
        <v>0</v>
      </c>
      <c r="P248" s="186">
        <f>'INFO'!$D$14</f>
        <v>0</v>
      </c>
      <c r="Q248" t="s" s="187">
        <f>'INFO'!$D$15</f>
      </c>
      <c r="R248" s="188">
        <f>'INFO'!$D$17</f>
      </c>
      <c r="S248" t="s" s="187">
        <f>'INFO'!$D$18</f>
      </c>
      <c r="T248" t="s" s="187">
        <f>'INFO'!$D$19</f>
      </c>
      <c r="U248" s="186">
        <f>'INFO'!$D$22</f>
        <v>0</v>
      </c>
      <c r="V248" s="186">
        <f>'INFO'!$D$23</f>
        <v>0</v>
      </c>
      <c r="W248" t="s" s="187">
        <f>'INFO'!$D$24</f>
      </c>
      <c r="X248" s="186">
        <f>'INFO'!$D$25</f>
        <v>0</v>
      </c>
      <c r="Y248" s="186">
        <f>'INFO'!$D$26</f>
        <v>0</v>
      </c>
      <c r="Z248" s="186">
        <f>'INFO'!$D$27</f>
        <v>0</v>
      </c>
      <c r="AA248" t="s" s="187">
        <f>'INFO'!$D$28</f>
      </c>
      <c r="AB248" s="186">
        <f>'INFO'!$D$29</f>
        <v>0</v>
      </c>
      <c r="AC248" s="189">
        <f>'INFO'!$J$10</f>
        <v>0</v>
      </c>
      <c r="AD248" s="186">
        <f>'INFO'!$J$9</f>
        <v>0</v>
      </c>
      <c r="AE248" s="186">
        <f>IF($G$217&gt;0,10*$G$217/D248,0)</f>
        <v>0</v>
      </c>
    </row>
    <row r="249" ht="15.35" customHeight="1">
      <c r="A249" t="s" s="180">
        <v>479</v>
      </c>
      <c r="B249" t="s" s="204">
        <v>94</v>
      </c>
      <c r="C249" s="205">
        <v>10089</v>
      </c>
      <c r="D249" s="182">
        <f>_xlfn.SUMIFS('HOLDS'!M1:M155,'HOLDS'!C1:C155,B249)+_xlfn.SUMIFS('HOLDS'!M1:M155,'HOLDS'!C1:C155,"CH.GR.RVSET")</f>
        <v>0</v>
      </c>
      <c r="E249" t="s" s="183">
        <v>5</v>
      </c>
      <c r="F249" s="184">
        <f>VLOOKUP(B249,'HOLDS'!C1:T155,5,FALSE)</f>
        <v>159.5</v>
      </c>
      <c r="G249" s="182">
        <f>_xlfn.SUMIFS('HOLDS'!M1:M155,'HOLDS'!C1:C155,B249)</f>
        <v>0</v>
      </c>
      <c r="H249" s="185">
        <f>F249*G249</f>
        <v>0</v>
      </c>
      <c r="I249" s="186">
        <f>'INFO'!$D$6</f>
        <v>0</v>
      </c>
      <c r="J249" s="186">
        <f>'INFO'!$D$7</f>
        <v>0</v>
      </c>
      <c r="K249" t="s" s="187">
        <f>'INFO'!$D$8</f>
      </c>
      <c r="L249" s="186">
        <f>'INFO'!$D$9</f>
        <v>0</v>
      </c>
      <c r="M249" s="186">
        <f>'INFO'!$D$10</f>
        <v>0</v>
      </c>
      <c r="N249" t="s" s="187">
        <f>'INFO'!$D$11</f>
      </c>
      <c r="O249" s="186">
        <f>'INFO'!$D$13</f>
        <v>0</v>
      </c>
      <c r="P249" s="186">
        <f>'INFO'!$D$14</f>
        <v>0</v>
      </c>
      <c r="Q249" t="s" s="187">
        <f>'INFO'!$D$15</f>
      </c>
      <c r="R249" s="188">
        <f>'INFO'!$D$17</f>
      </c>
      <c r="S249" t="s" s="187">
        <f>'INFO'!$D$18</f>
      </c>
      <c r="T249" t="s" s="187">
        <f>'INFO'!$D$19</f>
      </c>
      <c r="U249" s="186">
        <f>'INFO'!$D$22</f>
        <v>0</v>
      </c>
      <c r="V249" s="186">
        <f>'INFO'!$D$23</f>
        <v>0</v>
      </c>
      <c r="W249" t="s" s="187">
        <f>'INFO'!$D$24</f>
      </c>
      <c r="X249" s="186">
        <f>'INFO'!$D$25</f>
        <v>0</v>
      </c>
      <c r="Y249" s="186">
        <f>'INFO'!$D$26</f>
        <v>0</v>
      </c>
      <c r="Z249" s="186">
        <f>'INFO'!$D$27</f>
        <v>0</v>
      </c>
      <c r="AA249" t="s" s="187">
        <f>'INFO'!$D$28</f>
      </c>
      <c r="AB249" s="186">
        <f>'INFO'!$D$29</f>
        <v>0</v>
      </c>
      <c r="AC249" s="189">
        <f>'INFO'!$J$10</f>
        <v>0</v>
      </c>
      <c r="AD249" s="186">
        <f>'INFO'!$J$9</f>
        <v>0</v>
      </c>
      <c r="AE249" s="186">
        <f>IF($G$217&gt;0,10*$G$217/D249,0)</f>
        <v>0</v>
      </c>
    </row>
    <row r="250" ht="15.35" customHeight="1">
      <c r="A250" t="s" s="180">
        <v>480</v>
      </c>
      <c r="B250" t="s" s="204">
        <v>96</v>
      </c>
      <c r="C250" s="205">
        <v>10089</v>
      </c>
      <c r="D250" s="182">
        <f>_xlfn.SUMIFS('HOLDS'!M1:M155,'HOLDS'!C1:C155,B250)+_xlfn.SUMIFS('HOLDS'!M1:M155,'HOLDS'!C1:C155,"CH.GR.RVSET")</f>
        <v>0</v>
      </c>
      <c r="E250" t="s" s="183">
        <v>5</v>
      </c>
      <c r="F250" s="184">
        <f>VLOOKUP(B250,'HOLDS'!C1:T155,5,FALSE)</f>
        <v>136.5</v>
      </c>
      <c r="G250" s="182">
        <f>_xlfn.SUMIFS('HOLDS'!M1:M155,'HOLDS'!C1:C155,B250)</f>
        <v>0</v>
      </c>
      <c r="H250" s="185">
        <f>F250*G250</f>
        <v>0</v>
      </c>
      <c r="I250" s="186">
        <f>'INFO'!$D$6</f>
        <v>0</v>
      </c>
      <c r="J250" s="186">
        <f>'INFO'!$D$7</f>
        <v>0</v>
      </c>
      <c r="K250" t="s" s="187">
        <f>'INFO'!$D$8</f>
      </c>
      <c r="L250" s="186">
        <f>'INFO'!$D$9</f>
        <v>0</v>
      </c>
      <c r="M250" s="186">
        <f>'INFO'!$D$10</f>
        <v>0</v>
      </c>
      <c r="N250" t="s" s="187">
        <f>'INFO'!$D$11</f>
      </c>
      <c r="O250" s="186">
        <f>'INFO'!$D$13</f>
        <v>0</v>
      </c>
      <c r="P250" s="186">
        <f>'INFO'!$D$14</f>
        <v>0</v>
      </c>
      <c r="Q250" t="s" s="187">
        <f>'INFO'!$D$15</f>
      </c>
      <c r="R250" s="188">
        <f>'INFO'!$D$17</f>
      </c>
      <c r="S250" t="s" s="187">
        <f>'INFO'!$D$18</f>
      </c>
      <c r="T250" t="s" s="187">
        <f>'INFO'!$D$19</f>
      </c>
      <c r="U250" s="186">
        <f>'INFO'!$D$22</f>
        <v>0</v>
      </c>
      <c r="V250" s="186">
        <f>'INFO'!$D$23</f>
        <v>0</v>
      </c>
      <c r="W250" t="s" s="187">
        <f>'INFO'!$D$24</f>
      </c>
      <c r="X250" s="186">
        <f>'INFO'!$D$25</f>
        <v>0</v>
      </c>
      <c r="Y250" s="186">
        <f>'INFO'!$D$26</f>
        <v>0</v>
      </c>
      <c r="Z250" s="186">
        <f>'INFO'!$D$27</f>
        <v>0</v>
      </c>
      <c r="AA250" t="s" s="187">
        <f>'INFO'!$D$28</f>
      </c>
      <c r="AB250" s="186">
        <f>'INFO'!$D$29</f>
        <v>0</v>
      </c>
      <c r="AC250" s="189">
        <f>'INFO'!$J$10</f>
        <v>0</v>
      </c>
      <c r="AD250" s="186">
        <f>'INFO'!$J$9</f>
        <v>0</v>
      </c>
      <c r="AE250" s="186">
        <f>IF($G$217&gt;0,10*$G$217/D250,0)</f>
        <v>0</v>
      </c>
    </row>
    <row r="251" ht="15.35" customHeight="1">
      <c r="A251" t="s" s="180">
        <v>481</v>
      </c>
      <c r="B251" t="s" s="204">
        <v>98</v>
      </c>
      <c r="C251" s="205">
        <v>10089</v>
      </c>
      <c r="D251" s="182">
        <f>_xlfn.SUMIFS('HOLDS'!M1:M155,'HOLDS'!C1:C155,B251)+_xlfn.SUMIFS('HOLDS'!M1:M155,'HOLDS'!C1:C155,"CH.GR.RVSET")</f>
        <v>0</v>
      </c>
      <c r="E251" t="s" s="183">
        <v>5</v>
      </c>
      <c r="F251" s="184">
        <f>VLOOKUP(B251,'HOLDS'!C1:T155,5,FALSE)</f>
        <v>141.5</v>
      </c>
      <c r="G251" s="182">
        <f>_xlfn.SUMIFS('HOLDS'!M1:M155,'HOLDS'!C1:C155,B251)</f>
        <v>0</v>
      </c>
      <c r="H251" s="185">
        <f>F251*G251</f>
        <v>0</v>
      </c>
      <c r="I251" s="186">
        <f>'INFO'!$D$6</f>
        <v>0</v>
      </c>
      <c r="J251" s="186">
        <f>'INFO'!$D$7</f>
        <v>0</v>
      </c>
      <c r="K251" t="s" s="187">
        <f>'INFO'!$D$8</f>
      </c>
      <c r="L251" s="186">
        <f>'INFO'!$D$9</f>
        <v>0</v>
      </c>
      <c r="M251" s="186">
        <f>'INFO'!$D$10</f>
        <v>0</v>
      </c>
      <c r="N251" t="s" s="187">
        <f>'INFO'!$D$11</f>
      </c>
      <c r="O251" s="186">
        <f>'INFO'!$D$13</f>
        <v>0</v>
      </c>
      <c r="P251" s="186">
        <f>'INFO'!$D$14</f>
        <v>0</v>
      </c>
      <c r="Q251" t="s" s="187">
        <f>'INFO'!$D$15</f>
      </c>
      <c r="R251" s="188">
        <f>'INFO'!$D$17</f>
      </c>
      <c r="S251" t="s" s="187">
        <f>'INFO'!$D$18</f>
      </c>
      <c r="T251" t="s" s="187">
        <f>'INFO'!$D$19</f>
      </c>
      <c r="U251" s="186">
        <f>'INFO'!$D$22</f>
        <v>0</v>
      </c>
      <c r="V251" s="186">
        <f>'INFO'!$D$23</f>
        <v>0</v>
      </c>
      <c r="W251" t="s" s="187">
        <f>'INFO'!$D$24</f>
      </c>
      <c r="X251" s="186">
        <f>'INFO'!$D$25</f>
        <v>0</v>
      </c>
      <c r="Y251" s="186">
        <f>'INFO'!$D$26</f>
        <v>0</v>
      </c>
      <c r="Z251" s="186">
        <f>'INFO'!$D$27</f>
        <v>0</v>
      </c>
      <c r="AA251" t="s" s="187">
        <f>'INFO'!$D$28</f>
      </c>
      <c r="AB251" s="186">
        <f>'INFO'!$D$29</f>
        <v>0</v>
      </c>
      <c r="AC251" s="189">
        <f>'INFO'!$J$10</f>
        <v>0</v>
      </c>
      <c r="AD251" s="186">
        <f>'INFO'!$J$9</f>
        <v>0</v>
      </c>
      <c r="AE251" s="186">
        <f>IF($G$217&gt;0,10*$G$217/D251,0)</f>
        <v>0</v>
      </c>
    </row>
    <row r="252" ht="15.35" customHeight="1">
      <c r="A252" t="s" s="180">
        <v>482</v>
      </c>
      <c r="B252" t="s" s="204">
        <v>100</v>
      </c>
      <c r="C252" s="205">
        <v>10089</v>
      </c>
      <c r="D252" s="182">
        <f>_xlfn.SUMIFS('HOLDS'!M1:M155,'HOLDS'!C1:C155,B252)+_xlfn.SUMIFS('HOLDS'!M1:M155,'HOLDS'!C1:C155,"CH.GR.RVSET")</f>
        <v>0</v>
      </c>
      <c r="E252" t="s" s="183">
        <v>5</v>
      </c>
      <c r="F252" s="184">
        <f>VLOOKUP(B252,'HOLDS'!C1:T155,5,FALSE)</f>
        <v>161.5</v>
      </c>
      <c r="G252" s="182">
        <f>_xlfn.SUMIFS('HOLDS'!M1:M155,'HOLDS'!C1:C155,B252)</f>
        <v>0</v>
      </c>
      <c r="H252" s="185">
        <f>F252*G252</f>
        <v>0</v>
      </c>
      <c r="I252" s="186">
        <f>'INFO'!$D$6</f>
        <v>0</v>
      </c>
      <c r="J252" s="186">
        <f>'INFO'!$D$7</f>
        <v>0</v>
      </c>
      <c r="K252" t="s" s="187">
        <f>'INFO'!$D$8</f>
      </c>
      <c r="L252" s="186">
        <f>'INFO'!$D$9</f>
        <v>0</v>
      </c>
      <c r="M252" s="186">
        <f>'INFO'!$D$10</f>
        <v>0</v>
      </c>
      <c r="N252" t="s" s="187">
        <f>'INFO'!$D$11</f>
      </c>
      <c r="O252" s="186">
        <f>'INFO'!$D$13</f>
        <v>0</v>
      </c>
      <c r="P252" s="186">
        <f>'INFO'!$D$14</f>
        <v>0</v>
      </c>
      <c r="Q252" t="s" s="187">
        <f>'INFO'!$D$15</f>
      </c>
      <c r="R252" s="188">
        <f>'INFO'!$D$17</f>
      </c>
      <c r="S252" t="s" s="187">
        <f>'INFO'!$D$18</f>
      </c>
      <c r="T252" t="s" s="187">
        <f>'INFO'!$D$19</f>
      </c>
      <c r="U252" s="186">
        <f>'INFO'!$D$22</f>
        <v>0</v>
      </c>
      <c r="V252" s="186">
        <f>'INFO'!$D$23</f>
        <v>0</v>
      </c>
      <c r="W252" t="s" s="187">
        <f>'INFO'!$D$24</f>
      </c>
      <c r="X252" s="186">
        <f>'INFO'!$D$25</f>
        <v>0</v>
      </c>
      <c r="Y252" s="186">
        <f>'INFO'!$D$26</f>
        <v>0</v>
      </c>
      <c r="Z252" s="186">
        <f>'INFO'!$D$27</f>
        <v>0</v>
      </c>
      <c r="AA252" t="s" s="187">
        <f>'INFO'!$D$28</f>
      </c>
      <c r="AB252" s="186">
        <f>'INFO'!$D$29</f>
        <v>0</v>
      </c>
      <c r="AC252" s="189">
        <f>'INFO'!$J$10</f>
        <v>0</v>
      </c>
      <c r="AD252" s="186">
        <f>'INFO'!$J$9</f>
        <v>0</v>
      </c>
      <c r="AE252" s="186">
        <f>IF($G$217&gt;0,10*$G$217/D252,0)</f>
        <v>0</v>
      </c>
    </row>
    <row r="253" ht="15.35" customHeight="1">
      <c r="A253" t="s" s="180">
        <v>483</v>
      </c>
      <c r="B253" t="s" s="204">
        <v>102</v>
      </c>
      <c r="C253" s="205">
        <v>10089</v>
      </c>
      <c r="D253" s="182">
        <f>_xlfn.SUMIFS('HOLDS'!M1:M155,'HOLDS'!C1:C155,B253)+_xlfn.SUMIFS('HOLDS'!M1:M155,'HOLDS'!C1:C155,"CH.GR.RVSET")</f>
        <v>0</v>
      </c>
      <c r="E253" t="s" s="183">
        <v>5</v>
      </c>
      <c r="F253" s="184">
        <f>VLOOKUP(B253,'HOLDS'!C1:T155,5,FALSE)</f>
        <v>183</v>
      </c>
      <c r="G253" s="182">
        <f>_xlfn.SUMIFS('HOLDS'!M1:M155,'HOLDS'!C1:C155,B253)</f>
        <v>0</v>
      </c>
      <c r="H253" s="185">
        <f>F253*G253</f>
        <v>0</v>
      </c>
      <c r="I253" s="186">
        <f>'INFO'!$D$6</f>
        <v>0</v>
      </c>
      <c r="J253" s="186">
        <f>'INFO'!$D$7</f>
        <v>0</v>
      </c>
      <c r="K253" t="s" s="187">
        <f>'INFO'!$D$8</f>
      </c>
      <c r="L253" s="186">
        <f>'INFO'!$D$9</f>
        <v>0</v>
      </c>
      <c r="M253" s="186">
        <f>'INFO'!$D$10</f>
        <v>0</v>
      </c>
      <c r="N253" t="s" s="187">
        <f>'INFO'!$D$11</f>
      </c>
      <c r="O253" s="186">
        <f>'INFO'!$D$13</f>
        <v>0</v>
      </c>
      <c r="P253" s="186">
        <f>'INFO'!$D$14</f>
        <v>0</v>
      </c>
      <c r="Q253" t="s" s="187">
        <f>'INFO'!$D$15</f>
      </c>
      <c r="R253" s="188">
        <f>'INFO'!$D$17</f>
      </c>
      <c r="S253" t="s" s="187">
        <f>'INFO'!$D$18</f>
      </c>
      <c r="T253" t="s" s="187">
        <f>'INFO'!$D$19</f>
      </c>
      <c r="U253" s="186">
        <f>'INFO'!$D$22</f>
        <v>0</v>
      </c>
      <c r="V253" s="186">
        <f>'INFO'!$D$23</f>
        <v>0</v>
      </c>
      <c r="W253" t="s" s="187">
        <f>'INFO'!$D$24</f>
      </c>
      <c r="X253" s="186">
        <f>'INFO'!$D$25</f>
        <v>0</v>
      </c>
      <c r="Y253" s="186">
        <f>'INFO'!$D$26</f>
        <v>0</v>
      </c>
      <c r="Z253" s="186">
        <f>'INFO'!$D$27</f>
        <v>0</v>
      </c>
      <c r="AA253" t="s" s="187">
        <f>'INFO'!$D$28</f>
      </c>
      <c r="AB253" s="186">
        <f>'INFO'!$D$29</f>
        <v>0</v>
      </c>
      <c r="AC253" s="189">
        <f>'INFO'!$J$10</f>
        <v>0</v>
      </c>
      <c r="AD253" s="186">
        <f>'INFO'!$J$9</f>
        <v>0</v>
      </c>
      <c r="AE253" s="186">
        <f>IF($G$217&gt;0,10*$G$217/D253,0)</f>
        <v>0</v>
      </c>
    </row>
    <row r="254" ht="15.35" customHeight="1">
      <c r="A254" t="s" s="180">
        <v>484</v>
      </c>
      <c r="B254" t="s" s="204">
        <v>104</v>
      </c>
      <c r="C254" s="205">
        <v>10089</v>
      </c>
      <c r="D254" s="182">
        <f>_xlfn.SUMIFS('HOLDS'!M1:M155,'HOLDS'!C1:C155,B254)+_xlfn.SUMIFS('HOLDS'!M1:M155,'HOLDS'!C1:C155,"CH.GR.RVSET")</f>
        <v>0</v>
      </c>
      <c r="E254" t="s" s="183">
        <v>5</v>
      </c>
      <c r="F254" s="184">
        <f>VLOOKUP(B254,'HOLDS'!C1:T155,5,FALSE)</f>
        <v>146.5</v>
      </c>
      <c r="G254" s="182">
        <f>_xlfn.SUMIFS('HOLDS'!M1:M155,'HOLDS'!C1:C155,B254)</f>
        <v>0</v>
      </c>
      <c r="H254" s="185">
        <f>F254*G254</f>
        <v>0</v>
      </c>
      <c r="I254" s="186">
        <f>'INFO'!$D$6</f>
        <v>0</v>
      </c>
      <c r="J254" s="186">
        <f>'INFO'!$D$7</f>
        <v>0</v>
      </c>
      <c r="K254" t="s" s="187">
        <f>'INFO'!$D$8</f>
      </c>
      <c r="L254" s="186">
        <f>'INFO'!$D$9</f>
        <v>0</v>
      </c>
      <c r="M254" s="186">
        <f>'INFO'!$D$10</f>
        <v>0</v>
      </c>
      <c r="N254" t="s" s="187">
        <f>'INFO'!$D$11</f>
      </c>
      <c r="O254" s="186">
        <f>'INFO'!$D$13</f>
        <v>0</v>
      </c>
      <c r="P254" s="186">
        <f>'INFO'!$D$14</f>
        <v>0</v>
      </c>
      <c r="Q254" t="s" s="187">
        <f>'INFO'!$D$15</f>
      </c>
      <c r="R254" s="188">
        <f>'INFO'!$D$17</f>
      </c>
      <c r="S254" t="s" s="187">
        <f>'INFO'!$D$18</f>
      </c>
      <c r="T254" t="s" s="187">
        <f>'INFO'!$D$19</f>
      </c>
      <c r="U254" s="186">
        <f>'INFO'!$D$22</f>
        <v>0</v>
      </c>
      <c r="V254" s="186">
        <f>'INFO'!$D$23</f>
        <v>0</v>
      </c>
      <c r="W254" t="s" s="187">
        <f>'INFO'!$D$24</f>
      </c>
      <c r="X254" s="186">
        <f>'INFO'!$D$25</f>
        <v>0</v>
      </c>
      <c r="Y254" s="186">
        <f>'INFO'!$D$26</f>
        <v>0</v>
      </c>
      <c r="Z254" s="186">
        <f>'INFO'!$D$27</f>
        <v>0</v>
      </c>
      <c r="AA254" t="s" s="187">
        <f>'INFO'!$D$28</f>
      </c>
      <c r="AB254" s="186">
        <f>'INFO'!$D$29</f>
        <v>0</v>
      </c>
      <c r="AC254" s="189">
        <f>'INFO'!$J$10</f>
        <v>0</v>
      </c>
      <c r="AD254" s="186">
        <f>'INFO'!$J$9</f>
        <v>0</v>
      </c>
      <c r="AE254" s="186">
        <f>IF($G$217&gt;0,10*$G$217/D254,0)</f>
        <v>0</v>
      </c>
    </row>
    <row r="255" ht="15.35" customHeight="1">
      <c r="A255" t="s" s="180">
        <v>485</v>
      </c>
      <c r="B255" t="s" s="204">
        <v>106</v>
      </c>
      <c r="C255" s="205">
        <v>10089</v>
      </c>
      <c r="D255" s="182">
        <f>_xlfn.SUMIFS('HOLDS'!M1:M155,'HOLDS'!C1:C155,B255)+_xlfn.SUMIFS('HOLDS'!M1:M155,'HOLDS'!C1:C155,"CH.GR.RVSET")</f>
        <v>0</v>
      </c>
      <c r="E255" t="s" s="183">
        <v>5</v>
      </c>
      <c r="F255" s="184">
        <f>VLOOKUP(B255,'HOLDS'!C1:T155,5,FALSE)</f>
        <v>188</v>
      </c>
      <c r="G255" s="182">
        <f>_xlfn.SUMIFS('HOLDS'!M1:M155,'HOLDS'!C1:C155,B255)</f>
        <v>0</v>
      </c>
      <c r="H255" s="185">
        <f>F255*G255</f>
        <v>0</v>
      </c>
      <c r="I255" s="186">
        <f>'INFO'!$D$6</f>
        <v>0</v>
      </c>
      <c r="J255" s="186">
        <f>'INFO'!$D$7</f>
        <v>0</v>
      </c>
      <c r="K255" t="s" s="187">
        <f>'INFO'!$D$8</f>
      </c>
      <c r="L255" s="186">
        <f>'INFO'!$D$9</f>
        <v>0</v>
      </c>
      <c r="M255" s="186">
        <f>'INFO'!$D$10</f>
        <v>0</v>
      </c>
      <c r="N255" t="s" s="187">
        <f>'INFO'!$D$11</f>
      </c>
      <c r="O255" s="186">
        <f>'INFO'!$D$13</f>
        <v>0</v>
      </c>
      <c r="P255" s="186">
        <f>'INFO'!$D$14</f>
        <v>0</v>
      </c>
      <c r="Q255" t="s" s="187">
        <f>'INFO'!$D$15</f>
      </c>
      <c r="R255" s="188">
        <f>'INFO'!$D$17</f>
      </c>
      <c r="S255" t="s" s="187">
        <f>'INFO'!$D$18</f>
      </c>
      <c r="T255" t="s" s="187">
        <f>'INFO'!$D$19</f>
      </c>
      <c r="U255" s="186">
        <f>'INFO'!$D$22</f>
        <v>0</v>
      </c>
      <c r="V255" s="186">
        <f>'INFO'!$D$23</f>
        <v>0</v>
      </c>
      <c r="W255" t="s" s="187">
        <f>'INFO'!$D$24</f>
      </c>
      <c r="X255" s="186">
        <f>'INFO'!$D$25</f>
        <v>0</v>
      </c>
      <c r="Y255" s="186">
        <f>'INFO'!$D$26</f>
        <v>0</v>
      </c>
      <c r="Z255" s="186">
        <f>'INFO'!$D$27</f>
        <v>0</v>
      </c>
      <c r="AA255" t="s" s="187">
        <f>'INFO'!$D$28</f>
      </c>
      <c r="AB255" s="186">
        <f>'INFO'!$D$29</f>
        <v>0</v>
      </c>
      <c r="AC255" s="189">
        <f>'INFO'!$J$10</f>
        <v>0</v>
      </c>
      <c r="AD255" s="186">
        <f>'INFO'!$J$9</f>
        <v>0</v>
      </c>
      <c r="AE255" s="186">
        <f>IF($G$217&gt;0,10*$G$217/D255,0)</f>
        <v>0</v>
      </c>
    </row>
    <row r="256" ht="15.35" customHeight="1">
      <c r="A256" t="s" s="180">
        <v>486</v>
      </c>
      <c r="B256" t="s" s="204">
        <v>108</v>
      </c>
      <c r="C256" s="205">
        <v>10089</v>
      </c>
      <c r="D256" s="182">
        <f>_xlfn.SUMIFS('HOLDS'!M1:M155,'HOLDS'!C1:C155,B256)+_xlfn.SUMIFS('HOLDS'!M1:M155,'HOLDS'!C1:C155,"CH.GR.RVSET")</f>
        <v>0</v>
      </c>
      <c r="E256" t="s" s="183">
        <v>5</v>
      </c>
      <c r="F256" s="184">
        <f>VLOOKUP(B256,'HOLDS'!C1:T155,5,FALSE)</f>
        <v>150</v>
      </c>
      <c r="G256" s="182">
        <f>_xlfn.SUMIFS('HOLDS'!M1:M155,'HOLDS'!C1:C155,B256)</f>
        <v>0</v>
      </c>
      <c r="H256" s="185">
        <f>F256*G256</f>
        <v>0</v>
      </c>
      <c r="I256" s="186">
        <f>'INFO'!$D$6</f>
        <v>0</v>
      </c>
      <c r="J256" s="186">
        <f>'INFO'!$D$7</f>
        <v>0</v>
      </c>
      <c r="K256" t="s" s="187">
        <f>'INFO'!$D$8</f>
      </c>
      <c r="L256" s="186">
        <f>'INFO'!$D$9</f>
        <v>0</v>
      </c>
      <c r="M256" s="186">
        <f>'INFO'!$D$10</f>
        <v>0</v>
      </c>
      <c r="N256" t="s" s="187">
        <f>'INFO'!$D$11</f>
      </c>
      <c r="O256" s="186">
        <f>'INFO'!$D$13</f>
        <v>0</v>
      </c>
      <c r="P256" s="186">
        <f>'INFO'!$D$14</f>
        <v>0</v>
      </c>
      <c r="Q256" t="s" s="187">
        <f>'INFO'!$D$15</f>
      </c>
      <c r="R256" s="188">
        <f>'INFO'!$D$17</f>
      </c>
      <c r="S256" t="s" s="187">
        <f>'INFO'!$D$18</f>
      </c>
      <c r="T256" t="s" s="187">
        <f>'INFO'!$D$19</f>
      </c>
      <c r="U256" s="186">
        <f>'INFO'!$D$22</f>
        <v>0</v>
      </c>
      <c r="V256" s="186">
        <f>'INFO'!$D$23</f>
        <v>0</v>
      </c>
      <c r="W256" t="s" s="187">
        <f>'INFO'!$D$24</f>
      </c>
      <c r="X256" s="186">
        <f>'INFO'!$D$25</f>
        <v>0</v>
      </c>
      <c r="Y256" s="186">
        <f>'INFO'!$D$26</f>
        <v>0</v>
      </c>
      <c r="Z256" s="186">
        <f>'INFO'!$D$27</f>
        <v>0</v>
      </c>
      <c r="AA256" t="s" s="187">
        <f>'INFO'!$D$28</f>
      </c>
      <c r="AB256" s="186">
        <f>'INFO'!$D$29</f>
        <v>0</v>
      </c>
      <c r="AC256" s="189">
        <f>'INFO'!$J$10</f>
        <v>0</v>
      </c>
      <c r="AD256" s="186">
        <f>'INFO'!$J$9</f>
        <v>0</v>
      </c>
      <c r="AE256" s="186">
        <f>IF($G$217&gt;0,10*$G$217/D256,0)</f>
        <v>0</v>
      </c>
    </row>
    <row r="257" ht="15.35" customHeight="1">
      <c r="A257" t="s" s="180">
        <v>487</v>
      </c>
      <c r="B257" t="s" s="204">
        <v>110</v>
      </c>
      <c r="C257" s="205">
        <v>10089</v>
      </c>
      <c r="D257" s="182">
        <f>_xlfn.SUMIFS('HOLDS'!M1:M155,'HOLDS'!C1:C155,B257)+_xlfn.SUMIFS('HOLDS'!M1:M155,'HOLDS'!C1:C155,"CH.GR.RVSET")</f>
        <v>0</v>
      </c>
      <c r="E257" t="s" s="183">
        <v>5</v>
      </c>
      <c r="F257" s="184">
        <f>VLOOKUP(B257,'HOLDS'!C1:T155,5,FALSE)</f>
        <v>221.5</v>
      </c>
      <c r="G257" s="182">
        <f>_xlfn.SUMIFS('HOLDS'!M1:M155,'HOLDS'!C1:C155,B257)</f>
        <v>0</v>
      </c>
      <c r="H257" s="185">
        <f>F257*G257</f>
        <v>0</v>
      </c>
      <c r="I257" s="186">
        <f>'INFO'!$D$6</f>
        <v>0</v>
      </c>
      <c r="J257" s="186">
        <f>'INFO'!$D$7</f>
        <v>0</v>
      </c>
      <c r="K257" t="s" s="187">
        <f>'INFO'!$D$8</f>
      </c>
      <c r="L257" s="186">
        <f>'INFO'!$D$9</f>
        <v>0</v>
      </c>
      <c r="M257" s="186">
        <f>'INFO'!$D$10</f>
        <v>0</v>
      </c>
      <c r="N257" t="s" s="187">
        <f>'INFO'!$D$11</f>
      </c>
      <c r="O257" s="186">
        <f>'INFO'!$D$13</f>
        <v>0</v>
      </c>
      <c r="P257" s="186">
        <f>'INFO'!$D$14</f>
        <v>0</v>
      </c>
      <c r="Q257" t="s" s="187">
        <f>'INFO'!$D$15</f>
      </c>
      <c r="R257" s="188">
        <f>'INFO'!$D$17</f>
      </c>
      <c r="S257" t="s" s="187">
        <f>'INFO'!$D$18</f>
      </c>
      <c r="T257" t="s" s="187">
        <f>'INFO'!$D$19</f>
      </c>
      <c r="U257" s="186">
        <f>'INFO'!$D$22</f>
        <v>0</v>
      </c>
      <c r="V257" s="186">
        <f>'INFO'!$D$23</f>
        <v>0</v>
      </c>
      <c r="W257" t="s" s="187">
        <f>'INFO'!$D$24</f>
      </c>
      <c r="X257" s="186">
        <f>'INFO'!$D$25</f>
        <v>0</v>
      </c>
      <c r="Y257" s="186">
        <f>'INFO'!$D$26</f>
        <v>0</v>
      </c>
      <c r="Z257" s="186">
        <f>'INFO'!$D$27</f>
        <v>0</v>
      </c>
      <c r="AA257" t="s" s="187">
        <f>'INFO'!$D$28</f>
      </c>
      <c r="AB257" s="186">
        <f>'INFO'!$D$29</f>
        <v>0</v>
      </c>
      <c r="AC257" s="189">
        <f>'INFO'!$J$10</f>
        <v>0</v>
      </c>
      <c r="AD257" s="186">
        <f>'INFO'!$J$9</f>
        <v>0</v>
      </c>
      <c r="AE257" s="186">
        <f>IF($G$217&gt;0,10*$G$217/D257,0)</f>
        <v>0</v>
      </c>
    </row>
    <row r="258" ht="15.35" customHeight="1">
      <c r="A258" t="s" s="180">
        <v>488</v>
      </c>
      <c r="B258" t="s" s="204">
        <v>112</v>
      </c>
      <c r="C258" s="205">
        <v>10089</v>
      </c>
      <c r="D258" s="182">
        <f>_xlfn.SUMIFS('HOLDS'!M1:M155,'HOLDS'!C1:C155,B258)+_xlfn.SUMIFS('HOLDS'!M1:M155,'HOLDS'!C1:C155,"CH.GR.RVSET")</f>
        <v>0</v>
      </c>
      <c r="E258" t="s" s="183">
        <v>5</v>
      </c>
      <c r="F258" s="184">
        <f>VLOOKUP(B258,'HOLDS'!C1:T155,5,FALSE)</f>
        <v>229</v>
      </c>
      <c r="G258" s="182">
        <f>_xlfn.SUMIFS('HOLDS'!M1:M155,'HOLDS'!C1:C155,B258)</f>
        <v>0</v>
      </c>
      <c r="H258" s="185">
        <f>F258*G258</f>
        <v>0</v>
      </c>
      <c r="I258" s="186">
        <f>'INFO'!$D$6</f>
        <v>0</v>
      </c>
      <c r="J258" s="186">
        <f>'INFO'!$D$7</f>
        <v>0</v>
      </c>
      <c r="K258" t="s" s="187">
        <f>'INFO'!$D$8</f>
      </c>
      <c r="L258" s="186">
        <f>'INFO'!$D$9</f>
        <v>0</v>
      </c>
      <c r="M258" s="186">
        <f>'INFO'!$D$10</f>
        <v>0</v>
      </c>
      <c r="N258" t="s" s="187">
        <f>'INFO'!$D$11</f>
      </c>
      <c r="O258" s="186">
        <f>'INFO'!$D$13</f>
        <v>0</v>
      </c>
      <c r="P258" s="186">
        <f>'INFO'!$D$14</f>
        <v>0</v>
      </c>
      <c r="Q258" t="s" s="187">
        <f>'INFO'!$D$15</f>
      </c>
      <c r="R258" s="188">
        <f>'INFO'!$D$17</f>
      </c>
      <c r="S258" t="s" s="187">
        <f>'INFO'!$D$18</f>
      </c>
      <c r="T258" t="s" s="187">
        <f>'INFO'!$D$19</f>
      </c>
      <c r="U258" s="186">
        <f>'INFO'!$D$22</f>
        <v>0</v>
      </c>
      <c r="V258" s="186">
        <f>'INFO'!$D$23</f>
        <v>0</v>
      </c>
      <c r="W258" t="s" s="187">
        <f>'INFO'!$D$24</f>
      </c>
      <c r="X258" s="186">
        <f>'INFO'!$D$25</f>
        <v>0</v>
      </c>
      <c r="Y258" s="186">
        <f>'INFO'!$D$26</f>
        <v>0</v>
      </c>
      <c r="Z258" s="186">
        <f>'INFO'!$D$27</f>
        <v>0</v>
      </c>
      <c r="AA258" t="s" s="187">
        <f>'INFO'!$D$28</f>
      </c>
      <c r="AB258" s="186">
        <f>'INFO'!$D$29</f>
        <v>0</v>
      </c>
      <c r="AC258" s="189">
        <f>'INFO'!$J$10</f>
        <v>0</v>
      </c>
      <c r="AD258" s="186">
        <f>'INFO'!$J$9</f>
        <v>0</v>
      </c>
      <c r="AE258" s="186">
        <f>IF($G$217&gt;0,10*$G$217/D258,0)</f>
        <v>0</v>
      </c>
    </row>
    <row r="259" ht="15.35" customHeight="1">
      <c r="A259" t="s" s="180">
        <v>489</v>
      </c>
      <c r="B259" t="s" s="204">
        <v>114</v>
      </c>
      <c r="C259" s="205">
        <v>10089</v>
      </c>
      <c r="D259" s="182">
        <f>_xlfn.SUMIFS('HOLDS'!M1:M155,'HOLDS'!C1:C155,B259)+_xlfn.SUMIFS('HOLDS'!M1:M155,'HOLDS'!C1:C155,"CH.GR.RVSET")</f>
        <v>0</v>
      </c>
      <c r="E259" t="s" s="183">
        <v>5</v>
      </c>
      <c r="F259" s="184">
        <f>VLOOKUP(B259,'HOLDS'!C1:T155,5,FALSE)</f>
        <v>229</v>
      </c>
      <c r="G259" s="182">
        <f>_xlfn.SUMIFS('HOLDS'!M1:M155,'HOLDS'!C1:C155,B259)</f>
        <v>0</v>
      </c>
      <c r="H259" s="185">
        <f>F259*G259</f>
        <v>0</v>
      </c>
      <c r="I259" s="186">
        <f>'INFO'!$D$6</f>
        <v>0</v>
      </c>
      <c r="J259" s="186">
        <f>'INFO'!$D$7</f>
        <v>0</v>
      </c>
      <c r="K259" t="s" s="187">
        <f>'INFO'!$D$8</f>
      </c>
      <c r="L259" s="186">
        <f>'INFO'!$D$9</f>
        <v>0</v>
      </c>
      <c r="M259" s="186">
        <f>'INFO'!$D$10</f>
        <v>0</v>
      </c>
      <c r="N259" t="s" s="187">
        <f>'INFO'!$D$11</f>
      </c>
      <c r="O259" s="186">
        <f>'INFO'!$D$13</f>
        <v>0</v>
      </c>
      <c r="P259" s="186">
        <f>'INFO'!$D$14</f>
        <v>0</v>
      </c>
      <c r="Q259" t="s" s="187">
        <f>'INFO'!$D$15</f>
      </c>
      <c r="R259" s="188">
        <f>'INFO'!$D$17</f>
      </c>
      <c r="S259" t="s" s="187">
        <f>'INFO'!$D$18</f>
      </c>
      <c r="T259" t="s" s="187">
        <f>'INFO'!$D$19</f>
      </c>
      <c r="U259" s="186">
        <f>'INFO'!$D$22</f>
        <v>0</v>
      </c>
      <c r="V259" s="186">
        <f>'INFO'!$D$23</f>
        <v>0</v>
      </c>
      <c r="W259" t="s" s="187">
        <f>'INFO'!$D$24</f>
      </c>
      <c r="X259" s="186">
        <f>'INFO'!$D$25</f>
        <v>0</v>
      </c>
      <c r="Y259" s="186">
        <f>'INFO'!$D$26</f>
        <v>0</v>
      </c>
      <c r="Z259" s="186">
        <f>'INFO'!$D$27</f>
        <v>0</v>
      </c>
      <c r="AA259" t="s" s="187">
        <f>'INFO'!$D$28</f>
      </c>
      <c r="AB259" s="186">
        <f>'INFO'!$D$29</f>
        <v>0</v>
      </c>
      <c r="AC259" s="189">
        <f>'INFO'!$J$10</f>
        <v>0</v>
      </c>
      <c r="AD259" s="186">
        <f>'INFO'!$J$9</f>
        <v>0</v>
      </c>
      <c r="AE259" s="191">
        <f>IF($G$217&gt;0,10*$G$217/D259,0)</f>
        <v>0</v>
      </c>
    </row>
    <row r="260" ht="15.35" customHeight="1">
      <c r="A260" t="s" s="192">
        <v>447</v>
      </c>
      <c r="B260" t="s" s="202">
        <v>23</v>
      </c>
      <c r="C260" s="203">
        <v>10088</v>
      </c>
      <c r="D260" s="169"/>
      <c r="E260" t="s" s="194">
        <v>6</v>
      </c>
      <c r="F260" s="195">
        <f>VLOOKUP(B260,'HOLDS'!C1:T155,5,FALSE)</f>
        <v>5635.5</v>
      </c>
      <c r="G260" s="172">
        <f>_xlfn.SUMIFS('HOLDS'!N1:N155,'HOLDS'!C1:C155,B260)</f>
        <v>0</v>
      </c>
      <c r="H260" s="196">
        <f>F260*G260</f>
        <v>0</v>
      </c>
      <c r="I260" s="197">
        <f>'INFO'!$D$6</f>
        <v>0</v>
      </c>
      <c r="J260" s="197">
        <f>'INFO'!$D$7</f>
        <v>0</v>
      </c>
      <c r="K260" t="s" s="198">
        <f>'INFO'!$D$8</f>
      </c>
      <c r="L260" s="197">
        <f>'INFO'!$D$9</f>
        <v>0</v>
      </c>
      <c r="M260" s="197">
        <f>'INFO'!$D$10</f>
        <v>0</v>
      </c>
      <c r="N260" t="s" s="198">
        <f>'INFO'!$D$11</f>
      </c>
      <c r="O260" s="197">
        <f>'INFO'!$D$13</f>
        <v>0</v>
      </c>
      <c r="P260" s="197">
        <f>'INFO'!$D$14</f>
        <v>0</v>
      </c>
      <c r="Q260" t="s" s="198">
        <f>'INFO'!$D$15</f>
      </c>
      <c r="R260" s="199">
        <f>'INFO'!$D$17</f>
      </c>
      <c r="S260" t="s" s="198">
        <f>'INFO'!$D$18</f>
      </c>
      <c r="T260" t="s" s="198">
        <f>'INFO'!$D$19</f>
      </c>
      <c r="U260" s="197">
        <f>'INFO'!$D$22</f>
        <v>0</v>
      </c>
      <c r="V260" s="197">
        <f>'INFO'!$D$23</f>
        <v>0</v>
      </c>
      <c r="W260" t="s" s="198">
        <f>'INFO'!$D$24</f>
      </c>
      <c r="X260" s="197">
        <f>'INFO'!$D$25</f>
        <v>0</v>
      </c>
      <c r="Y260" s="197">
        <f>'INFO'!$D$26</f>
        <v>0</v>
      </c>
      <c r="Z260" s="197">
        <f>'INFO'!$D$27</f>
        <v>0</v>
      </c>
      <c r="AA260" t="s" s="198">
        <f>'INFO'!$D$28</f>
      </c>
      <c r="AB260" s="197">
        <f>'INFO'!$D$29</f>
        <v>0</v>
      </c>
      <c r="AC260" s="200">
        <f>'INFO'!$J$10</f>
        <v>0</v>
      </c>
      <c r="AD260" s="201">
        <f>'INFO'!$J$9</f>
        <v>0</v>
      </c>
      <c r="AE260" s="179"/>
    </row>
    <row r="261" ht="15.35" customHeight="1">
      <c r="A261" t="s" s="180">
        <v>448</v>
      </c>
      <c r="B261" t="s" s="204">
        <v>26</v>
      </c>
      <c r="C261" s="205">
        <v>10088</v>
      </c>
      <c r="D261" s="182">
        <f>_xlfn.SUMIFS('HOLDS'!N1:N155,'HOLDS'!C1:C155,B261)+_xlfn.SUMIFS('HOLDS'!N1:N155,'HOLDS'!C1:C155,"CH.GR.RVSET")</f>
        <v>0</v>
      </c>
      <c r="E261" t="s" s="183">
        <v>6</v>
      </c>
      <c r="F261" s="184">
        <f>VLOOKUP(B261,'HOLDS'!C1:T155,5,FALSE)</f>
        <v>149</v>
      </c>
      <c r="G261" s="182">
        <f>_xlfn.SUMIFS('HOLDS'!N1:N155,'HOLDS'!C1:C155,B261)</f>
        <v>0</v>
      </c>
      <c r="H261" s="185">
        <f>F261*G261</f>
        <v>0</v>
      </c>
      <c r="I261" s="186">
        <f>'INFO'!$D$6</f>
        <v>0</v>
      </c>
      <c r="J261" s="186">
        <f>'INFO'!$D$7</f>
        <v>0</v>
      </c>
      <c r="K261" t="s" s="187">
        <f>'INFO'!$D$8</f>
      </c>
      <c r="L261" s="186">
        <f>'INFO'!$D$9</f>
        <v>0</v>
      </c>
      <c r="M261" s="186">
        <f>'INFO'!$D$10</f>
        <v>0</v>
      </c>
      <c r="N261" t="s" s="187">
        <f>'INFO'!$D$11</f>
      </c>
      <c r="O261" s="186">
        <f>'INFO'!$D$13</f>
        <v>0</v>
      </c>
      <c r="P261" s="186">
        <f>'INFO'!$D$14</f>
        <v>0</v>
      </c>
      <c r="Q261" t="s" s="187">
        <f>'INFO'!$D$15</f>
      </c>
      <c r="R261" s="188">
        <f>'INFO'!$D$17</f>
      </c>
      <c r="S261" t="s" s="187">
        <f>'INFO'!$D$18</f>
      </c>
      <c r="T261" t="s" s="187">
        <f>'INFO'!$D$19</f>
      </c>
      <c r="U261" s="186">
        <f>'INFO'!$D$22</f>
        <v>0</v>
      </c>
      <c r="V261" s="186">
        <f>'INFO'!$D$23</f>
        <v>0</v>
      </c>
      <c r="W261" t="s" s="187">
        <f>'INFO'!$D$24</f>
      </c>
      <c r="X261" s="186">
        <f>'INFO'!$D$25</f>
        <v>0</v>
      </c>
      <c r="Y261" s="186">
        <f>'INFO'!$D$26</f>
        <v>0</v>
      </c>
      <c r="Z261" s="186">
        <f>'INFO'!$D$27</f>
        <v>0</v>
      </c>
      <c r="AA261" t="s" s="187">
        <f>'INFO'!$D$28</f>
      </c>
      <c r="AB261" s="186">
        <f>'INFO'!$D$29</f>
        <v>0</v>
      </c>
      <c r="AC261" s="189">
        <f>'INFO'!$J$10</f>
        <v>0</v>
      </c>
      <c r="AD261" s="186">
        <f>'INFO'!$J$9</f>
        <v>0</v>
      </c>
      <c r="AE261" s="190">
        <f>IF($G$260&gt;0,10*$G$260/D261,0)</f>
        <v>0</v>
      </c>
    </row>
    <row r="262" ht="15.35" customHeight="1">
      <c r="A262" t="s" s="180">
        <v>449</v>
      </c>
      <c r="B262" t="s" s="204">
        <v>29</v>
      </c>
      <c r="C262" s="205">
        <v>10088</v>
      </c>
      <c r="D262" s="182">
        <f>_xlfn.SUMIFS('HOLDS'!N1:N155,'HOLDS'!C1:C155,B262)+_xlfn.SUMIFS('HOLDS'!N1:N155,'HOLDS'!C1:C155,"CH.GR.RVSET")</f>
        <v>0</v>
      </c>
      <c r="E262" t="s" s="183">
        <v>6</v>
      </c>
      <c r="F262" s="184">
        <f>VLOOKUP(B262,'HOLDS'!C1:T155,5,FALSE)</f>
        <v>136.5</v>
      </c>
      <c r="G262" s="182">
        <f>_xlfn.SUMIFS('HOLDS'!N1:N155,'HOLDS'!C1:C155,B262)</f>
        <v>0</v>
      </c>
      <c r="H262" s="185">
        <f>F262*G262</f>
        <v>0</v>
      </c>
      <c r="I262" s="186">
        <f>'INFO'!$D$6</f>
        <v>0</v>
      </c>
      <c r="J262" s="186">
        <f>'INFO'!$D$7</f>
        <v>0</v>
      </c>
      <c r="K262" t="s" s="187">
        <f>'INFO'!$D$8</f>
      </c>
      <c r="L262" s="186">
        <f>'INFO'!$D$9</f>
        <v>0</v>
      </c>
      <c r="M262" s="186">
        <f>'INFO'!$D$10</f>
        <v>0</v>
      </c>
      <c r="N262" t="s" s="187">
        <f>'INFO'!$D$11</f>
      </c>
      <c r="O262" s="186">
        <f>'INFO'!$D$13</f>
        <v>0</v>
      </c>
      <c r="P262" s="186">
        <f>'INFO'!$D$14</f>
        <v>0</v>
      </c>
      <c r="Q262" t="s" s="187">
        <f>'INFO'!$D$15</f>
      </c>
      <c r="R262" s="188">
        <f>'INFO'!$D$17</f>
      </c>
      <c r="S262" t="s" s="187">
        <f>'INFO'!$D$18</f>
      </c>
      <c r="T262" t="s" s="187">
        <f>'INFO'!$D$19</f>
      </c>
      <c r="U262" s="186">
        <f>'INFO'!$D$22</f>
        <v>0</v>
      </c>
      <c r="V262" s="186">
        <f>'INFO'!$D$23</f>
        <v>0</v>
      </c>
      <c r="W262" t="s" s="187">
        <f>'INFO'!$D$24</f>
      </c>
      <c r="X262" s="186">
        <f>'INFO'!$D$25</f>
        <v>0</v>
      </c>
      <c r="Y262" s="186">
        <f>'INFO'!$D$26</f>
        <v>0</v>
      </c>
      <c r="Z262" s="186">
        <f>'INFO'!$D$27</f>
        <v>0</v>
      </c>
      <c r="AA262" t="s" s="187">
        <f>'INFO'!$D$28</f>
      </c>
      <c r="AB262" s="186">
        <f>'INFO'!$D$29</f>
        <v>0</v>
      </c>
      <c r="AC262" s="189">
        <f>'INFO'!$J$10</f>
        <v>0</v>
      </c>
      <c r="AD262" s="186">
        <f>'INFO'!$J$9</f>
        <v>0</v>
      </c>
      <c r="AE262" s="186">
        <f>IF($G$260&gt;0,10*$G$260/D262,0)</f>
        <v>0</v>
      </c>
    </row>
    <row r="263" ht="15.35" customHeight="1">
      <c r="A263" t="s" s="180">
        <v>450</v>
      </c>
      <c r="B263" t="s" s="204">
        <v>31</v>
      </c>
      <c r="C263" s="205">
        <v>10088</v>
      </c>
      <c r="D263" s="182">
        <f>_xlfn.SUMIFS('HOLDS'!N1:N155,'HOLDS'!C1:C155,B263)+_xlfn.SUMIFS('HOLDS'!N1:N155,'HOLDS'!C1:C155,"CH.GR.RVSET")</f>
        <v>0</v>
      </c>
      <c r="E263" t="s" s="183">
        <v>6</v>
      </c>
      <c r="F263" s="184">
        <f>VLOOKUP(B263,'HOLDS'!C1:T155,5,FALSE)</f>
        <v>128</v>
      </c>
      <c r="G263" s="182">
        <f>_xlfn.SUMIFS('HOLDS'!N1:N155,'HOLDS'!C1:C155,B263)</f>
        <v>0</v>
      </c>
      <c r="H263" s="185">
        <f>F263*G263</f>
        <v>0</v>
      </c>
      <c r="I263" s="186">
        <f>'INFO'!$D$6</f>
        <v>0</v>
      </c>
      <c r="J263" s="186">
        <f>'INFO'!$D$7</f>
        <v>0</v>
      </c>
      <c r="K263" t="s" s="187">
        <f>'INFO'!$D$8</f>
      </c>
      <c r="L263" s="186">
        <f>'INFO'!$D$9</f>
        <v>0</v>
      </c>
      <c r="M263" s="186">
        <f>'INFO'!$D$10</f>
        <v>0</v>
      </c>
      <c r="N263" t="s" s="187">
        <f>'INFO'!$D$11</f>
      </c>
      <c r="O263" s="186">
        <f>'INFO'!$D$13</f>
        <v>0</v>
      </c>
      <c r="P263" s="186">
        <f>'INFO'!$D$14</f>
        <v>0</v>
      </c>
      <c r="Q263" t="s" s="187">
        <f>'INFO'!$D$15</f>
      </c>
      <c r="R263" s="188">
        <f>'INFO'!$D$17</f>
      </c>
      <c r="S263" t="s" s="187">
        <f>'INFO'!$D$18</f>
      </c>
      <c r="T263" t="s" s="187">
        <f>'INFO'!$D$19</f>
      </c>
      <c r="U263" s="186">
        <f>'INFO'!$D$22</f>
        <v>0</v>
      </c>
      <c r="V263" s="186">
        <f>'INFO'!$D$23</f>
        <v>0</v>
      </c>
      <c r="W263" t="s" s="187">
        <f>'INFO'!$D$24</f>
      </c>
      <c r="X263" s="186">
        <f>'INFO'!$D$25</f>
        <v>0</v>
      </c>
      <c r="Y263" s="186">
        <f>'INFO'!$D$26</f>
        <v>0</v>
      </c>
      <c r="Z263" s="186">
        <f>'INFO'!$D$27</f>
        <v>0</v>
      </c>
      <c r="AA263" t="s" s="187">
        <f>'INFO'!$D$28</f>
      </c>
      <c r="AB263" s="186">
        <f>'INFO'!$D$29</f>
        <v>0</v>
      </c>
      <c r="AC263" s="189">
        <f>'INFO'!$J$10</f>
        <v>0</v>
      </c>
      <c r="AD263" s="186">
        <f>'INFO'!$J$9</f>
        <v>0</v>
      </c>
      <c r="AE263" s="186">
        <f>IF($G$260&gt;0,10*$G$260/D263,0)</f>
        <v>0</v>
      </c>
    </row>
    <row r="264" ht="15.35" customHeight="1">
      <c r="A264" t="s" s="180">
        <v>451</v>
      </c>
      <c r="B264" t="s" s="204">
        <v>34</v>
      </c>
      <c r="C264" s="205">
        <v>10088</v>
      </c>
      <c r="D264" s="182">
        <f>_xlfn.SUMIFS('HOLDS'!N1:N155,'HOLDS'!C1:C155,B264)+_xlfn.SUMIFS('HOLDS'!N1:N155,'HOLDS'!C1:C155,"CH.GR.RVSET")</f>
        <v>0</v>
      </c>
      <c r="E264" t="s" s="183">
        <v>6</v>
      </c>
      <c r="F264" s="184">
        <f>VLOOKUP(B264,'HOLDS'!C1:T155,5,FALSE)</f>
        <v>115</v>
      </c>
      <c r="G264" s="182">
        <f>_xlfn.SUMIFS('HOLDS'!N1:N155,'HOLDS'!C1:C155,B264)</f>
        <v>0</v>
      </c>
      <c r="H264" s="185">
        <f>F264*G264</f>
        <v>0</v>
      </c>
      <c r="I264" s="186">
        <f>'INFO'!$D$6</f>
        <v>0</v>
      </c>
      <c r="J264" s="186">
        <f>'INFO'!$D$7</f>
        <v>0</v>
      </c>
      <c r="K264" t="s" s="187">
        <f>'INFO'!$D$8</f>
      </c>
      <c r="L264" s="186">
        <f>'INFO'!$D$9</f>
        <v>0</v>
      </c>
      <c r="M264" s="186">
        <f>'INFO'!$D$10</f>
        <v>0</v>
      </c>
      <c r="N264" t="s" s="187">
        <f>'INFO'!$D$11</f>
      </c>
      <c r="O264" s="186">
        <f>'INFO'!$D$13</f>
        <v>0</v>
      </c>
      <c r="P264" s="186">
        <f>'INFO'!$D$14</f>
        <v>0</v>
      </c>
      <c r="Q264" t="s" s="187">
        <f>'INFO'!$D$15</f>
      </c>
      <c r="R264" s="188">
        <f>'INFO'!$D$17</f>
      </c>
      <c r="S264" t="s" s="187">
        <f>'INFO'!$D$18</f>
      </c>
      <c r="T264" t="s" s="187">
        <f>'INFO'!$D$19</f>
      </c>
      <c r="U264" s="186">
        <f>'INFO'!$D$22</f>
        <v>0</v>
      </c>
      <c r="V264" s="186">
        <f>'INFO'!$D$23</f>
        <v>0</v>
      </c>
      <c r="W264" t="s" s="187">
        <f>'INFO'!$D$24</f>
      </c>
      <c r="X264" s="186">
        <f>'INFO'!$D$25</f>
        <v>0</v>
      </c>
      <c r="Y264" s="186">
        <f>'INFO'!$D$26</f>
        <v>0</v>
      </c>
      <c r="Z264" s="186">
        <f>'INFO'!$D$27</f>
        <v>0</v>
      </c>
      <c r="AA264" t="s" s="187">
        <f>'INFO'!$D$28</f>
      </c>
      <c r="AB264" s="186">
        <f>'INFO'!$D$29</f>
        <v>0</v>
      </c>
      <c r="AC264" s="189">
        <f>'INFO'!$J$10</f>
        <v>0</v>
      </c>
      <c r="AD264" s="186">
        <f>'INFO'!$J$9</f>
        <v>0</v>
      </c>
      <c r="AE264" s="186">
        <f>IF($G$260&gt;0,10*$G$260/D264,0)</f>
        <v>0</v>
      </c>
    </row>
    <row r="265" ht="15.35" customHeight="1">
      <c r="A265" t="s" s="180">
        <v>452</v>
      </c>
      <c r="B265" t="s" s="204">
        <v>37</v>
      </c>
      <c r="C265" s="205">
        <v>10088</v>
      </c>
      <c r="D265" s="182">
        <f>_xlfn.SUMIFS('HOLDS'!N1:N155,'HOLDS'!C1:C155,B265)+_xlfn.SUMIFS('HOLDS'!N1:N155,'HOLDS'!C1:C155,"CH.GR.RVSET")</f>
        <v>0</v>
      </c>
      <c r="E265" t="s" s="183">
        <v>6</v>
      </c>
      <c r="F265" s="184">
        <f>VLOOKUP(B265,'HOLDS'!C1:T155,5,FALSE)</f>
        <v>159.5</v>
      </c>
      <c r="G265" s="182">
        <f>_xlfn.SUMIFS('HOLDS'!N1:N155,'HOLDS'!C1:C155,B265)</f>
        <v>0</v>
      </c>
      <c r="H265" s="185">
        <f>F265*G265</f>
        <v>0</v>
      </c>
      <c r="I265" s="186">
        <f>'INFO'!$D$6</f>
        <v>0</v>
      </c>
      <c r="J265" s="186">
        <f>'INFO'!$D$7</f>
        <v>0</v>
      </c>
      <c r="K265" t="s" s="187">
        <f>'INFO'!$D$8</f>
      </c>
      <c r="L265" s="186">
        <f>'INFO'!$D$9</f>
        <v>0</v>
      </c>
      <c r="M265" s="186">
        <f>'INFO'!$D$10</f>
        <v>0</v>
      </c>
      <c r="N265" t="s" s="187">
        <f>'INFO'!$D$11</f>
      </c>
      <c r="O265" s="186">
        <f>'INFO'!$D$13</f>
        <v>0</v>
      </c>
      <c r="P265" s="186">
        <f>'INFO'!$D$14</f>
        <v>0</v>
      </c>
      <c r="Q265" t="s" s="187">
        <f>'INFO'!$D$15</f>
      </c>
      <c r="R265" s="188">
        <f>'INFO'!$D$17</f>
      </c>
      <c r="S265" t="s" s="187">
        <f>'INFO'!$D$18</f>
      </c>
      <c r="T265" t="s" s="187">
        <f>'INFO'!$D$19</f>
      </c>
      <c r="U265" s="186">
        <f>'INFO'!$D$22</f>
        <v>0</v>
      </c>
      <c r="V265" s="186">
        <f>'INFO'!$D$23</f>
        <v>0</v>
      </c>
      <c r="W265" t="s" s="187">
        <f>'INFO'!$D$24</f>
      </c>
      <c r="X265" s="186">
        <f>'INFO'!$D$25</f>
        <v>0</v>
      </c>
      <c r="Y265" s="186">
        <f>'INFO'!$D$26</f>
        <v>0</v>
      </c>
      <c r="Z265" s="186">
        <f>'INFO'!$D$27</f>
        <v>0</v>
      </c>
      <c r="AA265" t="s" s="187">
        <f>'INFO'!$D$28</f>
      </c>
      <c r="AB265" s="186">
        <f>'INFO'!$D$29</f>
        <v>0</v>
      </c>
      <c r="AC265" s="189">
        <f>'INFO'!$J$10</f>
        <v>0</v>
      </c>
      <c r="AD265" s="186">
        <f>'INFO'!$J$9</f>
        <v>0</v>
      </c>
      <c r="AE265" s="186">
        <f>IF($G$260&gt;0,10*$G$260/D265,0)</f>
        <v>0</v>
      </c>
    </row>
    <row r="266" ht="15.35" customHeight="1">
      <c r="A266" t="s" s="180">
        <v>453</v>
      </c>
      <c r="B266" t="s" s="204">
        <v>39</v>
      </c>
      <c r="C266" s="205">
        <v>10088</v>
      </c>
      <c r="D266" s="182">
        <f>_xlfn.SUMIFS('HOLDS'!N1:N155,'HOLDS'!C1:C155,B266)+_xlfn.SUMIFS('HOLDS'!N1:N155,'HOLDS'!C1:C155,"CH.GR.RVSET")</f>
        <v>0</v>
      </c>
      <c r="E266" t="s" s="183">
        <v>6</v>
      </c>
      <c r="F266" s="184">
        <f>VLOOKUP(B266,'HOLDS'!C1:T155,5,FALSE)</f>
        <v>119.5</v>
      </c>
      <c r="G266" s="182">
        <f>_xlfn.SUMIFS('HOLDS'!N1:N155,'HOLDS'!C1:C155,B266)</f>
        <v>0</v>
      </c>
      <c r="H266" s="185">
        <f>F266*G266</f>
        <v>0</v>
      </c>
      <c r="I266" s="186">
        <f>'INFO'!$D$6</f>
        <v>0</v>
      </c>
      <c r="J266" s="186">
        <f>'INFO'!$D$7</f>
        <v>0</v>
      </c>
      <c r="K266" t="s" s="187">
        <f>'INFO'!$D$8</f>
      </c>
      <c r="L266" s="186">
        <f>'INFO'!$D$9</f>
        <v>0</v>
      </c>
      <c r="M266" s="186">
        <f>'INFO'!$D$10</f>
        <v>0</v>
      </c>
      <c r="N266" t="s" s="187">
        <f>'INFO'!$D$11</f>
      </c>
      <c r="O266" s="186">
        <f>'INFO'!$D$13</f>
        <v>0</v>
      </c>
      <c r="P266" s="186">
        <f>'INFO'!$D$14</f>
        <v>0</v>
      </c>
      <c r="Q266" t="s" s="187">
        <f>'INFO'!$D$15</f>
      </c>
      <c r="R266" s="188">
        <f>'INFO'!$D$17</f>
      </c>
      <c r="S266" t="s" s="187">
        <f>'INFO'!$D$18</f>
      </c>
      <c r="T266" t="s" s="187">
        <f>'INFO'!$D$19</f>
      </c>
      <c r="U266" s="186">
        <f>'INFO'!$D$22</f>
        <v>0</v>
      </c>
      <c r="V266" s="186">
        <f>'INFO'!$D$23</f>
        <v>0</v>
      </c>
      <c r="W266" t="s" s="187">
        <f>'INFO'!$D$24</f>
      </c>
      <c r="X266" s="186">
        <f>'INFO'!$D$25</f>
        <v>0</v>
      </c>
      <c r="Y266" s="186">
        <f>'INFO'!$D$26</f>
        <v>0</v>
      </c>
      <c r="Z266" s="186">
        <f>'INFO'!$D$27</f>
        <v>0</v>
      </c>
      <c r="AA266" t="s" s="187">
        <f>'INFO'!$D$28</f>
      </c>
      <c r="AB266" s="186">
        <f>'INFO'!$D$29</f>
        <v>0</v>
      </c>
      <c r="AC266" s="189">
        <f>'INFO'!$J$10</f>
        <v>0</v>
      </c>
      <c r="AD266" s="186">
        <f>'INFO'!$J$9</f>
        <v>0</v>
      </c>
      <c r="AE266" s="186">
        <f>IF($G$260&gt;0,10*$G$260/D266,0)</f>
        <v>0</v>
      </c>
    </row>
    <row r="267" ht="15.35" customHeight="1">
      <c r="A267" t="s" s="180">
        <v>454</v>
      </c>
      <c r="B267" t="s" s="204">
        <v>41</v>
      </c>
      <c r="C267" s="205">
        <v>10088</v>
      </c>
      <c r="D267" s="182">
        <f>_xlfn.SUMIFS('HOLDS'!N1:N155,'HOLDS'!C1:C155,B267)+_xlfn.SUMIFS('HOLDS'!N1:N155,'HOLDS'!C1:C155,"CH.GR.RVSET")</f>
        <v>0</v>
      </c>
      <c r="E267" t="s" s="183">
        <v>6</v>
      </c>
      <c r="F267" s="184">
        <f>VLOOKUP(B267,'HOLDS'!C1:T155,5,FALSE)</f>
        <v>149</v>
      </c>
      <c r="G267" s="182">
        <f>_xlfn.SUMIFS('HOLDS'!N1:N155,'HOLDS'!C1:C155,B267)</f>
        <v>0</v>
      </c>
      <c r="H267" s="185">
        <f>F267*G267</f>
        <v>0</v>
      </c>
      <c r="I267" s="186">
        <f>'INFO'!$D$6</f>
        <v>0</v>
      </c>
      <c r="J267" s="186">
        <f>'INFO'!$D$7</f>
        <v>0</v>
      </c>
      <c r="K267" t="s" s="187">
        <f>'INFO'!$D$8</f>
      </c>
      <c r="L267" s="186">
        <f>'INFO'!$D$9</f>
        <v>0</v>
      </c>
      <c r="M267" s="186">
        <f>'INFO'!$D$10</f>
        <v>0</v>
      </c>
      <c r="N267" t="s" s="187">
        <f>'INFO'!$D$11</f>
      </c>
      <c r="O267" s="186">
        <f>'INFO'!$D$13</f>
        <v>0</v>
      </c>
      <c r="P267" s="186">
        <f>'INFO'!$D$14</f>
        <v>0</v>
      </c>
      <c r="Q267" t="s" s="187">
        <f>'INFO'!$D$15</f>
      </c>
      <c r="R267" s="188">
        <f>'INFO'!$D$17</f>
      </c>
      <c r="S267" t="s" s="187">
        <f>'INFO'!$D$18</f>
      </c>
      <c r="T267" t="s" s="187">
        <f>'INFO'!$D$19</f>
      </c>
      <c r="U267" s="186">
        <f>'INFO'!$D$22</f>
        <v>0</v>
      </c>
      <c r="V267" s="186">
        <f>'INFO'!$D$23</f>
        <v>0</v>
      </c>
      <c r="W267" t="s" s="187">
        <f>'INFO'!$D$24</f>
      </c>
      <c r="X267" s="186">
        <f>'INFO'!$D$25</f>
        <v>0</v>
      </c>
      <c r="Y267" s="186">
        <f>'INFO'!$D$26</f>
        <v>0</v>
      </c>
      <c r="Z267" s="186">
        <f>'INFO'!$D$27</f>
        <v>0</v>
      </c>
      <c r="AA267" t="s" s="187">
        <f>'INFO'!$D$28</f>
      </c>
      <c r="AB267" s="186">
        <f>'INFO'!$D$29</f>
        <v>0</v>
      </c>
      <c r="AC267" s="189">
        <f>'INFO'!$J$10</f>
        <v>0</v>
      </c>
      <c r="AD267" s="186">
        <f>'INFO'!$J$9</f>
        <v>0</v>
      </c>
      <c r="AE267" s="186">
        <f>IF($G$260&gt;0,10*$G$260/D267,0)</f>
        <v>0</v>
      </c>
    </row>
    <row r="268" ht="15.35" customHeight="1">
      <c r="A268" t="s" s="180">
        <v>455</v>
      </c>
      <c r="B268" t="s" s="204">
        <v>43</v>
      </c>
      <c r="C268" s="205">
        <v>10088</v>
      </c>
      <c r="D268" s="182">
        <f>_xlfn.SUMIFS('HOLDS'!N1:N155,'HOLDS'!C1:C155,B268)+_xlfn.SUMIFS('HOLDS'!N1:N155,'HOLDS'!C1:C155,"CH.GR.RVSET")</f>
        <v>0</v>
      </c>
      <c r="E268" t="s" s="183">
        <v>6</v>
      </c>
      <c r="F268" s="184">
        <f>VLOOKUP(B268,'HOLDS'!C1:T155,5,FALSE)</f>
        <v>113</v>
      </c>
      <c r="G268" s="182">
        <f>_xlfn.SUMIFS('HOLDS'!N1:N155,'HOLDS'!C1:C155,B268)</f>
        <v>0</v>
      </c>
      <c r="H268" s="185">
        <f>F268*G268</f>
        <v>0</v>
      </c>
      <c r="I268" s="186">
        <f>'INFO'!$D$6</f>
        <v>0</v>
      </c>
      <c r="J268" s="186">
        <f>'INFO'!$D$7</f>
        <v>0</v>
      </c>
      <c r="K268" t="s" s="187">
        <f>'INFO'!$D$8</f>
      </c>
      <c r="L268" s="186">
        <f>'INFO'!$D$9</f>
        <v>0</v>
      </c>
      <c r="M268" s="186">
        <f>'INFO'!$D$10</f>
        <v>0</v>
      </c>
      <c r="N268" t="s" s="187">
        <f>'INFO'!$D$11</f>
      </c>
      <c r="O268" s="186">
        <f>'INFO'!$D$13</f>
        <v>0</v>
      </c>
      <c r="P268" s="186">
        <f>'INFO'!$D$14</f>
        <v>0</v>
      </c>
      <c r="Q268" t="s" s="187">
        <f>'INFO'!$D$15</f>
      </c>
      <c r="R268" s="188">
        <f>'INFO'!$D$17</f>
      </c>
      <c r="S268" t="s" s="187">
        <f>'INFO'!$D$18</f>
      </c>
      <c r="T268" t="s" s="187">
        <f>'INFO'!$D$19</f>
      </c>
      <c r="U268" s="186">
        <f>'INFO'!$D$22</f>
        <v>0</v>
      </c>
      <c r="V268" s="186">
        <f>'INFO'!$D$23</f>
        <v>0</v>
      </c>
      <c r="W268" t="s" s="187">
        <f>'INFO'!$D$24</f>
      </c>
      <c r="X268" s="186">
        <f>'INFO'!$D$25</f>
        <v>0</v>
      </c>
      <c r="Y268" s="186">
        <f>'INFO'!$D$26</f>
        <v>0</v>
      </c>
      <c r="Z268" s="186">
        <f>'INFO'!$D$27</f>
        <v>0</v>
      </c>
      <c r="AA268" t="s" s="187">
        <f>'INFO'!$D$28</f>
      </c>
      <c r="AB268" s="186">
        <f>'INFO'!$D$29</f>
        <v>0</v>
      </c>
      <c r="AC268" s="189">
        <f>'INFO'!$J$10</f>
        <v>0</v>
      </c>
      <c r="AD268" s="186">
        <f>'INFO'!$J$9</f>
        <v>0</v>
      </c>
      <c r="AE268" s="186">
        <f>IF($G$260&gt;0,10*$G$260/D268,0)</f>
        <v>0</v>
      </c>
    </row>
    <row r="269" ht="15.35" customHeight="1">
      <c r="A269" t="s" s="180">
        <v>456</v>
      </c>
      <c r="B269" t="s" s="204">
        <v>45</v>
      </c>
      <c r="C269" s="205">
        <v>10088</v>
      </c>
      <c r="D269" s="182">
        <f>_xlfn.SUMIFS('HOLDS'!N1:N155,'HOLDS'!C1:C155,B269)+_xlfn.SUMIFS('HOLDS'!N1:N155,'HOLDS'!C1:C155,"CH.GR.RVSET")</f>
        <v>0</v>
      </c>
      <c r="E269" t="s" s="183">
        <v>6</v>
      </c>
      <c r="F269" s="184">
        <f>VLOOKUP(B269,'HOLDS'!C1:T155,5,FALSE)</f>
        <v>136.5</v>
      </c>
      <c r="G269" s="182">
        <f>_xlfn.SUMIFS('HOLDS'!N1:N155,'HOLDS'!C1:C155,B269)</f>
        <v>0</v>
      </c>
      <c r="H269" s="185">
        <f>F269*G269</f>
        <v>0</v>
      </c>
      <c r="I269" s="186">
        <f>'INFO'!$D$6</f>
        <v>0</v>
      </c>
      <c r="J269" s="186">
        <f>'INFO'!$D$7</f>
        <v>0</v>
      </c>
      <c r="K269" t="s" s="187">
        <f>'INFO'!$D$8</f>
      </c>
      <c r="L269" s="186">
        <f>'INFO'!$D$9</f>
        <v>0</v>
      </c>
      <c r="M269" s="186">
        <f>'INFO'!$D$10</f>
        <v>0</v>
      </c>
      <c r="N269" t="s" s="187">
        <f>'INFO'!$D$11</f>
      </c>
      <c r="O269" s="186">
        <f>'INFO'!$D$13</f>
        <v>0</v>
      </c>
      <c r="P269" s="186">
        <f>'INFO'!$D$14</f>
        <v>0</v>
      </c>
      <c r="Q269" t="s" s="187">
        <f>'INFO'!$D$15</f>
      </c>
      <c r="R269" s="188">
        <f>'INFO'!$D$17</f>
      </c>
      <c r="S269" t="s" s="187">
        <f>'INFO'!$D$18</f>
      </c>
      <c r="T269" t="s" s="187">
        <f>'INFO'!$D$19</f>
      </c>
      <c r="U269" s="186">
        <f>'INFO'!$D$22</f>
        <v>0</v>
      </c>
      <c r="V269" s="186">
        <f>'INFO'!$D$23</f>
        <v>0</v>
      </c>
      <c r="W269" t="s" s="187">
        <f>'INFO'!$D$24</f>
      </c>
      <c r="X269" s="186">
        <f>'INFO'!$D$25</f>
        <v>0</v>
      </c>
      <c r="Y269" s="186">
        <f>'INFO'!$D$26</f>
        <v>0</v>
      </c>
      <c r="Z269" s="186">
        <f>'INFO'!$D$27</f>
        <v>0</v>
      </c>
      <c r="AA269" t="s" s="187">
        <f>'INFO'!$D$28</f>
      </c>
      <c r="AB269" s="186">
        <f>'INFO'!$D$29</f>
        <v>0</v>
      </c>
      <c r="AC269" s="189">
        <f>'INFO'!$J$10</f>
        <v>0</v>
      </c>
      <c r="AD269" s="186">
        <f>'INFO'!$J$9</f>
        <v>0</v>
      </c>
      <c r="AE269" s="186">
        <f>IF($G$260&gt;0,10*$G$260/D269,0)</f>
        <v>0</v>
      </c>
    </row>
    <row r="270" ht="15.35" customHeight="1">
      <c r="A270" t="s" s="180">
        <v>457</v>
      </c>
      <c r="B270" t="s" s="204">
        <v>47</v>
      </c>
      <c r="C270" s="205">
        <v>10088</v>
      </c>
      <c r="D270" s="182">
        <f>_xlfn.SUMIFS('HOLDS'!N1:N155,'HOLDS'!C1:C155,B270)+_xlfn.SUMIFS('HOLDS'!N1:N155,'HOLDS'!C1:C155,"CH.GR.RVSET")</f>
        <v>0</v>
      </c>
      <c r="E270" t="s" s="183">
        <v>6</v>
      </c>
      <c r="F270" s="184">
        <f>VLOOKUP(B270,'HOLDS'!C1:T155,5,FALSE)</f>
        <v>140</v>
      </c>
      <c r="G270" s="182">
        <f>_xlfn.SUMIFS('HOLDS'!N1:N155,'HOLDS'!C1:C155,B270)</f>
        <v>0</v>
      </c>
      <c r="H270" s="185">
        <f>F270*G270</f>
        <v>0</v>
      </c>
      <c r="I270" s="186">
        <f>'INFO'!$D$6</f>
        <v>0</v>
      </c>
      <c r="J270" s="186">
        <f>'INFO'!$D$7</f>
        <v>0</v>
      </c>
      <c r="K270" t="s" s="187">
        <f>'INFO'!$D$8</f>
      </c>
      <c r="L270" s="186">
        <f>'INFO'!$D$9</f>
        <v>0</v>
      </c>
      <c r="M270" s="186">
        <f>'INFO'!$D$10</f>
        <v>0</v>
      </c>
      <c r="N270" t="s" s="187">
        <f>'INFO'!$D$11</f>
      </c>
      <c r="O270" s="186">
        <f>'INFO'!$D$13</f>
        <v>0</v>
      </c>
      <c r="P270" s="186">
        <f>'INFO'!$D$14</f>
        <v>0</v>
      </c>
      <c r="Q270" t="s" s="187">
        <f>'INFO'!$D$15</f>
      </c>
      <c r="R270" s="188">
        <f>'INFO'!$D$17</f>
      </c>
      <c r="S270" t="s" s="187">
        <f>'INFO'!$D$18</f>
      </c>
      <c r="T270" t="s" s="187">
        <f>'INFO'!$D$19</f>
      </c>
      <c r="U270" s="186">
        <f>'INFO'!$D$22</f>
        <v>0</v>
      </c>
      <c r="V270" s="186">
        <f>'INFO'!$D$23</f>
        <v>0</v>
      </c>
      <c r="W270" t="s" s="187">
        <f>'INFO'!$D$24</f>
      </c>
      <c r="X270" s="186">
        <f>'INFO'!$D$25</f>
        <v>0</v>
      </c>
      <c r="Y270" s="186">
        <f>'INFO'!$D$26</f>
        <v>0</v>
      </c>
      <c r="Z270" s="186">
        <f>'INFO'!$D$27</f>
        <v>0</v>
      </c>
      <c r="AA270" t="s" s="187">
        <f>'INFO'!$D$28</f>
      </c>
      <c r="AB270" s="186">
        <f>'INFO'!$D$29</f>
        <v>0</v>
      </c>
      <c r="AC270" s="189">
        <f>'INFO'!$J$10</f>
        <v>0</v>
      </c>
      <c r="AD270" s="186">
        <f>'INFO'!$J$9</f>
        <v>0</v>
      </c>
      <c r="AE270" s="186">
        <f>IF($G$260&gt;0,10*$G$260/D270,0)</f>
        <v>0</v>
      </c>
    </row>
    <row r="271" ht="15.35" customHeight="1">
      <c r="A271" t="s" s="180">
        <v>458</v>
      </c>
      <c r="B271" t="s" s="204">
        <v>50</v>
      </c>
      <c r="C271" s="205">
        <v>10088</v>
      </c>
      <c r="D271" s="182">
        <f>_xlfn.SUMIFS('HOLDS'!N1:N155,'HOLDS'!C1:C155,B271)+_xlfn.SUMIFS('HOLDS'!N1:N155,'HOLDS'!C1:C155,"CH.GR.RVSET")</f>
        <v>0</v>
      </c>
      <c r="E271" t="s" s="183">
        <v>6</v>
      </c>
      <c r="F271" s="184">
        <f>VLOOKUP(B271,'HOLDS'!C1:T155,5,FALSE)</f>
        <v>129</v>
      </c>
      <c r="G271" s="182">
        <f>_xlfn.SUMIFS('HOLDS'!N1:N155,'HOLDS'!C1:C155,B271)</f>
        <v>0</v>
      </c>
      <c r="H271" s="185">
        <f>F271*G271</f>
        <v>0</v>
      </c>
      <c r="I271" s="186">
        <f>'INFO'!$D$6</f>
        <v>0</v>
      </c>
      <c r="J271" s="186">
        <f>'INFO'!$D$7</f>
        <v>0</v>
      </c>
      <c r="K271" t="s" s="187">
        <f>'INFO'!$D$8</f>
      </c>
      <c r="L271" s="186">
        <f>'INFO'!$D$9</f>
        <v>0</v>
      </c>
      <c r="M271" s="186">
        <f>'INFO'!$D$10</f>
        <v>0</v>
      </c>
      <c r="N271" t="s" s="187">
        <f>'INFO'!$D$11</f>
      </c>
      <c r="O271" s="186">
        <f>'INFO'!$D$13</f>
        <v>0</v>
      </c>
      <c r="P271" s="186">
        <f>'INFO'!$D$14</f>
        <v>0</v>
      </c>
      <c r="Q271" t="s" s="187">
        <f>'INFO'!$D$15</f>
      </c>
      <c r="R271" s="188">
        <f>'INFO'!$D$17</f>
      </c>
      <c r="S271" t="s" s="187">
        <f>'INFO'!$D$18</f>
      </c>
      <c r="T271" t="s" s="187">
        <f>'INFO'!$D$19</f>
      </c>
      <c r="U271" s="186">
        <f>'INFO'!$D$22</f>
        <v>0</v>
      </c>
      <c r="V271" s="186">
        <f>'INFO'!$D$23</f>
        <v>0</v>
      </c>
      <c r="W271" t="s" s="187">
        <f>'INFO'!$D$24</f>
      </c>
      <c r="X271" s="186">
        <f>'INFO'!$D$25</f>
        <v>0</v>
      </c>
      <c r="Y271" s="186">
        <f>'INFO'!$D$26</f>
        <v>0</v>
      </c>
      <c r="Z271" s="186">
        <f>'INFO'!$D$27</f>
        <v>0</v>
      </c>
      <c r="AA271" t="s" s="187">
        <f>'INFO'!$D$28</f>
      </c>
      <c r="AB271" s="186">
        <f>'INFO'!$D$29</f>
        <v>0</v>
      </c>
      <c r="AC271" s="189">
        <f>'INFO'!$J$10</f>
        <v>0</v>
      </c>
      <c r="AD271" s="186">
        <f>'INFO'!$J$9</f>
        <v>0</v>
      </c>
      <c r="AE271" s="186">
        <f>IF($G$260&gt;0,10*$G$260/D271,0)</f>
        <v>0</v>
      </c>
    </row>
    <row r="272" ht="15.35" customHeight="1">
      <c r="A272" t="s" s="180">
        <v>459</v>
      </c>
      <c r="B272" t="s" s="204">
        <v>53</v>
      </c>
      <c r="C272" s="205">
        <v>10088</v>
      </c>
      <c r="D272" s="182">
        <f>_xlfn.SUMIFS('HOLDS'!N1:N155,'HOLDS'!C1:C155,B272)+_xlfn.SUMIFS('HOLDS'!N1:N155,'HOLDS'!C1:C155,"CH.GR.RVSET")</f>
        <v>0</v>
      </c>
      <c r="E272" t="s" s="183">
        <v>6</v>
      </c>
      <c r="F272" s="184">
        <f>VLOOKUP(B272,'HOLDS'!C1:T155,5,FALSE)</f>
        <v>121.5</v>
      </c>
      <c r="G272" s="182">
        <f>_xlfn.SUMIFS('HOLDS'!N1:N155,'HOLDS'!C1:C155,B272)</f>
        <v>0</v>
      </c>
      <c r="H272" s="185">
        <f>F272*G272</f>
        <v>0</v>
      </c>
      <c r="I272" s="186">
        <f>'INFO'!$D$6</f>
        <v>0</v>
      </c>
      <c r="J272" s="186">
        <f>'INFO'!$D$7</f>
        <v>0</v>
      </c>
      <c r="K272" t="s" s="187">
        <f>'INFO'!$D$8</f>
      </c>
      <c r="L272" s="186">
        <f>'INFO'!$D$9</f>
        <v>0</v>
      </c>
      <c r="M272" s="186">
        <f>'INFO'!$D$10</f>
        <v>0</v>
      </c>
      <c r="N272" t="s" s="187">
        <f>'INFO'!$D$11</f>
      </c>
      <c r="O272" s="186">
        <f>'INFO'!$D$13</f>
        <v>0</v>
      </c>
      <c r="P272" s="186">
        <f>'INFO'!$D$14</f>
        <v>0</v>
      </c>
      <c r="Q272" t="s" s="187">
        <f>'INFO'!$D$15</f>
      </c>
      <c r="R272" s="188">
        <f>'INFO'!$D$17</f>
      </c>
      <c r="S272" t="s" s="187">
        <f>'INFO'!$D$18</f>
      </c>
      <c r="T272" t="s" s="187">
        <f>'INFO'!$D$19</f>
      </c>
      <c r="U272" s="186">
        <f>'INFO'!$D$22</f>
        <v>0</v>
      </c>
      <c r="V272" s="186">
        <f>'INFO'!$D$23</f>
        <v>0</v>
      </c>
      <c r="W272" t="s" s="187">
        <f>'INFO'!$D$24</f>
      </c>
      <c r="X272" s="186">
        <f>'INFO'!$D$25</f>
        <v>0</v>
      </c>
      <c r="Y272" s="186">
        <f>'INFO'!$D$26</f>
        <v>0</v>
      </c>
      <c r="Z272" s="186">
        <f>'INFO'!$D$27</f>
        <v>0</v>
      </c>
      <c r="AA272" t="s" s="187">
        <f>'INFO'!$D$28</f>
      </c>
      <c r="AB272" s="186">
        <f>'INFO'!$D$29</f>
        <v>0</v>
      </c>
      <c r="AC272" s="189">
        <f>'INFO'!$J$10</f>
        <v>0</v>
      </c>
      <c r="AD272" s="186">
        <f>'INFO'!$J$9</f>
        <v>0</v>
      </c>
      <c r="AE272" s="186">
        <f>IF($G$260&gt;0,10*$G$260/D272,0)</f>
        <v>0</v>
      </c>
    </row>
    <row r="273" ht="15.35" customHeight="1">
      <c r="A273" t="s" s="180">
        <v>460</v>
      </c>
      <c r="B273" t="s" s="204">
        <v>55</v>
      </c>
      <c r="C273" s="205">
        <v>10088</v>
      </c>
      <c r="D273" s="182">
        <f>_xlfn.SUMIFS('HOLDS'!N1:N155,'HOLDS'!C1:C155,B273)+_xlfn.SUMIFS('HOLDS'!N1:N155,'HOLDS'!C1:C155,"CH.GR.RVSET")</f>
        <v>0</v>
      </c>
      <c r="E273" t="s" s="183">
        <v>6</v>
      </c>
      <c r="F273" s="184">
        <f>VLOOKUP(B273,'HOLDS'!C1:T155,5,FALSE)</f>
        <v>133</v>
      </c>
      <c r="G273" s="182">
        <f>_xlfn.SUMIFS('HOLDS'!N1:N155,'HOLDS'!C1:C155,B273)</f>
        <v>0</v>
      </c>
      <c r="H273" s="185">
        <f>F273*G273</f>
        <v>0</v>
      </c>
      <c r="I273" s="186">
        <f>'INFO'!$D$6</f>
        <v>0</v>
      </c>
      <c r="J273" s="186">
        <f>'INFO'!$D$7</f>
        <v>0</v>
      </c>
      <c r="K273" t="s" s="187">
        <f>'INFO'!$D$8</f>
      </c>
      <c r="L273" s="186">
        <f>'INFO'!$D$9</f>
        <v>0</v>
      </c>
      <c r="M273" s="186">
        <f>'INFO'!$D$10</f>
        <v>0</v>
      </c>
      <c r="N273" t="s" s="187">
        <f>'INFO'!$D$11</f>
      </c>
      <c r="O273" s="186">
        <f>'INFO'!$D$13</f>
        <v>0</v>
      </c>
      <c r="P273" s="186">
        <f>'INFO'!$D$14</f>
        <v>0</v>
      </c>
      <c r="Q273" t="s" s="187">
        <f>'INFO'!$D$15</f>
      </c>
      <c r="R273" s="188">
        <f>'INFO'!$D$17</f>
      </c>
      <c r="S273" t="s" s="187">
        <f>'INFO'!$D$18</f>
      </c>
      <c r="T273" t="s" s="187">
        <f>'INFO'!$D$19</f>
      </c>
      <c r="U273" s="186">
        <f>'INFO'!$D$22</f>
        <v>0</v>
      </c>
      <c r="V273" s="186">
        <f>'INFO'!$D$23</f>
        <v>0</v>
      </c>
      <c r="W273" t="s" s="187">
        <f>'INFO'!$D$24</f>
      </c>
      <c r="X273" s="186">
        <f>'INFO'!$D$25</f>
        <v>0</v>
      </c>
      <c r="Y273" s="186">
        <f>'INFO'!$D$26</f>
        <v>0</v>
      </c>
      <c r="Z273" s="186">
        <f>'INFO'!$D$27</f>
        <v>0</v>
      </c>
      <c r="AA273" t="s" s="187">
        <f>'INFO'!$D$28</f>
      </c>
      <c r="AB273" s="186">
        <f>'INFO'!$D$29</f>
        <v>0</v>
      </c>
      <c r="AC273" s="189">
        <f>'INFO'!$J$10</f>
        <v>0</v>
      </c>
      <c r="AD273" s="186">
        <f>'INFO'!$J$9</f>
        <v>0</v>
      </c>
      <c r="AE273" s="186">
        <f>IF($G$260&gt;0,10*$G$260/D273,0)</f>
        <v>0</v>
      </c>
    </row>
    <row r="274" ht="15.35" customHeight="1">
      <c r="A274" t="s" s="180">
        <v>461</v>
      </c>
      <c r="B274" t="s" s="204">
        <v>57</v>
      </c>
      <c r="C274" s="205">
        <v>10088</v>
      </c>
      <c r="D274" s="182">
        <f>_xlfn.SUMIFS('HOLDS'!N1:N155,'HOLDS'!C1:C155,B274)+_xlfn.SUMIFS('HOLDS'!N1:N155,'HOLDS'!C1:C155,"CH.GR.RVSET")</f>
        <v>0</v>
      </c>
      <c r="E274" t="s" s="183">
        <v>6</v>
      </c>
      <c r="F274" s="184">
        <f>VLOOKUP(B274,'HOLDS'!C1:T155,5,FALSE)</f>
        <v>125</v>
      </c>
      <c r="G274" s="182">
        <f>_xlfn.SUMIFS('HOLDS'!N1:N155,'HOLDS'!C1:C155,B274)</f>
        <v>0</v>
      </c>
      <c r="H274" s="185">
        <f>F274*G274</f>
        <v>0</v>
      </c>
      <c r="I274" s="186">
        <f>'INFO'!$D$6</f>
        <v>0</v>
      </c>
      <c r="J274" s="186">
        <f>'INFO'!$D$7</f>
        <v>0</v>
      </c>
      <c r="K274" t="s" s="187">
        <f>'INFO'!$D$8</f>
      </c>
      <c r="L274" s="186">
        <f>'INFO'!$D$9</f>
        <v>0</v>
      </c>
      <c r="M274" s="186">
        <f>'INFO'!$D$10</f>
        <v>0</v>
      </c>
      <c r="N274" t="s" s="187">
        <f>'INFO'!$D$11</f>
      </c>
      <c r="O274" s="186">
        <f>'INFO'!$D$13</f>
        <v>0</v>
      </c>
      <c r="P274" s="186">
        <f>'INFO'!$D$14</f>
        <v>0</v>
      </c>
      <c r="Q274" t="s" s="187">
        <f>'INFO'!$D$15</f>
      </c>
      <c r="R274" s="188">
        <f>'INFO'!$D$17</f>
      </c>
      <c r="S274" t="s" s="187">
        <f>'INFO'!$D$18</f>
      </c>
      <c r="T274" t="s" s="187">
        <f>'INFO'!$D$19</f>
      </c>
      <c r="U274" s="186">
        <f>'INFO'!$D$22</f>
        <v>0</v>
      </c>
      <c r="V274" s="186">
        <f>'INFO'!$D$23</f>
        <v>0</v>
      </c>
      <c r="W274" t="s" s="187">
        <f>'INFO'!$D$24</f>
      </c>
      <c r="X274" s="186">
        <f>'INFO'!$D$25</f>
        <v>0</v>
      </c>
      <c r="Y274" s="186">
        <f>'INFO'!$D$26</f>
        <v>0</v>
      </c>
      <c r="Z274" s="186">
        <f>'INFO'!$D$27</f>
        <v>0</v>
      </c>
      <c r="AA274" t="s" s="187">
        <f>'INFO'!$D$28</f>
      </c>
      <c r="AB274" s="186">
        <f>'INFO'!$D$29</f>
        <v>0</v>
      </c>
      <c r="AC274" s="189">
        <f>'INFO'!$J$10</f>
        <v>0</v>
      </c>
      <c r="AD274" s="186">
        <f>'INFO'!$J$9</f>
        <v>0</v>
      </c>
      <c r="AE274" s="186">
        <f>IF($G$260&gt;0,10*$G$260/D274,0)</f>
        <v>0</v>
      </c>
    </row>
    <row r="275" ht="15.35" customHeight="1">
      <c r="A275" t="s" s="180">
        <v>462</v>
      </c>
      <c r="B275" t="s" s="204">
        <v>59</v>
      </c>
      <c r="C275" s="205">
        <v>10088</v>
      </c>
      <c r="D275" s="182">
        <f>_xlfn.SUMIFS('HOLDS'!N1:N155,'HOLDS'!C1:C155,B275)+_xlfn.SUMIFS('HOLDS'!N1:N155,'HOLDS'!C1:C155,"CH.GR.RVSET")</f>
        <v>0</v>
      </c>
      <c r="E275" t="s" s="183">
        <v>6</v>
      </c>
      <c r="F275" s="184">
        <f>VLOOKUP(B275,'HOLDS'!C1:T155,5,FALSE)</f>
        <v>131</v>
      </c>
      <c r="G275" s="182">
        <f>_xlfn.SUMIFS('HOLDS'!N1:N155,'HOLDS'!C1:C155,B275)</f>
        <v>0</v>
      </c>
      <c r="H275" s="185">
        <f>F275*G275</f>
        <v>0</v>
      </c>
      <c r="I275" s="186">
        <f>'INFO'!$D$6</f>
        <v>0</v>
      </c>
      <c r="J275" s="186">
        <f>'INFO'!$D$7</f>
        <v>0</v>
      </c>
      <c r="K275" t="s" s="187">
        <f>'INFO'!$D$8</f>
      </c>
      <c r="L275" s="186">
        <f>'INFO'!$D$9</f>
        <v>0</v>
      </c>
      <c r="M275" s="186">
        <f>'INFO'!$D$10</f>
        <v>0</v>
      </c>
      <c r="N275" t="s" s="187">
        <f>'INFO'!$D$11</f>
      </c>
      <c r="O275" s="186">
        <f>'INFO'!$D$13</f>
        <v>0</v>
      </c>
      <c r="P275" s="186">
        <f>'INFO'!$D$14</f>
        <v>0</v>
      </c>
      <c r="Q275" t="s" s="187">
        <f>'INFO'!$D$15</f>
      </c>
      <c r="R275" s="188">
        <f>'INFO'!$D$17</f>
      </c>
      <c r="S275" t="s" s="187">
        <f>'INFO'!$D$18</f>
      </c>
      <c r="T275" t="s" s="187">
        <f>'INFO'!$D$19</f>
      </c>
      <c r="U275" s="186">
        <f>'INFO'!$D$22</f>
        <v>0</v>
      </c>
      <c r="V275" s="186">
        <f>'INFO'!$D$23</f>
        <v>0</v>
      </c>
      <c r="W275" t="s" s="187">
        <f>'INFO'!$D$24</f>
      </c>
      <c r="X275" s="186">
        <f>'INFO'!$D$25</f>
        <v>0</v>
      </c>
      <c r="Y275" s="186">
        <f>'INFO'!$D$26</f>
        <v>0</v>
      </c>
      <c r="Z275" s="186">
        <f>'INFO'!$D$27</f>
        <v>0</v>
      </c>
      <c r="AA275" t="s" s="187">
        <f>'INFO'!$D$28</f>
      </c>
      <c r="AB275" s="186">
        <f>'INFO'!$D$29</f>
        <v>0</v>
      </c>
      <c r="AC275" s="189">
        <f>'INFO'!$J$10</f>
        <v>0</v>
      </c>
      <c r="AD275" s="186">
        <f>'INFO'!$J$9</f>
        <v>0</v>
      </c>
      <c r="AE275" s="186">
        <f>IF($G$260&gt;0,10*$G$260/D275,0)</f>
        <v>0</v>
      </c>
    </row>
    <row r="276" ht="15.35" customHeight="1">
      <c r="A276" t="s" s="180">
        <v>463</v>
      </c>
      <c r="B276" t="s" s="204">
        <v>61</v>
      </c>
      <c r="C276" s="205">
        <v>10088</v>
      </c>
      <c r="D276" s="182">
        <f>_xlfn.SUMIFS('HOLDS'!N1:N155,'HOLDS'!C1:C155,B276)+_xlfn.SUMIFS('HOLDS'!N1:N155,'HOLDS'!C1:C155,"CH.GR.RVSET")</f>
        <v>0</v>
      </c>
      <c r="E276" t="s" s="183">
        <v>6</v>
      </c>
      <c r="F276" s="184">
        <f>VLOOKUP(B276,'HOLDS'!C1:T155,5,FALSE)</f>
        <v>129.5</v>
      </c>
      <c r="G276" s="182">
        <f>_xlfn.SUMIFS('HOLDS'!N1:N155,'HOLDS'!C1:C155,B276)</f>
        <v>0</v>
      </c>
      <c r="H276" s="185">
        <f>F276*G276</f>
        <v>0</v>
      </c>
      <c r="I276" s="186">
        <f>'INFO'!$D$6</f>
        <v>0</v>
      </c>
      <c r="J276" s="186">
        <f>'INFO'!$D$7</f>
        <v>0</v>
      </c>
      <c r="K276" t="s" s="187">
        <f>'INFO'!$D$8</f>
      </c>
      <c r="L276" s="186">
        <f>'INFO'!$D$9</f>
        <v>0</v>
      </c>
      <c r="M276" s="186">
        <f>'INFO'!$D$10</f>
        <v>0</v>
      </c>
      <c r="N276" t="s" s="187">
        <f>'INFO'!$D$11</f>
      </c>
      <c r="O276" s="186">
        <f>'INFO'!$D$13</f>
        <v>0</v>
      </c>
      <c r="P276" s="186">
        <f>'INFO'!$D$14</f>
        <v>0</v>
      </c>
      <c r="Q276" t="s" s="187">
        <f>'INFO'!$D$15</f>
      </c>
      <c r="R276" s="188">
        <f>'INFO'!$D$17</f>
      </c>
      <c r="S276" t="s" s="187">
        <f>'INFO'!$D$18</f>
      </c>
      <c r="T276" t="s" s="187">
        <f>'INFO'!$D$19</f>
      </c>
      <c r="U276" s="186">
        <f>'INFO'!$D$22</f>
        <v>0</v>
      </c>
      <c r="V276" s="186">
        <f>'INFO'!$D$23</f>
        <v>0</v>
      </c>
      <c r="W276" t="s" s="187">
        <f>'INFO'!$D$24</f>
      </c>
      <c r="X276" s="186">
        <f>'INFO'!$D$25</f>
        <v>0</v>
      </c>
      <c r="Y276" s="186">
        <f>'INFO'!$D$26</f>
        <v>0</v>
      </c>
      <c r="Z276" s="186">
        <f>'INFO'!$D$27</f>
        <v>0</v>
      </c>
      <c r="AA276" t="s" s="187">
        <f>'INFO'!$D$28</f>
      </c>
      <c r="AB276" s="186">
        <f>'INFO'!$D$29</f>
        <v>0</v>
      </c>
      <c r="AC276" s="189">
        <f>'INFO'!$J$10</f>
        <v>0</v>
      </c>
      <c r="AD276" s="186">
        <f>'INFO'!$J$9</f>
        <v>0</v>
      </c>
      <c r="AE276" s="186">
        <f>IF($G$260&gt;0,10*$G$260/D276,0)</f>
        <v>0</v>
      </c>
    </row>
    <row r="277" ht="15.35" customHeight="1">
      <c r="A277" t="s" s="180">
        <v>464</v>
      </c>
      <c r="B277" t="s" s="204">
        <v>63</v>
      </c>
      <c r="C277" s="205">
        <v>10088</v>
      </c>
      <c r="D277" s="182">
        <f>_xlfn.SUMIFS('HOLDS'!N1:N155,'HOLDS'!C1:C155,B277)+_xlfn.SUMIFS('HOLDS'!N1:N155,'HOLDS'!C1:C155,"CH.GR.RVSET")</f>
        <v>0</v>
      </c>
      <c r="E277" t="s" s="183">
        <v>6</v>
      </c>
      <c r="F277" s="184">
        <f>VLOOKUP(B277,'HOLDS'!C1:T155,5,FALSE)</f>
        <v>139.5</v>
      </c>
      <c r="G277" s="182">
        <f>_xlfn.SUMIFS('HOLDS'!N1:N155,'HOLDS'!C1:C155,B277)</f>
        <v>0</v>
      </c>
      <c r="H277" s="185">
        <f>F277*G277</f>
        <v>0</v>
      </c>
      <c r="I277" s="186">
        <f>'INFO'!$D$6</f>
        <v>0</v>
      </c>
      <c r="J277" s="186">
        <f>'INFO'!$D$7</f>
        <v>0</v>
      </c>
      <c r="K277" t="s" s="187">
        <f>'INFO'!$D$8</f>
      </c>
      <c r="L277" s="186">
        <f>'INFO'!$D$9</f>
        <v>0</v>
      </c>
      <c r="M277" s="186">
        <f>'INFO'!$D$10</f>
        <v>0</v>
      </c>
      <c r="N277" t="s" s="187">
        <f>'INFO'!$D$11</f>
      </c>
      <c r="O277" s="186">
        <f>'INFO'!$D$13</f>
        <v>0</v>
      </c>
      <c r="P277" s="186">
        <f>'INFO'!$D$14</f>
        <v>0</v>
      </c>
      <c r="Q277" t="s" s="187">
        <f>'INFO'!$D$15</f>
      </c>
      <c r="R277" s="188">
        <f>'INFO'!$D$17</f>
      </c>
      <c r="S277" t="s" s="187">
        <f>'INFO'!$D$18</f>
      </c>
      <c r="T277" t="s" s="187">
        <f>'INFO'!$D$19</f>
      </c>
      <c r="U277" s="186">
        <f>'INFO'!$D$22</f>
        <v>0</v>
      </c>
      <c r="V277" s="186">
        <f>'INFO'!$D$23</f>
        <v>0</v>
      </c>
      <c r="W277" t="s" s="187">
        <f>'INFO'!$D$24</f>
      </c>
      <c r="X277" s="186">
        <f>'INFO'!$D$25</f>
        <v>0</v>
      </c>
      <c r="Y277" s="186">
        <f>'INFO'!$D$26</f>
        <v>0</v>
      </c>
      <c r="Z277" s="186">
        <f>'INFO'!$D$27</f>
        <v>0</v>
      </c>
      <c r="AA277" t="s" s="187">
        <f>'INFO'!$D$28</f>
      </c>
      <c r="AB277" s="186">
        <f>'INFO'!$D$29</f>
        <v>0</v>
      </c>
      <c r="AC277" s="189">
        <f>'INFO'!$J$10</f>
        <v>0</v>
      </c>
      <c r="AD277" s="186">
        <f>'INFO'!$J$9</f>
        <v>0</v>
      </c>
      <c r="AE277" s="186">
        <f>IF($G$260&gt;0,10*$G$260/D277,0)</f>
        <v>0</v>
      </c>
    </row>
    <row r="278" ht="15.35" customHeight="1">
      <c r="A278" t="s" s="180">
        <v>465</v>
      </c>
      <c r="B278" t="s" s="204">
        <v>65</v>
      </c>
      <c r="C278" s="205">
        <v>10088</v>
      </c>
      <c r="D278" s="182">
        <f>_xlfn.SUMIFS('HOLDS'!N1:N155,'HOLDS'!C1:C155,B278)+_xlfn.SUMIFS('HOLDS'!N1:N155,'HOLDS'!C1:C155,"CH.GR.RVSET")</f>
        <v>0</v>
      </c>
      <c r="E278" t="s" s="183">
        <v>6</v>
      </c>
      <c r="F278" s="184">
        <f>VLOOKUP(B278,'HOLDS'!C1:T155,5,FALSE)</f>
        <v>131.5</v>
      </c>
      <c r="G278" s="182">
        <f>_xlfn.SUMIFS('HOLDS'!N1:N155,'HOLDS'!C1:C155,B278)</f>
        <v>0</v>
      </c>
      <c r="H278" s="185">
        <f>F278*G278</f>
        <v>0</v>
      </c>
      <c r="I278" s="186">
        <f>'INFO'!$D$6</f>
        <v>0</v>
      </c>
      <c r="J278" s="186">
        <f>'INFO'!$D$7</f>
        <v>0</v>
      </c>
      <c r="K278" t="s" s="187">
        <f>'INFO'!$D$8</f>
      </c>
      <c r="L278" s="186">
        <f>'INFO'!$D$9</f>
        <v>0</v>
      </c>
      <c r="M278" s="186">
        <f>'INFO'!$D$10</f>
        <v>0</v>
      </c>
      <c r="N278" t="s" s="187">
        <f>'INFO'!$D$11</f>
      </c>
      <c r="O278" s="186">
        <f>'INFO'!$D$13</f>
        <v>0</v>
      </c>
      <c r="P278" s="186">
        <f>'INFO'!$D$14</f>
        <v>0</v>
      </c>
      <c r="Q278" t="s" s="187">
        <f>'INFO'!$D$15</f>
      </c>
      <c r="R278" s="188">
        <f>'INFO'!$D$17</f>
      </c>
      <c r="S278" t="s" s="187">
        <f>'INFO'!$D$18</f>
      </c>
      <c r="T278" t="s" s="187">
        <f>'INFO'!$D$19</f>
      </c>
      <c r="U278" s="186">
        <f>'INFO'!$D$22</f>
        <v>0</v>
      </c>
      <c r="V278" s="186">
        <f>'INFO'!$D$23</f>
        <v>0</v>
      </c>
      <c r="W278" t="s" s="187">
        <f>'INFO'!$D$24</f>
      </c>
      <c r="X278" s="186">
        <f>'INFO'!$D$25</f>
        <v>0</v>
      </c>
      <c r="Y278" s="186">
        <f>'INFO'!$D$26</f>
        <v>0</v>
      </c>
      <c r="Z278" s="186">
        <f>'INFO'!$D$27</f>
        <v>0</v>
      </c>
      <c r="AA278" t="s" s="187">
        <f>'INFO'!$D$28</f>
      </c>
      <c r="AB278" s="186">
        <f>'INFO'!$D$29</f>
        <v>0</v>
      </c>
      <c r="AC278" s="189">
        <f>'INFO'!$J$10</f>
        <v>0</v>
      </c>
      <c r="AD278" s="186">
        <f>'INFO'!$J$9</f>
        <v>0</v>
      </c>
      <c r="AE278" s="186">
        <f>IF($G$260&gt;0,10*$G$260/D278,0)</f>
        <v>0</v>
      </c>
    </row>
    <row r="279" ht="15.35" customHeight="1">
      <c r="A279" t="s" s="180">
        <v>466</v>
      </c>
      <c r="B279" t="s" s="204">
        <v>67</v>
      </c>
      <c r="C279" s="205">
        <v>10088</v>
      </c>
      <c r="D279" s="182">
        <f>_xlfn.SUMIFS('HOLDS'!N1:N155,'HOLDS'!C1:C155,B279)+_xlfn.SUMIFS('HOLDS'!N1:N155,'HOLDS'!C1:C155,"CH.GR.RVSET")</f>
        <v>0</v>
      </c>
      <c r="E279" t="s" s="183">
        <v>6</v>
      </c>
      <c r="F279" s="184">
        <f>VLOOKUP(B279,'HOLDS'!C1:T155,5,FALSE)</f>
        <v>123</v>
      </c>
      <c r="G279" s="182">
        <f>_xlfn.SUMIFS('HOLDS'!N1:N155,'HOLDS'!C1:C155,B279)</f>
        <v>0</v>
      </c>
      <c r="H279" s="185">
        <f>F279*G279</f>
        <v>0</v>
      </c>
      <c r="I279" s="186">
        <f>'INFO'!$D$6</f>
        <v>0</v>
      </c>
      <c r="J279" s="186">
        <f>'INFO'!$D$7</f>
        <v>0</v>
      </c>
      <c r="K279" t="s" s="187">
        <f>'INFO'!$D$8</f>
      </c>
      <c r="L279" s="186">
        <f>'INFO'!$D$9</f>
        <v>0</v>
      </c>
      <c r="M279" s="186">
        <f>'INFO'!$D$10</f>
        <v>0</v>
      </c>
      <c r="N279" t="s" s="187">
        <f>'INFO'!$D$11</f>
      </c>
      <c r="O279" s="186">
        <f>'INFO'!$D$13</f>
        <v>0</v>
      </c>
      <c r="P279" s="186">
        <f>'INFO'!$D$14</f>
        <v>0</v>
      </c>
      <c r="Q279" t="s" s="187">
        <f>'INFO'!$D$15</f>
      </c>
      <c r="R279" s="188">
        <f>'INFO'!$D$17</f>
      </c>
      <c r="S279" t="s" s="187">
        <f>'INFO'!$D$18</f>
      </c>
      <c r="T279" t="s" s="187">
        <f>'INFO'!$D$19</f>
      </c>
      <c r="U279" s="186">
        <f>'INFO'!$D$22</f>
        <v>0</v>
      </c>
      <c r="V279" s="186">
        <f>'INFO'!$D$23</f>
        <v>0</v>
      </c>
      <c r="W279" t="s" s="187">
        <f>'INFO'!$D$24</f>
      </c>
      <c r="X279" s="186">
        <f>'INFO'!$D$25</f>
        <v>0</v>
      </c>
      <c r="Y279" s="186">
        <f>'INFO'!$D$26</f>
        <v>0</v>
      </c>
      <c r="Z279" s="186">
        <f>'INFO'!$D$27</f>
        <v>0</v>
      </c>
      <c r="AA279" t="s" s="187">
        <f>'INFO'!$D$28</f>
      </c>
      <c r="AB279" s="186">
        <f>'INFO'!$D$29</f>
        <v>0</v>
      </c>
      <c r="AC279" s="189">
        <f>'INFO'!$J$10</f>
        <v>0</v>
      </c>
      <c r="AD279" s="186">
        <f>'INFO'!$J$9</f>
        <v>0</v>
      </c>
      <c r="AE279" s="186">
        <f>IF($G$260&gt;0,10*$G$260/D279,0)</f>
        <v>0</v>
      </c>
    </row>
    <row r="280" ht="15.35" customHeight="1">
      <c r="A280" t="s" s="180">
        <v>467</v>
      </c>
      <c r="B280" t="s" s="204">
        <v>69</v>
      </c>
      <c r="C280" s="205">
        <v>10088</v>
      </c>
      <c r="D280" s="182">
        <f>_xlfn.SUMIFS('HOLDS'!N1:N155,'HOLDS'!C1:C155,B280)+_xlfn.SUMIFS('HOLDS'!N1:N155,'HOLDS'!C1:C155,"CH.GR.RVSET")</f>
        <v>0</v>
      </c>
      <c r="E280" t="s" s="183">
        <v>6</v>
      </c>
      <c r="F280" s="184">
        <f>VLOOKUP(B280,'HOLDS'!C1:T155,5,FALSE)</f>
        <v>136.5</v>
      </c>
      <c r="G280" s="182">
        <f>_xlfn.SUMIFS('HOLDS'!N1:N155,'HOLDS'!C1:C155,B280)</f>
        <v>0</v>
      </c>
      <c r="H280" s="185">
        <f>F280*G280</f>
        <v>0</v>
      </c>
      <c r="I280" s="186">
        <f>'INFO'!$D$6</f>
        <v>0</v>
      </c>
      <c r="J280" s="186">
        <f>'INFO'!$D$7</f>
        <v>0</v>
      </c>
      <c r="K280" t="s" s="187">
        <f>'INFO'!$D$8</f>
      </c>
      <c r="L280" s="186">
        <f>'INFO'!$D$9</f>
        <v>0</v>
      </c>
      <c r="M280" s="186">
        <f>'INFO'!$D$10</f>
        <v>0</v>
      </c>
      <c r="N280" t="s" s="187">
        <f>'INFO'!$D$11</f>
      </c>
      <c r="O280" s="186">
        <f>'INFO'!$D$13</f>
        <v>0</v>
      </c>
      <c r="P280" s="186">
        <f>'INFO'!$D$14</f>
        <v>0</v>
      </c>
      <c r="Q280" t="s" s="187">
        <f>'INFO'!$D$15</f>
      </c>
      <c r="R280" s="188">
        <f>'INFO'!$D$17</f>
      </c>
      <c r="S280" t="s" s="187">
        <f>'INFO'!$D$18</f>
      </c>
      <c r="T280" t="s" s="187">
        <f>'INFO'!$D$19</f>
      </c>
      <c r="U280" s="186">
        <f>'INFO'!$D$22</f>
        <v>0</v>
      </c>
      <c r="V280" s="186">
        <f>'INFO'!$D$23</f>
        <v>0</v>
      </c>
      <c r="W280" t="s" s="187">
        <f>'INFO'!$D$24</f>
      </c>
      <c r="X280" s="186">
        <f>'INFO'!$D$25</f>
        <v>0</v>
      </c>
      <c r="Y280" s="186">
        <f>'INFO'!$D$26</f>
        <v>0</v>
      </c>
      <c r="Z280" s="186">
        <f>'INFO'!$D$27</f>
        <v>0</v>
      </c>
      <c r="AA280" t="s" s="187">
        <f>'INFO'!$D$28</f>
      </c>
      <c r="AB280" s="186">
        <f>'INFO'!$D$29</f>
        <v>0</v>
      </c>
      <c r="AC280" s="189">
        <f>'INFO'!$J$10</f>
        <v>0</v>
      </c>
      <c r="AD280" s="186">
        <f>'INFO'!$J$9</f>
        <v>0</v>
      </c>
      <c r="AE280" s="186">
        <f>IF($G$260&gt;0,10*$G$260/D280,0)</f>
        <v>0</v>
      </c>
    </row>
    <row r="281" ht="15.35" customHeight="1">
      <c r="A281" t="s" s="180">
        <v>468</v>
      </c>
      <c r="B281" t="s" s="204">
        <v>71</v>
      </c>
      <c r="C281" s="205">
        <v>10088</v>
      </c>
      <c r="D281" s="182">
        <f>_xlfn.SUMIFS('HOLDS'!N1:N155,'HOLDS'!C1:C155,B281)+_xlfn.SUMIFS('HOLDS'!N1:N155,'HOLDS'!C1:C155,"CH.GR.RVSET")</f>
        <v>0</v>
      </c>
      <c r="E281" t="s" s="183">
        <v>6</v>
      </c>
      <c r="F281" s="184">
        <f>VLOOKUP(B281,'HOLDS'!C1:T155,5,FALSE)</f>
        <v>159.5</v>
      </c>
      <c r="G281" s="182">
        <f>_xlfn.SUMIFS('HOLDS'!N1:N155,'HOLDS'!C1:C155,B281)</f>
        <v>0</v>
      </c>
      <c r="H281" s="185">
        <f>F281*G281</f>
        <v>0</v>
      </c>
      <c r="I281" s="186">
        <f>'INFO'!$D$6</f>
        <v>0</v>
      </c>
      <c r="J281" s="186">
        <f>'INFO'!$D$7</f>
        <v>0</v>
      </c>
      <c r="K281" t="s" s="187">
        <f>'INFO'!$D$8</f>
      </c>
      <c r="L281" s="186">
        <f>'INFO'!$D$9</f>
        <v>0</v>
      </c>
      <c r="M281" s="186">
        <f>'INFO'!$D$10</f>
        <v>0</v>
      </c>
      <c r="N281" t="s" s="187">
        <f>'INFO'!$D$11</f>
      </c>
      <c r="O281" s="186">
        <f>'INFO'!$D$13</f>
        <v>0</v>
      </c>
      <c r="P281" s="186">
        <f>'INFO'!$D$14</f>
        <v>0</v>
      </c>
      <c r="Q281" t="s" s="187">
        <f>'INFO'!$D$15</f>
      </c>
      <c r="R281" s="188">
        <f>'INFO'!$D$17</f>
      </c>
      <c r="S281" t="s" s="187">
        <f>'INFO'!$D$18</f>
      </c>
      <c r="T281" t="s" s="187">
        <f>'INFO'!$D$19</f>
      </c>
      <c r="U281" s="186">
        <f>'INFO'!$D$22</f>
        <v>0</v>
      </c>
      <c r="V281" s="186">
        <f>'INFO'!$D$23</f>
        <v>0</v>
      </c>
      <c r="W281" t="s" s="187">
        <f>'INFO'!$D$24</f>
      </c>
      <c r="X281" s="186">
        <f>'INFO'!$D$25</f>
        <v>0</v>
      </c>
      <c r="Y281" s="186">
        <f>'INFO'!$D$26</f>
        <v>0</v>
      </c>
      <c r="Z281" s="186">
        <f>'INFO'!$D$27</f>
        <v>0</v>
      </c>
      <c r="AA281" t="s" s="187">
        <f>'INFO'!$D$28</f>
      </c>
      <c r="AB281" s="186">
        <f>'INFO'!$D$29</f>
        <v>0</v>
      </c>
      <c r="AC281" s="189">
        <f>'INFO'!$J$10</f>
        <v>0</v>
      </c>
      <c r="AD281" s="186">
        <f>'INFO'!$J$9</f>
        <v>0</v>
      </c>
      <c r="AE281" s="186">
        <f>IF($G$260&gt;0,10*$G$260/D281,0)</f>
        <v>0</v>
      </c>
    </row>
    <row r="282" ht="15.35" customHeight="1">
      <c r="A282" t="s" s="180">
        <v>469</v>
      </c>
      <c r="B282" t="s" s="204">
        <v>74</v>
      </c>
      <c r="C282" s="205">
        <v>10088</v>
      </c>
      <c r="D282" s="182">
        <f>_xlfn.SUMIFS('HOLDS'!N1:N155,'HOLDS'!C1:C155,B282)+_xlfn.SUMIFS('HOLDS'!N1:N155,'HOLDS'!C1:C155,"CH.GR.RVSET")</f>
        <v>0</v>
      </c>
      <c r="E282" t="s" s="183">
        <v>6</v>
      </c>
      <c r="F282" s="184">
        <f>VLOOKUP(B282,'HOLDS'!C1:T155,5,FALSE)</f>
        <v>161.5</v>
      </c>
      <c r="G282" s="182">
        <f>_xlfn.SUMIFS('HOLDS'!N1:N155,'HOLDS'!C1:C155,B282)</f>
        <v>0</v>
      </c>
      <c r="H282" s="185">
        <f>F282*G282</f>
        <v>0</v>
      </c>
      <c r="I282" s="186">
        <f>'INFO'!$D$6</f>
        <v>0</v>
      </c>
      <c r="J282" s="186">
        <f>'INFO'!$D$7</f>
        <v>0</v>
      </c>
      <c r="K282" t="s" s="187">
        <f>'INFO'!$D$8</f>
      </c>
      <c r="L282" s="186">
        <f>'INFO'!$D$9</f>
        <v>0</v>
      </c>
      <c r="M282" s="186">
        <f>'INFO'!$D$10</f>
        <v>0</v>
      </c>
      <c r="N282" t="s" s="187">
        <f>'INFO'!$D$11</f>
      </c>
      <c r="O282" s="186">
        <f>'INFO'!$D$13</f>
        <v>0</v>
      </c>
      <c r="P282" s="186">
        <f>'INFO'!$D$14</f>
        <v>0</v>
      </c>
      <c r="Q282" t="s" s="187">
        <f>'INFO'!$D$15</f>
      </c>
      <c r="R282" s="188">
        <f>'INFO'!$D$17</f>
      </c>
      <c r="S282" t="s" s="187">
        <f>'INFO'!$D$18</f>
      </c>
      <c r="T282" t="s" s="187">
        <f>'INFO'!$D$19</f>
      </c>
      <c r="U282" s="186">
        <f>'INFO'!$D$22</f>
        <v>0</v>
      </c>
      <c r="V282" s="186">
        <f>'INFO'!$D$23</f>
        <v>0</v>
      </c>
      <c r="W282" t="s" s="187">
        <f>'INFO'!$D$24</f>
      </c>
      <c r="X282" s="186">
        <f>'INFO'!$D$25</f>
        <v>0</v>
      </c>
      <c r="Y282" s="186">
        <f>'INFO'!$D$26</f>
        <v>0</v>
      </c>
      <c r="Z282" s="186">
        <f>'INFO'!$D$27</f>
        <v>0</v>
      </c>
      <c r="AA282" t="s" s="187">
        <f>'INFO'!$D$28</f>
      </c>
      <c r="AB282" s="186">
        <f>'INFO'!$D$29</f>
        <v>0</v>
      </c>
      <c r="AC282" s="189">
        <f>'INFO'!$J$10</f>
        <v>0</v>
      </c>
      <c r="AD282" s="186">
        <f>'INFO'!$J$9</f>
        <v>0</v>
      </c>
      <c r="AE282" s="186">
        <f>IF($G$260&gt;0,10*$G$260/D282,0)</f>
        <v>0</v>
      </c>
    </row>
    <row r="283" ht="15.35" customHeight="1">
      <c r="A283" t="s" s="180">
        <v>470</v>
      </c>
      <c r="B283" t="s" s="204">
        <v>76</v>
      </c>
      <c r="C283" s="205">
        <v>10088</v>
      </c>
      <c r="D283" s="182">
        <f>_xlfn.SUMIFS('HOLDS'!N1:N155,'HOLDS'!C1:C155,B283)+_xlfn.SUMIFS('HOLDS'!N1:N155,'HOLDS'!C1:C155,"CH.GR.RVSET")</f>
        <v>0</v>
      </c>
      <c r="E283" t="s" s="183">
        <v>6</v>
      </c>
      <c r="F283" s="184">
        <f>VLOOKUP(B283,'HOLDS'!C1:T155,5,FALSE)</f>
        <v>227.5</v>
      </c>
      <c r="G283" s="182">
        <f>_xlfn.SUMIFS('HOLDS'!N1:N155,'HOLDS'!C1:C155,B283)</f>
        <v>0</v>
      </c>
      <c r="H283" s="185">
        <f>F283*G283</f>
        <v>0</v>
      </c>
      <c r="I283" s="186">
        <f>'INFO'!$D$6</f>
        <v>0</v>
      </c>
      <c r="J283" s="186">
        <f>'INFO'!$D$7</f>
        <v>0</v>
      </c>
      <c r="K283" t="s" s="187">
        <f>'INFO'!$D$8</f>
      </c>
      <c r="L283" s="186">
        <f>'INFO'!$D$9</f>
        <v>0</v>
      </c>
      <c r="M283" s="186">
        <f>'INFO'!$D$10</f>
        <v>0</v>
      </c>
      <c r="N283" t="s" s="187">
        <f>'INFO'!$D$11</f>
      </c>
      <c r="O283" s="186">
        <f>'INFO'!$D$13</f>
        <v>0</v>
      </c>
      <c r="P283" s="186">
        <f>'INFO'!$D$14</f>
        <v>0</v>
      </c>
      <c r="Q283" t="s" s="187">
        <f>'INFO'!$D$15</f>
      </c>
      <c r="R283" s="188">
        <f>'INFO'!$D$17</f>
      </c>
      <c r="S283" t="s" s="187">
        <f>'INFO'!$D$18</f>
      </c>
      <c r="T283" t="s" s="187">
        <f>'INFO'!$D$19</f>
      </c>
      <c r="U283" s="186">
        <f>'INFO'!$D$22</f>
        <v>0</v>
      </c>
      <c r="V283" s="186">
        <f>'INFO'!$D$23</f>
        <v>0</v>
      </c>
      <c r="W283" t="s" s="187">
        <f>'INFO'!$D$24</f>
      </c>
      <c r="X283" s="186">
        <f>'INFO'!$D$25</f>
        <v>0</v>
      </c>
      <c r="Y283" s="186">
        <f>'INFO'!$D$26</f>
        <v>0</v>
      </c>
      <c r="Z283" s="186">
        <f>'INFO'!$D$27</f>
        <v>0</v>
      </c>
      <c r="AA283" t="s" s="187">
        <f>'INFO'!$D$28</f>
      </c>
      <c r="AB283" s="186">
        <f>'INFO'!$D$29</f>
        <v>0</v>
      </c>
      <c r="AC283" s="189">
        <f>'INFO'!$J$10</f>
        <v>0</v>
      </c>
      <c r="AD283" s="186">
        <f>'INFO'!$J$9</f>
        <v>0</v>
      </c>
      <c r="AE283" s="186">
        <f>IF($G$260&gt;0,10*$G$260/D283,0)</f>
        <v>0</v>
      </c>
    </row>
    <row r="284" ht="15.35" customHeight="1">
      <c r="A284" t="s" s="180">
        <v>471</v>
      </c>
      <c r="B284" t="s" s="204">
        <v>78</v>
      </c>
      <c r="C284" s="205">
        <v>10088</v>
      </c>
      <c r="D284" s="182">
        <f>_xlfn.SUMIFS('HOLDS'!N1:N155,'HOLDS'!C1:C155,B284)+_xlfn.SUMIFS('HOLDS'!N1:N155,'HOLDS'!C1:C155,"CH.GR.RVSET")</f>
        <v>0</v>
      </c>
      <c r="E284" t="s" s="183">
        <v>6</v>
      </c>
      <c r="F284" s="184">
        <f>VLOOKUP(B284,'HOLDS'!C1:T155,5,FALSE)</f>
        <v>153</v>
      </c>
      <c r="G284" s="182">
        <f>_xlfn.SUMIFS('HOLDS'!N1:N155,'HOLDS'!C1:C155,B284)</f>
        <v>0</v>
      </c>
      <c r="H284" s="185">
        <f>F284*G284</f>
        <v>0</v>
      </c>
      <c r="I284" s="186">
        <f>'INFO'!$D$6</f>
        <v>0</v>
      </c>
      <c r="J284" s="186">
        <f>'INFO'!$D$7</f>
        <v>0</v>
      </c>
      <c r="K284" t="s" s="187">
        <f>'INFO'!$D$8</f>
      </c>
      <c r="L284" s="186">
        <f>'INFO'!$D$9</f>
        <v>0</v>
      </c>
      <c r="M284" s="186">
        <f>'INFO'!$D$10</f>
        <v>0</v>
      </c>
      <c r="N284" t="s" s="187">
        <f>'INFO'!$D$11</f>
      </c>
      <c r="O284" s="186">
        <f>'INFO'!$D$13</f>
        <v>0</v>
      </c>
      <c r="P284" s="186">
        <f>'INFO'!$D$14</f>
        <v>0</v>
      </c>
      <c r="Q284" t="s" s="187">
        <f>'INFO'!$D$15</f>
      </c>
      <c r="R284" s="188">
        <f>'INFO'!$D$17</f>
      </c>
      <c r="S284" t="s" s="187">
        <f>'INFO'!$D$18</f>
      </c>
      <c r="T284" t="s" s="187">
        <f>'INFO'!$D$19</f>
      </c>
      <c r="U284" s="186">
        <f>'INFO'!$D$22</f>
        <v>0</v>
      </c>
      <c r="V284" s="186">
        <f>'INFO'!$D$23</f>
        <v>0</v>
      </c>
      <c r="W284" t="s" s="187">
        <f>'INFO'!$D$24</f>
      </c>
      <c r="X284" s="186">
        <f>'INFO'!$D$25</f>
        <v>0</v>
      </c>
      <c r="Y284" s="186">
        <f>'INFO'!$D$26</f>
        <v>0</v>
      </c>
      <c r="Z284" s="186">
        <f>'INFO'!$D$27</f>
        <v>0</v>
      </c>
      <c r="AA284" t="s" s="187">
        <f>'INFO'!$D$28</f>
      </c>
      <c r="AB284" s="186">
        <f>'INFO'!$D$29</f>
        <v>0</v>
      </c>
      <c r="AC284" s="189">
        <f>'INFO'!$J$10</f>
        <v>0</v>
      </c>
      <c r="AD284" s="186">
        <f>'INFO'!$J$9</f>
        <v>0</v>
      </c>
      <c r="AE284" s="186">
        <f>IF($G$260&gt;0,10*$G$260/D284,0)</f>
        <v>0</v>
      </c>
    </row>
    <row r="285" ht="15.35" customHeight="1">
      <c r="A285" t="s" s="180">
        <v>472</v>
      </c>
      <c r="B285" t="s" s="204">
        <v>80</v>
      </c>
      <c r="C285" s="205">
        <v>10088</v>
      </c>
      <c r="D285" s="182">
        <f>_xlfn.SUMIFS('HOLDS'!N1:N155,'HOLDS'!C1:C155,B285)+_xlfn.SUMIFS('HOLDS'!N1:N155,'HOLDS'!C1:C155,"CH.GR.RVSET")</f>
        <v>0</v>
      </c>
      <c r="E285" t="s" s="183">
        <v>6</v>
      </c>
      <c r="F285" s="184">
        <f>VLOOKUP(B285,'HOLDS'!C1:T155,5,FALSE)</f>
        <v>141</v>
      </c>
      <c r="G285" s="182">
        <f>_xlfn.SUMIFS('HOLDS'!N1:N155,'HOLDS'!C1:C155,B285)</f>
        <v>0</v>
      </c>
      <c r="H285" s="185">
        <f>F285*G285</f>
        <v>0</v>
      </c>
      <c r="I285" s="186">
        <f>'INFO'!$D$6</f>
        <v>0</v>
      </c>
      <c r="J285" s="186">
        <f>'INFO'!$D$7</f>
        <v>0</v>
      </c>
      <c r="K285" t="s" s="187">
        <f>'INFO'!$D$8</f>
      </c>
      <c r="L285" s="186">
        <f>'INFO'!$D$9</f>
        <v>0</v>
      </c>
      <c r="M285" s="186">
        <f>'INFO'!$D$10</f>
        <v>0</v>
      </c>
      <c r="N285" t="s" s="187">
        <f>'INFO'!$D$11</f>
      </c>
      <c r="O285" s="186">
        <f>'INFO'!$D$13</f>
        <v>0</v>
      </c>
      <c r="P285" s="186">
        <f>'INFO'!$D$14</f>
        <v>0</v>
      </c>
      <c r="Q285" t="s" s="187">
        <f>'INFO'!$D$15</f>
      </c>
      <c r="R285" s="188">
        <f>'INFO'!$D$17</f>
      </c>
      <c r="S285" t="s" s="187">
        <f>'INFO'!$D$18</f>
      </c>
      <c r="T285" t="s" s="187">
        <f>'INFO'!$D$19</f>
      </c>
      <c r="U285" s="186">
        <f>'INFO'!$D$22</f>
        <v>0</v>
      </c>
      <c r="V285" s="186">
        <f>'INFO'!$D$23</f>
        <v>0</v>
      </c>
      <c r="W285" t="s" s="187">
        <f>'INFO'!$D$24</f>
      </c>
      <c r="X285" s="186">
        <f>'INFO'!$D$25</f>
        <v>0</v>
      </c>
      <c r="Y285" s="186">
        <f>'INFO'!$D$26</f>
        <v>0</v>
      </c>
      <c r="Z285" s="186">
        <f>'INFO'!$D$27</f>
        <v>0</v>
      </c>
      <c r="AA285" t="s" s="187">
        <f>'INFO'!$D$28</f>
      </c>
      <c r="AB285" s="186">
        <f>'INFO'!$D$29</f>
        <v>0</v>
      </c>
      <c r="AC285" s="189">
        <f>'INFO'!$J$10</f>
        <v>0</v>
      </c>
      <c r="AD285" s="186">
        <f>'INFO'!$J$9</f>
        <v>0</v>
      </c>
      <c r="AE285" s="186">
        <f>IF($G$260&gt;0,10*$G$260/D285,0)</f>
        <v>0</v>
      </c>
    </row>
    <row r="286" ht="15.35" customHeight="1">
      <c r="A286" t="s" s="180">
        <v>473</v>
      </c>
      <c r="B286" t="s" s="204">
        <v>82</v>
      </c>
      <c r="C286" s="205">
        <v>10088</v>
      </c>
      <c r="D286" s="182">
        <f>_xlfn.SUMIFS('HOLDS'!N1:N155,'HOLDS'!C1:C155,B286)+_xlfn.SUMIFS('HOLDS'!N1:N155,'HOLDS'!C1:C155,"CH.GR.RVSET")</f>
        <v>0</v>
      </c>
      <c r="E286" t="s" s="183">
        <v>6</v>
      </c>
      <c r="F286" s="184">
        <f>VLOOKUP(B286,'HOLDS'!C1:T155,5,FALSE)</f>
        <v>129.5</v>
      </c>
      <c r="G286" s="182">
        <f>_xlfn.SUMIFS('HOLDS'!N1:N155,'HOLDS'!C1:C155,B286)</f>
        <v>0</v>
      </c>
      <c r="H286" s="185">
        <f>F286*G286</f>
        <v>0</v>
      </c>
      <c r="I286" s="186">
        <f>'INFO'!$D$6</f>
        <v>0</v>
      </c>
      <c r="J286" s="186">
        <f>'INFO'!$D$7</f>
        <v>0</v>
      </c>
      <c r="K286" t="s" s="187">
        <f>'INFO'!$D$8</f>
      </c>
      <c r="L286" s="186">
        <f>'INFO'!$D$9</f>
        <v>0</v>
      </c>
      <c r="M286" s="186">
        <f>'INFO'!$D$10</f>
        <v>0</v>
      </c>
      <c r="N286" t="s" s="187">
        <f>'INFO'!$D$11</f>
      </c>
      <c r="O286" s="186">
        <f>'INFO'!$D$13</f>
        <v>0</v>
      </c>
      <c r="P286" s="186">
        <f>'INFO'!$D$14</f>
        <v>0</v>
      </c>
      <c r="Q286" t="s" s="187">
        <f>'INFO'!$D$15</f>
      </c>
      <c r="R286" s="188">
        <f>'INFO'!$D$17</f>
      </c>
      <c r="S286" t="s" s="187">
        <f>'INFO'!$D$18</f>
      </c>
      <c r="T286" t="s" s="187">
        <f>'INFO'!$D$19</f>
      </c>
      <c r="U286" s="186">
        <f>'INFO'!$D$22</f>
        <v>0</v>
      </c>
      <c r="V286" s="186">
        <f>'INFO'!$D$23</f>
        <v>0</v>
      </c>
      <c r="W286" t="s" s="187">
        <f>'INFO'!$D$24</f>
      </c>
      <c r="X286" s="186">
        <f>'INFO'!$D$25</f>
        <v>0</v>
      </c>
      <c r="Y286" s="186">
        <f>'INFO'!$D$26</f>
        <v>0</v>
      </c>
      <c r="Z286" s="186">
        <f>'INFO'!$D$27</f>
        <v>0</v>
      </c>
      <c r="AA286" t="s" s="187">
        <f>'INFO'!$D$28</f>
      </c>
      <c r="AB286" s="186">
        <f>'INFO'!$D$29</f>
        <v>0</v>
      </c>
      <c r="AC286" s="189">
        <f>'INFO'!$J$10</f>
        <v>0</v>
      </c>
      <c r="AD286" s="186">
        <f>'INFO'!$J$9</f>
        <v>0</v>
      </c>
      <c r="AE286" s="186">
        <f>IF($G$260&gt;0,10*$G$260/D286,0)</f>
        <v>0</v>
      </c>
    </row>
    <row r="287" ht="15.35" customHeight="1">
      <c r="A287" t="s" s="180">
        <v>474</v>
      </c>
      <c r="B287" t="s" s="204">
        <v>84</v>
      </c>
      <c r="C287" s="205">
        <v>10088</v>
      </c>
      <c r="D287" s="182">
        <f>_xlfn.SUMIFS('HOLDS'!N1:N155,'HOLDS'!C1:C155,B287)+_xlfn.SUMIFS('HOLDS'!N1:N155,'HOLDS'!C1:C155,"CH.GR.RVSET")</f>
        <v>0</v>
      </c>
      <c r="E287" t="s" s="183">
        <v>6</v>
      </c>
      <c r="F287" s="184">
        <f>VLOOKUP(B287,'HOLDS'!C1:T155,5,FALSE)</f>
        <v>126.5</v>
      </c>
      <c r="G287" s="182">
        <f>_xlfn.SUMIFS('HOLDS'!N1:N155,'HOLDS'!C1:C155,B287)</f>
        <v>0</v>
      </c>
      <c r="H287" s="185">
        <f>F287*G287</f>
        <v>0</v>
      </c>
      <c r="I287" s="186">
        <f>'INFO'!$D$6</f>
        <v>0</v>
      </c>
      <c r="J287" s="186">
        <f>'INFO'!$D$7</f>
        <v>0</v>
      </c>
      <c r="K287" t="s" s="187">
        <f>'INFO'!$D$8</f>
      </c>
      <c r="L287" s="186">
        <f>'INFO'!$D$9</f>
        <v>0</v>
      </c>
      <c r="M287" s="186">
        <f>'INFO'!$D$10</f>
        <v>0</v>
      </c>
      <c r="N287" t="s" s="187">
        <f>'INFO'!$D$11</f>
      </c>
      <c r="O287" s="186">
        <f>'INFO'!$D$13</f>
        <v>0</v>
      </c>
      <c r="P287" s="186">
        <f>'INFO'!$D$14</f>
        <v>0</v>
      </c>
      <c r="Q287" t="s" s="187">
        <f>'INFO'!$D$15</f>
      </c>
      <c r="R287" s="188">
        <f>'INFO'!$D$17</f>
      </c>
      <c r="S287" t="s" s="187">
        <f>'INFO'!$D$18</f>
      </c>
      <c r="T287" t="s" s="187">
        <f>'INFO'!$D$19</f>
      </c>
      <c r="U287" s="186">
        <f>'INFO'!$D$22</f>
        <v>0</v>
      </c>
      <c r="V287" s="186">
        <f>'INFO'!$D$23</f>
        <v>0</v>
      </c>
      <c r="W287" t="s" s="187">
        <f>'INFO'!$D$24</f>
      </c>
      <c r="X287" s="186">
        <f>'INFO'!$D$25</f>
        <v>0</v>
      </c>
      <c r="Y287" s="186">
        <f>'INFO'!$D$26</f>
        <v>0</v>
      </c>
      <c r="Z287" s="186">
        <f>'INFO'!$D$27</f>
        <v>0</v>
      </c>
      <c r="AA287" t="s" s="187">
        <f>'INFO'!$D$28</f>
      </c>
      <c r="AB287" s="186">
        <f>'INFO'!$D$29</f>
        <v>0</v>
      </c>
      <c r="AC287" s="189">
        <f>'INFO'!$J$10</f>
        <v>0</v>
      </c>
      <c r="AD287" s="186">
        <f>'INFO'!$J$9</f>
        <v>0</v>
      </c>
      <c r="AE287" s="186">
        <f>IF($G$260&gt;0,10*$G$260/D287,0)</f>
        <v>0</v>
      </c>
    </row>
    <row r="288" ht="15.35" customHeight="1">
      <c r="A288" t="s" s="180">
        <v>475</v>
      </c>
      <c r="B288" t="s" s="204">
        <v>86</v>
      </c>
      <c r="C288" s="205">
        <v>10088</v>
      </c>
      <c r="D288" s="182">
        <f>_xlfn.SUMIFS('HOLDS'!N1:N155,'HOLDS'!C1:C155,B288)+_xlfn.SUMIFS('HOLDS'!N1:N155,'HOLDS'!C1:C155,"CH.GR.RVSET")</f>
        <v>0</v>
      </c>
      <c r="E288" t="s" s="183">
        <v>6</v>
      </c>
      <c r="F288" s="184">
        <f>VLOOKUP(B288,'HOLDS'!C1:T155,5,FALSE)</f>
        <v>126</v>
      </c>
      <c r="G288" s="182">
        <f>_xlfn.SUMIFS('HOLDS'!N1:N155,'HOLDS'!C1:C155,B288)</f>
        <v>0</v>
      </c>
      <c r="H288" s="185">
        <f>F288*G288</f>
        <v>0</v>
      </c>
      <c r="I288" s="186">
        <f>'INFO'!$D$6</f>
        <v>0</v>
      </c>
      <c r="J288" s="186">
        <f>'INFO'!$D$7</f>
        <v>0</v>
      </c>
      <c r="K288" t="s" s="187">
        <f>'INFO'!$D$8</f>
      </c>
      <c r="L288" s="186">
        <f>'INFO'!$D$9</f>
        <v>0</v>
      </c>
      <c r="M288" s="186">
        <f>'INFO'!$D$10</f>
        <v>0</v>
      </c>
      <c r="N288" t="s" s="187">
        <f>'INFO'!$D$11</f>
      </c>
      <c r="O288" s="186">
        <f>'INFO'!$D$13</f>
        <v>0</v>
      </c>
      <c r="P288" s="186">
        <f>'INFO'!$D$14</f>
        <v>0</v>
      </c>
      <c r="Q288" t="s" s="187">
        <f>'INFO'!$D$15</f>
      </c>
      <c r="R288" s="188">
        <f>'INFO'!$D$17</f>
      </c>
      <c r="S288" t="s" s="187">
        <f>'INFO'!$D$18</f>
      </c>
      <c r="T288" t="s" s="187">
        <f>'INFO'!$D$19</f>
      </c>
      <c r="U288" s="186">
        <f>'INFO'!$D$22</f>
        <v>0</v>
      </c>
      <c r="V288" s="186">
        <f>'INFO'!$D$23</f>
        <v>0</v>
      </c>
      <c r="W288" t="s" s="187">
        <f>'INFO'!$D$24</f>
      </c>
      <c r="X288" s="186">
        <f>'INFO'!$D$25</f>
        <v>0</v>
      </c>
      <c r="Y288" s="186">
        <f>'INFO'!$D$26</f>
        <v>0</v>
      </c>
      <c r="Z288" s="186">
        <f>'INFO'!$D$27</f>
        <v>0</v>
      </c>
      <c r="AA288" t="s" s="187">
        <f>'INFO'!$D$28</f>
      </c>
      <c r="AB288" s="186">
        <f>'INFO'!$D$29</f>
        <v>0</v>
      </c>
      <c r="AC288" s="189">
        <f>'INFO'!$J$10</f>
        <v>0</v>
      </c>
      <c r="AD288" s="186">
        <f>'INFO'!$J$9</f>
        <v>0</v>
      </c>
      <c r="AE288" s="186">
        <f>IF($G$260&gt;0,10*$G$260/D288,0)</f>
        <v>0</v>
      </c>
    </row>
    <row r="289" ht="15.35" customHeight="1">
      <c r="A289" t="s" s="180">
        <v>476</v>
      </c>
      <c r="B289" t="s" s="204">
        <v>88</v>
      </c>
      <c r="C289" s="205">
        <v>10088</v>
      </c>
      <c r="D289" s="182">
        <f>_xlfn.SUMIFS('HOLDS'!N1:N155,'HOLDS'!C1:C155,B289)+_xlfn.SUMIFS('HOLDS'!N1:N155,'HOLDS'!C1:C155,"CH.GR.RVSET")</f>
        <v>0</v>
      </c>
      <c r="E289" t="s" s="183">
        <v>6</v>
      </c>
      <c r="F289" s="184">
        <f>VLOOKUP(B289,'HOLDS'!C1:T155,5,FALSE)</f>
        <v>133</v>
      </c>
      <c r="G289" s="182">
        <f>_xlfn.SUMIFS('HOLDS'!N1:N155,'HOLDS'!C1:C155,B289)</f>
        <v>0</v>
      </c>
      <c r="H289" s="185">
        <f>F289*G289</f>
        <v>0</v>
      </c>
      <c r="I289" s="186">
        <f>'INFO'!$D$6</f>
        <v>0</v>
      </c>
      <c r="J289" s="186">
        <f>'INFO'!$D$7</f>
        <v>0</v>
      </c>
      <c r="K289" t="s" s="187">
        <f>'INFO'!$D$8</f>
      </c>
      <c r="L289" s="186">
        <f>'INFO'!$D$9</f>
        <v>0</v>
      </c>
      <c r="M289" s="186">
        <f>'INFO'!$D$10</f>
        <v>0</v>
      </c>
      <c r="N289" t="s" s="187">
        <f>'INFO'!$D$11</f>
      </c>
      <c r="O289" s="186">
        <f>'INFO'!$D$13</f>
        <v>0</v>
      </c>
      <c r="P289" s="186">
        <f>'INFO'!$D$14</f>
        <v>0</v>
      </c>
      <c r="Q289" t="s" s="187">
        <f>'INFO'!$D$15</f>
      </c>
      <c r="R289" s="188">
        <f>'INFO'!$D$17</f>
      </c>
      <c r="S289" t="s" s="187">
        <f>'INFO'!$D$18</f>
      </c>
      <c r="T289" t="s" s="187">
        <f>'INFO'!$D$19</f>
      </c>
      <c r="U289" s="186">
        <f>'INFO'!$D$22</f>
        <v>0</v>
      </c>
      <c r="V289" s="186">
        <f>'INFO'!$D$23</f>
        <v>0</v>
      </c>
      <c r="W289" t="s" s="187">
        <f>'INFO'!$D$24</f>
      </c>
      <c r="X289" s="186">
        <f>'INFO'!$D$25</f>
        <v>0</v>
      </c>
      <c r="Y289" s="186">
        <f>'INFO'!$D$26</f>
        <v>0</v>
      </c>
      <c r="Z289" s="186">
        <f>'INFO'!$D$27</f>
        <v>0</v>
      </c>
      <c r="AA289" t="s" s="187">
        <f>'INFO'!$D$28</f>
      </c>
      <c r="AB289" s="186">
        <f>'INFO'!$D$29</f>
        <v>0</v>
      </c>
      <c r="AC289" s="189">
        <f>'INFO'!$J$10</f>
        <v>0</v>
      </c>
      <c r="AD289" s="186">
        <f>'INFO'!$J$9</f>
        <v>0</v>
      </c>
      <c r="AE289" s="186">
        <f>IF($G$260&gt;0,10*$G$260/D289,0)</f>
        <v>0</v>
      </c>
    </row>
    <row r="290" ht="15.35" customHeight="1">
      <c r="A290" t="s" s="180">
        <v>477</v>
      </c>
      <c r="B290" t="s" s="204">
        <v>90</v>
      </c>
      <c r="C290" s="205">
        <v>10088</v>
      </c>
      <c r="D290" s="182">
        <f>_xlfn.SUMIFS('HOLDS'!N1:N155,'HOLDS'!C1:C155,B290)+_xlfn.SUMIFS('HOLDS'!N1:N155,'HOLDS'!C1:C155,"CH.GR.RVSET")</f>
        <v>0</v>
      </c>
      <c r="E290" t="s" s="183">
        <v>6</v>
      </c>
      <c r="F290" s="184">
        <f>VLOOKUP(B290,'HOLDS'!C1:T155,5,FALSE)</f>
        <v>152.5</v>
      </c>
      <c r="G290" s="182">
        <f>_xlfn.SUMIFS('HOLDS'!N1:N155,'HOLDS'!C1:C155,B290)</f>
        <v>0</v>
      </c>
      <c r="H290" s="185">
        <f>F290*G290</f>
        <v>0</v>
      </c>
      <c r="I290" s="186">
        <f>'INFO'!$D$6</f>
        <v>0</v>
      </c>
      <c r="J290" s="186">
        <f>'INFO'!$D$7</f>
        <v>0</v>
      </c>
      <c r="K290" t="s" s="187">
        <f>'INFO'!$D$8</f>
      </c>
      <c r="L290" s="186">
        <f>'INFO'!$D$9</f>
        <v>0</v>
      </c>
      <c r="M290" s="186">
        <f>'INFO'!$D$10</f>
        <v>0</v>
      </c>
      <c r="N290" t="s" s="187">
        <f>'INFO'!$D$11</f>
      </c>
      <c r="O290" s="186">
        <f>'INFO'!$D$13</f>
        <v>0</v>
      </c>
      <c r="P290" s="186">
        <f>'INFO'!$D$14</f>
        <v>0</v>
      </c>
      <c r="Q290" t="s" s="187">
        <f>'INFO'!$D$15</f>
      </c>
      <c r="R290" s="188">
        <f>'INFO'!$D$17</f>
      </c>
      <c r="S290" t="s" s="187">
        <f>'INFO'!$D$18</f>
      </c>
      <c r="T290" t="s" s="187">
        <f>'INFO'!$D$19</f>
      </c>
      <c r="U290" s="186">
        <f>'INFO'!$D$22</f>
        <v>0</v>
      </c>
      <c r="V290" s="186">
        <f>'INFO'!$D$23</f>
        <v>0</v>
      </c>
      <c r="W290" t="s" s="187">
        <f>'INFO'!$D$24</f>
      </c>
      <c r="X290" s="186">
        <f>'INFO'!$D$25</f>
        <v>0</v>
      </c>
      <c r="Y290" s="186">
        <f>'INFO'!$D$26</f>
        <v>0</v>
      </c>
      <c r="Z290" s="186">
        <f>'INFO'!$D$27</f>
        <v>0</v>
      </c>
      <c r="AA290" t="s" s="187">
        <f>'INFO'!$D$28</f>
      </c>
      <c r="AB290" s="186">
        <f>'INFO'!$D$29</f>
        <v>0</v>
      </c>
      <c r="AC290" s="189">
        <f>'INFO'!$J$10</f>
        <v>0</v>
      </c>
      <c r="AD290" s="186">
        <f>'INFO'!$J$9</f>
        <v>0</v>
      </c>
      <c r="AE290" s="186">
        <f>IF($G$260&gt;0,10*$G$260/D290,0)</f>
        <v>0</v>
      </c>
    </row>
    <row r="291" ht="15.35" customHeight="1">
      <c r="A291" t="s" s="180">
        <v>478</v>
      </c>
      <c r="B291" t="s" s="204">
        <v>92</v>
      </c>
      <c r="C291" s="205">
        <v>10088</v>
      </c>
      <c r="D291" s="182">
        <f>_xlfn.SUMIFS('HOLDS'!N1:N155,'HOLDS'!C1:C155,B291)+_xlfn.SUMIFS('HOLDS'!N1:N155,'HOLDS'!C1:C155,"CH.GR.RVSET")</f>
        <v>0</v>
      </c>
      <c r="E291" t="s" s="183">
        <v>6</v>
      </c>
      <c r="F291" s="184">
        <f>VLOOKUP(B291,'HOLDS'!C1:T155,5,FALSE)</f>
        <v>160</v>
      </c>
      <c r="G291" s="182">
        <f>_xlfn.SUMIFS('HOLDS'!N1:N155,'HOLDS'!C1:C155,B291)</f>
        <v>0</v>
      </c>
      <c r="H291" s="185">
        <f>F291*G291</f>
        <v>0</v>
      </c>
      <c r="I291" s="186">
        <f>'INFO'!$D$6</f>
        <v>0</v>
      </c>
      <c r="J291" s="186">
        <f>'INFO'!$D$7</f>
        <v>0</v>
      </c>
      <c r="K291" t="s" s="187">
        <f>'INFO'!$D$8</f>
      </c>
      <c r="L291" s="186">
        <f>'INFO'!$D$9</f>
        <v>0</v>
      </c>
      <c r="M291" s="186">
        <f>'INFO'!$D$10</f>
        <v>0</v>
      </c>
      <c r="N291" t="s" s="187">
        <f>'INFO'!$D$11</f>
      </c>
      <c r="O291" s="186">
        <f>'INFO'!$D$13</f>
        <v>0</v>
      </c>
      <c r="P291" s="186">
        <f>'INFO'!$D$14</f>
        <v>0</v>
      </c>
      <c r="Q291" t="s" s="187">
        <f>'INFO'!$D$15</f>
      </c>
      <c r="R291" s="188">
        <f>'INFO'!$D$17</f>
      </c>
      <c r="S291" t="s" s="187">
        <f>'INFO'!$D$18</f>
      </c>
      <c r="T291" t="s" s="187">
        <f>'INFO'!$D$19</f>
      </c>
      <c r="U291" s="186">
        <f>'INFO'!$D$22</f>
        <v>0</v>
      </c>
      <c r="V291" s="186">
        <f>'INFO'!$D$23</f>
        <v>0</v>
      </c>
      <c r="W291" t="s" s="187">
        <f>'INFO'!$D$24</f>
      </c>
      <c r="X291" s="186">
        <f>'INFO'!$D$25</f>
        <v>0</v>
      </c>
      <c r="Y291" s="186">
        <f>'INFO'!$D$26</f>
        <v>0</v>
      </c>
      <c r="Z291" s="186">
        <f>'INFO'!$D$27</f>
        <v>0</v>
      </c>
      <c r="AA291" t="s" s="187">
        <f>'INFO'!$D$28</f>
      </c>
      <c r="AB291" s="186">
        <f>'INFO'!$D$29</f>
        <v>0</v>
      </c>
      <c r="AC291" s="189">
        <f>'INFO'!$J$10</f>
        <v>0</v>
      </c>
      <c r="AD291" s="186">
        <f>'INFO'!$J$9</f>
        <v>0</v>
      </c>
      <c r="AE291" s="186">
        <f>IF($G$260&gt;0,10*$G$260/D291,0)</f>
        <v>0</v>
      </c>
    </row>
    <row r="292" ht="15.35" customHeight="1">
      <c r="A292" t="s" s="180">
        <v>479</v>
      </c>
      <c r="B292" t="s" s="204">
        <v>94</v>
      </c>
      <c r="C292" s="205">
        <v>10088</v>
      </c>
      <c r="D292" s="182">
        <f>_xlfn.SUMIFS('HOLDS'!N1:N155,'HOLDS'!C1:C155,B292)+_xlfn.SUMIFS('HOLDS'!N1:N155,'HOLDS'!C1:C155,"CH.GR.RVSET")</f>
        <v>0</v>
      </c>
      <c r="E292" t="s" s="183">
        <v>6</v>
      </c>
      <c r="F292" s="184">
        <f>VLOOKUP(B292,'HOLDS'!C1:T155,5,FALSE)</f>
        <v>159.5</v>
      </c>
      <c r="G292" s="182">
        <f>_xlfn.SUMIFS('HOLDS'!N1:N155,'HOLDS'!C1:C155,B292)</f>
        <v>0</v>
      </c>
      <c r="H292" s="185">
        <f>F292*G292</f>
        <v>0</v>
      </c>
      <c r="I292" s="186">
        <f>'INFO'!$D$6</f>
        <v>0</v>
      </c>
      <c r="J292" s="186">
        <f>'INFO'!$D$7</f>
        <v>0</v>
      </c>
      <c r="K292" t="s" s="187">
        <f>'INFO'!$D$8</f>
      </c>
      <c r="L292" s="186">
        <f>'INFO'!$D$9</f>
        <v>0</v>
      </c>
      <c r="M292" s="186">
        <f>'INFO'!$D$10</f>
        <v>0</v>
      </c>
      <c r="N292" t="s" s="187">
        <f>'INFO'!$D$11</f>
      </c>
      <c r="O292" s="186">
        <f>'INFO'!$D$13</f>
        <v>0</v>
      </c>
      <c r="P292" s="186">
        <f>'INFO'!$D$14</f>
        <v>0</v>
      </c>
      <c r="Q292" t="s" s="187">
        <f>'INFO'!$D$15</f>
      </c>
      <c r="R292" s="188">
        <f>'INFO'!$D$17</f>
      </c>
      <c r="S292" t="s" s="187">
        <f>'INFO'!$D$18</f>
      </c>
      <c r="T292" t="s" s="187">
        <f>'INFO'!$D$19</f>
      </c>
      <c r="U292" s="186">
        <f>'INFO'!$D$22</f>
        <v>0</v>
      </c>
      <c r="V292" s="186">
        <f>'INFO'!$D$23</f>
        <v>0</v>
      </c>
      <c r="W292" t="s" s="187">
        <f>'INFO'!$D$24</f>
      </c>
      <c r="X292" s="186">
        <f>'INFO'!$D$25</f>
        <v>0</v>
      </c>
      <c r="Y292" s="186">
        <f>'INFO'!$D$26</f>
        <v>0</v>
      </c>
      <c r="Z292" s="186">
        <f>'INFO'!$D$27</f>
        <v>0</v>
      </c>
      <c r="AA292" t="s" s="187">
        <f>'INFO'!$D$28</f>
      </c>
      <c r="AB292" s="186">
        <f>'INFO'!$D$29</f>
        <v>0</v>
      </c>
      <c r="AC292" s="189">
        <f>'INFO'!$J$10</f>
        <v>0</v>
      </c>
      <c r="AD292" s="186">
        <f>'INFO'!$J$9</f>
        <v>0</v>
      </c>
      <c r="AE292" s="186">
        <f>IF($G$260&gt;0,10*$G$260/D292,0)</f>
        <v>0</v>
      </c>
    </row>
    <row r="293" ht="15.35" customHeight="1">
      <c r="A293" t="s" s="180">
        <v>480</v>
      </c>
      <c r="B293" t="s" s="204">
        <v>96</v>
      </c>
      <c r="C293" s="205">
        <v>10088</v>
      </c>
      <c r="D293" s="182">
        <f>_xlfn.SUMIFS('HOLDS'!N1:N155,'HOLDS'!C1:C155,B293)+_xlfn.SUMIFS('HOLDS'!N1:N155,'HOLDS'!C1:C155,"CH.GR.RVSET")</f>
        <v>0</v>
      </c>
      <c r="E293" t="s" s="183">
        <v>6</v>
      </c>
      <c r="F293" s="184">
        <f>VLOOKUP(B293,'HOLDS'!C1:T155,5,FALSE)</f>
        <v>136.5</v>
      </c>
      <c r="G293" s="182">
        <f>_xlfn.SUMIFS('HOLDS'!N1:N155,'HOLDS'!C1:C155,B293)</f>
        <v>0</v>
      </c>
      <c r="H293" s="185">
        <f>F293*G293</f>
        <v>0</v>
      </c>
      <c r="I293" s="186">
        <f>'INFO'!$D$6</f>
        <v>0</v>
      </c>
      <c r="J293" s="186">
        <f>'INFO'!$D$7</f>
        <v>0</v>
      </c>
      <c r="K293" t="s" s="187">
        <f>'INFO'!$D$8</f>
      </c>
      <c r="L293" s="186">
        <f>'INFO'!$D$9</f>
        <v>0</v>
      </c>
      <c r="M293" s="186">
        <f>'INFO'!$D$10</f>
        <v>0</v>
      </c>
      <c r="N293" t="s" s="187">
        <f>'INFO'!$D$11</f>
      </c>
      <c r="O293" s="186">
        <f>'INFO'!$D$13</f>
        <v>0</v>
      </c>
      <c r="P293" s="186">
        <f>'INFO'!$D$14</f>
        <v>0</v>
      </c>
      <c r="Q293" t="s" s="187">
        <f>'INFO'!$D$15</f>
      </c>
      <c r="R293" s="188">
        <f>'INFO'!$D$17</f>
      </c>
      <c r="S293" t="s" s="187">
        <f>'INFO'!$D$18</f>
      </c>
      <c r="T293" t="s" s="187">
        <f>'INFO'!$D$19</f>
      </c>
      <c r="U293" s="186">
        <f>'INFO'!$D$22</f>
        <v>0</v>
      </c>
      <c r="V293" s="186">
        <f>'INFO'!$D$23</f>
        <v>0</v>
      </c>
      <c r="W293" t="s" s="187">
        <f>'INFO'!$D$24</f>
      </c>
      <c r="X293" s="186">
        <f>'INFO'!$D$25</f>
        <v>0</v>
      </c>
      <c r="Y293" s="186">
        <f>'INFO'!$D$26</f>
        <v>0</v>
      </c>
      <c r="Z293" s="186">
        <f>'INFO'!$D$27</f>
        <v>0</v>
      </c>
      <c r="AA293" t="s" s="187">
        <f>'INFO'!$D$28</f>
      </c>
      <c r="AB293" s="186">
        <f>'INFO'!$D$29</f>
        <v>0</v>
      </c>
      <c r="AC293" s="189">
        <f>'INFO'!$J$10</f>
        <v>0</v>
      </c>
      <c r="AD293" s="186">
        <f>'INFO'!$J$9</f>
        <v>0</v>
      </c>
      <c r="AE293" s="186">
        <f>IF($G$260&gt;0,10*$G$260/D293,0)</f>
        <v>0</v>
      </c>
    </row>
    <row r="294" ht="15.35" customHeight="1">
      <c r="A294" t="s" s="180">
        <v>481</v>
      </c>
      <c r="B294" t="s" s="204">
        <v>98</v>
      </c>
      <c r="C294" s="205">
        <v>10088</v>
      </c>
      <c r="D294" s="182">
        <f>_xlfn.SUMIFS('HOLDS'!N1:N155,'HOLDS'!C1:C155,B294)+_xlfn.SUMIFS('HOLDS'!N1:N155,'HOLDS'!C1:C155,"CH.GR.RVSET")</f>
        <v>0</v>
      </c>
      <c r="E294" t="s" s="183">
        <v>6</v>
      </c>
      <c r="F294" s="184">
        <f>VLOOKUP(B294,'HOLDS'!C1:T155,5,FALSE)</f>
        <v>141.5</v>
      </c>
      <c r="G294" s="182">
        <f>_xlfn.SUMIFS('HOLDS'!N1:N155,'HOLDS'!C1:C155,B294)</f>
        <v>0</v>
      </c>
      <c r="H294" s="185">
        <f>F294*G294</f>
        <v>0</v>
      </c>
      <c r="I294" s="186">
        <f>'INFO'!$D$6</f>
        <v>0</v>
      </c>
      <c r="J294" s="186">
        <f>'INFO'!$D$7</f>
        <v>0</v>
      </c>
      <c r="K294" t="s" s="187">
        <f>'INFO'!$D$8</f>
      </c>
      <c r="L294" s="186">
        <f>'INFO'!$D$9</f>
        <v>0</v>
      </c>
      <c r="M294" s="186">
        <f>'INFO'!$D$10</f>
        <v>0</v>
      </c>
      <c r="N294" t="s" s="187">
        <f>'INFO'!$D$11</f>
      </c>
      <c r="O294" s="186">
        <f>'INFO'!$D$13</f>
        <v>0</v>
      </c>
      <c r="P294" s="186">
        <f>'INFO'!$D$14</f>
        <v>0</v>
      </c>
      <c r="Q294" t="s" s="187">
        <f>'INFO'!$D$15</f>
      </c>
      <c r="R294" s="188">
        <f>'INFO'!$D$17</f>
      </c>
      <c r="S294" t="s" s="187">
        <f>'INFO'!$D$18</f>
      </c>
      <c r="T294" t="s" s="187">
        <f>'INFO'!$D$19</f>
      </c>
      <c r="U294" s="186">
        <f>'INFO'!$D$22</f>
        <v>0</v>
      </c>
      <c r="V294" s="186">
        <f>'INFO'!$D$23</f>
        <v>0</v>
      </c>
      <c r="W294" t="s" s="187">
        <f>'INFO'!$D$24</f>
      </c>
      <c r="X294" s="186">
        <f>'INFO'!$D$25</f>
        <v>0</v>
      </c>
      <c r="Y294" s="186">
        <f>'INFO'!$D$26</f>
        <v>0</v>
      </c>
      <c r="Z294" s="186">
        <f>'INFO'!$D$27</f>
        <v>0</v>
      </c>
      <c r="AA294" t="s" s="187">
        <f>'INFO'!$D$28</f>
      </c>
      <c r="AB294" s="186">
        <f>'INFO'!$D$29</f>
        <v>0</v>
      </c>
      <c r="AC294" s="189">
        <f>'INFO'!$J$10</f>
        <v>0</v>
      </c>
      <c r="AD294" s="186">
        <f>'INFO'!$J$9</f>
        <v>0</v>
      </c>
      <c r="AE294" s="186">
        <f>IF($G$260&gt;0,10*$G$260/D294,0)</f>
        <v>0</v>
      </c>
    </row>
    <row r="295" ht="15.35" customHeight="1">
      <c r="A295" t="s" s="180">
        <v>482</v>
      </c>
      <c r="B295" t="s" s="204">
        <v>100</v>
      </c>
      <c r="C295" s="205">
        <v>10088</v>
      </c>
      <c r="D295" s="182">
        <f>_xlfn.SUMIFS('HOLDS'!N1:N155,'HOLDS'!C1:C155,B295)+_xlfn.SUMIFS('HOLDS'!N1:N155,'HOLDS'!C1:C155,"CH.GR.RVSET")</f>
        <v>0</v>
      </c>
      <c r="E295" t="s" s="183">
        <v>6</v>
      </c>
      <c r="F295" s="184">
        <f>VLOOKUP(B295,'HOLDS'!C1:T155,5,FALSE)</f>
        <v>161.5</v>
      </c>
      <c r="G295" s="182">
        <f>_xlfn.SUMIFS('HOLDS'!N1:N155,'HOLDS'!C1:C155,B295)</f>
        <v>0</v>
      </c>
      <c r="H295" s="185">
        <f>F295*G295</f>
        <v>0</v>
      </c>
      <c r="I295" s="186">
        <f>'INFO'!$D$6</f>
        <v>0</v>
      </c>
      <c r="J295" s="186">
        <f>'INFO'!$D$7</f>
        <v>0</v>
      </c>
      <c r="K295" t="s" s="187">
        <f>'INFO'!$D$8</f>
      </c>
      <c r="L295" s="186">
        <f>'INFO'!$D$9</f>
        <v>0</v>
      </c>
      <c r="M295" s="186">
        <f>'INFO'!$D$10</f>
        <v>0</v>
      </c>
      <c r="N295" t="s" s="187">
        <f>'INFO'!$D$11</f>
      </c>
      <c r="O295" s="186">
        <f>'INFO'!$D$13</f>
        <v>0</v>
      </c>
      <c r="P295" s="186">
        <f>'INFO'!$D$14</f>
        <v>0</v>
      </c>
      <c r="Q295" t="s" s="187">
        <f>'INFO'!$D$15</f>
      </c>
      <c r="R295" s="188">
        <f>'INFO'!$D$17</f>
      </c>
      <c r="S295" t="s" s="187">
        <f>'INFO'!$D$18</f>
      </c>
      <c r="T295" t="s" s="187">
        <f>'INFO'!$D$19</f>
      </c>
      <c r="U295" s="186">
        <f>'INFO'!$D$22</f>
        <v>0</v>
      </c>
      <c r="V295" s="186">
        <f>'INFO'!$D$23</f>
        <v>0</v>
      </c>
      <c r="W295" t="s" s="187">
        <f>'INFO'!$D$24</f>
      </c>
      <c r="X295" s="186">
        <f>'INFO'!$D$25</f>
        <v>0</v>
      </c>
      <c r="Y295" s="186">
        <f>'INFO'!$D$26</f>
        <v>0</v>
      </c>
      <c r="Z295" s="186">
        <f>'INFO'!$D$27</f>
        <v>0</v>
      </c>
      <c r="AA295" t="s" s="187">
        <f>'INFO'!$D$28</f>
      </c>
      <c r="AB295" s="186">
        <f>'INFO'!$D$29</f>
        <v>0</v>
      </c>
      <c r="AC295" s="189">
        <f>'INFO'!$J$10</f>
        <v>0</v>
      </c>
      <c r="AD295" s="186">
        <f>'INFO'!$J$9</f>
        <v>0</v>
      </c>
      <c r="AE295" s="186">
        <f>IF($G$260&gt;0,10*$G$260/D295,0)</f>
        <v>0</v>
      </c>
    </row>
    <row r="296" ht="15.35" customHeight="1">
      <c r="A296" t="s" s="180">
        <v>483</v>
      </c>
      <c r="B296" t="s" s="204">
        <v>102</v>
      </c>
      <c r="C296" s="205">
        <v>10088</v>
      </c>
      <c r="D296" s="182">
        <f>_xlfn.SUMIFS('HOLDS'!N1:N155,'HOLDS'!C1:C155,B296)+_xlfn.SUMIFS('HOLDS'!N1:N155,'HOLDS'!C1:C155,"CH.GR.RVSET")</f>
        <v>0</v>
      </c>
      <c r="E296" t="s" s="183">
        <v>6</v>
      </c>
      <c r="F296" s="184">
        <f>VLOOKUP(B296,'HOLDS'!C1:T155,5,FALSE)</f>
        <v>183</v>
      </c>
      <c r="G296" s="182">
        <f>_xlfn.SUMIFS('HOLDS'!N1:N155,'HOLDS'!C1:C155,B296)</f>
        <v>0</v>
      </c>
      <c r="H296" s="185">
        <f>F296*G296</f>
        <v>0</v>
      </c>
      <c r="I296" s="186">
        <f>'INFO'!$D$6</f>
        <v>0</v>
      </c>
      <c r="J296" s="186">
        <f>'INFO'!$D$7</f>
        <v>0</v>
      </c>
      <c r="K296" t="s" s="187">
        <f>'INFO'!$D$8</f>
      </c>
      <c r="L296" s="186">
        <f>'INFO'!$D$9</f>
        <v>0</v>
      </c>
      <c r="M296" s="186">
        <f>'INFO'!$D$10</f>
        <v>0</v>
      </c>
      <c r="N296" t="s" s="187">
        <f>'INFO'!$D$11</f>
      </c>
      <c r="O296" s="186">
        <f>'INFO'!$D$13</f>
        <v>0</v>
      </c>
      <c r="P296" s="186">
        <f>'INFO'!$D$14</f>
        <v>0</v>
      </c>
      <c r="Q296" t="s" s="187">
        <f>'INFO'!$D$15</f>
      </c>
      <c r="R296" s="188">
        <f>'INFO'!$D$17</f>
      </c>
      <c r="S296" t="s" s="187">
        <f>'INFO'!$D$18</f>
      </c>
      <c r="T296" t="s" s="187">
        <f>'INFO'!$D$19</f>
      </c>
      <c r="U296" s="186">
        <f>'INFO'!$D$22</f>
        <v>0</v>
      </c>
      <c r="V296" s="186">
        <f>'INFO'!$D$23</f>
        <v>0</v>
      </c>
      <c r="W296" t="s" s="187">
        <f>'INFO'!$D$24</f>
      </c>
      <c r="X296" s="186">
        <f>'INFO'!$D$25</f>
        <v>0</v>
      </c>
      <c r="Y296" s="186">
        <f>'INFO'!$D$26</f>
        <v>0</v>
      </c>
      <c r="Z296" s="186">
        <f>'INFO'!$D$27</f>
        <v>0</v>
      </c>
      <c r="AA296" t="s" s="187">
        <f>'INFO'!$D$28</f>
      </c>
      <c r="AB296" s="186">
        <f>'INFO'!$D$29</f>
        <v>0</v>
      </c>
      <c r="AC296" s="189">
        <f>'INFO'!$J$10</f>
        <v>0</v>
      </c>
      <c r="AD296" s="186">
        <f>'INFO'!$J$9</f>
        <v>0</v>
      </c>
      <c r="AE296" s="186">
        <f>IF($G$260&gt;0,10*$G$260/D296,0)</f>
        <v>0</v>
      </c>
    </row>
    <row r="297" ht="15.35" customHeight="1">
      <c r="A297" t="s" s="180">
        <v>484</v>
      </c>
      <c r="B297" t="s" s="204">
        <v>104</v>
      </c>
      <c r="C297" s="205">
        <v>10088</v>
      </c>
      <c r="D297" s="182">
        <f>_xlfn.SUMIFS('HOLDS'!N1:N155,'HOLDS'!C1:C155,B297)+_xlfn.SUMIFS('HOLDS'!N1:N155,'HOLDS'!C1:C155,"CH.GR.RVSET")</f>
        <v>0</v>
      </c>
      <c r="E297" t="s" s="183">
        <v>6</v>
      </c>
      <c r="F297" s="184">
        <f>VLOOKUP(B297,'HOLDS'!C1:T155,5,FALSE)</f>
        <v>146.5</v>
      </c>
      <c r="G297" s="182">
        <f>_xlfn.SUMIFS('HOLDS'!N1:N155,'HOLDS'!C1:C155,B297)</f>
        <v>0</v>
      </c>
      <c r="H297" s="185">
        <f>F297*G297</f>
        <v>0</v>
      </c>
      <c r="I297" s="186">
        <f>'INFO'!$D$6</f>
        <v>0</v>
      </c>
      <c r="J297" s="186">
        <f>'INFO'!$D$7</f>
        <v>0</v>
      </c>
      <c r="K297" t="s" s="187">
        <f>'INFO'!$D$8</f>
      </c>
      <c r="L297" s="186">
        <f>'INFO'!$D$9</f>
        <v>0</v>
      </c>
      <c r="M297" s="186">
        <f>'INFO'!$D$10</f>
        <v>0</v>
      </c>
      <c r="N297" t="s" s="187">
        <f>'INFO'!$D$11</f>
      </c>
      <c r="O297" s="186">
        <f>'INFO'!$D$13</f>
        <v>0</v>
      </c>
      <c r="P297" s="186">
        <f>'INFO'!$D$14</f>
        <v>0</v>
      </c>
      <c r="Q297" t="s" s="187">
        <f>'INFO'!$D$15</f>
      </c>
      <c r="R297" s="188">
        <f>'INFO'!$D$17</f>
      </c>
      <c r="S297" t="s" s="187">
        <f>'INFO'!$D$18</f>
      </c>
      <c r="T297" t="s" s="187">
        <f>'INFO'!$D$19</f>
      </c>
      <c r="U297" s="186">
        <f>'INFO'!$D$22</f>
        <v>0</v>
      </c>
      <c r="V297" s="186">
        <f>'INFO'!$D$23</f>
        <v>0</v>
      </c>
      <c r="W297" t="s" s="187">
        <f>'INFO'!$D$24</f>
      </c>
      <c r="X297" s="186">
        <f>'INFO'!$D$25</f>
        <v>0</v>
      </c>
      <c r="Y297" s="186">
        <f>'INFO'!$D$26</f>
        <v>0</v>
      </c>
      <c r="Z297" s="186">
        <f>'INFO'!$D$27</f>
        <v>0</v>
      </c>
      <c r="AA297" t="s" s="187">
        <f>'INFO'!$D$28</f>
      </c>
      <c r="AB297" s="186">
        <f>'INFO'!$D$29</f>
        <v>0</v>
      </c>
      <c r="AC297" s="189">
        <f>'INFO'!$J$10</f>
        <v>0</v>
      </c>
      <c r="AD297" s="186">
        <f>'INFO'!$J$9</f>
        <v>0</v>
      </c>
      <c r="AE297" s="186">
        <f>IF($G$260&gt;0,10*$G$260/D297,0)</f>
        <v>0</v>
      </c>
    </row>
    <row r="298" ht="15.35" customHeight="1">
      <c r="A298" t="s" s="180">
        <v>485</v>
      </c>
      <c r="B298" t="s" s="204">
        <v>106</v>
      </c>
      <c r="C298" s="205">
        <v>10088</v>
      </c>
      <c r="D298" s="182">
        <f>_xlfn.SUMIFS('HOLDS'!N1:N155,'HOLDS'!C1:C155,B298)+_xlfn.SUMIFS('HOLDS'!N1:N155,'HOLDS'!C1:C155,"CH.GR.RVSET")</f>
        <v>0</v>
      </c>
      <c r="E298" t="s" s="183">
        <v>6</v>
      </c>
      <c r="F298" s="184">
        <f>VLOOKUP(B298,'HOLDS'!C1:T155,5,FALSE)</f>
        <v>188</v>
      </c>
      <c r="G298" s="182">
        <f>_xlfn.SUMIFS('HOLDS'!N1:N155,'HOLDS'!C1:C155,B298)</f>
        <v>0</v>
      </c>
      <c r="H298" s="185">
        <f>F298*G298</f>
        <v>0</v>
      </c>
      <c r="I298" s="186">
        <f>'INFO'!$D$6</f>
        <v>0</v>
      </c>
      <c r="J298" s="186">
        <f>'INFO'!$D$7</f>
        <v>0</v>
      </c>
      <c r="K298" t="s" s="187">
        <f>'INFO'!$D$8</f>
      </c>
      <c r="L298" s="186">
        <f>'INFO'!$D$9</f>
        <v>0</v>
      </c>
      <c r="M298" s="186">
        <f>'INFO'!$D$10</f>
        <v>0</v>
      </c>
      <c r="N298" t="s" s="187">
        <f>'INFO'!$D$11</f>
      </c>
      <c r="O298" s="186">
        <f>'INFO'!$D$13</f>
        <v>0</v>
      </c>
      <c r="P298" s="186">
        <f>'INFO'!$D$14</f>
        <v>0</v>
      </c>
      <c r="Q298" t="s" s="187">
        <f>'INFO'!$D$15</f>
      </c>
      <c r="R298" s="188">
        <f>'INFO'!$D$17</f>
      </c>
      <c r="S298" t="s" s="187">
        <f>'INFO'!$D$18</f>
      </c>
      <c r="T298" t="s" s="187">
        <f>'INFO'!$D$19</f>
      </c>
      <c r="U298" s="186">
        <f>'INFO'!$D$22</f>
        <v>0</v>
      </c>
      <c r="V298" s="186">
        <f>'INFO'!$D$23</f>
        <v>0</v>
      </c>
      <c r="W298" t="s" s="187">
        <f>'INFO'!$D$24</f>
      </c>
      <c r="X298" s="186">
        <f>'INFO'!$D$25</f>
        <v>0</v>
      </c>
      <c r="Y298" s="186">
        <f>'INFO'!$D$26</f>
        <v>0</v>
      </c>
      <c r="Z298" s="186">
        <f>'INFO'!$D$27</f>
        <v>0</v>
      </c>
      <c r="AA298" t="s" s="187">
        <f>'INFO'!$D$28</f>
      </c>
      <c r="AB298" s="186">
        <f>'INFO'!$D$29</f>
        <v>0</v>
      </c>
      <c r="AC298" s="189">
        <f>'INFO'!$J$10</f>
        <v>0</v>
      </c>
      <c r="AD298" s="186">
        <f>'INFO'!$J$9</f>
        <v>0</v>
      </c>
      <c r="AE298" s="186">
        <f>IF($G$260&gt;0,10*$G$260/D298,0)</f>
        <v>0</v>
      </c>
    </row>
    <row r="299" ht="15.35" customHeight="1">
      <c r="A299" t="s" s="180">
        <v>486</v>
      </c>
      <c r="B299" t="s" s="204">
        <v>108</v>
      </c>
      <c r="C299" s="205">
        <v>10088</v>
      </c>
      <c r="D299" s="182">
        <f>_xlfn.SUMIFS('HOLDS'!N1:N155,'HOLDS'!C1:C155,B299)+_xlfn.SUMIFS('HOLDS'!N1:N155,'HOLDS'!C1:C155,"CH.GR.RVSET")</f>
        <v>0</v>
      </c>
      <c r="E299" t="s" s="183">
        <v>6</v>
      </c>
      <c r="F299" s="184">
        <f>VLOOKUP(B299,'HOLDS'!C1:T155,5,FALSE)</f>
        <v>150</v>
      </c>
      <c r="G299" s="182">
        <f>_xlfn.SUMIFS('HOLDS'!N1:N155,'HOLDS'!C1:C155,B299)</f>
        <v>0</v>
      </c>
      <c r="H299" s="185">
        <f>F299*G299</f>
        <v>0</v>
      </c>
      <c r="I299" s="186">
        <f>'INFO'!$D$6</f>
        <v>0</v>
      </c>
      <c r="J299" s="186">
        <f>'INFO'!$D$7</f>
        <v>0</v>
      </c>
      <c r="K299" t="s" s="187">
        <f>'INFO'!$D$8</f>
      </c>
      <c r="L299" s="186">
        <f>'INFO'!$D$9</f>
        <v>0</v>
      </c>
      <c r="M299" s="186">
        <f>'INFO'!$D$10</f>
        <v>0</v>
      </c>
      <c r="N299" t="s" s="187">
        <f>'INFO'!$D$11</f>
      </c>
      <c r="O299" s="186">
        <f>'INFO'!$D$13</f>
        <v>0</v>
      </c>
      <c r="P299" s="186">
        <f>'INFO'!$D$14</f>
        <v>0</v>
      </c>
      <c r="Q299" t="s" s="187">
        <f>'INFO'!$D$15</f>
      </c>
      <c r="R299" s="188">
        <f>'INFO'!$D$17</f>
      </c>
      <c r="S299" t="s" s="187">
        <f>'INFO'!$D$18</f>
      </c>
      <c r="T299" t="s" s="187">
        <f>'INFO'!$D$19</f>
      </c>
      <c r="U299" s="186">
        <f>'INFO'!$D$22</f>
        <v>0</v>
      </c>
      <c r="V299" s="186">
        <f>'INFO'!$D$23</f>
        <v>0</v>
      </c>
      <c r="W299" t="s" s="187">
        <f>'INFO'!$D$24</f>
      </c>
      <c r="X299" s="186">
        <f>'INFO'!$D$25</f>
        <v>0</v>
      </c>
      <c r="Y299" s="186">
        <f>'INFO'!$D$26</f>
        <v>0</v>
      </c>
      <c r="Z299" s="186">
        <f>'INFO'!$D$27</f>
        <v>0</v>
      </c>
      <c r="AA299" t="s" s="187">
        <f>'INFO'!$D$28</f>
      </c>
      <c r="AB299" s="186">
        <f>'INFO'!$D$29</f>
        <v>0</v>
      </c>
      <c r="AC299" s="189">
        <f>'INFO'!$J$10</f>
        <v>0</v>
      </c>
      <c r="AD299" s="186">
        <f>'INFO'!$J$9</f>
        <v>0</v>
      </c>
      <c r="AE299" s="186">
        <f>IF($G$260&gt;0,10*$G$260/D299,0)</f>
        <v>0</v>
      </c>
    </row>
    <row r="300" ht="15.35" customHeight="1">
      <c r="A300" t="s" s="180">
        <v>487</v>
      </c>
      <c r="B300" t="s" s="204">
        <v>110</v>
      </c>
      <c r="C300" s="205">
        <v>10088</v>
      </c>
      <c r="D300" s="182">
        <f>_xlfn.SUMIFS('HOLDS'!N1:N155,'HOLDS'!C1:C155,B300)+_xlfn.SUMIFS('HOLDS'!N1:N155,'HOLDS'!C1:C155,"CH.GR.RVSET")</f>
        <v>0</v>
      </c>
      <c r="E300" t="s" s="183">
        <v>6</v>
      </c>
      <c r="F300" s="184">
        <f>VLOOKUP(B300,'HOLDS'!C1:T155,5,FALSE)</f>
        <v>221.5</v>
      </c>
      <c r="G300" s="182">
        <f>_xlfn.SUMIFS('HOLDS'!N1:N155,'HOLDS'!C1:C155,B300)</f>
        <v>0</v>
      </c>
      <c r="H300" s="185">
        <f>F300*G300</f>
        <v>0</v>
      </c>
      <c r="I300" s="186">
        <f>'INFO'!$D$6</f>
        <v>0</v>
      </c>
      <c r="J300" s="186">
        <f>'INFO'!$D$7</f>
        <v>0</v>
      </c>
      <c r="K300" t="s" s="187">
        <f>'INFO'!$D$8</f>
      </c>
      <c r="L300" s="186">
        <f>'INFO'!$D$9</f>
        <v>0</v>
      </c>
      <c r="M300" s="186">
        <f>'INFO'!$D$10</f>
        <v>0</v>
      </c>
      <c r="N300" t="s" s="187">
        <f>'INFO'!$D$11</f>
      </c>
      <c r="O300" s="186">
        <f>'INFO'!$D$13</f>
        <v>0</v>
      </c>
      <c r="P300" s="186">
        <f>'INFO'!$D$14</f>
        <v>0</v>
      </c>
      <c r="Q300" t="s" s="187">
        <f>'INFO'!$D$15</f>
      </c>
      <c r="R300" s="188">
        <f>'INFO'!$D$17</f>
      </c>
      <c r="S300" t="s" s="187">
        <f>'INFO'!$D$18</f>
      </c>
      <c r="T300" t="s" s="187">
        <f>'INFO'!$D$19</f>
      </c>
      <c r="U300" s="186">
        <f>'INFO'!$D$22</f>
        <v>0</v>
      </c>
      <c r="V300" s="186">
        <f>'INFO'!$D$23</f>
        <v>0</v>
      </c>
      <c r="W300" t="s" s="187">
        <f>'INFO'!$D$24</f>
      </c>
      <c r="X300" s="186">
        <f>'INFO'!$D$25</f>
        <v>0</v>
      </c>
      <c r="Y300" s="186">
        <f>'INFO'!$D$26</f>
        <v>0</v>
      </c>
      <c r="Z300" s="186">
        <f>'INFO'!$D$27</f>
        <v>0</v>
      </c>
      <c r="AA300" t="s" s="187">
        <f>'INFO'!$D$28</f>
      </c>
      <c r="AB300" s="186">
        <f>'INFO'!$D$29</f>
        <v>0</v>
      </c>
      <c r="AC300" s="189">
        <f>'INFO'!$J$10</f>
        <v>0</v>
      </c>
      <c r="AD300" s="186">
        <f>'INFO'!$J$9</f>
        <v>0</v>
      </c>
      <c r="AE300" s="186">
        <f>IF($G$260&gt;0,10*$G$260/D300,0)</f>
        <v>0</v>
      </c>
    </row>
    <row r="301" ht="15.35" customHeight="1">
      <c r="A301" t="s" s="180">
        <v>488</v>
      </c>
      <c r="B301" t="s" s="204">
        <v>112</v>
      </c>
      <c r="C301" s="205">
        <v>10088</v>
      </c>
      <c r="D301" s="182">
        <f>_xlfn.SUMIFS('HOLDS'!N1:N155,'HOLDS'!C1:C155,B301)+_xlfn.SUMIFS('HOLDS'!N1:N155,'HOLDS'!C1:C155,"CH.GR.RVSET")</f>
        <v>0</v>
      </c>
      <c r="E301" t="s" s="183">
        <v>6</v>
      </c>
      <c r="F301" s="184">
        <f>VLOOKUP(B301,'HOLDS'!C1:T155,5,FALSE)</f>
        <v>229</v>
      </c>
      <c r="G301" s="182">
        <f>_xlfn.SUMIFS('HOLDS'!N1:N155,'HOLDS'!C1:C155,B301)</f>
        <v>0</v>
      </c>
      <c r="H301" s="185">
        <f>F301*G301</f>
        <v>0</v>
      </c>
      <c r="I301" s="186">
        <f>'INFO'!$D$6</f>
        <v>0</v>
      </c>
      <c r="J301" s="186">
        <f>'INFO'!$D$7</f>
        <v>0</v>
      </c>
      <c r="K301" t="s" s="187">
        <f>'INFO'!$D$8</f>
      </c>
      <c r="L301" s="186">
        <f>'INFO'!$D$9</f>
        <v>0</v>
      </c>
      <c r="M301" s="186">
        <f>'INFO'!$D$10</f>
        <v>0</v>
      </c>
      <c r="N301" t="s" s="187">
        <f>'INFO'!$D$11</f>
      </c>
      <c r="O301" s="186">
        <f>'INFO'!$D$13</f>
        <v>0</v>
      </c>
      <c r="P301" s="186">
        <f>'INFO'!$D$14</f>
        <v>0</v>
      </c>
      <c r="Q301" t="s" s="187">
        <f>'INFO'!$D$15</f>
      </c>
      <c r="R301" s="188">
        <f>'INFO'!$D$17</f>
      </c>
      <c r="S301" t="s" s="187">
        <f>'INFO'!$D$18</f>
      </c>
      <c r="T301" t="s" s="187">
        <f>'INFO'!$D$19</f>
      </c>
      <c r="U301" s="186">
        <f>'INFO'!$D$22</f>
        <v>0</v>
      </c>
      <c r="V301" s="186">
        <f>'INFO'!$D$23</f>
        <v>0</v>
      </c>
      <c r="W301" t="s" s="187">
        <f>'INFO'!$D$24</f>
      </c>
      <c r="X301" s="186">
        <f>'INFO'!$D$25</f>
        <v>0</v>
      </c>
      <c r="Y301" s="186">
        <f>'INFO'!$D$26</f>
        <v>0</v>
      </c>
      <c r="Z301" s="186">
        <f>'INFO'!$D$27</f>
        <v>0</v>
      </c>
      <c r="AA301" t="s" s="187">
        <f>'INFO'!$D$28</f>
      </c>
      <c r="AB301" s="186">
        <f>'INFO'!$D$29</f>
        <v>0</v>
      </c>
      <c r="AC301" s="189">
        <f>'INFO'!$J$10</f>
        <v>0</v>
      </c>
      <c r="AD301" s="186">
        <f>'INFO'!$J$9</f>
        <v>0</v>
      </c>
      <c r="AE301" s="186">
        <f>IF($G$260&gt;0,10*$G$260/D301,0)</f>
        <v>0</v>
      </c>
    </row>
    <row r="302" ht="15.35" customHeight="1">
      <c r="A302" t="s" s="180">
        <v>489</v>
      </c>
      <c r="B302" t="s" s="204">
        <v>114</v>
      </c>
      <c r="C302" s="205">
        <v>10088</v>
      </c>
      <c r="D302" s="182">
        <f>_xlfn.SUMIFS('HOLDS'!N1:N155,'HOLDS'!C1:C155,B302)+_xlfn.SUMIFS('HOLDS'!N1:N155,'HOLDS'!C1:C155,"CH.GR.RVSET")</f>
        <v>0</v>
      </c>
      <c r="E302" t="s" s="183">
        <v>6</v>
      </c>
      <c r="F302" s="184">
        <f>VLOOKUP(B302,'HOLDS'!C1:T155,5,FALSE)</f>
        <v>229</v>
      </c>
      <c r="G302" s="182">
        <f>_xlfn.SUMIFS('HOLDS'!N1:N155,'HOLDS'!C1:C155,B302)</f>
        <v>0</v>
      </c>
      <c r="H302" s="185">
        <f>F302*G302</f>
        <v>0</v>
      </c>
      <c r="I302" s="186">
        <f>'INFO'!$D$6</f>
        <v>0</v>
      </c>
      <c r="J302" s="186">
        <f>'INFO'!$D$7</f>
        <v>0</v>
      </c>
      <c r="K302" t="s" s="187">
        <f>'INFO'!$D$8</f>
      </c>
      <c r="L302" s="186">
        <f>'INFO'!$D$9</f>
        <v>0</v>
      </c>
      <c r="M302" s="186">
        <f>'INFO'!$D$10</f>
        <v>0</v>
      </c>
      <c r="N302" t="s" s="187">
        <f>'INFO'!$D$11</f>
      </c>
      <c r="O302" s="186">
        <f>'INFO'!$D$13</f>
        <v>0</v>
      </c>
      <c r="P302" s="186">
        <f>'INFO'!$D$14</f>
        <v>0</v>
      </c>
      <c r="Q302" t="s" s="187">
        <f>'INFO'!$D$15</f>
      </c>
      <c r="R302" s="188">
        <f>'INFO'!$D$17</f>
      </c>
      <c r="S302" t="s" s="187">
        <f>'INFO'!$D$18</f>
      </c>
      <c r="T302" t="s" s="187">
        <f>'INFO'!$D$19</f>
      </c>
      <c r="U302" s="186">
        <f>'INFO'!$D$22</f>
        <v>0</v>
      </c>
      <c r="V302" s="186">
        <f>'INFO'!$D$23</f>
        <v>0</v>
      </c>
      <c r="W302" t="s" s="187">
        <f>'INFO'!$D$24</f>
      </c>
      <c r="X302" s="186">
        <f>'INFO'!$D$25</f>
        <v>0</v>
      </c>
      <c r="Y302" s="186">
        <f>'INFO'!$D$26</f>
        <v>0</v>
      </c>
      <c r="Z302" s="186">
        <f>'INFO'!$D$27</f>
        <v>0</v>
      </c>
      <c r="AA302" t="s" s="187">
        <f>'INFO'!$D$28</f>
      </c>
      <c r="AB302" s="186">
        <f>'INFO'!$D$29</f>
        <v>0</v>
      </c>
      <c r="AC302" s="189">
        <f>'INFO'!$J$10</f>
        <v>0</v>
      </c>
      <c r="AD302" s="186">
        <f>'INFO'!$J$9</f>
        <v>0</v>
      </c>
      <c r="AE302" s="191">
        <f>IF($G$260&gt;0,10*$G$260/D302,0)</f>
        <v>0</v>
      </c>
    </row>
    <row r="303" ht="15.35" customHeight="1">
      <c r="A303" t="s" s="192">
        <v>447</v>
      </c>
      <c r="B303" t="s" s="202">
        <v>23</v>
      </c>
      <c r="C303" s="203">
        <v>10095</v>
      </c>
      <c r="D303" s="169"/>
      <c r="E303" t="s" s="194">
        <v>7</v>
      </c>
      <c r="F303" s="195">
        <f>VLOOKUP(B303,'HOLDS'!C1:T155,5,FALSE)</f>
        <v>5635.5</v>
      </c>
      <c r="G303" s="172">
        <f>_xlfn.SUMIFS('HOLDS'!O1:O155,'HOLDS'!C1:C155,B303)</f>
        <v>0</v>
      </c>
      <c r="H303" s="196">
        <f>F303*G303</f>
        <v>0</v>
      </c>
      <c r="I303" s="197">
        <f>'INFO'!$D$6</f>
        <v>0</v>
      </c>
      <c r="J303" s="197">
        <f>'INFO'!$D$7</f>
        <v>0</v>
      </c>
      <c r="K303" t="s" s="198">
        <f>'INFO'!$D$8</f>
      </c>
      <c r="L303" s="197">
        <f>'INFO'!$D$9</f>
        <v>0</v>
      </c>
      <c r="M303" s="197">
        <f>'INFO'!$D$10</f>
        <v>0</v>
      </c>
      <c r="N303" t="s" s="198">
        <f>'INFO'!$D$11</f>
      </c>
      <c r="O303" s="197">
        <f>'INFO'!$D$13</f>
        <v>0</v>
      </c>
      <c r="P303" s="197">
        <f>'INFO'!$D$14</f>
        <v>0</v>
      </c>
      <c r="Q303" t="s" s="198">
        <f>'INFO'!$D$15</f>
      </c>
      <c r="R303" s="199">
        <f>'INFO'!$D$17</f>
      </c>
      <c r="S303" t="s" s="198">
        <f>'INFO'!$D$18</f>
      </c>
      <c r="T303" t="s" s="198">
        <f>'INFO'!$D$19</f>
      </c>
      <c r="U303" s="197">
        <f>'INFO'!$D$22</f>
        <v>0</v>
      </c>
      <c r="V303" s="197">
        <f>'INFO'!$D$23</f>
        <v>0</v>
      </c>
      <c r="W303" t="s" s="198">
        <f>'INFO'!$D$24</f>
      </c>
      <c r="X303" s="197">
        <f>'INFO'!$D$25</f>
        <v>0</v>
      </c>
      <c r="Y303" s="197">
        <f>'INFO'!$D$26</f>
        <v>0</v>
      </c>
      <c r="Z303" s="197">
        <f>'INFO'!$D$27</f>
        <v>0</v>
      </c>
      <c r="AA303" t="s" s="198">
        <f>'INFO'!$D$28</f>
      </c>
      <c r="AB303" s="197">
        <f>'INFO'!$D$29</f>
        <v>0</v>
      </c>
      <c r="AC303" s="200">
        <f>'INFO'!$J$10</f>
        <v>0</v>
      </c>
      <c r="AD303" s="201">
        <f>'INFO'!$J$9</f>
        <v>0</v>
      </c>
      <c r="AE303" s="179"/>
    </row>
    <row r="304" ht="15.35" customHeight="1">
      <c r="A304" t="s" s="180">
        <v>448</v>
      </c>
      <c r="B304" t="s" s="204">
        <v>26</v>
      </c>
      <c r="C304" s="205">
        <v>10095</v>
      </c>
      <c r="D304" s="182">
        <f>_xlfn.SUMIFS('HOLDS'!O1:O155,'HOLDS'!C1:C155,B304)+_xlfn.SUMIFS('HOLDS'!O1:O155,'HOLDS'!C1:C155,"CH.GR.RVSET")</f>
        <v>0</v>
      </c>
      <c r="E304" t="s" s="183">
        <v>7</v>
      </c>
      <c r="F304" s="184">
        <f>VLOOKUP(B304,'HOLDS'!C1:T155,5,FALSE)</f>
        <v>149</v>
      </c>
      <c r="G304" s="182">
        <f>_xlfn.SUMIFS('HOLDS'!O1:O155,'HOLDS'!C1:C155,B304)</f>
        <v>0</v>
      </c>
      <c r="H304" s="185">
        <f>F304*G304</f>
        <v>0</v>
      </c>
      <c r="I304" s="186">
        <f>'INFO'!$D$6</f>
        <v>0</v>
      </c>
      <c r="J304" s="186">
        <f>'INFO'!$D$7</f>
        <v>0</v>
      </c>
      <c r="K304" t="s" s="187">
        <f>'INFO'!$D$8</f>
      </c>
      <c r="L304" s="186">
        <f>'INFO'!$D$9</f>
        <v>0</v>
      </c>
      <c r="M304" s="186">
        <f>'INFO'!$D$10</f>
        <v>0</v>
      </c>
      <c r="N304" t="s" s="187">
        <f>'INFO'!$D$11</f>
      </c>
      <c r="O304" s="186">
        <f>'INFO'!$D$13</f>
        <v>0</v>
      </c>
      <c r="P304" s="186">
        <f>'INFO'!$D$14</f>
        <v>0</v>
      </c>
      <c r="Q304" t="s" s="187">
        <f>'INFO'!$D$15</f>
      </c>
      <c r="R304" s="188">
        <f>'INFO'!$D$17</f>
      </c>
      <c r="S304" t="s" s="187">
        <f>'INFO'!$D$18</f>
      </c>
      <c r="T304" t="s" s="187">
        <f>'INFO'!$D$19</f>
      </c>
      <c r="U304" s="186">
        <f>'INFO'!$D$22</f>
        <v>0</v>
      </c>
      <c r="V304" s="186">
        <f>'INFO'!$D$23</f>
        <v>0</v>
      </c>
      <c r="W304" t="s" s="187">
        <f>'INFO'!$D$24</f>
      </c>
      <c r="X304" s="186">
        <f>'INFO'!$D$25</f>
        <v>0</v>
      </c>
      <c r="Y304" s="186">
        <f>'INFO'!$D$26</f>
        <v>0</v>
      </c>
      <c r="Z304" s="186">
        <f>'INFO'!$D$27</f>
        <v>0</v>
      </c>
      <c r="AA304" t="s" s="187">
        <f>'INFO'!$D$28</f>
      </c>
      <c r="AB304" s="186">
        <f>'INFO'!$D$29</f>
        <v>0</v>
      </c>
      <c r="AC304" s="189">
        <f>'INFO'!$J$10</f>
        <v>0</v>
      </c>
      <c r="AD304" s="186">
        <f>'INFO'!$J$9</f>
        <v>0</v>
      </c>
      <c r="AE304" s="190">
        <f>IF($G$303&gt;0,10*$G$303/D304,0)</f>
        <v>0</v>
      </c>
    </row>
    <row r="305" ht="15.35" customHeight="1">
      <c r="A305" t="s" s="180">
        <v>449</v>
      </c>
      <c r="B305" t="s" s="204">
        <v>29</v>
      </c>
      <c r="C305" s="205">
        <v>10095</v>
      </c>
      <c r="D305" s="182">
        <f>_xlfn.SUMIFS('HOLDS'!O1:O155,'HOLDS'!C1:C155,B305)+_xlfn.SUMIFS('HOLDS'!O1:O155,'HOLDS'!C1:C155,"CH.GR.RVSET")</f>
        <v>0</v>
      </c>
      <c r="E305" t="s" s="183">
        <v>7</v>
      </c>
      <c r="F305" s="184">
        <f>VLOOKUP(B305,'HOLDS'!C1:T155,5,FALSE)</f>
        <v>136.5</v>
      </c>
      <c r="G305" s="182">
        <f>_xlfn.SUMIFS('HOLDS'!O1:O155,'HOLDS'!C1:C155,B305)</f>
        <v>0</v>
      </c>
      <c r="H305" s="185">
        <f>F305*G305</f>
        <v>0</v>
      </c>
      <c r="I305" s="186">
        <f>'INFO'!$D$6</f>
        <v>0</v>
      </c>
      <c r="J305" s="186">
        <f>'INFO'!$D$7</f>
        <v>0</v>
      </c>
      <c r="K305" t="s" s="187">
        <f>'INFO'!$D$8</f>
      </c>
      <c r="L305" s="186">
        <f>'INFO'!$D$9</f>
        <v>0</v>
      </c>
      <c r="M305" s="186">
        <f>'INFO'!$D$10</f>
        <v>0</v>
      </c>
      <c r="N305" t="s" s="187">
        <f>'INFO'!$D$11</f>
      </c>
      <c r="O305" s="186">
        <f>'INFO'!$D$13</f>
        <v>0</v>
      </c>
      <c r="P305" s="186">
        <f>'INFO'!$D$14</f>
        <v>0</v>
      </c>
      <c r="Q305" t="s" s="187">
        <f>'INFO'!$D$15</f>
      </c>
      <c r="R305" s="188">
        <f>'INFO'!$D$17</f>
      </c>
      <c r="S305" t="s" s="187">
        <f>'INFO'!$D$18</f>
      </c>
      <c r="T305" t="s" s="187">
        <f>'INFO'!$D$19</f>
      </c>
      <c r="U305" s="186">
        <f>'INFO'!$D$22</f>
        <v>0</v>
      </c>
      <c r="V305" s="186">
        <f>'INFO'!$D$23</f>
        <v>0</v>
      </c>
      <c r="W305" t="s" s="187">
        <f>'INFO'!$D$24</f>
      </c>
      <c r="X305" s="186">
        <f>'INFO'!$D$25</f>
        <v>0</v>
      </c>
      <c r="Y305" s="186">
        <f>'INFO'!$D$26</f>
        <v>0</v>
      </c>
      <c r="Z305" s="186">
        <f>'INFO'!$D$27</f>
        <v>0</v>
      </c>
      <c r="AA305" t="s" s="187">
        <f>'INFO'!$D$28</f>
      </c>
      <c r="AB305" s="186">
        <f>'INFO'!$D$29</f>
        <v>0</v>
      </c>
      <c r="AC305" s="189">
        <f>'INFO'!$J$10</f>
        <v>0</v>
      </c>
      <c r="AD305" s="186">
        <f>'INFO'!$J$9</f>
        <v>0</v>
      </c>
      <c r="AE305" s="186">
        <f>IF($G$303&gt;0,10*$G$303/D305,0)</f>
        <v>0</v>
      </c>
    </row>
    <row r="306" ht="15.35" customHeight="1">
      <c r="A306" t="s" s="180">
        <v>450</v>
      </c>
      <c r="B306" t="s" s="204">
        <v>31</v>
      </c>
      <c r="C306" s="205">
        <v>10095</v>
      </c>
      <c r="D306" s="182">
        <f>_xlfn.SUMIFS('HOLDS'!O1:O155,'HOLDS'!C1:C155,B306)+_xlfn.SUMIFS('HOLDS'!O1:O155,'HOLDS'!C1:C155,"CH.GR.RVSET")</f>
        <v>0</v>
      </c>
      <c r="E306" t="s" s="183">
        <v>7</v>
      </c>
      <c r="F306" s="184">
        <f>VLOOKUP(B306,'HOLDS'!C1:T155,5,FALSE)</f>
        <v>128</v>
      </c>
      <c r="G306" s="182">
        <f>_xlfn.SUMIFS('HOLDS'!O1:O155,'HOLDS'!C1:C155,B306)</f>
        <v>0</v>
      </c>
      <c r="H306" s="185">
        <f>F306*G306</f>
        <v>0</v>
      </c>
      <c r="I306" s="186">
        <f>'INFO'!$D$6</f>
        <v>0</v>
      </c>
      <c r="J306" s="186">
        <f>'INFO'!$D$7</f>
        <v>0</v>
      </c>
      <c r="K306" t="s" s="187">
        <f>'INFO'!$D$8</f>
      </c>
      <c r="L306" s="186">
        <f>'INFO'!$D$9</f>
        <v>0</v>
      </c>
      <c r="M306" s="186">
        <f>'INFO'!$D$10</f>
        <v>0</v>
      </c>
      <c r="N306" t="s" s="187">
        <f>'INFO'!$D$11</f>
      </c>
      <c r="O306" s="186">
        <f>'INFO'!$D$13</f>
        <v>0</v>
      </c>
      <c r="P306" s="186">
        <f>'INFO'!$D$14</f>
        <v>0</v>
      </c>
      <c r="Q306" t="s" s="187">
        <f>'INFO'!$D$15</f>
      </c>
      <c r="R306" s="188">
        <f>'INFO'!$D$17</f>
      </c>
      <c r="S306" t="s" s="187">
        <f>'INFO'!$D$18</f>
      </c>
      <c r="T306" t="s" s="187">
        <f>'INFO'!$D$19</f>
      </c>
      <c r="U306" s="186">
        <f>'INFO'!$D$22</f>
        <v>0</v>
      </c>
      <c r="V306" s="186">
        <f>'INFO'!$D$23</f>
        <v>0</v>
      </c>
      <c r="W306" t="s" s="187">
        <f>'INFO'!$D$24</f>
      </c>
      <c r="X306" s="186">
        <f>'INFO'!$D$25</f>
        <v>0</v>
      </c>
      <c r="Y306" s="186">
        <f>'INFO'!$D$26</f>
        <v>0</v>
      </c>
      <c r="Z306" s="186">
        <f>'INFO'!$D$27</f>
        <v>0</v>
      </c>
      <c r="AA306" t="s" s="187">
        <f>'INFO'!$D$28</f>
      </c>
      <c r="AB306" s="186">
        <f>'INFO'!$D$29</f>
        <v>0</v>
      </c>
      <c r="AC306" s="189">
        <f>'INFO'!$J$10</f>
        <v>0</v>
      </c>
      <c r="AD306" s="186">
        <f>'INFO'!$J$9</f>
        <v>0</v>
      </c>
      <c r="AE306" s="186">
        <f>IF($G$303&gt;0,10*$G$303/D306,0)</f>
        <v>0</v>
      </c>
    </row>
    <row r="307" ht="15.35" customHeight="1">
      <c r="A307" t="s" s="180">
        <v>451</v>
      </c>
      <c r="B307" t="s" s="204">
        <v>34</v>
      </c>
      <c r="C307" s="205">
        <v>10095</v>
      </c>
      <c r="D307" s="182">
        <f>_xlfn.SUMIFS('HOLDS'!O1:O155,'HOLDS'!C1:C155,B307)+_xlfn.SUMIFS('HOLDS'!O1:O155,'HOLDS'!C1:C155,"CH.GR.RVSET")</f>
        <v>0</v>
      </c>
      <c r="E307" t="s" s="183">
        <v>7</v>
      </c>
      <c r="F307" s="184">
        <f>VLOOKUP(B307,'HOLDS'!C1:T155,5,FALSE)</f>
        <v>115</v>
      </c>
      <c r="G307" s="182">
        <f>_xlfn.SUMIFS('HOLDS'!O1:O155,'HOLDS'!C1:C155,B307)</f>
        <v>0</v>
      </c>
      <c r="H307" s="185">
        <f>F307*G307</f>
        <v>0</v>
      </c>
      <c r="I307" s="186">
        <f>'INFO'!$D$6</f>
        <v>0</v>
      </c>
      <c r="J307" s="186">
        <f>'INFO'!$D$7</f>
        <v>0</v>
      </c>
      <c r="K307" t="s" s="187">
        <f>'INFO'!$D$8</f>
      </c>
      <c r="L307" s="186">
        <f>'INFO'!$D$9</f>
        <v>0</v>
      </c>
      <c r="M307" s="186">
        <f>'INFO'!$D$10</f>
        <v>0</v>
      </c>
      <c r="N307" t="s" s="187">
        <f>'INFO'!$D$11</f>
      </c>
      <c r="O307" s="186">
        <f>'INFO'!$D$13</f>
        <v>0</v>
      </c>
      <c r="P307" s="186">
        <f>'INFO'!$D$14</f>
        <v>0</v>
      </c>
      <c r="Q307" t="s" s="187">
        <f>'INFO'!$D$15</f>
      </c>
      <c r="R307" s="188">
        <f>'INFO'!$D$17</f>
      </c>
      <c r="S307" t="s" s="187">
        <f>'INFO'!$D$18</f>
      </c>
      <c r="T307" t="s" s="187">
        <f>'INFO'!$D$19</f>
      </c>
      <c r="U307" s="186">
        <f>'INFO'!$D$22</f>
        <v>0</v>
      </c>
      <c r="V307" s="186">
        <f>'INFO'!$D$23</f>
        <v>0</v>
      </c>
      <c r="W307" t="s" s="187">
        <f>'INFO'!$D$24</f>
      </c>
      <c r="X307" s="186">
        <f>'INFO'!$D$25</f>
        <v>0</v>
      </c>
      <c r="Y307" s="186">
        <f>'INFO'!$D$26</f>
        <v>0</v>
      </c>
      <c r="Z307" s="186">
        <f>'INFO'!$D$27</f>
        <v>0</v>
      </c>
      <c r="AA307" t="s" s="187">
        <f>'INFO'!$D$28</f>
      </c>
      <c r="AB307" s="186">
        <f>'INFO'!$D$29</f>
        <v>0</v>
      </c>
      <c r="AC307" s="189">
        <f>'INFO'!$J$10</f>
        <v>0</v>
      </c>
      <c r="AD307" s="186">
        <f>'INFO'!$J$9</f>
        <v>0</v>
      </c>
      <c r="AE307" s="186">
        <f>IF($G$303&gt;0,10*$G$303/D307,0)</f>
        <v>0</v>
      </c>
    </row>
    <row r="308" ht="15.35" customHeight="1">
      <c r="A308" t="s" s="180">
        <v>452</v>
      </c>
      <c r="B308" t="s" s="204">
        <v>37</v>
      </c>
      <c r="C308" s="205">
        <v>10095</v>
      </c>
      <c r="D308" s="182">
        <f>_xlfn.SUMIFS('HOLDS'!O1:O155,'HOLDS'!C1:C155,B308)+_xlfn.SUMIFS('HOLDS'!O1:O155,'HOLDS'!C1:C155,"CH.GR.RVSET")</f>
        <v>0</v>
      </c>
      <c r="E308" t="s" s="183">
        <v>7</v>
      </c>
      <c r="F308" s="184">
        <f>VLOOKUP(B308,'HOLDS'!C1:T155,5,FALSE)</f>
        <v>159.5</v>
      </c>
      <c r="G308" s="182">
        <f>_xlfn.SUMIFS('HOLDS'!O1:O155,'HOLDS'!C1:C155,B308)</f>
        <v>0</v>
      </c>
      <c r="H308" s="185">
        <f>F308*G308</f>
        <v>0</v>
      </c>
      <c r="I308" s="186">
        <f>'INFO'!$D$6</f>
        <v>0</v>
      </c>
      <c r="J308" s="186">
        <f>'INFO'!$D$7</f>
        <v>0</v>
      </c>
      <c r="K308" t="s" s="187">
        <f>'INFO'!$D$8</f>
      </c>
      <c r="L308" s="186">
        <f>'INFO'!$D$9</f>
        <v>0</v>
      </c>
      <c r="M308" s="186">
        <f>'INFO'!$D$10</f>
        <v>0</v>
      </c>
      <c r="N308" t="s" s="187">
        <f>'INFO'!$D$11</f>
      </c>
      <c r="O308" s="186">
        <f>'INFO'!$D$13</f>
        <v>0</v>
      </c>
      <c r="P308" s="186">
        <f>'INFO'!$D$14</f>
        <v>0</v>
      </c>
      <c r="Q308" t="s" s="187">
        <f>'INFO'!$D$15</f>
      </c>
      <c r="R308" s="188">
        <f>'INFO'!$D$17</f>
      </c>
      <c r="S308" t="s" s="187">
        <f>'INFO'!$D$18</f>
      </c>
      <c r="T308" t="s" s="187">
        <f>'INFO'!$D$19</f>
      </c>
      <c r="U308" s="186">
        <f>'INFO'!$D$22</f>
        <v>0</v>
      </c>
      <c r="V308" s="186">
        <f>'INFO'!$D$23</f>
        <v>0</v>
      </c>
      <c r="W308" t="s" s="187">
        <f>'INFO'!$D$24</f>
      </c>
      <c r="X308" s="186">
        <f>'INFO'!$D$25</f>
        <v>0</v>
      </c>
      <c r="Y308" s="186">
        <f>'INFO'!$D$26</f>
        <v>0</v>
      </c>
      <c r="Z308" s="186">
        <f>'INFO'!$D$27</f>
        <v>0</v>
      </c>
      <c r="AA308" t="s" s="187">
        <f>'INFO'!$D$28</f>
      </c>
      <c r="AB308" s="186">
        <f>'INFO'!$D$29</f>
        <v>0</v>
      </c>
      <c r="AC308" s="189">
        <f>'INFO'!$J$10</f>
        <v>0</v>
      </c>
      <c r="AD308" s="186">
        <f>'INFO'!$J$9</f>
        <v>0</v>
      </c>
      <c r="AE308" s="186">
        <f>IF($G$303&gt;0,10*$G$303/D308,0)</f>
        <v>0</v>
      </c>
    </row>
    <row r="309" ht="15.35" customHeight="1">
      <c r="A309" t="s" s="180">
        <v>453</v>
      </c>
      <c r="B309" t="s" s="204">
        <v>39</v>
      </c>
      <c r="C309" s="205">
        <v>10095</v>
      </c>
      <c r="D309" s="182">
        <f>_xlfn.SUMIFS('HOLDS'!O1:O155,'HOLDS'!C1:C155,B309)+_xlfn.SUMIFS('HOLDS'!O1:O155,'HOLDS'!C1:C155,"CH.GR.RVSET")</f>
        <v>0</v>
      </c>
      <c r="E309" t="s" s="183">
        <v>7</v>
      </c>
      <c r="F309" s="184">
        <f>VLOOKUP(B309,'HOLDS'!C1:T155,5,FALSE)</f>
        <v>119.5</v>
      </c>
      <c r="G309" s="182">
        <f>_xlfn.SUMIFS('HOLDS'!O1:O155,'HOLDS'!C1:C155,B309)</f>
        <v>0</v>
      </c>
      <c r="H309" s="185">
        <f>F309*G309</f>
        <v>0</v>
      </c>
      <c r="I309" s="186">
        <f>'INFO'!$D$6</f>
        <v>0</v>
      </c>
      <c r="J309" s="186">
        <f>'INFO'!$D$7</f>
        <v>0</v>
      </c>
      <c r="K309" t="s" s="187">
        <f>'INFO'!$D$8</f>
      </c>
      <c r="L309" s="186">
        <f>'INFO'!$D$9</f>
        <v>0</v>
      </c>
      <c r="M309" s="186">
        <f>'INFO'!$D$10</f>
        <v>0</v>
      </c>
      <c r="N309" t="s" s="187">
        <f>'INFO'!$D$11</f>
      </c>
      <c r="O309" s="186">
        <f>'INFO'!$D$13</f>
        <v>0</v>
      </c>
      <c r="P309" s="186">
        <f>'INFO'!$D$14</f>
        <v>0</v>
      </c>
      <c r="Q309" t="s" s="187">
        <f>'INFO'!$D$15</f>
      </c>
      <c r="R309" s="188">
        <f>'INFO'!$D$17</f>
      </c>
      <c r="S309" t="s" s="187">
        <f>'INFO'!$D$18</f>
      </c>
      <c r="T309" t="s" s="187">
        <f>'INFO'!$D$19</f>
      </c>
      <c r="U309" s="186">
        <f>'INFO'!$D$22</f>
        <v>0</v>
      </c>
      <c r="V309" s="186">
        <f>'INFO'!$D$23</f>
        <v>0</v>
      </c>
      <c r="W309" t="s" s="187">
        <f>'INFO'!$D$24</f>
      </c>
      <c r="X309" s="186">
        <f>'INFO'!$D$25</f>
        <v>0</v>
      </c>
      <c r="Y309" s="186">
        <f>'INFO'!$D$26</f>
        <v>0</v>
      </c>
      <c r="Z309" s="186">
        <f>'INFO'!$D$27</f>
        <v>0</v>
      </c>
      <c r="AA309" t="s" s="187">
        <f>'INFO'!$D$28</f>
      </c>
      <c r="AB309" s="186">
        <f>'INFO'!$D$29</f>
        <v>0</v>
      </c>
      <c r="AC309" s="189">
        <f>'INFO'!$J$10</f>
        <v>0</v>
      </c>
      <c r="AD309" s="186">
        <f>'INFO'!$J$9</f>
        <v>0</v>
      </c>
      <c r="AE309" s="186">
        <f>IF($G$303&gt;0,10*$G$303/D309,0)</f>
        <v>0</v>
      </c>
    </row>
    <row r="310" ht="15.35" customHeight="1">
      <c r="A310" t="s" s="180">
        <v>454</v>
      </c>
      <c r="B310" t="s" s="204">
        <v>41</v>
      </c>
      <c r="C310" s="205">
        <v>10095</v>
      </c>
      <c r="D310" s="182">
        <f>_xlfn.SUMIFS('HOLDS'!O1:O155,'HOLDS'!C1:C155,B310)+_xlfn.SUMIFS('HOLDS'!O1:O155,'HOLDS'!C1:C155,"CH.GR.RVSET")</f>
        <v>0</v>
      </c>
      <c r="E310" t="s" s="183">
        <v>7</v>
      </c>
      <c r="F310" s="184">
        <f>VLOOKUP(B310,'HOLDS'!C1:T155,5,FALSE)</f>
        <v>149</v>
      </c>
      <c r="G310" s="182">
        <f>_xlfn.SUMIFS('HOLDS'!O1:O155,'HOLDS'!C1:C155,B310)</f>
        <v>0</v>
      </c>
      <c r="H310" s="185">
        <f>F310*G310</f>
        <v>0</v>
      </c>
      <c r="I310" s="186">
        <f>'INFO'!$D$6</f>
        <v>0</v>
      </c>
      <c r="J310" s="186">
        <f>'INFO'!$D$7</f>
        <v>0</v>
      </c>
      <c r="K310" t="s" s="187">
        <f>'INFO'!$D$8</f>
      </c>
      <c r="L310" s="186">
        <f>'INFO'!$D$9</f>
        <v>0</v>
      </c>
      <c r="M310" s="186">
        <f>'INFO'!$D$10</f>
        <v>0</v>
      </c>
      <c r="N310" t="s" s="187">
        <f>'INFO'!$D$11</f>
      </c>
      <c r="O310" s="186">
        <f>'INFO'!$D$13</f>
        <v>0</v>
      </c>
      <c r="P310" s="186">
        <f>'INFO'!$D$14</f>
        <v>0</v>
      </c>
      <c r="Q310" t="s" s="187">
        <f>'INFO'!$D$15</f>
      </c>
      <c r="R310" s="188">
        <f>'INFO'!$D$17</f>
      </c>
      <c r="S310" t="s" s="187">
        <f>'INFO'!$D$18</f>
      </c>
      <c r="T310" t="s" s="187">
        <f>'INFO'!$D$19</f>
      </c>
      <c r="U310" s="186">
        <f>'INFO'!$D$22</f>
        <v>0</v>
      </c>
      <c r="V310" s="186">
        <f>'INFO'!$D$23</f>
        <v>0</v>
      </c>
      <c r="W310" t="s" s="187">
        <f>'INFO'!$D$24</f>
      </c>
      <c r="X310" s="186">
        <f>'INFO'!$D$25</f>
        <v>0</v>
      </c>
      <c r="Y310" s="186">
        <f>'INFO'!$D$26</f>
        <v>0</v>
      </c>
      <c r="Z310" s="186">
        <f>'INFO'!$D$27</f>
        <v>0</v>
      </c>
      <c r="AA310" t="s" s="187">
        <f>'INFO'!$D$28</f>
      </c>
      <c r="AB310" s="186">
        <f>'INFO'!$D$29</f>
        <v>0</v>
      </c>
      <c r="AC310" s="189">
        <f>'INFO'!$J$10</f>
        <v>0</v>
      </c>
      <c r="AD310" s="186">
        <f>'INFO'!$J$9</f>
        <v>0</v>
      </c>
      <c r="AE310" s="186">
        <f>IF($G$303&gt;0,10*$G$303/D310,0)</f>
        <v>0</v>
      </c>
    </row>
    <row r="311" ht="15.35" customHeight="1">
      <c r="A311" t="s" s="180">
        <v>455</v>
      </c>
      <c r="B311" t="s" s="204">
        <v>43</v>
      </c>
      <c r="C311" s="205">
        <v>10095</v>
      </c>
      <c r="D311" s="182">
        <f>_xlfn.SUMIFS('HOLDS'!O1:O155,'HOLDS'!C1:C155,B311)+_xlfn.SUMIFS('HOLDS'!O1:O155,'HOLDS'!C1:C155,"CH.GR.RVSET")</f>
        <v>0</v>
      </c>
      <c r="E311" t="s" s="183">
        <v>7</v>
      </c>
      <c r="F311" s="184">
        <f>VLOOKUP(B311,'HOLDS'!C1:T155,5,FALSE)</f>
        <v>113</v>
      </c>
      <c r="G311" s="182">
        <f>_xlfn.SUMIFS('HOLDS'!O1:O155,'HOLDS'!C1:C155,B311)</f>
        <v>0</v>
      </c>
      <c r="H311" s="185">
        <f>F311*G311</f>
        <v>0</v>
      </c>
      <c r="I311" s="186">
        <f>'INFO'!$D$6</f>
        <v>0</v>
      </c>
      <c r="J311" s="186">
        <f>'INFO'!$D$7</f>
        <v>0</v>
      </c>
      <c r="K311" t="s" s="187">
        <f>'INFO'!$D$8</f>
      </c>
      <c r="L311" s="186">
        <f>'INFO'!$D$9</f>
        <v>0</v>
      </c>
      <c r="M311" s="186">
        <f>'INFO'!$D$10</f>
        <v>0</v>
      </c>
      <c r="N311" t="s" s="187">
        <f>'INFO'!$D$11</f>
      </c>
      <c r="O311" s="186">
        <f>'INFO'!$D$13</f>
        <v>0</v>
      </c>
      <c r="P311" s="186">
        <f>'INFO'!$D$14</f>
        <v>0</v>
      </c>
      <c r="Q311" t="s" s="187">
        <f>'INFO'!$D$15</f>
      </c>
      <c r="R311" s="188">
        <f>'INFO'!$D$17</f>
      </c>
      <c r="S311" t="s" s="187">
        <f>'INFO'!$D$18</f>
      </c>
      <c r="T311" t="s" s="187">
        <f>'INFO'!$D$19</f>
      </c>
      <c r="U311" s="186">
        <f>'INFO'!$D$22</f>
        <v>0</v>
      </c>
      <c r="V311" s="186">
        <f>'INFO'!$D$23</f>
        <v>0</v>
      </c>
      <c r="W311" t="s" s="187">
        <f>'INFO'!$D$24</f>
      </c>
      <c r="X311" s="186">
        <f>'INFO'!$D$25</f>
        <v>0</v>
      </c>
      <c r="Y311" s="186">
        <f>'INFO'!$D$26</f>
        <v>0</v>
      </c>
      <c r="Z311" s="186">
        <f>'INFO'!$D$27</f>
        <v>0</v>
      </c>
      <c r="AA311" t="s" s="187">
        <f>'INFO'!$D$28</f>
      </c>
      <c r="AB311" s="186">
        <f>'INFO'!$D$29</f>
        <v>0</v>
      </c>
      <c r="AC311" s="189">
        <f>'INFO'!$J$10</f>
        <v>0</v>
      </c>
      <c r="AD311" s="186">
        <f>'INFO'!$J$9</f>
        <v>0</v>
      </c>
      <c r="AE311" s="186">
        <f>IF($G$303&gt;0,10*$G$303/D311,0)</f>
        <v>0</v>
      </c>
    </row>
    <row r="312" ht="15.35" customHeight="1">
      <c r="A312" t="s" s="180">
        <v>456</v>
      </c>
      <c r="B312" t="s" s="204">
        <v>45</v>
      </c>
      <c r="C312" s="205">
        <v>10095</v>
      </c>
      <c r="D312" s="182">
        <f>_xlfn.SUMIFS('HOLDS'!O1:O155,'HOLDS'!C1:C155,B312)+_xlfn.SUMIFS('HOLDS'!O1:O155,'HOLDS'!C1:C155,"CH.GR.RVSET")</f>
        <v>0</v>
      </c>
      <c r="E312" t="s" s="183">
        <v>7</v>
      </c>
      <c r="F312" s="184">
        <f>VLOOKUP(B312,'HOLDS'!C1:T155,5,FALSE)</f>
        <v>136.5</v>
      </c>
      <c r="G312" s="182">
        <f>_xlfn.SUMIFS('HOLDS'!O1:O155,'HOLDS'!C1:C155,B312)</f>
        <v>0</v>
      </c>
      <c r="H312" s="185">
        <f>F312*G312</f>
        <v>0</v>
      </c>
      <c r="I312" s="186">
        <f>'INFO'!$D$6</f>
        <v>0</v>
      </c>
      <c r="J312" s="186">
        <f>'INFO'!$D$7</f>
        <v>0</v>
      </c>
      <c r="K312" t="s" s="187">
        <f>'INFO'!$D$8</f>
      </c>
      <c r="L312" s="186">
        <f>'INFO'!$D$9</f>
        <v>0</v>
      </c>
      <c r="M312" s="186">
        <f>'INFO'!$D$10</f>
        <v>0</v>
      </c>
      <c r="N312" t="s" s="187">
        <f>'INFO'!$D$11</f>
      </c>
      <c r="O312" s="186">
        <f>'INFO'!$D$13</f>
        <v>0</v>
      </c>
      <c r="P312" s="186">
        <f>'INFO'!$D$14</f>
        <v>0</v>
      </c>
      <c r="Q312" t="s" s="187">
        <f>'INFO'!$D$15</f>
      </c>
      <c r="R312" s="188">
        <f>'INFO'!$D$17</f>
      </c>
      <c r="S312" t="s" s="187">
        <f>'INFO'!$D$18</f>
      </c>
      <c r="T312" t="s" s="187">
        <f>'INFO'!$D$19</f>
      </c>
      <c r="U312" s="186">
        <f>'INFO'!$D$22</f>
        <v>0</v>
      </c>
      <c r="V312" s="186">
        <f>'INFO'!$D$23</f>
        <v>0</v>
      </c>
      <c r="W312" t="s" s="187">
        <f>'INFO'!$D$24</f>
      </c>
      <c r="X312" s="186">
        <f>'INFO'!$D$25</f>
        <v>0</v>
      </c>
      <c r="Y312" s="186">
        <f>'INFO'!$D$26</f>
        <v>0</v>
      </c>
      <c r="Z312" s="186">
        <f>'INFO'!$D$27</f>
        <v>0</v>
      </c>
      <c r="AA312" t="s" s="187">
        <f>'INFO'!$D$28</f>
      </c>
      <c r="AB312" s="186">
        <f>'INFO'!$D$29</f>
        <v>0</v>
      </c>
      <c r="AC312" s="189">
        <f>'INFO'!$J$10</f>
        <v>0</v>
      </c>
      <c r="AD312" s="186">
        <f>'INFO'!$J$9</f>
        <v>0</v>
      </c>
      <c r="AE312" s="186">
        <f>IF($G$303&gt;0,10*$G$303/D312,0)</f>
        <v>0</v>
      </c>
    </row>
    <row r="313" ht="15.35" customHeight="1">
      <c r="A313" t="s" s="180">
        <v>457</v>
      </c>
      <c r="B313" t="s" s="204">
        <v>47</v>
      </c>
      <c r="C313" s="205">
        <v>10095</v>
      </c>
      <c r="D313" s="182">
        <f>_xlfn.SUMIFS('HOLDS'!O1:O155,'HOLDS'!C1:C155,B313)+_xlfn.SUMIFS('HOLDS'!O1:O155,'HOLDS'!C1:C155,"CH.GR.RVSET")</f>
        <v>0</v>
      </c>
      <c r="E313" t="s" s="183">
        <v>7</v>
      </c>
      <c r="F313" s="184">
        <f>VLOOKUP(B313,'HOLDS'!C1:T155,5,FALSE)</f>
        <v>140</v>
      </c>
      <c r="G313" s="182">
        <f>_xlfn.SUMIFS('HOLDS'!O1:O155,'HOLDS'!C1:C155,B313)</f>
        <v>0</v>
      </c>
      <c r="H313" s="185">
        <f>F313*G313</f>
        <v>0</v>
      </c>
      <c r="I313" s="186">
        <f>'INFO'!$D$6</f>
        <v>0</v>
      </c>
      <c r="J313" s="186">
        <f>'INFO'!$D$7</f>
        <v>0</v>
      </c>
      <c r="K313" t="s" s="187">
        <f>'INFO'!$D$8</f>
      </c>
      <c r="L313" s="186">
        <f>'INFO'!$D$9</f>
        <v>0</v>
      </c>
      <c r="M313" s="186">
        <f>'INFO'!$D$10</f>
        <v>0</v>
      </c>
      <c r="N313" t="s" s="187">
        <f>'INFO'!$D$11</f>
      </c>
      <c r="O313" s="186">
        <f>'INFO'!$D$13</f>
        <v>0</v>
      </c>
      <c r="P313" s="186">
        <f>'INFO'!$D$14</f>
        <v>0</v>
      </c>
      <c r="Q313" t="s" s="187">
        <f>'INFO'!$D$15</f>
      </c>
      <c r="R313" s="188">
        <f>'INFO'!$D$17</f>
      </c>
      <c r="S313" t="s" s="187">
        <f>'INFO'!$D$18</f>
      </c>
      <c r="T313" t="s" s="187">
        <f>'INFO'!$D$19</f>
      </c>
      <c r="U313" s="186">
        <f>'INFO'!$D$22</f>
        <v>0</v>
      </c>
      <c r="V313" s="186">
        <f>'INFO'!$D$23</f>
        <v>0</v>
      </c>
      <c r="W313" t="s" s="187">
        <f>'INFO'!$D$24</f>
      </c>
      <c r="X313" s="186">
        <f>'INFO'!$D$25</f>
        <v>0</v>
      </c>
      <c r="Y313" s="186">
        <f>'INFO'!$D$26</f>
        <v>0</v>
      </c>
      <c r="Z313" s="186">
        <f>'INFO'!$D$27</f>
        <v>0</v>
      </c>
      <c r="AA313" t="s" s="187">
        <f>'INFO'!$D$28</f>
      </c>
      <c r="AB313" s="186">
        <f>'INFO'!$D$29</f>
        <v>0</v>
      </c>
      <c r="AC313" s="189">
        <f>'INFO'!$J$10</f>
        <v>0</v>
      </c>
      <c r="AD313" s="186">
        <f>'INFO'!$J$9</f>
        <v>0</v>
      </c>
      <c r="AE313" s="186">
        <f>IF($G$303&gt;0,10*$G$303/D313,0)</f>
        <v>0</v>
      </c>
    </row>
    <row r="314" ht="15.35" customHeight="1">
      <c r="A314" t="s" s="180">
        <v>458</v>
      </c>
      <c r="B314" t="s" s="204">
        <v>50</v>
      </c>
      <c r="C314" s="205">
        <v>10095</v>
      </c>
      <c r="D314" s="182">
        <f>_xlfn.SUMIFS('HOLDS'!O1:O155,'HOLDS'!C1:C155,B314)+_xlfn.SUMIFS('HOLDS'!O1:O155,'HOLDS'!C1:C155,"CH.GR.RVSET")</f>
        <v>0</v>
      </c>
      <c r="E314" t="s" s="183">
        <v>7</v>
      </c>
      <c r="F314" s="184">
        <f>VLOOKUP(B314,'HOLDS'!C1:T155,5,FALSE)</f>
        <v>129</v>
      </c>
      <c r="G314" s="182">
        <f>_xlfn.SUMIFS('HOLDS'!O1:O155,'HOLDS'!C1:C155,B314)</f>
        <v>0</v>
      </c>
      <c r="H314" s="185">
        <f>F314*G314</f>
        <v>0</v>
      </c>
      <c r="I314" s="186">
        <f>'INFO'!$D$6</f>
        <v>0</v>
      </c>
      <c r="J314" s="186">
        <f>'INFO'!$D$7</f>
        <v>0</v>
      </c>
      <c r="K314" t="s" s="187">
        <f>'INFO'!$D$8</f>
      </c>
      <c r="L314" s="186">
        <f>'INFO'!$D$9</f>
        <v>0</v>
      </c>
      <c r="M314" s="186">
        <f>'INFO'!$D$10</f>
        <v>0</v>
      </c>
      <c r="N314" t="s" s="187">
        <f>'INFO'!$D$11</f>
      </c>
      <c r="O314" s="186">
        <f>'INFO'!$D$13</f>
        <v>0</v>
      </c>
      <c r="P314" s="186">
        <f>'INFO'!$D$14</f>
        <v>0</v>
      </c>
      <c r="Q314" t="s" s="187">
        <f>'INFO'!$D$15</f>
      </c>
      <c r="R314" s="188">
        <f>'INFO'!$D$17</f>
      </c>
      <c r="S314" t="s" s="187">
        <f>'INFO'!$D$18</f>
      </c>
      <c r="T314" t="s" s="187">
        <f>'INFO'!$D$19</f>
      </c>
      <c r="U314" s="186">
        <f>'INFO'!$D$22</f>
        <v>0</v>
      </c>
      <c r="V314" s="186">
        <f>'INFO'!$D$23</f>
        <v>0</v>
      </c>
      <c r="W314" t="s" s="187">
        <f>'INFO'!$D$24</f>
      </c>
      <c r="X314" s="186">
        <f>'INFO'!$D$25</f>
        <v>0</v>
      </c>
      <c r="Y314" s="186">
        <f>'INFO'!$D$26</f>
        <v>0</v>
      </c>
      <c r="Z314" s="186">
        <f>'INFO'!$D$27</f>
        <v>0</v>
      </c>
      <c r="AA314" t="s" s="187">
        <f>'INFO'!$D$28</f>
      </c>
      <c r="AB314" s="186">
        <f>'INFO'!$D$29</f>
        <v>0</v>
      </c>
      <c r="AC314" s="189">
        <f>'INFO'!$J$10</f>
        <v>0</v>
      </c>
      <c r="AD314" s="186">
        <f>'INFO'!$J$9</f>
        <v>0</v>
      </c>
      <c r="AE314" s="186">
        <f>IF($G$303&gt;0,10*$G$303/D314,0)</f>
        <v>0</v>
      </c>
    </row>
    <row r="315" ht="15.35" customHeight="1">
      <c r="A315" t="s" s="180">
        <v>459</v>
      </c>
      <c r="B315" t="s" s="204">
        <v>53</v>
      </c>
      <c r="C315" s="205">
        <v>10095</v>
      </c>
      <c r="D315" s="182">
        <f>_xlfn.SUMIFS('HOLDS'!O1:O155,'HOLDS'!C1:C155,B315)+_xlfn.SUMIFS('HOLDS'!O1:O155,'HOLDS'!C1:C155,"CH.GR.RVSET")</f>
        <v>0</v>
      </c>
      <c r="E315" t="s" s="183">
        <v>7</v>
      </c>
      <c r="F315" s="184">
        <f>VLOOKUP(B315,'HOLDS'!C1:T155,5,FALSE)</f>
        <v>121.5</v>
      </c>
      <c r="G315" s="182">
        <f>_xlfn.SUMIFS('HOLDS'!O1:O155,'HOLDS'!C1:C155,B315)</f>
        <v>0</v>
      </c>
      <c r="H315" s="185">
        <f>F315*G315</f>
        <v>0</v>
      </c>
      <c r="I315" s="186">
        <f>'INFO'!$D$6</f>
        <v>0</v>
      </c>
      <c r="J315" s="186">
        <f>'INFO'!$D$7</f>
        <v>0</v>
      </c>
      <c r="K315" t="s" s="187">
        <f>'INFO'!$D$8</f>
      </c>
      <c r="L315" s="186">
        <f>'INFO'!$D$9</f>
        <v>0</v>
      </c>
      <c r="M315" s="186">
        <f>'INFO'!$D$10</f>
        <v>0</v>
      </c>
      <c r="N315" t="s" s="187">
        <f>'INFO'!$D$11</f>
      </c>
      <c r="O315" s="186">
        <f>'INFO'!$D$13</f>
        <v>0</v>
      </c>
      <c r="P315" s="186">
        <f>'INFO'!$D$14</f>
        <v>0</v>
      </c>
      <c r="Q315" t="s" s="187">
        <f>'INFO'!$D$15</f>
      </c>
      <c r="R315" s="188">
        <f>'INFO'!$D$17</f>
      </c>
      <c r="S315" t="s" s="187">
        <f>'INFO'!$D$18</f>
      </c>
      <c r="T315" t="s" s="187">
        <f>'INFO'!$D$19</f>
      </c>
      <c r="U315" s="186">
        <f>'INFO'!$D$22</f>
        <v>0</v>
      </c>
      <c r="V315" s="186">
        <f>'INFO'!$D$23</f>
        <v>0</v>
      </c>
      <c r="W315" t="s" s="187">
        <f>'INFO'!$D$24</f>
      </c>
      <c r="X315" s="186">
        <f>'INFO'!$D$25</f>
        <v>0</v>
      </c>
      <c r="Y315" s="186">
        <f>'INFO'!$D$26</f>
        <v>0</v>
      </c>
      <c r="Z315" s="186">
        <f>'INFO'!$D$27</f>
        <v>0</v>
      </c>
      <c r="AA315" t="s" s="187">
        <f>'INFO'!$D$28</f>
      </c>
      <c r="AB315" s="186">
        <f>'INFO'!$D$29</f>
        <v>0</v>
      </c>
      <c r="AC315" s="189">
        <f>'INFO'!$J$10</f>
        <v>0</v>
      </c>
      <c r="AD315" s="186">
        <f>'INFO'!$J$9</f>
        <v>0</v>
      </c>
      <c r="AE315" s="186">
        <f>IF($G$303&gt;0,10*$G$303/D315,0)</f>
        <v>0</v>
      </c>
    </row>
    <row r="316" ht="15.35" customHeight="1">
      <c r="A316" t="s" s="180">
        <v>460</v>
      </c>
      <c r="B316" t="s" s="204">
        <v>55</v>
      </c>
      <c r="C316" s="205">
        <v>10095</v>
      </c>
      <c r="D316" s="182">
        <f>_xlfn.SUMIFS('HOLDS'!O1:O155,'HOLDS'!C1:C155,B316)+_xlfn.SUMIFS('HOLDS'!O1:O155,'HOLDS'!C1:C155,"CH.GR.RVSET")</f>
        <v>0</v>
      </c>
      <c r="E316" t="s" s="183">
        <v>7</v>
      </c>
      <c r="F316" s="184">
        <f>VLOOKUP(B316,'HOLDS'!C1:T155,5,FALSE)</f>
        <v>133</v>
      </c>
      <c r="G316" s="182">
        <f>_xlfn.SUMIFS('HOLDS'!O1:O155,'HOLDS'!C1:C155,B316)</f>
        <v>0</v>
      </c>
      <c r="H316" s="185">
        <f>F316*G316</f>
        <v>0</v>
      </c>
      <c r="I316" s="186">
        <f>'INFO'!$D$6</f>
        <v>0</v>
      </c>
      <c r="J316" s="186">
        <f>'INFO'!$D$7</f>
        <v>0</v>
      </c>
      <c r="K316" t="s" s="187">
        <f>'INFO'!$D$8</f>
      </c>
      <c r="L316" s="186">
        <f>'INFO'!$D$9</f>
        <v>0</v>
      </c>
      <c r="M316" s="186">
        <f>'INFO'!$D$10</f>
        <v>0</v>
      </c>
      <c r="N316" t="s" s="187">
        <f>'INFO'!$D$11</f>
      </c>
      <c r="O316" s="186">
        <f>'INFO'!$D$13</f>
        <v>0</v>
      </c>
      <c r="P316" s="186">
        <f>'INFO'!$D$14</f>
        <v>0</v>
      </c>
      <c r="Q316" t="s" s="187">
        <f>'INFO'!$D$15</f>
      </c>
      <c r="R316" s="188">
        <f>'INFO'!$D$17</f>
      </c>
      <c r="S316" t="s" s="187">
        <f>'INFO'!$D$18</f>
      </c>
      <c r="T316" t="s" s="187">
        <f>'INFO'!$D$19</f>
      </c>
      <c r="U316" s="186">
        <f>'INFO'!$D$22</f>
        <v>0</v>
      </c>
      <c r="V316" s="186">
        <f>'INFO'!$D$23</f>
        <v>0</v>
      </c>
      <c r="W316" t="s" s="187">
        <f>'INFO'!$D$24</f>
      </c>
      <c r="X316" s="186">
        <f>'INFO'!$D$25</f>
        <v>0</v>
      </c>
      <c r="Y316" s="186">
        <f>'INFO'!$D$26</f>
        <v>0</v>
      </c>
      <c r="Z316" s="186">
        <f>'INFO'!$D$27</f>
        <v>0</v>
      </c>
      <c r="AA316" t="s" s="187">
        <f>'INFO'!$D$28</f>
      </c>
      <c r="AB316" s="186">
        <f>'INFO'!$D$29</f>
        <v>0</v>
      </c>
      <c r="AC316" s="189">
        <f>'INFO'!$J$10</f>
        <v>0</v>
      </c>
      <c r="AD316" s="186">
        <f>'INFO'!$J$9</f>
        <v>0</v>
      </c>
      <c r="AE316" s="186">
        <f>IF($G$303&gt;0,10*$G$303/D316,0)</f>
        <v>0</v>
      </c>
    </row>
    <row r="317" ht="15.35" customHeight="1">
      <c r="A317" t="s" s="180">
        <v>461</v>
      </c>
      <c r="B317" t="s" s="204">
        <v>57</v>
      </c>
      <c r="C317" s="205">
        <v>10095</v>
      </c>
      <c r="D317" s="182">
        <f>_xlfn.SUMIFS('HOLDS'!O1:O155,'HOLDS'!C1:C155,B317)+_xlfn.SUMIFS('HOLDS'!O1:O155,'HOLDS'!C1:C155,"CH.GR.RVSET")</f>
        <v>0</v>
      </c>
      <c r="E317" t="s" s="183">
        <v>7</v>
      </c>
      <c r="F317" s="184">
        <f>VLOOKUP(B317,'HOLDS'!C1:T155,5,FALSE)</f>
        <v>125</v>
      </c>
      <c r="G317" s="182">
        <f>_xlfn.SUMIFS('HOLDS'!O1:O155,'HOLDS'!C1:C155,B317)</f>
        <v>0</v>
      </c>
      <c r="H317" s="185">
        <f>F317*G317</f>
        <v>0</v>
      </c>
      <c r="I317" s="186">
        <f>'INFO'!$D$6</f>
        <v>0</v>
      </c>
      <c r="J317" s="186">
        <f>'INFO'!$D$7</f>
        <v>0</v>
      </c>
      <c r="K317" t="s" s="187">
        <f>'INFO'!$D$8</f>
      </c>
      <c r="L317" s="186">
        <f>'INFO'!$D$9</f>
        <v>0</v>
      </c>
      <c r="M317" s="186">
        <f>'INFO'!$D$10</f>
        <v>0</v>
      </c>
      <c r="N317" t="s" s="187">
        <f>'INFO'!$D$11</f>
      </c>
      <c r="O317" s="186">
        <f>'INFO'!$D$13</f>
        <v>0</v>
      </c>
      <c r="P317" s="186">
        <f>'INFO'!$D$14</f>
        <v>0</v>
      </c>
      <c r="Q317" t="s" s="187">
        <f>'INFO'!$D$15</f>
      </c>
      <c r="R317" s="188">
        <f>'INFO'!$D$17</f>
      </c>
      <c r="S317" t="s" s="187">
        <f>'INFO'!$D$18</f>
      </c>
      <c r="T317" t="s" s="187">
        <f>'INFO'!$D$19</f>
      </c>
      <c r="U317" s="186">
        <f>'INFO'!$D$22</f>
        <v>0</v>
      </c>
      <c r="V317" s="186">
        <f>'INFO'!$D$23</f>
        <v>0</v>
      </c>
      <c r="W317" t="s" s="187">
        <f>'INFO'!$D$24</f>
      </c>
      <c r="X317" s="186">
        <f>'INFO'!$D$25</f>
        <v>0</v>
      </c>
      <c r="Y317" s="186">
        <f>'INFO'!$D$26</f>
        <v>0</v>
      </c>
      <c r="Z317" s="186">
        <f>'INFO'!$D$27</f>
        <v>0</v>
      </c>
      <c r="AA317" t="s" s="187">
        <f>'INFO'!$D$28</f>
      </c>
      <c r="AB317" s="186">
        <f>'INFO'!$D$29</f>
        <v>0</v>
      </c>
      <c r="AC317" s="189">
        <f>'INFO'!$J$10</f>
        <v>0</v>
      </c>
      <c r="AD317" s="186">
        <f>'INFO'!$J$9</f>
        <v>0</v>
      </c>
      <c r="AE317" s="186">
        <f>IF($G$303&gt;0,10*$G$303/D317,0)</f>
        <v>0</v>
      </c>
    </row>
    <row r="318" ht="15.35" customHeight="1">
      <c r="A318" t="s" s="180">
        <v>462</v>
      </c>
      <c r="B318" t="s" s="204">
        <v>59</v>
      </c>
      <c r="C318" s="205">
        <v>10095</v>
      </c>
      <c r="D318" s="182">
        <f>_xlfn.SUMIFS('HOLDS'!O1:O155,'HOLDS'!C1:C155,B318)+_xlfn.SUMIFS('HOLDS'!O1:O155,'HOLDS'!C1:C155,"CH.GR.RVSET")</f>
        <v>0</v>
      </c>
      <c r="E318" t="s" s="183">
        <v>7</v>
      </c>
      <c r="F318" s="184">
        <f>VLOOKUP(B318,'HOLDS'!C1:T155,5,FALSE)</f>
        <v>131</v>
      </c>
      <c r="G318" s="182">
        <f>_xlfn.SUMIFS('HOLDS'!O1:O155,'HOLDS'!C1:C155,B318)</f>
        <v>0</v>
      </c>
      <c r="H318" s="185">
        <f>F318*G318</f>
        <v>0</v>
      </c>
      <c r="I318" s="186">
        <f>'INFO'!$D$6</f>
        <v>0</v>
      </c>
      <c r="J318" s="186">
        <f>'INFO'!$D$7</f>
        <v>0</v>
      </c>
      <c r="K318" t="s" s="187">
        <f>'INFO'!$D$8</f>
      </c>
      <c r="L318" s="186">
        <f>'INFO'!$D$9</f>
        <v>0</v>
      </c>
      <c r="M318" s="186">
        <f>'INFO'!$D$10</f>
        <v>0</v>
      </c>
      <c r="N318" t="s" s="187">
        <f>'INFO'!$D$11</f>
      </c>
      <c r="O318" s="186">
        <f>'INFO'!$D$13</f>
        <v>0</v>
      </c>
      <c r="P318" s="186">
        <f>'INFO'!$D$14</f>
        <v>0</v>
      </c>
      <c r="Q318" t="s" s="187">
        <f>'INFO'!$D$15</f>
      </c>
      <c r="R318" s="188">
        <f>'INFO'!$D$17</f>
      </c>
      <c r="S318" t="s" s="187">
        <f>'INFO'!$D$18</f>
      </c>
      <c r="T318" t="s" s="187">
        <f>'INFO'!$D$19</f>
      </c>
      <c r="U318" s="186">
        <f>'INFO'!$D$22</f>
        <v>0</v>
      </c>
      <c r="V318" s="186">
        <f>'INFO'!$D$23</f>
        <v>0</v>
      </c>
      <c r="W318" t="s" s="187">
        <f>'INFO'!$D$24</f>
      </c>
      <c r="X318" s="186">
        <f>'INFO'!$D$25</f>
        <v>0</v>
      </c>
      <c r="Y318" s="186">
        <f>'INFO'!$D$26</f>
        <v>0</v>
      </c>
      <c r="Z318" s="186">
        <f>'INFO'!$D$27</f>
        <v>0</v>
      </c>
      <c r="AA318" t="s" s="187">
        <f>'INFO'!$D$28</f>
      </c>
      <c r="AB318" s="186">
        <f>'INFO'!$D$29</f>
        <v>0</v>
      </c>
      <c r="AC318" s="189">
        <f>'INFO'!$J$10</f>
        <v>0</v>
      </c>
      <c r="AD318" s="186">
        <f>'INFO'!$J$9</f>
        <v>0</v>
      </c>
      <c r="AE318" s="186">
        <f>IF($G$303&gt;0,10*$G$303/D318,0)</f>
        <v>0</v>
      </c>
    </row>
    <row r="319" ht="15.35" customHeight="1">
      <c r="A319" t="s" s="180">
        <v>463</v>
      </c>
      <c r="B319" t="s" s="204">
        <v>61</v>
      </c>
      <c r="C319" s="205">
        <v>10095</v>
      </c>
      <c r="D319" s="182">
        <f>_xlfn.SUMIFS('HOLDS'!O1:O155,'HOLDS'!C1:C155,B319)+_xlfn.SUMIFS('HOLDS'!O1:O155,'HOLDS'!C1:C155,"CH.GR.RVSET")</f>
        <v>0</v>
      </c>
      <c r="E319" t="s" s="183">
        <v>7</v>
      </c>
      <c r="F319" s="184">
        <f>VLOOKUP(B319,'HOLDS'!C1:T155,5,FALSE)</f>
        <v>129.5</v>
      </c>
      <c r="G319" s="182">
        <f>_xlfn.SUMIFS('HOLDS'!O1:O155,'HOLDS'!C1:C155,B319)</f>
        <v>0</v>
      </c>
      <c r="H319" s="185">
        <f>F319*G319</f>
        <v>0</v>
      </c>
      <c r="I319" s="186">
        <f>'INFO'!$D$6</f>
        <v>0</v>
      </c>
      <c r="J319" s="186">
        <f>'INFO'!$D$7</f>
        <v>0</v>
      </c>
      <c r="K319" t="s" s="187">
        <f>'INFO'!$D$8</f>
      </c>
      <c r="L319" s="186">
        <f>'INFO'!$D$9</f>
        <v>0</v>
      </c>
      <c r="M319" s="186">
        <f>'INFO'!$D$10</f>
        <v>0</v>
      </c>
      <c r="N319" t="s" s="187">
        <f>'INFO'!$D$11</f>
      </c>
      <c r="O319" s="186">
        <f>'INFO'!$D$13</f>
        <v>0</v>
      </c>
      <c r="P319" s="186">
        <f>'INFO'!$D$14</f>
        <v>0</v>
      </c>
      <c r="Q319" t="s" s="187">
        <f>'INFO'!$D$15</f>
      </c>
      <c r="R319" s="188">
        <f>'INFO'!$D$17</f>
      </c>
      <c r="S319" t="s" s="187">
        <f>'INFO'!$D$18</f>
      </c>
      <c r="T319" t="s" s="187">
        <f>'INFO'!$D$19</f>
      </c>
      <c r="U319" s="186">
        <f>'INFO'!$D$22</f>
        <v>0</v>
      </c>
      <c r="V319" s="186">
        <f>'INFO'!$D$23</f>
        <v>0</v>
      </c>
      <c r="W319" t="s" s="187">
        <f>'INFO'!$D$24</f>
      </c>
      <c r="X319" s="186">
        <f>'INFO'!$D$25</f>
        <v>0</v>
      </c>
      <c r="Y319" s="186">
        <f>'INFO'!$D$26</f>
        <v>0</v>
      </c>
      <c r="Z319" s="186">
        <f>'INFO'!$D$27</f>
        <v>0</v>
      </c>
      <c r="AA319" t="s" s="187">
        <f>'INFO'!$D$28</f>
      </c>
      <c r="AB319" s="186">
        <f>'INFO'!$D$29</f>
        <v>0</v>
      </c>
      <c r="AC319" s="189">
        <f>'INFO'!$J$10</f>
        <v>0</v>
      </c>
      <c r="AD319" s="186">
        <f>'INFO'!$J$9</f>
        <v>0</v>
      </c>
      <c r="AE319" s="186">
        <f>IF($G$303&gt;0,10*$G$303/D319,0)</f>
        <v>0</v>
      </c>
    </row>
    <row r="320" ht="15.35" customHeight="1">
      <c r="A320" t="s" s="180">
        <v>464</v>
      </c>
      <c r="B320" t="s" s="204">
        <v>63</v>
      </c>
      <c r="C320" s="205">
        <v>10095</v>
      </c>
      <c r="D320" s="182">
        <f>_xlfn.SUMIFS('HOLDS'!O1:O155,'HOLDS'!C1:C155,B320)+_xlfn.SUMIFS('HOLDS'!O1:O155,'HOLDS'!C1:C155,"CH.GR.RVSET")</f>
        <v>0</v>
      </c>
      <c r="E320" t="s" s="183">
        <v>7</v>
      </c>
      <c r="F320" s="184">
        <f>VLOOKUP(B320,'HOLDS'!C1:T155,5,FALSE)</f>
        <v>139.5</v>
      </c>
      <c r="G320" s="182">
        <f>_xlfn.SUMIFS('HOLDS'!O1:O155,'HOLDS'!C1:C155,B320)</f>
        <v>0</v>
      </c>
      <c r="H320" s="185">
        <f>F320*G320</f>
        <v>0</v>
      </c>
      <c r="I320" s="186">
        <f>'INFO'!$D$6</f>
        <v>0</v>
      </c>
      <c r="J320" s="186">
        <f>'INFO'!$D$7</f>
        <v>0</v>
      </c>
      <c r="K320" t="s" s="187">
        <f>'INFO'!$D$8</f>
      </c>
      <c r="L320" s="186">
        <f>'INFO'!$D$9</f>
        <v>0</v>
      </c>
      <c r="M320" s="186">
        <f>'INFO'!$D$10</f>
        <v>0</v>
      </c>
      <c r="N320" t="s" s="187">
        <f>'INFO'!$D$11</f>
      </c>
      <c r="O320" s="186">
        <f>'INFO'!$D$13</f>
        <v>0</v>
      </c>
      <c r="P320" s="186">
        <f>'INFO'!$D$14</f>
        <v>0</v>
      </c>
      <c r="Q320" t="s" s="187">
        <f>'INFO'!$D$15</f>
      </c>
      <c r="R320" s="188">
        <f>'INFO'!$D$17</f>
      </c>
      <c r="S320" t="s" s="187">
        <f>'INFO'!$D$18</f>
      </c>
      <c r="T320" t="s" s="187">
        <f>'INFO'!$D$19</f>
      </c>
      <c r="U320" s="186">
        <f>'INFO'!$D$22</f>
        <v>0</v>
      </c>
      <c r="V320" s="186">
        <f>'INFO'!$D$23</f>
        <v>0</v>
      </c>
      <c r="W320" t="s" s="187">
        <f>'INFO'!$D$24</f>
      </c>
      <c r="X320" s="186">
        <f>'INFO'!$D$25</f>
        <v>0</v>
      </c>
      <c r="Y320" s="186">
        <f>'INFO'!$D$26</f>
        <v>0</v>
      </c>
      <c r="Z320" s="186">
        <f>'INFO'!$D$27</f>
        <v>0</v>
      </c>
      <c r="AA320" t="s" s="187">
        <f>'INFO'!$D$28</f>
      </c>
      <c r="AB320" s="186">
        <f>'INFO'!$D$29</f>
        <v>0</v>
      </c>
      <c r="AC320" s="189">
        <f>'INFO'!$J$10</f>
        <v>0</v>
      </c>
      <c r="AD320" s="186">
        <f>'INFO'!$J$9</f>
        <v>0</v>
      </c>
      <c r="AE320" s="186">
        <f>IF($G$303&gt;0,10*$G$303/D320,0)</f>
        <v>0</v>
      </c>
    </row>
    <row r="321" ht="15.35" customHeight="1">
      <c r="A321" t="s" s="180">
        <v>465</v>
      </c>
      <c r="B321" t="s" s="204">
        <v>65</v>
      </c>
      <c r="C321" s="205">
        <v>10095</v>
      </c>
      <c r="D321" s="182">
        <f>_xlfn.SUMIFS('HOLDS'!O1:O155,'HOLDS'!C1:C155,B321)+_xlfn.SUMIFS('HOLDS'!O1:O155,'HOLDS'!C1:C155,"CH.GR.RVSET")</f>
        <v>0</v>
      </c>
      <c r="E321" t="s" s="183">
        <v>7</v>
      </c>
      <c r="F321" s="184">
        <f>VLOOKUP(B321,'HOLDS'!C1:T155,5,FALSE)</f>
        <v>131.5</v>
      </c>
      <c r="G321" s="182">
        <f>_xlfn.SUMIFS('HOLDS'!O1:O155,'HOLDS'!C1:C155,B321)</f>
        <v>0</v>
      </c>
      <c r="H321" s="185">
        <f>F321*G321</f>
        <v>0</v>
      </c>
      <c r="I321" s="186">
        <f>'INFO'!$D$6</f>
        <v>0</v>
      </c>
      <c r="J321" s="186">
        <f>'INFO'!$D$7</f>
        <v>0</v>
      </c>
      <c r="K321" t="s" s="187">
        <f>'INFO'!$D$8</f>
      </c>
      <c r="L321" s="186">
        <f>'INFO'!$D$9</f>
        <v>0</v>
      </c>
      <c r="M321" s="186">
        <f>'INFO'!$D$10</f>
        <v>0</v>
      </c>
      <c r="N321" t="s" s="187">
        <f>'INFO'!$D$11</f>
      </c>
      <c r="O321" s="186">
        <f>'INFO'!$D$13</f>
        <v>0</v>
      </c>
      <c r="P321" s="186">
        <f>'INFO'!$D$14</f>
        <v>0</v>
      </c>
      <c r="Q321" t="s" s="187">
        <f>'INFO'!$D$15</f>
      </c>
      <c r="R321" s="188">
        <f>'INFO'!$D$17</f>
      </c>
      <c r="S321" t="s" s="187">
        <f>'INFO'!$D$18</f>
      </c>
      <c r="T321" t="s" s="187">
        <f>'INFO'!$D$19</f>
      </c>
      <c r="U321" s="186">
        <f>'INFO'!$D$22</f>
        <v>0</v>
      </c>
      <c r="V321" s="186">
        <f>'INFO'!$D$23</f>
        <v>0</v>
      </c>
      <c r="W321" t="s" s="187">
        <f>'INFO'!$D$24</f>
      </c>
      <c r="X321" s="186">
        <f>'INFO'!$D$25</f>
        <v>0</v>
      </c>
      <c r="Y321" s="186">
        <f>'INFO'!$D$26</f>
        <v>0</v>
      </c>
      <c r="Z321" s="186">
        <f>'INFO'!$D$27</f>
        <v>0</v>
      </c>
      <c r="AA321" t="s" s="187">
        <f>'INFO'!$D$28</f>
      </c>
      <c r="AB321" s="186">
        <f>'INFO'!$D$29</f>
        <v>0</v>
      </c>
      <c r="AC321" s="189">
        <f>'INFO'!$J$10</f>
        <v>0</v>
      </c>
      <c r="AD321" s="186">
        <f>'INFO'!$J$9</f>
        <v>0</v>
      </c>
      <c r="AE321" s="186">
        <f>IF($G$303&gt;0,10*$G$303/D321,0)</f>
        <v>0</v>
      </c>
    </row>
    <row r="322" ht="15.35" customHeight="1">
      <c r="A322" t="s" s="180">
        <v>466</v>
      </c>
      <c r="B322" t="s" s="204">
        <v>67</v>
      </c>
      <c r="C322" s="205">
        <v>10095</v>
      </c>
      <c r="D322" s="182">
        <f>_xlfn.SUMIFS('HOLDS'!O1:O155,'HOLDS'!C1:C155,B322)+_xlfn.SUMIFS('HOLDS'!O1:O155,'HOLDS'!C1:C155,"CH.GR.RVSET")</f>
        <v>0</v>
      </c>
      <c r="E322" t="s" s="183">
        <v>7</v>
      </c>
      <c r="F322" s="184">
        <f>VLOOKUP(B322,'HOLDS'!C1:T155,5,FALSE)</f>
        <v>123</v>
      </c>
      <c r="G322" s="182">
        <f>_xlfn.SUMIFS('HOLDS'!O1:O155,'HOLDS'!C1:C155,B322)</f>
        <v>0</v>
      </c>
      <c r="H322" s="185">
        <f>F322*G322</f>
        <v>0</v>
      </c>
      <c r="I322" s="186">
        <f>'INFO'!$D$6</f>
        <v>0</v>
      </c>
      <c r="J322" s="186">
        <f>'INFO'!$D$7</f>
        <v>0</v>
      </c>
      <c r="K322" t="s" s="187">
        <f>'INFO'!$D$8</f>
      </c>
      <c r="L322" s="186">
        <f>'INFO'!$D$9</f>
        <v>0</v>
      </c>
      <c r="M322" s="186">
        <f>'INFO'!$D$10</f>
        <v>0</v>
      </c>
      <c r="N322" t="s" s="187">
        <f>'INFO'!$D$11</f>
      </c>
      <c r="O322" s="186">
        <f>'INFO'!$D$13</f>
        <v>0</v>
      </c>
      <c r="P322" s="186">
        <f>'INFO'!$D$14</f>
        <v>0</v>
      </c>
      <c r="Q322" t="s" s="187">
        <f>'INFO'!$D$15</f>
      </c>
      <c r="R322" s="188">
        <f>'INFO'!$D$17</f>
      </c>
      <c r="S322" t="s" s="187">
        <f>'INFO'!$D$18</f>
      </c>
      <c r="T322" t="s" s="187">
        <f>'INFO'!$D$19</f>
      </c>
      <c r="U322" s="186">
        <f>'INFO'!$D$22</f>
        <v>0</v>
      </c>
      <c r="V322" s="186">
        <f>'INFO'!$D$23</f>
        <v>0</v>
      </c>
      <c r="W322" t="s" s="187">
        <f>'INFO'!$D$24</f>
      </c>
      <c r="X322" s="186">
        <f>'INFO'!$D$25</f>
        <v>0</v>
      </c>
      <c r="Y322" s="186">
        <f>'INFO'!$D$26</f>
        <v>0</v>
      </c>
      <c r="Z322" s="186">
        <f>'INFO'!$D$27</f>
        <v>0</v>
      </c>
      <c r="AA322" t="s" s="187">
        <f>'INFO'!$D$28</f>
      </c>
      <c r="AB322" s="186">
        <f>'INFO'!$D$29</f>
        <v>0</v>
      </c>
      <c r="AC322" s="189">
        <f>'INFO'!$J$10</f>
        <v>0</v>
      </c>
      <c r="AD322" s="186">
        <f>'INFO'!$J$9</f>
        <v>0</v>
      </c>
      <c r="AE322" s="186">
        <f>IF($G$303&gt;0,10*$G$303/D322,0)</f>
        <v>0</v>
      </c>
    </row>
    <row r="323" ht="15.35" customHeight="1">
      <c r="A323" t="s" s="180">
        <v>467</v>
      </c>
      <c r="B323" t="s" s="204">
        <v>69</v>
      </c>
      <c r="C323" s="205">
        <v>10095</v>
      </c>
      <c r="D323" s="182">
        <f>_xlfn.SUMIFS('HOLDS'!O1:O155,'HOLDS'!C1:C155,B323)+_xlfn.SUMIFS('HOLDS'!O1:O155,'HOLDS'!C1:C155,"CH.GR.RVSET")</f>
        <v>0</v>
      </c>
      <c r="E323" t="s" s="183">
        <v>7</v>
      </c>
      <c r="F323" s="184">
        <f>VLOOKUP(B323,'HOLDS'!C1:T155,5,FALSE)</f>
        <v>136.5</v>
      </c>
      <c r="G323" s="182">
        <f>_xlfn.SUMIFS('HOLDS'!O1:O155,'HOLDS'!C1:C155,B323)</f>
        <v>0</v>
      </c>
      <c r="H323" s="185">
        <f>F323*G323</f>
        <v>0</v>
      </c>
      <c r="I323" s="186">
        <f>'INFO'!$D$6</f>
        <v>0</v>
      </c>
      <c r="J323" s="186">
        <f>'INFO'!$D$7</f>
        <v>0</v>
      </c>
      <c r="K323" t="s" s="187">
        <f>'INFO'!$D$8</f>
      </c>
      <c r="L323" s="186">
        <f>'INFO'!$D$9</f>
        <v>0</v>
      </c>
      <c r="M323" s="186">
        <f>'INFO'!$D$10</f>
        <v>0</v>
      </c>
      <c r="N323" t="s" s="187">
        <f>'INFO'!$D$11</f>
      </c>
      <c r="O323" s="186">
        <f>'INFO'!$D$13</f>
        <v>0</v>
      </c>
      <c r="P323" s="186">
        <f>'INFO'!$D$14</f>
        <v>0</v>
      </c>
      <c r="Q323" t="s" s="187">
        <f>'INFO'!$D$15</f>
      </c>
      <c r="R323" s="188">
        <f>'INFO'!$D$17</f>
      </c>
      <c r="S323" t="s" s="187">
        <f>'INFO'!$D$18</f>
      </c>
      <c r="T323" t="s" s="187">
        <f>'INFO'!$D$19</f>
      </c>
      <c r="U323" s="186">
        <f>'INFO'!$D$22</f>
        <v>0</v>
      </c>
      <c r="V323" s="186">
        <f>'INFO'!$D$23</f>
        <v>0</v>
      </c>
      <c r="W323" t="s" s="187">
        <f>'INFO'!$D$24</f>
      </c>
      <c r="X323" s="186">
        <f>'INFO'!$D$25</f>
        <v>0</v>
      </c>
      <c r="Y323" s="186">
        <f>'INFO'!$D$26</f>
        <v>0</v>
      </c>
      <c r="Z323" s="186">
        <f>'INFO'!$D$27</f>
        <v>0</v>
      </c>
      <c r="AA323" t="s" s="187">
        <f>'INFO'!$D$28</f>
      </c>
      <c r="AB323" s="186">
        <f>'INFO'!$D$29</f>
        <v>0</v>
      </c>
      <c r="AC323" s="189">
        <f>'INFO'!$J$10</f>
        <v>0</v>
      </c>
      <c r="AD323" s="186">
        <f>'INFO'!$J$9</f>
        <v>0</v>
      </c>
      <c r="AE323" s="186">
        <f>IF($G$303&gt;0,10*$G$303/D323,0)</f>
        <v>0</v>
      </c>
    </row>
    <row r="324" ht="15.35" customHeight="1">
      <c r="A324" t="s" s="180">
        <v>468</v>
      </c>
      <c r="B324" t="s" s="204">
        <v>71</v>
      </c>
      <c r="C324" s="205">
        <v>10095</v>
      </c>
      <c r="D324" s="182">
        <f>_xlfn.SUMIFS('HOLDS'!O1:O155,'HOLDS'!C1:C155,B324)+_xlfn.SUMIFS('HOLDS'!O1:O155,'HOLDS'!C1:C155,"CH.GR.RVSET")</f>
        <v>0</v>
      </c>
      <c r="E324" t="s" s="183">
        <v>7</v>
      </c>
      <c r="F324" s="184">
        <f>VLOOKUP(B324,'HOLDS'!C1:T155,5,FALSE)</f>
        <v>159.5</v>
      </c>
      <c r="G324" s="182">
        <f>_xlfn.SUMIFS('HOLDS'!O1:O155,'HOLDS'!C1:C155,B324)</f>
        <v>0</v>
      </c>
      <c r="H324" s="185">
        <f>F324*G324</f>
        <v>0</v>
      </c>
      <c r="I324" s="186">
        <f>'INFO'!$D$6</f>
        <v>0</v>
      </c>
      <c r="J324" s="186">
        <f>'INFO'!$D$7</f>
        <v>0</v>
      </c>
      <c r="K324" t="s" s="187">
        <f>'INFO'!$D$8</f>
      </c>
      <c r="L324" s="186">
        <f>'INFO'!$D$9</f>
        <v>0</v>
      </c>
      <c r="M324" s="186">
        <f>'INFO'!$D$10</f>
        <v>0</v>
      </c>
      <c r="N324" t="s" s="187">
        <f>'INFO'!$D$11</f>
      </c>
      <c r="O324" s="186">
        <f>'INFO'!$D$13</f>
        <v>0</v>
      </c>
      <c r="P324" s="186">
        <f>'INFO'!$D$14</f>
        <v>0</v>
      </c>
      <c r="Q324" t="s" s="187">
        <f>'INFO'!$D$15</f>
      </c>
      <c r="R324" s="188">
        <f>'INFO'!$D$17</f>
      </c>
      <c r="S324" t="s" s="187">
        <f>'INFO'!$D$18</f>
      </c>
      <c r="T324" t="s" s="187">
        <f>'INFO'!$D$19</f>
      </c>
      <c r="U324" s="186">
        <f>'INFO'!$D$22</f>
        <v>0</v>
      </c>
      <c r="V324" s="186">
        <f>'INFO'!$D$23</f>
        <v>0</v>
      </c>
      <c r="W324" t="s" s="187">
        <f>'INFO'!$D$24</f>
      </c>
      <c r="X324" s="186">
        <f>'INFO'!$D$25</f>
        <v>0</v>
      </c>
      <c r="Y324" s="186">
        <f>'INFO'!$D$26</f>
        <v>0</v>
      </c>
      <c r="Z324" s="186">
        <f>'INFO'!$D$27</f>
        <v>0</v>
      </c>
      <c r="AA324" t="s" s="187">
        <f>'INFO'!$D$28</f>
      </c>
      <c r="AB324" s="186">
        <f>'INFO'!$D$29</f>
        <v>0</v>
      </c>
      <c r="AC324" s="189">
        <f>'INFO'!$J$10</f>
        <v>0</v>
      </c>
      <c r="AD324" s="186">
        <f>'INFO'!$J$9</f>
        <v>0</v>
      </c>
      <c r="AE324" s="186">
        <f>IF($G$303&gt;0,10*$G$303/D324,0)</f>
        <v>0</v>
      </c>
    </row>
    <row r="325" ht="15.35" customHeight="1">
      <c r="A325" t="s" s="180">
        <v>469</v>
      </c>
      <c r="B325" t="s" s="204">
        <v>74</v>
      </c>
      <c r="C325" s="205">
        <v>10095</v>
      </c>
      <c r="D325" s="182">
        <f>_xlfn.SUMIFS('HOLDS'!O1:O155,'HOLDS'!C1:C155,B325)+_xlfn.SUMIFS('HOLDS'!O1:O155,'HOLDS'!C1:C155,"CH.GR.RVSET")</f>
        <v>0</v>
      </c>
      <c r="E325" t="s" s="183">
        <v>7</v>
      </c>
      <c r="F325" s="184">
        <f>VLOOKUP(B325,'HOLDS'!C1:T155,5,FALSE)</f>
        <v>161.5</v>
      </c>
      <c r="G325" s="182">
        <f>_xlfn.SUMIFS('HOLDS'!O1:O155,'HOLDS'!C1:C155,B325)</f>
        <v>0</v>
      </c>
      <c r="H325" s="185">
        <f>F325*G325</f>
        <v>0</v>
      </c>
      <c r="I325" s="186">
        <f>'INFO'!$D$6</f>
        <v>0</v>
      </c>
      <c r="J325" s="186">
        <f>'INFO'!$D$7</f>
        <v>0</v>
      </c>
      <c r="K325" t="s" s="187">
        <f>'INFO'!$D$8</f>
      </c>
      <c r="L325" s="186">
        <f>'INFO'!$D$9</f>
        <v>0</v>
      </c>
      <c r="M325" s="186">
        <f>'INFO'!$D$10</f>
        <v>0</v>
      </c>
      <c r="N325" t="s" s="187">
        <f>'INFO'!$D$11</f>
      </c>
      <c r="O325" s="186">
        <f>'INFO'!$D$13</f>
        <v>0</v>
      </c>
      <c r="P325" s="186">
        <f>'INFO'!$D$14</f>
        <v>0</v>
      </c>
      <c r="Q325" t="s" s="187">
        <f>'INFO'!$D$15</f>
      </c>
      <c r="R325" s="188">
        <f>'INFO'!$D$17</f>
      </c>
      <c r="S325" t="s" s="187">
        <f>'INFO'!$D$18</f>
      </c>
      <c r="T325" t="s" s="187">
        <f>'INFO'!$D$19</f>
      </c>
      <c r="U325" s="186">
        <f>'INFO'!$D$22</f>
        <v>0</v>
      </c>
      <c r="V325" s="186">
        <f>'INFO'!$D$23</f>
        <v>0</v>
      </c>
      <c r="W325" t="s" s="187">
        <f>'INFO'!$D$24</f>
      </c>
      <c r="X325" s="186">
        <f>'INFO'!$D$25</f>
        <v>0</v>
      </c>
      <c r="Y325" s="186">
        <f>'INFO'!$D$26</f>
        <v>0</v>
      </c>
      <c r="Z325" s="186">
        <f>'INFO'!$D$27</f>
        <v>0</v>
      </c>
      <c r="AA325" t="s" s="187">
        <f>'INFO'!$D$28</f>
      </c>
      <c r="AB325" s="186">
        <f>'INFO'!$D$29</f>
        <v>0</v>
      </c>
      <c r="AC325" s="189">
        <f>'INFO'!$J$10</f>
        <v>0</v>
      </c>
      <c r="AD325" s="186">
        <f>'INFO'!$J$9</f>
        <v>0</v>
      </c>
      <c r="AE325" s="186">
        <f>IF($G$303&gt;0,10*$G$303/D325,0)</f>
        <v>0</v>
      </c>
    </row>
    <row r="326" ht="15.35" customHeight="1">
      <c r="A326" t="s" s="180">
        <v>470</v>
      </c>
      <c r="B326" t="s" s="204">
        <v>76</v>
      </c>
      <c r="C326" s="205">
        <v>10095</v>
      </c>
      <c r="D326" s="182">
        <f>_xlfn.SUMIFS('HOLDS'!O1:O155,'HOLDS'!C1:C155,B326)+_xlfn.SUMIFS('HOLDS'!O1:O155,'HOLDS'!C1:C155,"CH.GR.RVSET")</f>
        <v>0</v>
      </c>
      <c r="E326" t="s" s="183">
        <v>7</v>
      </c>
      <c r="F326" s="184">
        <f>VLOOKUP(B326,'HOLDS'!C1:T155,5,FALSE)</f>
        <v>227.5</v>
      </c>
      <c r="G326" s="182">
        <f>_xlfn.SUMIFS('HOLDS'!O1:O155,'HOLDS'!C1:C155,B326)</f>
        <v>0</v>
      </c>
      <c r="H326" s="185">
        <f>F326*G326</f>
        <v>0</v>
      </c>
      <c r="I326" s="186">
        <f>'INFO'!$D$6</f>
        <v>0</v>
      </c>
      <c r="J326" s="186">
        <f>'INFO'!$D$7</f>
        <v>0</v>
      </c>
      <c r="K326" t="s" s="187">
        <f>'INFO'!$D$8</f>
      </c>
      <c r="L326" s="186">
        <f>'INFO'!$D$9</f>
        <v>0</v>
      </c>
      <c r="M326" s="186">
        <f>'INFO'!$D$10</f>
        <v>0</v>
      </c>
      <c r="N326" t="s" s="187">
        <f>'INFO'!$D$11</f>
      </c>
      <c r="O326" s="186">
        <f>'INFO'!$D$13</f>
        <v>0</v>
      </c>
      <c r="P326" s="186">
        <f>'INFO'!$D$14</f>
        <v>0</v>
      </c>
      <c r="Q326" t="s" s="187">
        <f>'INFO'!$D$15</f>
      </c>
      <c r="R326" s="188">
        <f>'INFO'!$D$17</f>
      </c>
      <c r="S326" t="s" s="187">
        <f>'INFO'!$D$18</f>
      </c>
      <c r="T326" t="s" s="187">
        <f>'INFO'!$D$19</f>
      </c>
      <c r="U326" s="186">
        <f>'INFO'!$D$22</f>
        <v>0</v>
      </c>
      <c r="V326" s="186">
        <f>'INFO'!$D$23</f>
        <v>0</v>
      </c>
      <c r="W326" t="s" s="187">
        <f>'INFO'!$D$24</f>
      </c>
      <c r="X326" s="186">
        <f>'INFO'!$D$25</f>
        <v>0</v>
      </c>
      <c r="Y326" s="186">
        <f>'INFO'!$D$26</f>
        <v>0</v>
      </c>
      <c r="Z326" s="186">
        <f>'INFO'!$D$27</f>
        <v>0</v>
      </c>
      <c r="AA326" t="s" s="187">
        <f>'INFO'!$D$28</f>
      </c>
      <c r="AB326" s="186">
        <f>'INFO'!$D$29</f>
        <v>0</v>
      </c>
      <c r="AC326" s="189">
        <f>'INFO'!$J$10</f>
        <v>0</v>
      </c>
      <c r="AD326" s="186">
        <f>'INFO'!$J$9</f>
        <v>0</v>
      </c>
      <c r="AE326" s="186">
        <f>IF($G$303&gt;0,10*$G$303/D326,0)</f>
        <v>0</v>
      </c>
    </row>
    <row r="327" ht="15.35" customHeight="1">
      <c r="A327" t="s" s="180">
        <v>471</v>
      </c>
      <c r="B327" t="s" s="204">
        <v>78</v>
      </c>
      <c r="C327" s="205">
        <v>10095</v>
      </c>
      <c r="D327" s="182">
        <f>_xlfn.SUMIFS('HOLDS'!O1:O155,'HOLDS'!C1:C155,B327)+_xlfn.SUMIFS('HOLDS'!O1:O155,'HOLDS'!C1:C155,"CH.GR.RVSET")</f>
        <v>0</v>
      </c>
      <c r="E327" t="s" s="183">
        <v>7</v>
      </c>
      <c r="F327" s="184">
        <f>VLOOKUP(B327,'HOLDS'!C1:T155,5,FALSE)</f>
        <v>153</v>
      </c>
      <c r="G327" s="182">
        <f>_xlfn.SUMIFS('HOLDS'!O1:O155,'HOLDS'!C1:C155,B327)</f>
        <v>0</v>
      </c>
      <c r="H327" s="185">
        <f>F327*G327</f>
        <v>0</v>
      </c>
      <c r="I327" s="186">
        <f>'INFO'!$D$6</f>
        <v>0</v>
      </c>
      <c r="J327" s="186">
        <f>'INFO'!$D$7</f>
        <v>0</v>
      </c>
      <c r="K327" t="s" s="187">
        <f>'INFO'!$D$8</f>
      </c>
      <c r="L327" s="186">
        <f>'INFO'!$D$9</f>
        <v>0</v>
      </c>
      <c r="M327" s="186">
        <f>'INFO'!$D$10</f>
        <v>0</v>
      </c>
      <c r="N327" t="s" s="187">
        <f>'INFO'!$D$11</f>
      </c>
      <c r="O327" s="186">
        <f>'INFO'!$D$13</f>
        <v>0</v>
      </c>
      <c r="P327" s="186">
        <f>'INFO'!$D$14</f>
        <v>0</v>
      </c>
      <c r="Q327" t="s" s="187">
        <f>'INFO'!$D$15</f>
      </c>
      <c r="R327" s="188">
        <f>'INFO'!$D$17</f>
      </c>
      <c r="S327" t="s" s="187">
        <f>'INFO'!$D$18</f>
      </c>
      <c r="T327" t="s" s="187">
        <f>'INFO'!$D$19</f>
      </c>
      <c r="U327" s="186">
        <f>'INFO'!$D$22</f>
        <v>0</v>
      </c>
      <c r="V327" s="186">
        <f>'INFO'!$D$23</f>
        <v>0</v>
      </c>
      <c r="W327" t="s" s="187">
        <f>'INFO'!$D$24</f>
      </c>
      <c r="X327" s="186">
        <f>'INFO'!$D$25</f>
        <v>0</v>
      </c>
      <c r="Y327" s="186">
        <f>'INFO'!$D$26</f>
        <v>0</v>
      </c>
      <c r="Z327" s="186">
        <f>'INFO'!$D$27</f>
        <v>0</v>
      </c>
      <c r="AA327" t="s" s="187">
        <f>'INFO'!$D$28</f>
      </c>
      <c r="AB327" s="186">
        <f>'INFO'!$D$29</f>
        <v>0</v>
      </c>
      <c r="AC327" s="189">
        <f>'INFO'!$J$10</f>
        <v>0</v>
      </c>
      <c r="AD327" s="186">
        <f>'INFO'!$J$9</f>
        <v>0</v>
      </c>
      <c r="AE327" s="186">
        <f>IF($G$303&gt;0,10*$G$303/D327,0)</f>
        <v>0</v>
      </c>
    </row>
    <row r="328" ht="15.35" customHeight="1">
      <c r="A328" t="s" s="180">
        <v>472</v>
      </c>
      <c r="B328" t="s" s="204">
        <v>80</v>
      </c>
      <c r="C328" s="205">
        <v>10095</v>
      </c>
      <c r="D328" s="182">
        <f>_xlfn.SUMIFS('HOLDS'!O1:O155,'HOLDS'!C1:C155,B328)+_xlfn.SUMIFS('HOLDS'!O1:O155,'HOLDS'!C1:C155,"CH.GR.RVSET")</f>
        <v>0</v>
      </c>
      <c r="E328" t="s" s="183">
        <v>7</v>
      </c>
      <c r="F328" s="184">
        <f>VLOOKUP(B328,'HOLDS'!C1:T155,5,FALSE)</f>
        <v>141</v>
      </c>
      <c r="G328" s="182">
        <f>_xlfn.SUMIFS('HOLDS'!O1:O155,'HOLDS'!C1:C155,B328)</f>
        <v>0</v>
      </c>
      <c r="H328" s="185">
        <f>F328*G328</f>
        <v>0</v>
      </c>
      <c r="I328" s="186">
        <f>'INFO'!$D$6</f>
        <v>0</v>
      </c>
      <c r="J328" s="186">
        <f>'INFO'!$D$7</f>
        <v>0</v>
      </c>
      <c r="K328" t="s" s="187">
        <f>'INFO'!$D$8</f>
      </c>
      <c r="L328" s="186">
        <f>'INFO'!$D$9</f>
        <v>0</v>
      </c>
      <c r="M328" s="186">
        <f>'INFO'!$D$10</f>
        <v>0</v>
      </c>
      <c r="N328" t="s" s="187">
        <f>'INFO'!$D$11</f>
      </c>
      <c r="O328" s="186">
        <f>'INFO'!$D$13</f>
        <v>0</v>
      </c>
      <c r="P328" s="186">
        <f>'INFO'!$D$14</f>
        <v>0</v>
      </c>
      <c r="Q328" t="s" s="187">
        <f>'INFO'!$D$15</f>
      </c>
      <c r="R328" s="188">
        <f>'INFO'!$D$17</f>
      </c>
      <c r="S328" t="s" s="187">
        <f>'INFO'!$D$18</f>
      </c>
      <c r="T328" t="s" s="187">
        <f>'INFO'!$D$19</f>
      </c>
      <c r="U328" s="186">
        <f>'INFO'!$D$22</f>
        <v>0</v>
      </c>
      <c r="V328" s="186">
        <f>'INFO'!$D$23</f>
        <v>0</v>
      </c>
      <c r="W328" t="s" s="187">
        <f>'INFO'!$D$24</f>
      </c>
      <c r="X328" s="186">
        <f>'INFO'!$D$25</f>
        <v>0</v>
      </c>
      <c r="Y328" s="186">
        <f>'INFO'!$D$26</f>
        <v>0</v>
      </c>
      <c r="Z328" s="186">
        <f>'INFO'!$D$27</f>
        <v>0</v>
      </c>
      <c r="AA328" t="s" s="187">
        <f>'INFO'!$D$28</f>
      </c>
      <c r="AB328" s="186">
        <f>'INFO'!$D$29</f>
        <v>0</v>
      </c>
      <c r="AC328" s="189">
        <f>'INFO'!$J$10</f>
        <v>0</v>
      </c>
      <c r="AD328" s="186">
        <f>'INFO'!$J$9</f>
        <v>0</v>
      </c>
      <c r="AE328" s="186">
        <f>IF($G$303&gt;0,10*$G$303/D328,0)</f>
        <v>0</v>
      </c>
    </row>
    <row r="329" ht="15.35" customHeight="1">
      <c r="A329" t="s" s="180">
        <v>473</v>
      </c>
      <c r="B329" t="s" s="204">
        <v>82</v>
      </c>
      <c r="C329" s="205">
        <v>10095</v>
      </c>
      <c r="D329" s="182">
        <f>_xlfn.SUMIFS('HOLDS'!O1:O155,'HOLDS'!C1:C155,B329)+_xlfn.SUMIFS('HOLDS'!O1:O155,'HOLDS'!C1:C155,"CH.GR.RVSET")</f>
        <v>0</v>
      </c>
      <c r="E329" t="s" s="183">
        <v>7</v>
      </c>
      <c r="F329" s="184">
        <f>VLOOKUP(B329,'HOLDS'!C1:T155,5,FALSE)</f>
        <v>129.5</v>
      </c>
      <c r="G329" s="182">
        <f>_xlfn.SUMIFS('HOLDS'!O1:O155,'HOLDS'!C1:C155,B329)</f>
        <v>0</v>
      </c>
      <c r="H329" s="185">
        <f>F329*G329</f>
        <v>0</v>
      </c>
      <c r="I329" s="186">
        <f>'INFO'!$D$6</f>
        <v>0</v>
      </c>
      <c r="J329" s="186">
        <f>'INFO'!$D$7</f>
        <v>0</v>
      </c>
      <c r="K329" t="s" s="187">
        <f>'INFO'!$D$8</f>
      </c>
      <c r="L329" s="186">
        <f>'INFO'!$D$9</f>
        <v>0</v>
      </c>
      <c r="M329" s="186">
        <f>'INFO'!$D$10</f>
        <v>0</v>
      </c>
      <c r="N329" t="s" s="187">
        <f>'INFO'!$D$11</f>
      </c>
      <c r="O329" s="186">
        <f>'INFO'!$D$13</f>
        <v>0</v>
      </c>
      <c r="P329" s="186">
        <f>'INFO'!$D$14</f>
        <v>0</v>
      </c>
      <c r="Q329" t="s" s="187">
        <f>'INFO'!$D$15</f>
      </c>
      <c r="R329" s="188">
        <f>'INFO'!$D$17</f>
      </c>
      <c r="S329" t="s" s="187">
        <f>'INFO'!$D$18</f>
      </c>
      <c r="T329" t="s" s="187">
        <f>'INFO'!$D$19</f>
      </c>
      <c r="U329" s="186">
        <f>'INFO'!$D$22</f>
        <v>0</v>
      </c>
      <c r="V329" s="186">
        <f>'INFO'!$D$23</f>
        <v>0</v>
      </c>
      <c r="W329" t="s" s="187">
        <f>'INFO'!$D$24</f>
      </c>
      <c r="X329" s="186">
        <f>'INFO'!$D$25</f>
        <v>0</v>
      </c>
      <c r="Y329" s="186">
        <f>'INFO'!$D$26</f>
        <v>0</v>
      </c>
      <c r="Z329" s="186">
        <f>'INFO'!$D$27</f>
        <v>0</v>
      </c>
      <c r="AA329" t="s" s="187">
        <f>'INFO'!$D$28</f>
      </c>
      <c r="AB329" s="186">
        <f>'INFO'!$D$29</f>
        <v>0</v>
      </c>
      <c r="AC329" s="189">
        <f>'INFO'!$J$10</f>
        <v>0</v>
      </c>
      <c r="AD329" s="186">
        <f>'INFO'!$J$9</f>
        <v>0</v>
      </c>
      <c r="AE329" s="186">
        <f>IF($G$303&gt;0,10*$G$303/D329,0)</f>
        <v>0</v>
      </c>
    </row>
    <row r="330" ht="15.35" customHeight="1">
      <c r="A330" t="s" s="180">
        <v>474</v>
      </c>
      <c r="B330" t="s" s="204">
        <v>84</v>
      </c>
      <c r="C330" s="205">
        <v>10095</v>
      </c>
      <c r="D330" s="182">
        <f>_xlfn.SUMIFS('HOLDS'!O1:O155,'HOLDS'!C1:C155,B330)+_xlfn.SUMIFS('HOLDS'!O1:O155,'HOLDS'!C1:C155,"CH.GR.RVSET")</f>
        <v>0</v>
      </c>
      <c r="E330" t="s" s="183">
        <v>7</v>
      </c>
      <c r="F330" s="184">
        <f>VLOOKUP(B330,'HOLDS'!C1:T155,5,FALSE)</f>
        <v>126.5</v>
      </c>
      <c r="G330" s="182">
        <f>_xlfn.SUMIFS('HOLDS'!O1:O155,'HOLDS'!C1:C155,B330)</f>
        <v>0</v>
      </c>
      <c r="H330" s="185">
        <f>F330*G330</f>
        <v>0</v>
      </c>
      <c r="I330" s="186">
        <f>'INFO'!$D$6</f>
        <v>0</v>
      </c>
      <c r="J330" s="186">
        <f>'INFO'!$D$7</f>
        <v>0</v>
      </c>
      <c r="K330" t="s" s="187">
        <f>'INFO'!$D$8</f>
      </c>
      <c r="L330" s="186">
        <f>'INFO'!$D$9</f>
        <v>0</v>
      </c>
      <c r="M330" s="186">
        <f>'INFO'!$D$10</f>
        <v>0</v>
      </c>
      <c r="N330" t="s" s="187">
        <f>'INFO'!$D$11</f>
      </c>
      <c r="O330" s="186">
        <f>'INFO'!$D$13</f>
        <v>0</v>
      </c>
      <c r="P330" s="186">
        <f>'INFO'!$D$14</f>
        <v>0</v>
      </c>
      <c r="Q330" t="s" s="187">
        <f>'INFO'!$D$15</f>
      </c>
      <c r="R330" s="188">
        <f>'INFO'!$D$17</f>
      </c>
      <c r="S330" t="s" s="187">
        <f>'INFO'!$D$18</f>
      </c>
      <c r="T330" t="s" s="187">
        <f>'INFO'!$D$19</f>
      </c>
      <c r="U330" s="186">
        <f>'INFO'!$D$22</f>
        <v>0</v>
      </c>
      <c r="V330" s="186">
        <f>'INFO'!$D$23</f>
        <v>0</v>
      </c>
      <c r="W330" t="s" s="187">
        <f>'INFO'!$D$24</f>
      </c>
      <c r="X330" s="186">
        <f>'INFO'!$D$25</f>
        <v>0</v>
      </c>
      <c r="Y330" s="186">
        <f>'INFO'!$D$26</f>
        <v>0</v>
      </c>
      <c r="Z330" s="186">
        <f>'INFO'!$D$27</f>
        <v>0</v>
      </c>
      <c r="AA330" t="s" s="187">
        <f>'INFO'!$D$28</f>
      </c>
      <c r="AB330" s="186">
        <f>'INFO'!$D$29</f>
        <v>0</v>
      </c>
      <c r="AC330" s="189">
        <f>'INFO'!$J$10</f>
        <v>0</v>
      </c>
      <c r="AD330" s="186">
        <f>'INFO'!$J$9</f>
        <v>0</v>
      </c>
      <c r="AE330" s="186">
        <f>IF($G$303&gt;0,10*$G$303/D330,0)</f>
        <v>0</v>
      </c>
    </row>
    <row r="331" ht="15.35" customHeight="1">
      <c r="A331" t="s" s="180">
        <v>475</v>
      </c>
      <c r="B331" t="s" s="204">
        <v>86</v>
      </c>
      <c r="C331" s="205">
        <v>10095</v>
      </c>
      <c r="D331" s="182">
        <f>_xlfn.SUMIFS('HOLDS'!O1:O155,'HOLDS'!C1:C155,B331)+_xlfn.SUMIFS('HOLDS'!O1:O155,'HOLDS'!C1:C155,"CH.GR.RVSET")</f>
        <v>0</v>
      </c>
      <c r="E331" t="s" s="183">
        <v>7</v>
      </c>
      <c r="F331" s="184">
        <f>VLOOKUP(B331,'HOLDS'!C1:T155,5,FALSE)</f>
        <v>126</v>
      </c>
      <c r="G331" s="182">
        <f>_xlfn.SUMIFS('HOLDS'!O1:O155,'HOLDS'!C1:C155,B331)</f>
        <v>0</v>
      </c>
      <c r="H331" s="185">
        <f>F331*G331</f>
        <v>0</v>
      </c>
      <c r="I331" s="186">
        <f>'INFO'!$D$6</f>
        <v>0</v>
      </c>
      <c r="J331" s="186">
        <f>'INFO'!$D$7</f>
        <v>0</v>
      </c>
      <c r="K331" t="s" s="187">
        <f>'INFO'!$D$8</f>
      </c>
      <c r="L331" s="186">
        <f>'INFO'!$D$9</f>
        <v>0</v>
      </c>
      <c r="M331" s="186">
        <f>'INFO'!$D$10</f>
        <v>0</v>
      </c>
      <c r="N331" t="s" s="187">
        <f>'INFO'!$D$11</f>
      </c>
      <c r="O331" s="186">
        <f>'INFO'!$D$13</f>
        <v>0</v>
      </c>
      <c r="P331" s="186">
        <f>'INFO'!$D$14</f>
        <v>0</v>
      </c>
      <c r="Q331" t="s" s="187">
        <f>'INFO'!$D$15</f>
      </c>
      <c r="R331" s="188">
        <f>'INFO'!$D$17</f>
      </c>
      <c r="S331" t="s" s="187">
        <f>'INFO'!$D$18</f>
      </c>
      <c r="T331" t="s" s="187">
        <f>'INFO'!$D$19</f>
      </c>
      <c r="U331" s="186">
        <f>'INFO'!$D$22</f>
        <v>0</v>
      </c>
      <c r="V331" s="186">
        <f>'INFO'!$D$23</f>
        <v>0</v>
      </c>
      <c r="W331" t="s" s="187">
        <f>'INFO'!$D$24</f>
      </c>
      <c r="X331" s="186">
        <f>'INFO'!$D$25</f>
        <v>0</v>
      </c>
      <c r="Y331" s="186">
        <f>'INFO'!$D$26</f>
        <v>0</v>
      </c>
      <c r="Z331" s="186">
        <f>'INFO'!$D$27</f>
        <v>0</v>
      </c>
      <c r="AA331" t="s" s="187">
        <f>'INFO'!$D$28</f>
      </c>
      <c r="AB331" s="186">
        <f>'INFO'!$D$29</f>
        <v>0</v>
      </c>
      <c r="AC331" s="189">
        <f>'INFO'!$J$10</f>
        <v>0</v>
      </c>
      <c r="AD331" s="186">
        <f>'INFO'!$J$9</f>
        <v>0</v>
      </c>
      <c r="AE331" s="186">
        <f>IF($G$303&gt;0,10*$G$303/D331,0)</f>
        <v>0</v>
      </c>
    </row>
    <row r="332" ht="15.35" customHeight="1">
      <c r="A332" t="s" s="180">
        <v>476</v>
      </c>
      <c r="B332" t="s" s="204">
        <v>88</v>
      </c>
      <c r="C332" s="205">
        <v>10095</v>
      </c>
      <c r="D332" s="182">
        <f>_xlfn.SUMIFS('HOLDS'!O1:O155,'HOLDS'!C1:C155,B332)+_xlfn.SUMIFS('HOLDS'!O1:O155,'HOLDS'!C1:C155,"CH.GR.RVSET")</f>
        <v>0</v>
      </c>
      <c r="E332" t="s" s="183">
        <v>7</v>
      </c>
      <c r="F332" s="184">
        <f>VLOOKUP(B332,'HOLDS'!C1:T155,5,FALSE)</f>
        <v>133</v>
      </c>
      <c r="G332" s="182">
        <f>_xlfn.SUMIFS('HOLDS'!O1:O155,'HOLDS'!C1:C155,B332)</f>
        <v>0</v>
      </c>
      <c r="H332" s="185">
        <f>F332*G332</f>
        <v>0</v>
      </c>
      <c r="I332" s="186">
        <f>'INFO'!$D$6</f>
        <v>0</v>
      </c>
      <c r="J332" s="186">
        <f>'INFO'!$D$7</f>
        <v>0</v>
      </c>
      <c r="K332" t="s" s="187">
        <f>'INFO'!$D$8</f>
      </c>
      <c r="L332" s="186">
        <f>'INFO'!$D$9</f>
        <v>0</v>
      </c>
      <c r="M332" s="186">
        <f>'INFO'!$D$10</f>
        <v>0</v>
      </c>
      <c r="N332" t="s" s="187">
        <f>'INFO'!$D$11</f>
      </c>
      <c r="O332" s="186">
        <f>'INFO'!$D$13</f>
        <v>0</v>
      </c>
      <c r="P332" s="186">
        <f>'INFO'!$D$14</f>
        <v>0</v>
      </c>
      <c r="Q332" t="s" s="187">
        <f>'INFO'!$D$15</f>
      </c>
      <c r="R332" s="188">
        <f>'INFO'!$D$17</f>
      </c>
      <c r="S332" t="s" s="187">
        <f>'INFO'!$D$18</f>
      </c>
      <c r="T332" t="s" s="187">
        <f>'INFO'!$D$19</f>
      </c>
      <c r="U332" s="186">
        <f>'INFO'!$D$22</f>
        <v>0</v>
      </c>
      <c r="V332" s="186">
        <f>'INFO'!$D$23</f>
        <v>0</v>
      </c>
      <c r="W332" t="s" s="187">
        <f>'INFO'!$D$24</f>
      </c>
      <c r="X332" s="186">
        <f>'INFO'!$D$25</f>
        <v>0</v>
      </c>
      <c r="Y332" s="186">
        <f>'INFO'!$D$26</f>
        <v>0</v>
      </c>
      <c r="Z332" s="186">
        <f>'INFO'!$D$27</f>
        <v>0</v>
      </c>
      <c r="AA332" t="s" s="187">
        <f>'INFO'!$D$28</f>
      </c>
      <c r="AB332" s="186">
        <f>'INFO'!$D$29</f>
        <v>0</v>
      </c>
      <c r="AC332" s="189">
        <f>'INFO'!$J$10</f>
        <v>0</v>
      </c>
      <c r="AD332" s="186">
        <f>'INFO'!$J$9</f>
        <v>0</v>
      </c>
      <c r="AE332" s="186">
        <f>IF($G$303&gt;0,10*$G$303/D332,0)</f>
        <v>0</v>
      </c>
    </row>
    <row r="333" ht="15.35" customHeight="1">
      <c r="A333" t="s" s="180">
        <v>477</v>
      </c>
      <c r="B333" t="s" s="204">
        <v>90</v>
      </c>
      <c r="C333" s="205">
        <v>10095</v>
      </c>
      <c r="D333" s="182">
        <f>_xlfn.SUMIFS('HOLDS'!O1:O155,'HOLDS'!C1:C155,B333)+_xlfn.SUMIFS('HOLDS'!O1:O155,'HOLDS'!C1:C155,"CH.GR.RVSET")</f>
        <v>0</v>
      </c>
      <c r="E333" t="s" s="183">
        <v>7</v>
      </c>
      <c r="F333" s="184">
        <f>VLOOKUP(B333,'HOLDS'!C1:T155,5,FALSE)</f>
        <v>152.5</v>
      </c>
      <c r="G333" s="182">
        <f>_xlfn.SUMIFS('HOLDS'!O1:O155,'HOLDS'!C1:C155,B333)</f>
        <v>0</v>
      </c>
      <c r="H333" s="185">
        <f>F333*G333</f>
        <v>0</v>
      </c>
      <c r="I333" s="186">
        <f>'INFO'!$D$6</f>
        <v>0</v>
      </c>
      <c r="J333" s="186">
        <f>'INFO'!$D$7</f>
        <v>0</v>
      </c>
      <c r="K333" t="s" s="187">
        <f>'INFO'!$D$8</f>
      </c>
      <c r="L333" s="186">
        <f>'INFO'!$D$9</f>
        <v>0</v>
      </c>
      <c r="M333" s="186">
        <f>'INFO'!$D$10</f>
        <v>0</v>
      </c>
      <c r="N333" t="s" s="187">
        <f>'INFO'!$D$11</f>
      </c>
      <c r="O333" s="186">
        <f>'INFO'!$D$13</f>
        <v>0</v>
      </c>
      <c r="P333" s="186">
        <f>'INFO'!$D$14</f>
        <v>0</v>
      </c>
      <c r="Q333" t="s" s="187">
        <f>'INFO'!$D$15</f>
      </c>
      <c r="R333" s="188">
        <f>'INFO'!$D$17</f>
      </c>
      <c r="S333" t="s" s="187">
        <f>'INFO'!$D$18</f>
      </c>
      <c r="T333" t="s" s="187">
        <f>'INFO'!$D$19</f>
      </c>
      <c r="U333" s="186">
        <f>'INFO'!$D$22</f>
        <v>0</v>
      </c>
      <c r="V333" s="186">
        <f>'INFO'!$D$23</f>
        <v>0</v>
      </c>
      <c r="W333" t="s" s="187">
        <f>'INFO'!$D$24</f>
      </c>
      <c r="X333" s="186">
        <f>'INFO'!$D$25</f>
        <v>0</v>
      </c>
      <c r="Y333" s="186">
        <f>'INFO'!$D$26</f>
        <v>0</v>
      </c>
      <c r="Z333" s="186">
        <f>'INFO'!$D$27</f>
        <v>0</v>
      </c>
      <c r="AA333" t="s" s="187">
        <f>'INFO'!$D$28</f>
      </c>
      <c r="AB333" s="186">
        <f>'INFO'!$D$29</f>
        <v>0</v>
      </c>
      <c r="AC333" s="189">
        <f>'INFO'!$J$10</f>
        <v>0</v>
      </c>
      <c r="AD333" s="186">
        <f>'INFO'!$J$9</f>
        <v>0</v>
      </c>
      <c r="AE333" s="186">
        <f>IF($G$303&gt;0,10*$G$303/D333,0)</f>
        <v>0</v>
      </c>
    </row>
    <row r="334" ht="15.35" customHeight="1">
      <c r="A334" t="s" s="180">
        <v>478</v>
      </c>
      <c r="B334" t="s" s="204">
        <v>92</v>
      </c>
      <c r="C334" s="205">
        <v>10095</v>
      </c>
      <c r="D334" s="182">
        <f>_xlfn.SUMIFS('HOLDS'!O1:O155,'HOLDS'!C1:C155,B334)+_xlfn.SUMIFS('HOLDS'!O1:O155,'HOLDS'!C1:C155,"CH.GR.RVSET")</f>
        <v>0</v>
      </c>
      <c r="E334" t="s" s="183">
        <v>7</v>
      </c>
      <c r="F334" s="184">
        <f>VLOOKUP(B334,'HOLDS'!C1:T155,5,FALSE)</f>
        <v>160</v>
      </c>
      <c r="G334" s="182">
        <f>_xlfn.SUMIFS('HOLDS'!O1:O155,'HOLDS'!C1:C155,B334)</f>
        <v>0</v>
      </c>
      <c r="H334" s="185">
        <f>F334*G334</f>
        <v>0</v>
      </c>
      <c r="I334" s="186">
        <f>'INFO'!$D$6</f>
        <v>0</v>
      </c>
      <c r="J334" s="186">
        <f>'INFO'!$D$7</f>
        <v>0</v>
      </c>
      <c r="K334" t="s" s="187">
        <f>'INFO'!$D$8</f>
      </c>
      <c r="L334" s="186">
        <f>'INFO'!$D$9</f>
        <v>0</v>
      </c>
      <c r="M334" s="186">
        <f>'INFO'!$D$10</f>
        <v>0</v>
      </c>
      <c r="N334" t="s" s="187">
        <f>'INFO'!$D$11</f>
      </c>
      <c r="O334" s="186">
        <f>'INFO'!$D$13</f>
        <v>0</v>
      </c>
      <c r="P334" s="186">
        <f>'INFO'!$D$14</f>
        <v>0</v>
      </c>
      <c r="Q334" t="s" s="187">
        <f>'INFO'!$D$15</f>
      </c>
      <c r="R334" s="188">
        <f>'INFO'!$D$17</f>
      </c>
      <c r="S334" t="s" s="187">
        <f>'INFO'!$D$18</f>
      </c>
      <c r="T334" t="s" s="187">
        <f>'INFO'!$D$19</f>
      </c>
      <c r="U334" s="186">
        <f>'INFO'!$D$22</f>
        <v>0</v>
      </c>
      <c r="V334" s="186">
        <f>'INFO'!$D$23</f>
        <v>0</v>
      </c>
      <c r="W334" t="s" s="187">
        <f>'INFO'!$D$24</f>
      </c>
      <c r="X334" s="186">
        <f>'INFO'!$D$25</f>
        <v>0</v>
      </c>
      <c r="Y334" s="186">
        <f>'INFO'!$D$26</f>
        <v>0</v>
      </c>
      <c r="Z334" s="186">
        <f>'INFO'!$D$27</f>
        <v>0</v>
      </c>
      <c r="AA334" t="s" s="187">
        <f>'INFO'!$D$28</f>
      </c>
      <c r="AB334" s="186">
        <f>'INFO'!$D$29</f>
        <v>0</v>
      </c>
      <c r="AC334" s="189">
        <f>'INFO'!$J$10</f>
        <v>0</v>
      </c>
      <c r="AD334" s="186">
        <f>'INFO'!$J$9</f>
        <v>0</v>
      </c>
      <c r="AE334" s="186">
        <f>IF($G$303&gt;0,10*$G$303/D334,0)</f>
        <v>0</v>
      </c>
    </row>
    <row r="335" ht="15.35" customHeight="1">
      <c r="A335" t="s" s="180">
        <v>479</v>
      </c>
      <c r="B335" t="s" s="204">
        <v>94</v>
      </c>
      <c r="C335" s="205">
        <v>10095</v>
      </c>
      <c r="D335" s="182">
        <f>_xlfn.SUMIFS('HOLDS'!O1:O155,'HOLDS'!C1:C155,B335)+_xlfn.SUMIFS('HOLDS'!O1:O155,'HOLDS'!C1:C155,"CH.GR.RVSET")</f>
        <v>0</v>
      </c>
      <c r="E335" t="s" s="183">
        <v>7</v>
      </c>
      <c r="F335" s="184">
        <f>VLOOKUP(B335,'HOLDS'!C1:T155,5,FALSE)</f>
        <v>159.5</v>
      </c>
      <c r="G335" s="182">
        <f>_xlfn.SUMIFS('HOLDS'!O1:O155,'HOLDS'!C1:C155,B335)</f>
        <v>0</v>
      </c>
      <c r="H335" s="185">
        <f>F335*G335</f>
        <v>0</v>
      </c>
      <c r="I335" s="186">
        <f>'INFO'!$D$6</f>
        <v>0</v>
      </c>
      <c r="J335" s="186">
        <f>'INFO'!$D$7</f>
        <v>0</v>
      </c>
      <c r="K335" t="s" s="187">
        <f>'INFO'!$D$8</f>
      </c>
      <c r="L335" s="186">
        <f>'INFO'!$D$9</f>
        <v>0</v>
      </c>
      <c r="M335" s="186">
        <f>'INFO'!$D$10</f>
        <v>0</v>
      </c>
      <c r="N335" t="s" s="187">
        <f>'INFO'!$D$11</f>
      </c>
      <c r="O335" s="186">
        <f>'INFO'!$D$13</f>
        <v>0</v>
      </c>
      <c r="P335" s="186">
        <f>'INFO'!$D$14</f>
        <v>0</v>
      </c>
      <c r="Q335" t="s" s="187">
        <f>'INFO'!$D$15</f>
      </c>
      <c r="R335" s="188">
        <f>'INFO'!$D$17</f>
      </c>
      <c r="S335" t="s" s="187">
        <f>'INFO'!$D$18</f>
      </c>
      <c r="T335" t="s" s="187">
        <f>'INFO'!$D$19</f>
      </c>
      <c r="U335" s="186">
        <f>'INFO'!$D$22</f>
        <v>0</v>
      </c>
      <c r="V335" s="186">
        <f>'INFO'!$D$23</f>
        <v>0</v>
      </c>
      <c r="W335" t="s" s="187">
        <f>'INFO'!$D$24</f>
      </c>
      <c r="X335" s="186">
        <f>'INFO'!$D$25</f>
        <v>0</v>
      </c>
      <c r="Y335" s="186">
        <f>'INFO'!$D$26</f>
        <v>0</v>
      </c>
      <c r="Z335" s="186">
        <f>'INFO'!$D$27</f>
        <v>0</v>
      </c>
      <c r="AA335" t="s" s="187">
        <f>'INFO'!$D$28</f>
      </c>
      <c r="AB335" s="186">
        <f>'INFO'!$D$29</f>
        <v>0</v>
      </c>
      <c r="AC335" s="189">
        <f>'INFO'!$J$10</f>
        <v>0</v>
      </c>
      <c r="AD335" s="186">
        <f>'INFO'!$J$9</f>
        <v>0</v>
      </c>
      <c r="AE335" s="186">
        <f>IF($G$303&gt;0,10*$G$303/D335,0)</f>
        <v>0</v>
      </c>
    </row>
    <row r="336" ht="15.35" customHeight="1">
      <c r="A336" t="s" s="180">
        <v>480</v>
      </c>
      <c r="B336" t="s" s="204">
        <v>96</v>
      </c>
      <c r="C336" s="205">
        <v>10095</v>
      </c>
      <c r="D336" s="182">
        <f>_xlfn.SUMIFS('HOLDS'!O1:O155,'HOLDS'!C1:C155,B336)+_xlfn.SUMIFS('HOLDS'!O1:O155,'HOLDS'!C1:C155,"CH.GR.RVSET")</f>
        <v>0</v>
      </c>
      <c r="E336" t="s" s="183">
        <v>7</v>
      </c>
      <c r="F336" s="184">
        <f>VLOOKUP(B336,'HOLDS'!C1:T155,5,FALSE)</f>
        <v>136.5</v>
      </c>
      <c r="G336" s="182">
        <f>_xlfn.SUMIFS('HOLDS'!O1:O155,'HOLDS'!C1:C155,B336)</f>
        <v>0</v>
      </c>
      <c r="H336" s="185">
        <f>F336*G336</f>
        <v>0</v>
      </c>
      <c r="I336" s="186">
        <f>'INFO'!$D$6</f>
        <v>0</v>
      </c>
      <c r="J336" s="186">
        <f>'INFO'!$D$7</f>
        <v>0</v>
      </c>
      <c r="K336" t="s" s="187">
        <f>'INFO'!$D$8</f>
      </c>
      <c r="L336" s="186">
        <f>'INFO'!$D$9</f>
        <v>0</v>
      </c>
      <c r="M336" s="186">
        <f>'INFO'!$D$10</f>
        <v>0</v>
      </c>
      <c r="N336" t="s" s="187">
        <f>'INFO'!$D$11</f>
      </c>
      <c r="O336" s="186">
        <f>'INFO'!$D$13</f>
        <v>0</v>
      </c>
      <c r="P336" s="186">
        <f>'INFO'!$D$14</f>
        <v>0</v>
      </c>
      <c r="Q336" t="s" s="187">
        <f>'INFO'!$D$15</f>
      </c>
      <c r="R336" s="188">
        <f>'INFO'!$D$17</f>
      </c>
      <c r="S336" t="s" s="187">
        <f>'INFO'!$D$18</f>
      </c>
      <c r="T336" t="s" s="187">
        <f>'INFO'!$D$19</f>
      </c>
      <c r="U336" s="186">
        <f>'INFO'!$D$22</f>
        <v>0</v>
      </c>
      <c r="V336" s="186">
        <f>'INFO'!$D$23</f>
        <v>0</v>
      </c>
      <c r="W336" t="s" s="187">
        <f>'INFO'!$D$24</f>
      </c>
      <c r="X336" s="186">
        <f>'INFO'!$D$25</f>
        <v>0</v>
      </c>
      <c r="Y336" s="186">
        <f>'INFO'!$D$26</f>
        <v>0</v>
      </c>
      <c r="Z336" s="186">
        <f>'INFO'!$D$27</f>
        <v>0</v>
      </c>
      <c r="AA336" t="s" s="187">
        <f>'INFO'!$D$28</f>
      </c>
      <c r="AB336" s="186">
        <f>'INFO'!$D$29</f>
        <v>0</v>
      </c>
      <c r="AC336" s="189">
        <f>'INFO'!$J$10</f>
        <v>0</v>
      </c>
      <c r="AD336" s="186">
        <f>'INFO'!$J$9</f>
        <v>0</v>
      </c>
      <c r="AE336" s="186">
        <f>IF($G$303&gt;0,10*$G$303/D336,0)</f>
        <v>0</v>
      </c>
    </row>
    <row r="337" ht="15.35" customHeight="1">
      <c r="A337" t="s" s="180">
        <v>481</v>
      </c>
      <c r="B337" t="s" s="204">
        <v>98</v>
      </c>
      <c r="C337" s="205">
        <v>10095</v>
      </c>
      <c r="D337" s="182">
        <f>_xlfn.SUMIFS('HOLDS'!O1:O155,'HOLDS'!C1:C155,B337)+_xlfn.SUMIFS('HOLDS'!O1:O155,'HOLDS'!C1:C155,"CH.GR.RVSET")</f>
        <v>0</v>
      </c>
      <c r="E337" t="s" s="183">
        <v>7</v>
      </c>
      <c r="F337" s="184">
        <f>VLOOKUP(B337,'HOLDS'!C1:T155,5,FALSE)</f>
        <v>141.5</v>
      </c>
      <c r="G337" s="182">
        <f>_xlfn.SUMIFS('HOLDS'!O1:O155,'HOLDS'!C1:C155,B337)</f>
        <v>0</v>
      </c>
      <c r="H337" s="185">
        <f>F337*G337</f>
        <v>0</v>
      </c>
      <c r="I337" s="186">
        <f>'INFO'!$D$6</f>
        <v>0</v>
      </c>
      <c r="J337" s="186">
        <f>'INFO'!$D$7</f>
        <v>0</v>
      </c>
      <c r="K337" t="s" s="187">
        <f>'INFO'!$D$8</f>
      </c>
      <c r="L337" s="186">
        <f>'INFO'!$D$9</f>
        <v>0</v>
      </c>
      <c r="M337" s="186">
        <f>'INFO'!$D$10</f>
        <v>0</v>
      </c>
      <c r="N337" t="s" s="187">
        <f>'INFO'!$D$11</f>
      </c>
      <c r="O337" s="186">
        <f>'INFO'!$D$13</f>
        <v>0</v>
      </c>
      <c r="P337" s="186">
        <f>'INFO'!$D$14</f>
        <v>0</v>
      </c>
      <c r="Q337" t="s" s="187">
        <f>'INFO'!$D$15</f>
      </c>
      <c r="R337" s="188">
        <f>'INFO'!$D$17</f>
      </c>
      <c r="S337" t="s" s="187">
        <f>'INFO'!$D$18</f>
      </c>
      <c r="T337" t="s" s="187">
        <f>'INFO'!$D$19</f>
      </c>
      <c r="U337" s="186">
        <f>'INFO'!$D$22</f>
        <v>0</v>
      </c>
      <c r="V337" s="186">
        <f>'INFO'!$D$23</f>
        <v>0</v>
      </c>
      <c r="W337" t="s" s="187">
        <f>'INFO'!$D$24</f>
      </c>
      <c r="X337" s="186">
        <f>'INFO'!$D$25</f>
        <v>0</v>
      </c>
      <c r="Y337" s="186">
        <f>'INFO'!$D$26</f>
        <v>0</v>
      </c>
      <c r="Z337" s="186">
        <f>'INFO'!$D$27</f>
        <v>0</v>
      </c>
      <c r="AA337" t="s" s="187">
        <f>'INFO'!$D$28</f>
      </c>
      <c r="AB337" s="186">
        <f>'INFO'!$D$29</f>
        <v>0</v>
      </c>
      <c r="AC337" s="189">
        <f>'INFO'!$J$10</f>
        <v>0</v>
      </c>
      <c r="AD337" s="186">
        <f>'INFO'!$J$9</f>
        <v>0</v>
      </c>
      <c r="AE337" s="186">
        <f>IF($G$303&gt;0,10*$G$303/D337,0)</f>
        <v>0</v>
      </c>
    </row>
    <row r="338" ht="15.35" customHeight="1">
      <c r="A338" t="s" s="180">
        <v>482</v>
      </c>
      <c r="B338" t="s" s="204">
        <v>100</v>
      </c>
      <c r="C338" s="205">
        <v>10095</v>
      </c>
      <c r="D338" s="182">
        <f>_xlfn.SUMIFS('HOLDS'!O1:O155,'HOLDS'!C1:C155,B338)+_xlfn.SUMIFS('HOLDS'!O1:O155,'HOLDS'!C1:C155,"CH.GR.RVSET")</f>
        <v>0</v>
      </c>
      <c r="E338" t="s" s="183">
        <v>7</v>
      </c>
      <c r="F338" s="184">
        <f>VLOOKUP(B338,'HOLDS'!C1:T155,5,FALSE)</f>
        <v>161.5</v>
      </c>
      <c r="G338" s="182">
        <f>_xlfn.SUMIFS('HOLDS'!O1:O155,'HOLDS'!C1:C155,B338)</f>
        <v>0</v>
      </c>
      <c r="H338" s="185">
        <f>F338*G338</f>
        <v>0</v>
      </c>
      <c r="I338" s="186">
        <f>'INFO'!$D$6</f>
        <v>0</v>
      </c>
      <c r="J338" s="186">
        <f>'INFO'!$D$7</f>
        <v>0</v>
      </c>
      <c r="K338" t="s" s="187">
        <f>'INFO'!$D$8</f>
      </c>
      <c r="L338" s="186">
        <f>'INFO'!$D$9</f>
        <v>0</v>
      </c>
      <c r="M338" s="186">
        <f>'INFO'!$D$10</f>
        <v>0</v>
      </c>
      <c r="N338" t="s" s="187">
        <f>'INFO'!$D$11</f>
      </c>
      <c r="O338" s="186">
        <f>'INFO'!$D$13</f>
        <v>0</v>
      </c>
      <c r="P338" s="186">
        <f>'INFO'!$D$14</f>
        <v>0</v>
      </c>
      <c r="Q338" t="s" s="187">
        <f>'INFO'!$D$15</f>
      </c>
      <c r="R338" s="188">
        <f>'INFO'!$D$17</f>
      </c>
      <c r="S338" t="s" s="187">
        <f>'INFO'!$D$18</f>
      </c>
      <c r="T338" t="s" s="187">
        <f>'INFO'!$D$19</f>
      </c>
      <c r="U338" s="186">
        <f>'INFO'!$D$22</f>
        <v>0</v>
      </c>
      <c r="V338" s="186">
        <f>'INFO'!$D$23</f>
        <v>0</v>
      </c>
      <c r="W338" t="s" s="187">
        <f>'INFO'!$D$24</f>
      </c>
      <c r="X338" s="186">
        <f>'INFO'!$D$25</f>
        <v>0</v>
      </c>
      <c r="Y338" s="186">
        <f>'INFO'!$D$26</f>
        <v>0</v>
      </c>
      <c r="Z338" s="186">
        <f>'INFO'!$D$27</f>
        <v>0</v>
      </c>
      <c r="AA338" t="s" s="187">
        <f>'INFO'!$D$28</f>
      </c>
      <c r="AB338" s="186">
        <f>'INFO'!$D$29</f>
        <v>0</v>
      </c>
      <c r="AC338" s="189">
        <f>'INFO'!$J$10</f>
        <v>0</v>
      </c>
      <c r="AD338" s="186">
        <f>'INFO'!$J$9</f>
        <v>0</v>
      </c>
      <c r="AE338" s="186">
        <f>IF($G$303&gt;0,10*$G$303/D338,0)</f>
        <v>0</v>
      </c>
    </row>
    <row r="339" ht="15.35" customHeight="1">
      <c r="A339" t="s" s="180">
        <v>483</v>
      </c>
      <c r="B339" t="s" s="204">
        <v>102</v>
      </c>
      <c r="C339" s="205">
        <v>10095</v>
      </c>
      <c r="D339" s="182">
        <f>_xlfn.SUMIFS('HOLDS'!O1:O155,'HOLDS'!C1:C155,B339)+_xlfn.SUMIFS('HOLDS'!O1:O155,'HOLDS'!C1:C155,"CH.GR.RVSET")</f>
        <v>0</v>
      </c>
      <c r="E339" t="s" s="183">
        <v>7</v>
      </c>
      <c r="F339" s="184">
        <f>VLOOKUP(B339,'HOLDS'!C1:T155,5,FALSE)</f>
        <v>183</v>
      </c>
      <c r="G339" s="182">
        <f>_xlfn.SUMIFS('HOLDS'!O1:O155,'HOLDS'!C1:C155,B339)</f>
        <v>0</v>
      </c>
      <c r="H339" s="185">
        <f>F339*G339</f>
        <v>0</v>
      </c>
      <c r="I339" s="186">
        <f>'INFO'!$D$6</f>
        <v>0</v>
      </c>
      <c r="J339" s="186">
        <f>'INFO'!$D$7</f>
        <v>0</v>
      </c>
      <c r="K339" t="s" s="187">
        <f>'INFO'!$D$8</f>
      </c>
      <c r="L339" s="186">
        <f>'INFO'!$D$9</f>
        <v>0</v>
      </c>
      <c r="M339" s="186">
        <f>'INFO'!$D$10</f>
        <v>0</v>
      </c>
      <c r="N339" t="s" s="187">
        <f>'INFO'!$D$11</f>
      </c>
      <c r="O339" s="186">
        <f>'INFO'!$D$13</f>
        <v>0</v>
      </c>
      <c r="P339" s="186">
        <f>'INFO'!$D$14</f>
        <v>0</v>
      </c>
      <c r="Q339" t="s" s="187">
        <f>'INFO'!$D$15</f>
      </c>
      <c r="R339" s="188">
        <f>'INFO'!$D$17</f>
      </c>
      <c r="S339" t="s" s="187">
        <f>'INFO'!$D$18</f>
      </c>
      <c r="T339" t="s" s="187">
        <f>'INFO'!$D$19</f>
      </c>
      <c r="U339" s="186">
        <f>'INFO'!$D$22</f>
        <v>0</v>
      </c>
      <c r="V339" s="186">
        <f>'INFO'!$D$23</f>
        <v>0</v>
      </c>
      <c r="W339" t="s" s="187">
        <f>'INFO'!$D$24</f>
      </c>
      <c r="X339" s="186">
        <f>'INFO'!$D$25</f>
        <v>0</v>
      </c>
      <c r="Y339" s="186">
        <f>'INFO'!$D$26</f>
        <v>0</v>
      </c>
      <c r="Z339" s="186">
        <f>'INFO'!$D$27</f>
        <v>0</v>
      </c>
      <c r="AA339" t="s" s="187">
        <f>'INFO'!$D$28</f>
      </c>
      <c r="AB339" s="186">
        <f>'INFO'!$D$29</f>
        <v>0</v>
      </c>
      <c r="AC339" s="189">
        <f>'INFO'!$J$10</f>
        <v>0</v>
      </c>
      <c r="AD339" s="186">
        <f>'INFO'!$J$9</f>
        <v>0</v>
      </c>
      <c r="AE339" s="186">
        <f>IF($G$303&gt;0,10*$G$303/D339,0)</f>
        <v>0</v>
      </c>
    </row>
    <row r="340" ht="15.35" customHeight="1">
      <c r="A340" t="s" s="180">
        <v>484</v>
      </c>
      <c r="B340" t="s" s="204">
        <v>104</v>
      </c>
      <c r="C340" s="205">
        <v>10095</v>
      </c>
      <c r="D340" s="182">
        <f>_xlfn.SUMIFS('HOLDS'!O1:O155,'HOLDS'!C1:C155,B340)+_xlfn.SUMIFS('HOLDS'!O1:O155,'HOLDS'!C1:C155,"CH.GR.RVSET")</f>
        <v>0</v>
      </c>
      <c r="E340" t="s" s="183">
        <v>7</v>
      </c>
      <c r="F340" s="184">
        <f>VLOOKUP(B340,'HOLDS'!C1:T155,5,FALSE)</f>
        <v>146.5</v>
      </c>
      <c r="G340" s="182">
        <f>_xlfn.SUMIFS('HOLDS'!O1:O155,'HOLDS'!C1:C155,B340)</f>
        <v>0</v>
      </c>
      <c r="H340" s="185">
        <f>F340*G340</f>
        <v>0</v>
      </c>
      <c r="I340" s="186">
        <f>'INFO'!$D$6</f>
        <v>0</v>
      </c>
      <c r="J340" s="186">
        <f>'INFO'!$D$7</f>
        <v>0</v>
      </c>
      <c r="K340" t="s" s="187">
        <f>'INFO'!$D$8</f>
      </c>
      <c r="L340" s="186">
        <f>'INFO'!$D$9</f>
        <v>0</v>
      </c>
      <c r="M340" s="186">
        <f>'INFO'!$D$10</f>
        <v>0</v>
      </c>
      <c r="N340" t="s" s="187">
        <f>'INFO'!$D$11</f>
      </c>
      <c r="O340" s="186">
        <f>'INFO'!$D$13</f>
        <v>0</v>
      </c>
      <c r="P340" s="186">
        <f>'INFO'!$D$14</f>
        <v>0</v>
      </c>
      <c r="Q340" t="s" s="187">
        <f>'INFO'!$D$15</f>
      </c>
      <c r="R340" s="188">
        <f>'INFO'!$D$17</f>
      </c>
      <c r="S340" t="s" s="187">
        <f>'INFO'!$D$18</f>
      </c>
      <c r="T340" t="s" s="187">
        <f>'INFO'!$D$19</f>
      </c>
      <c r="U340" s="186">
        <f>'INFO'!$D$22</f>
        <v>0</v>
      </c>
      <c r="V340" s="186">
        <f>'INFO'!$D$23</f>
        <v>0</v>
      </c>
      <c r="W340" t="s" s="187">
        <f>'INFO'!$D$24</f>
      </c>
      <c r="X340" s="186">
        <f>'INFO'!$D$25</f>
        <v>0</v>
      </c>
      <c r="Y340" s="186">
        <f>'INFO'!$D$26</f>
        <v>0</v>
      </c>
      <c r="Z340" s="186">
        <f>'INFO'!$D$27</f>
        <v>0</v>
      </c>
      <c r="AA340" t="s" s="187">
        <f>'INFO'!$D$28</f>
      </c>
      <c r="AB340" s="186">
        <f>'INFO'!$D$29</f>
        <v>0</v>
      </c>
      <c r="AC340" s="189">
        <f>'INFO'!$J$10</f>
        <v>0</v>
      </c>
      <c r="AD340" s="186">
        <f>'INFO'!$J$9</f>
        <v>0</v>
      </c>
      <c r="AE340" s="186">
        <f>IF($G$303&gt;0,10*$G$303/D340,0)</f>
        <v>0</v>
      </c>
    </row>
    <row r="341" ht="15.35" customHeight="1">
      <c r="A341" t="s" s="180">
        <v>485</v>
      </c>
      <c r="B341" t="s" s="204">
        <v>106</v>
      </c>
      <c r="C341" s="205">
        <v>10095</v>
      </c>
      <c r="D341" s="182">
        <f>_xlfn.SUMIFS('HOLDS'!O1:O155,'HOLDS'!C1:C155,B341)+_xlfn.SUMIFS('HOLDS'!O1:O155,'HOLDS'!C1:C155,"CH.GR.RVSET")</f>
        <v>0</v>
      </c>
      <c r="E341" t="s" s="183">
        <v>7</v>
      </c>
      <c r="F341" s="184">
        <f>VLOOKUP(B341,'HOLDS'!C1:T155,5,FALSE)</f>
        <v>188</v>
      </c>
      <c r="G341" s="182">
        <f>_xlfn.SUMIFS('HOLDS'!O1:O155,'HOLDS'!C1:C155,B341)</f>
        <v>0</v>
      </c>
      <c r="H341" s="185">
        <f>F341*G341</f>
        <v>0</v>
      </c>
      <c r="I341" s="186">
        <f>'INFO'!$D$6</f>
        <v>0</v>
      </c>
      <c r="J341" s="186">
        <f>'INFO'!$D$7</f>
        <v>0</v>
      </c>
      <c r="K341" t="s" s="187">
        <f>'INFO'!$D$8</f>
      </c>
      <c r="L341" s="186">
        <f>'INFO'!$D$9</f>
        <v>0</v>
      </c>
      <c r="M341" s="186">
        <f>'INFO'!$D$10</f>
        <v>0</v>
      </c>
      <c r="N341" t="s" s="187">
        <f>'INFO'!$D$11</f>
      </c>
      <c r="O341" s="186">
        <f>'INFO'!$D$13</f>
        <v>0</v>
      </c>
      <c r="P341" s="186">
        <f>'INFO'!$D$14</f>
        <v>0</v>
      </c>
      <c r="Q341" t="s" s="187">
        <f>'INFO'!$D$15</f>
      </c>
      <c r="R341" s="188">
        <f>'INFO'!$D$17</f>
      </c>
      <c r="S341" t="s" s="187">
        <f>'INFO'!$D$18</f>
      </c>
      <c r="T341" t="s" s="187">
        <f>'INFO'!$D$19</f>
      </c>
      <c r="U341" s="186">
        <f>'INFO'!$D$22</f>
        <v>0</v>
      </c>
      <c r="V341" s="186">
        <f>'INFO'!$D$23</f>
        <v>0</v>
      </c>
      <c r="W341" t="s" s="187">
        <f>'INFO'!$D$24</f>
      </c>
      <c r="X341" s="186">
        <f>'INFO'!$D$25</f>
        <v>0</v>
      </c>
      <c r="Y341" s="186">
        <f>'INFO'!$D$26</f>
        <v>0</v>
      </c>
      <c r="Z341" s="186">
        <f>'INFO'!$D$27</f>
        <v>0</v>
      </c>
      <c r="AA341" t="s" s="187">
        <f>'INFO'!$D$28</f>
      </c>
      <c r="AB341" s="186">
        <f>'INFO'!$D$29</f>
        <v>0</v>
      </c>
      <c r="AC341" s="189">
        <f>'INFO'!$J$10</f>
        <v>0</v>
      </c>
      <c r="AD341" s="186">
        <f>'INFO'!$J$9</f>
        <v>0</v>
      </c>
      <c r="AE341" s="186">
        <f>IF($G$303&gt;0,10*$G$303/D341,0)</f>
        <v>0</v>
      </c>
    </row>
    <row r="342" ht="15.35" customHeight="1">
      <c r="A342" t="s" s="180">
        <v>486</v>
      </c>
      <c r="B342" t="s" s="204">
        <v>108</v>
      </c>
      <c r="C342" s="205">
        <v>10095</v>
      </c>
      <c r="D342" s="182">
        <f>_xlfn.SUMIFS('HOLDS'!O1:O155,'HOLDS'!C1:C155,B342)+_xlfn.SUMIFS('HOLDS'!O1:O155,'HOLDS'!C1:C155,"CH.GR.RVSET")</f>
        <v>0</v>
      </c>
      <c r="E342" t="s" s="183">
        <v>7</v>
      </c>
      <c r="F342" s="184">
        <f>VLOOKUP(B342,'HOLDS'!C1:T155,5,FALSE)</f>
        <v>150</v>
      </c>
      <c r="G342" s="182">
        <f>_xlfn.SUMIFS('HOLDS'!O1:O155,'HOLDS'!C1:C155,B342)</f>
        <v>0</v>
      </c>
      <c r="H342" s="185">
        <f>F342*G342</f>
        <v>0</v>
      </c>
      <c r="I342" s="186">
        <f>'INFO'!$D$6</f>
        <v>0</v>
      </c>
      <c r="J342" s="186">
        <f>'INFO'!$D$7</f>
        <v>0</v>
      </c>
      <c r="K342" t="s" s="187">
        <f>'INFO'!$D$8</f>
      </c>
      <c r="L342" s="186">
        <f>'INFO'!$D$9</f>
        <v>0</v>
      </c>
      <c r="M342" s="186">
        <f>'INFO'!$D$10</f>
        <v>0</v>
      </c>
      <c r="N342" t="s" s="187">
        <f>'INFO'!$D$11</f>
      </c>
      <c r="O342" s="186">
        <f>'INFO'!$D$13</f>
        <v>0</v>
      </c>
      <c r="P342" s="186">
        <f>'INFO'!$D$14</f>
        <v>0</v>
      </c>
      <c r="Q342" t="s" s="187">
        <f>'INFO'!$D$15</f>
      </c>
      <c r="R342" s="188">
        <f>'INFO'!$D$17</f>
      </c>
      <c r="S342" t="s" s="187">
        <f>'INFO'!$D$18</f>
      </c>
      <c r="T342" t="s" s="187">
        <f>'INFO'!$D$19</f>
      </c>
      <c r="U342" s="186">
        <f>'INFO'!$D$22</f>
        <v>0</v>
      </c>
      <c r="V342" s="186">
        <f>'INFO'!$D$23</f>
        <v>0</v>
      </c>
      <c r="W342" t="s" s="187">
        <f>'INFO'!$D$24</f>
      </c>
      <c r="X342" s="186">
        <f>'INFO'!$D$25</f>
        <v>0</v>
      </c>
      <c r="Y342" s="186">
        <f>'INFO'!$D$26</f>
        <v>0</v>
      </c>
      <c r="Z342" s="186">
        <f>'INFO'!$D$27</f>
        <v>0</v>
      </c>
      <c r="AA342" t="s" s="187">
        <f>'INFO'!$D$28</f>
      </c>
      <c r="AB342" s="186">
        <f>'INFO'!$D$29</f>
        <v>0</v>
      </c>
      <c r="AC342" s="189">
        <f>'INFO'!$J$10</f>
        <v>0</v>
      </c>
      <c r="AD342" s="186">
        <f>'INFO'!$J$9</f>
        <v>0</v>
      </c>
      <c r="AE342" s="186">
        <f>IF($G$303&gt;0,10*$G$303/D342,0)</f>
        <v>0</v>
      </c>
    </row>
    <row r="343" ht="15.35" customHeight="1">
      <c r="A343" t="s" s="180">
        <v>487</v>
      </c>
      <c r="B343" t="s" s="204">
        <v>110</v>
      </c>
      <c r="C343" s="205">
        <v>10095</v>
      </c>
      <c r="D343" s="182">
        <f>_xlfn.SUMIFS('HOLDS'!O1:O155,'HOLDS'!C1:C155,B343)+_xlfn.SUMIFS('HOLDS'!O1:O155,'HOLDS'!C1:C155,"CH.GR.RVSET")</f>
        <v>0</v>
      </c>
      <c r="E343" t="s" s="183">
        <v>7</v>
      </c>
      <c r="F343" s="184">
        <f>VLOOKUP(B343,'HOLDS'!C1:T155,5,FALSE)</f>
        <v>221.5</v>
      </c>
      <c r="G343" s="182">
        <f>_xlfn.SUMIFS('HOLDS'!O1:O155,'HOLDS'!C1:C155,B343)</f>
        <v>0</v>
      </c>
      <c r="H343" s="185">
        <f>F343*G343</f>
        <v>0</v>
      </c>
      <c r="I343" s="186">
        <f>'INFO'!$D$6</f>
        <v>0</v>
      </c>
      <c r="J343" s="186">
        <f>'INFO'!$D$7</f>
        <v>0</v>
      </c>
      <c r="K343" t="s" s="187">
        <f>'INFO'!$D$8</f>
      </c>
      <c r="L343" s="186">
        <f>'INFO'!$D$9</f>
        <v>0</v>
      </c>
      <c r="M343" s="186">
        <f>'INFO'!$D$10</f>
        <v>0</v>
      </c>
      <c r="N343" t="s" s="187">
        <f>'INFO'!$D$11</f>
      </c>
      <c r="O343" s="186">
        <f>'INFO'!$D$13</f>
        <v>0</v>
      </c>
      <c r="P343" s="186">
        <f>'INFO'!$D$14</f>
        <v>0</v>
      </c>
      <c r="Q343" t="s" s="187">
        <f>'INFO'!$D$15</f>
      </c>
      <c r="R343" s="188">
        <f>'INFO'!$D$17</f>
      </c>
      <c r="S343" t="s" s="187">
        <f>'INFO'!$D$18</f>
      </c>
      <c r="T343" t="s" s="187">
        <f>'INFO'!$D$19</f>
      </c>
      <c r="U343" s="186">
        <f>'INFO'!$D$22</f>
        <v>0</v>
      </c>
      <c r="V343" s="186">
        <f>'INFO'!$D$23</f>
        <v>0</v>
      </c>
      <c r="W343" t="s" s="187">
        <f>'INFO'!$D$24</f>
      </c>
      <c r="X343" s="186">
        <f>'INFO'!$D$25</f>
        <v>0</v>
      </c>
      <c r="Y343" s="186">
        <f>'INFO'!$D$26</f>
        <v>0</v>
      </c>
      <c r="Z343" s="186">
        <f>'INFO'!$D$27</f>
        <v>0</v>
      </c>
      <c r="AA343" t="s" s="187">
        <f>'INFO'!$D$28</f>
      </c>
      <c r="AB343" s="186">
        <f>'INFO'!$D$29</f>
        <v>0</v>
      </c>
      <c r="AC343" s="189">
        <f>'INFO'!$J$10</f>
        <v>0</v>
      </c>
      <c r="AD343" s="186">
        <f>'INFO'!$J$9</f>
        <v>0</v>
      </c>
      <c r="AE343" s="186">
        <f>IF($G$303&gt;0,10*$G$303/D343,0)</f>
        <v>0</v>
      </c>
    </row>
    <row r="344" ht="15.35" customHeight="1">
      <c r="A344" t="s" s="180">
        <v>488</v>
      </c>
      <c r="B344" t="s" s="204">
        <v>112</v>
      </c>
      <c r="C344" s="205">
        <v>10095</v>
      </c>
      <c r="D344" s="182">
        <f>_xlfn.SUMIFS('HOLDS'!O1:O155,'HOLDS'!C1:C155,B344)+_xlfn.SUMIFS('HOLDS'!O1:O155,'HOLDS'!C1:C155,"CH.GR.RVSET")</f>
        <v>0</v>
      </c>
      <c r="E344" t="s" s="183">
        <v>7</v>
      </c>
      <c r="F344" s="184">
        <f>VLOOKUP(B344,'HOLDS'!C1:T155,5,FALSE)</f>
        <v>229</v>
      </c>
      <c r="G344" s="182">
        <f>_xlfn.SUMIFS('HOLDS'!O1:O155,'HOLDS'!C1:C155,B344)</f>
        <v>0</v>
      </c>
      <c r="H344" s="185">
        <f>F344*G344</f>
        <v>0</v>
      </c>
      <c r="I344" s="186">
        <f>'INFO'!$D$6</f>
        <v>0</v>
      </c>
      <c r="J344" s="186">
        <f>'INFO'!$D$7</f>
        <v>0</v>
      </c>
      <c r="K344" t="s" s="187">
        <f>'INFO'!$D$8</f>
      </c>
      <c r="L344" s="186">
        <f>'INFO'!$D$9</f>
        <v>0</v>
      </c>
      <c r="M344" s="186">
        <f>'INFO'!$D$10</f>
        <v>0</v>
      </c>
      <c r="N344" t="s" s="187">
        <f>'INFO'!$D$11</f>
      </c>
      <c r="O344" s="186">
        <f>'INFO'!$D$13</f>
        <v>0</v>
      </c>
      <c r="P344" s="186">
        <f>'INFO'!$D$14</f>
        <v>0</v>
      </c>
      <c r="Q344" t="s" s="187">
        <f>'INFO'!$D$15</f>
      </c>
      <c r="R344" s="188">
        <f>'INFO'!$D$17</f>
      </c>
      <c r="S344" t="s" s="187">
        <f>'INFO'!$D$18</f>
      </c>
      <c r="T344" t="s" s="187">
        <f>'INFO'!$D$19</f>
      </c>
      <c r="U344" s="186">
        <f>'INFO'!$D$22</f>
        <v>0</v>
      </c>
      <c r="V344" s="186">
        <f>'INFO'!$D$23</f>
        <v>0</v>
      </c>
      <c r="W344" t="s" s="187">
        <f>'INFO'!$D$24</f>
      </c>
      <c r="X344" s="186">
        <f>'INFO'!$D$25</f>
        <v>0</v>
      </c>
      <c r="Y344" s="186">
        <f>'INFO'!$D$26</f>
        <v>0</v>
      </c>
      <c r="Z344" s="186">
        <f>'INFO'!$D$27</f>
        <v>0</v>
      </c>
      <c r="AA344" t="s" s="187">
        <f>'INFO'!$D$28</f>
      </c>
      <c r="AB344" s="186">
        <f>'INFO'!$D$29</f>
        <v>0</v>
      </c>
      <c r="AC344" s="189">
        <f>'INFO'!$J$10</f>
        <v>0</v>
      </c>
      <c r="AD344" s="186">
        <f>'INFO'!$J$9</f>
        <v>0</v>
      </c>
      <c r="AE344" s="186">
        <f>IF($G$303&gt;0,10*$G$303/D344,0)</f>
        <v>0</v>
      </c>
    </row>
    <row r="345" ht="15.35" customHeight="1">
      <c r="A345" t="s" s="180">
        <v>489</v>
      </c>
      <c r="B345" t="s" s="204">
        <v>114</v>
      </c>
      <c r="C345" s="205">
        <v>10095</v>
      </c>
      <c r="D345" s="182">
        <f>_xlfn.SUMIFS('HOLDS'!O1:O155,'HOLDS'!C1:C155,B345)+_xlfn.SUMIFS('HOLDS'!O1:O155,'HOLDS'!C1:C155,"CH.GR.RVSET")</f>
        <v>0</v>
      </c>
      <c r="E345" t="s" s="183">
        <v>7</v>
      </c>
      <c r="F345" s="184">
        <f>VLOOKUP(B345,'HOLDS'!C1:T155,5,FALSE)</f>
        <v>229</v>
      </c>
      <c r="G345" s="182">
        <f>_xlfn.SUMIFS('HOLDS'!O1:O155,'HOLDS'!C1:C155,B345)</f>
        <v>0</v>
      </c>
      <c r="H345" s="185">
        <f>F345*G345</f>
        <v>0</v>
      </c>
      <c r="I345" s="186">
        <f>'INFO'!$D$6</f>
        <v>0</v>
      </c>
      <c r="J345" s="186">
        <f>'INFO'!$D$7</f>
        <v>0</v>
      </c>
      <c r="K345" t="s" s="187">
        <f>'INFO'!$D$8</f>
      </c>
      <c r="L345" s="186">
        <f>'INFO'!$D$9</f>
        <v>0</v>
      </c>
      <c r="M345" s="186">
        <f>'INFO'!$D$10</f>
        <v>0</v>
      </c>
      <c r="N345" t="s" s="187">
        <f>'INFO'!$D$11</f>
      </c>
      <c r="O345" s="186">
        <f>'INFO'!$D$13</f>
        <v>0</v>
      </c>
      <c r="P345" s="186">
        <f>'INFO'!$D$14</f>
        <v>0</v>
      </c>
      <c r="Q345" t="s" s="187">
        <f>'INFO'!$D$15</f>
      </c>
      <c r="R345" s="188">
        <f>'INFO'!$D$17</f>
      </c>
      <c r="S345" t="s" s="187">
        <f>'INFO'!$D$18</f>
      </c>
      <c r="T345" t="s" s="187">
        <f>'INFO'!$D$19</f>
      </c>
      <c r="U345" s="186">
        <f>'INFO'!$D$22</f>
        <v>0</v>
      </c>
      <c r="V345" s="186">
        <f>'INFO'!$D$23</f>
        <v>0</v>
      </c>
      <c r="W345" t="s" s="187">
        <f>'INFO'!$D$24</f>
      </c>
      <c r="X345" s="186">
        <f>'INFO'!$D$25</f>
        <v>0</v>
      </c>
      <c r="Y345" s="186">
        <f>'INFO'!$D$26</f>
        <v>0</v>
      </c>
      <c r="Z345" s="186">
        <f>'INFO'!$D$27</f>
        <v>0</v>
      </c>
      <c r="AA345" t="s" s="187">
        <f>'INFO'!$D$28</f>
      </c>
      <c r="AB345" s="186">
        <f>'INFO'!$D$29</f>
        <v>0</v>
      </c>
      <c r="AC345" s="189">
        <f>'INFO'!$J$10</f>
        <v>0</v>
      </c>
      <c r="AD345" s="186">
        <f>'INFO'!$J$9</f>
        <v>0</v>
      </c>
      <c r="AE345" s="191">
        <f>IF($G$303&gt;0,10*$G$303/D345,0)</f>
        <v>0</v>
      </c>
    </row>
    <row r="346" ht="15.35" customHeight="1">
      <c r="A346" t="s" s="192">
        <v>447</v>
      </c>
      <c r="B346" t="s" s="202">
        <v>23</v>
      </c>
      <c r="C346" s="203">
        <v>10094</v>
      </c>
      <c r="D346" s="169"/>
      <c r="E346" t="s" s="194">
        <v>8</v>
      </c>
      <c r="F346" s="195">
        <f>VLOOKUP(B346,'HOLDS'!C1:T155,5,FALSE)</f>
        <v>5635.5</v>
      </c>
      <c r="G346" s="172">
        <f>_xlfn.SUMIFS('HOLDS'!P1:P155,'HOLDS'!C1:C155,B346)</f>
        <v>0</v>
      </c>
      <c r="H346" s="196">
        <f>F346*G346</f>
        <v>0</v>
      </c>
      <c r="I346" s="197">
        <f>'INFO'!$D$6</f>
        <v>0</v>
      </c>
      <c r="J346" s="197">
        <f>'INFO'!$D$7</f>
        <v>0</v>
      </c>
      <c r="K346" t="s" s="198">
        <f>'INFO'!$D$8</f>
      </c>
      <c r="L346" s="197">
        <f>'INFO'!$D$9</f>
        <v>0</v>
      </c>
      <c r="M346" s="197">
        <f>'INFO'!$D$10</f>
        <v>0</v>
      </c>
      <c r="N346" t="s" s="198">
        <f>'INFO'!$D$11</f>
      </c>
      <c r="O346" s="197">
        <f>'INFO'!$D$13</f>
        <v>0</v>
      </c>
      <c r="P346" s="197">
        <f>'INFO'!$D$14</f>
        <v>0</v>
      </c>
      <c r="Q346" t="s" s="198">
        <f>'INFO'!$D$15</f>
      </c>
      <c r="R346" s="199">
        <f>'INFO'!$D$17</f>
      </c>
      <c r="S346" t="s" s="198">
        <f>'INFO'!$D$18</f>
      </c>
      <c r="T346" t="s" s="198">
        <f>'INFO'!$D$19</f>
      </c>
      <c r="U346" s="197">
        <f>'INFO'!$D$22</f>
        <v>0</v>
      </c>
      <c r="V346" s="197">
        <f>'INFO'!$D$23</f>
        <v>0</v>
      </c>
      <c r="W346" t="s" s="198">
        <f>'INFO'!$D$24</f>
      </c>
      <c r="X346" s="197">
        <f>'INFO'!$D$25</f>
        <v>0</v>
      </c>
      <c r="Y346" s="197">
        <f>'INFO'!$D$26</f>
        <v>0</v>
      </c>
      <c r="Z346" s="197">
        <f>'INFO'!$D$27</f>
        <v>0</v>
      </c>
      <c r="AA346" t="s" s="198">
        <f>'INFO'!$D$28</f>
      </c>
      <c r="AB346" s="197">
        <f>'INFO'!$D$29</f>
        <v>0</v>
      </c>
      <c r="AC346" s="200">
        <f>'INFO'!$J$10</f>
        <v>0</v>
      </c>
      <c r="AD346" s="201">
        <f>'INFO'!$J$9</f>
        <v>0</v>
      </c>
      <c r="AE346" s="179"/>
    </row>
    <row r="347" ht="15.35" customHeight="1">
      <c r="A347" t="s" s="180">
        <v>448</v>
      </c>
      <c r="B347" t="s" s="204">
        <v>26</v>
      </c>
      <c r="C347" s="205">
        <v>10094</v>
      </c>
      <c r="D347" s="182">
        <f>_xlfn.SUMIFS('HOLDS'!P1:P155,'HOLDS'!C1:C155,B347)+_xlfn.SUMIFS('HOLDS'!P1:P155,'HOLDS'!C1:C155,"CH.GR.RVSET")</f>
        <v>0</v>
      </c>
      <c r="E347" t="s" s="183">
        <v>8</v>
      </c>
      <c r="F347" s="184">
        <f>VLOOKUP(B347,'HOLDS'!C1:T155,5,FALSE)</f>
        <v>149</v>
      </c>
      <c r="G347" s="182">
        <f>_xlfn.SUMIFS('HOLDS'!P1:P155,'HOLDS'!C1:C155,B347)</f>
        <v>0</v>
      </c>
      <c r="H347" s="185">
        <f>F347*G347</f>
        <v>0</v>
      </c>
      <c r="I347" s="186">
        <f>'INFO'!$D$6</f>
        <v>0</v>
      </c>
      <c r="J347" s="186">
        <f>'INFO'!$D$7</f>
        <v>0</v>
      </c>
      <c r="K347" t="s" s="187">
        <f>'INFO'!$D$8</f>
      </c>
      <c r="L347" s="186">
        <f>'INFO'!$D$9</f>
        <v>0</v>
      </c>
      <c r="M347" s="186">
        <f>'INFO'!$D$10</f>
        <v>0</v>
      </c>
      <c r="N347" t="s" s="187">
        <f>'INFO'!$D$11</f>
      </c>
      <c r="O347" s="186">
        <f>'INFO'!$D$13</f>
        <v>0</v>
      </c>
      <c r="P347" s="186">
        <f>'INFO'!$D$14</f>
        <v>0</v>
      </c>
      <c r="Q347" t="s" s="187">
        <f>'INFO'!$D$15</f>
      </c>
      <c r="R347" s="188">
        <f>'INFO'!$D$17</f>
      </c>
      <c r="S347" t="s" s="187">
        <f>'INFO'!$D$18</f>
      </c>
      <c r="T347" t="s" s="187">
        <f>'INFO'!$D$19</f>
      </c>
      <c r="U347" s="186">
        <f>'INFO'!$D$22</f>
        <v>0</v>
      </c>
      <c r="V347" s="186">
        <f>'INFO'!$D$23</f>
        <v>0</v>
      </c>
      <c r="W347" t="s" s="187">
        <f>'INFO'!$D$24</f>
      </c>
      <c r="X347" s="186">
        <f>'INFO'!$D$25</f>
        <v>0</v>
      </c>
      <c r="Y347" s="186">
        <f>'INFO'!$D$26</f>
        <v>0</v>
      </c>
      <c r="Z347" s="186">
        <f>'INFO'!$D$27</f>
        <v>0</v>
      </c>
      <c r="AA347" t="s" s="187">
        <f>'INFO'!$D$28</f>
      </c>
      <c r="AB347" s="186">
        <f>'INFO'!$D$29</f>
        <v>0</v>
      </c>
      <c r="AC347" s="189">
        <f>'INFO'!$J$10</f>
        <v>0</v>
      </c>
      <c r="AD347" s="186">
        <f>'INFO'!$J$9</f>
        <v>0</v>
      </c>
      <c r="AE347" s="190">
        <f>IF($G$346&gt;0,10*$G$346/D347,0)</f>
        <v>0</v>
      </c>
    </row>
    <row r="348" ht="15.35" customHeight="1">
      <c r="A348" t="s" s="180">
        <v>449</v>
      </c>
      <c r="B348" t="s" s="204">
        <v>29</v>
      </c>
      <c r="C348" s="205">
        <v>10094</v>
      </c>
      <c r="D348" s="182">
        <f>_xlfn.SUMIFS('HOLDS'!P1:P155,'HOLDS'!C1:C155,B348)+_xlfn.SUMIFS('HOLDS'!P1:P155,'HOLDS'!C1:C155,"CH.GR.RVSET")</f>
        <v>0</v>
      </c>
      <c r="E348" t="s" s="183">
        <v>8</v>
      </c>
      <c r="F348" s="184">
        <f>VLOOKUP(B348,'HOLDS'!C1:T155,5,FALSE)</f>
        <v>136.5</v>
      </c>
      <c r="G348" s="182">
        <f>_xlfn.SUMIFS('HOLDS'!P1:P155,'HOLDS'!C1:C155,B348)</f>
        <v>0</v>
      </c>
      <c r="H348" s="185">
        <f>F348*G348</f>
        <v>0</v>
      </c>
      <c r="I348" s="186">
        <f>'INFO'!$D$6</f>
        <v>0</v>
      </c>
      <c r="J348" s="186">
        <f>'INFO'!$D$7</f>
        <v>0</v>
      </c>
      <c r="K348" t="s" s="187">
        <f>'INFO'!$D$8</f>
      </c>
      <c r="L348" s="186">
        <f>'INFO'!$D$9</f>
        <v>0</v>
      </c>
      <c r="M348" s="186">
        <f>'INFO'!$D$10</f>
        <v>0</v>
      </c>
      <c r="N348" t="s" s="187">
        <f>'INFO'!$D$11</f>
      </c>
      <c r="O348" s="186">
        <f>'INFO'!$D$13</f>
        <v>0</v>
      </c>
      <c r="P348" s="186">
        <f>'INFO'!$D$14</f>
        <v>0</v>
      </c>
      <c r="Q348" t="s" s="187">
        <f>'INFO'!$D$15</f>
      </c>
      <c r="R348" s="188">
        <f>'INFO'!$D$17</f>
      </c>
      <c r="S348" t="s" s="187">
        <f>'INFO'!$D$18</f>
      </c>
      <c r="T348" t="s" s="187">
        <f>'INFO'!$D$19</f>
      </c>
      <c r="U348" s="186">
        <f>'INFO'!$D$22</f>
        <v>0</v>
      </c>
      <c r="V348" s="186">
        <f>'INFO'!$D$23</f>
        <v>0</v>
      </c>
      <c r="W348" t="s" s="187">
        <f>'INFO'!$D$24</f>
      </c>
      <c r="X348" s="186">
        <f>'INFO'!$D$25</f>
        <v>0</v>
      </c>
      <c r="Y348" s="186">
        <f>'INFO'!$D$26</f>
        <v>0</v>
      </c>
      <c r="Z348" s="186">
        <f>'INFO'!$D$27</f>
        <v>0</v>
      </c>
      <c r="AA348" t="s" s="187">
        <f>'INFO'!$D$28</f>
      </c>
      <c r="AB348" s="186">
        <f>'INFO'!$D$29</f>
        <v>0</v>
      </c>
      <c r="AC348" s="189">
        <f>'INFO'!$J$10</f>
        <v>0</v>
      </c>
      <c r="AD348" s="186">
        <f>'INFO'!$J$9</f>
        <v>0</v>
      </c>
      <c r="AE348" s="186">
        <f>IF($G$346&gt;0,10*$G$346/D348,0)</f>
        <v>0</v>
      </c>
    </row>
    <row r="349" ht="15.35" customHeight="1">
      <c r="A349" t="s" s="180">
        <v>450</v>
      </c>
      <c r="B349" t="s" s="204">
        <v>31</v>
      </c>
      <c r="C349" s="205">
        <v>10094</v>
      </c>
      <c r="D349" s="182">
        <f>_xlfn.SUMIFS('HOLDS'!P1:P155,'HOLDS'!C1:C155,B349)+_xlfn.SUMIFS('HOLDS'!P1:P155,'HOLDS'!C1:C155,"CH.GR.RVSET")</f>
        <v>0</v>
      </c>
      <c r="E349" t="s" s="183">
        <v>8</v>
      </c>
      <c r="F349" s="184">
        <f>VLOOKUP(B349,'HOLDS'!C1:T155,5,FALSE)</f>
        <v>128</v>
      </c>
      <c r="G349" s="182">
        <f>_xlfn.SUMIFS('HOLDS'!P1:P155,'HOLDS'!C1:C155,B349)</f>
        <v>0</v>
      </c>
      <c r="H349" s="185">
        <f>F349*G349</f>
        <v>0</v>
      </c>
      <c r="I349" s="186">
        <f>'INFO'!$D$6</f>
        <v>0</v>
      </c>
      <c r="J349" s="186">
        <f>'INFO'!$D$7</f>
        <v>0</v>
      </c>
      <c r="K349" t="s" s="187">
        <f>'INFO'!$D$8</f>
      </c>
      <c r="L349" s="186">
        <f>'INFO'!$D$9</f>
        <v>0</v>
      </c>
      <c r="M349" s="186">
        <f>'INFO'!$D$10</f>
        <v>0</v>
      </c>
      <c r="N349" t="s" s="187">
        <f>'INFO'!$D$11</f>
      </c>
      <c r="O349" s="186">
        <f>'INFO'!$D$13</f>
        <v>0</v>
      </c>
      <c r="P349" s="186">
        <f>'INFO'!$D$14</f>
        <v>0</v>
      </c>
      <c r="Q349" t="s" s="187">
        <f>'INFO'!$D$15</f>
      </c>
      <c r="R349" s="188">
        <f>'INFO'!$D$17</f>
      </c>
      <c r="S349" t="s" s="187">
        <f>'INFO'!$D$18</f>
      </c>
      <c r="T349" t="s" s="187">
        <f>'INFO'!$D$19</f>
      </c>
      <c r="U349" s="186">
        <f>'INFO'!$D$22</f>
        <v>0</v>
      </c>
      <c r="V349" s="186">
        <f>'INFO'!$D$23</f>
        <v>0</v>
      </c>
      <c r="W349" t="s" s="187">
        <f>'INFO'!$D$24</f>
      </c>
      <c r="X349" s="186">
        <f>'INFO'!$D$25</f>
        <v>0</v>
      </c>
      <c r="Y349" s="186">
        <f>'INFO'!$D$26</f>
        <v>0</v>
      </c>
      <c r="Z349" s="186">
        <f>'INFO'!$D$27</f>
        <v>0</v>
      </c>
      <c r="AA349" t="s" s="187">
        <f>'INFO'!$D$28</f>
      </c>
      <c r="AB349" s="186">
        <f>'INFO'!$D$29</f>
        <v>0</v>
      </c>
      <c r="AC349" s="189">
        <f>'INFO'!$J$10</f>
        <v>0</v>
      </c>
      <c r="AD349" s="186">
        <f>'INFO'!$J$9</f>
        <v>0</v>
      </c>
      <c r="AE349" s="186">
        <f>IF($G$346&gt;0,10*$G$346/D349,0)</f>
        <v>0</v>
      </c>
    </row>
    <row r="350" ht="15.35" customHeight="1">
      <c r="A350" t="s" s="180">
        <v>451</v>
      </c>
      <c r="B350" t="s" s="204">
        <v>34</v>
      </c>
      <c r="C350" s="205">
        <v>10094</v>
      </c>
      <c r="D350" s="182">
        <f>_xlfn.SUMIFS('HOLDS'!P1:P155,'HOLDS'!C1:C155,B350)+_xlfn.SUMIFS('HOLDS'!P1:P155,'HOLDS'!C1:C155,"CH.GR.RVSET")</f>
        <v>0</v>
      </c>
      <c r="E350" t="s" s="183">
        <v>8</v>
      </c>
      <c r="F350" s="184">
        <f>VLOOKUP(B350,'HOLDS'!C1:T155,5,FALSE)</f>
        <v>115</v>
      </c>
      <c r="G350" s="182">
        <f>_xlfn.SUMIFS('HOLDS'!P1:P155,'HOLDS'!C1:C155,B350)</f>
        <v>0</v>
      </c>
      <c r="H350" s="185">
        <f>F350*G350</f>
        <v>0</v>
      </c>
      <c r="I350" s="186">
        <f>'INFO'!$D$6</f>
        <v>0</v>
      </c>
      <c r="J350" s="186">
        <f>'INFO'!$D$7</f>
        <v>0</v>
      </c>
      <c r="K350" t="s" s="187">
        <f>'INFO'!$D$8</f>
      </c>
      <c r="L350" s="186">
        <f>'INFO'!$D$9</f>
        <v>0</v>
      </c>
      <c r="M350" s="186">
        <f>'INFO'!$D$10</f>
        <v>0</v>
      </c>
      <c r="N350" t="s" s="187">
        <f>'INFO'!$D$11</f>
      </c>
      <c r="O350" s="186">
        <f>'INFO'!$D$13</f>
        <v>0</v>
      </c>
      <c r="P350" s="186">
        <f>'INFO'!$D$14</f>
        <v>0</v>
      </c>
      <c r="Q350" t="s" s="187">
        <f>'INFO'!$D$15</f>
      </c>
      <c r="R350" s="188">
        <f>'INFO'!$D$17</f>
      </c>
      <c r="S350" t="s" s="187">
        <f>'INFO'!$D$18</f>
      </c>
      <c r="T350" t="s" s="187">
        <f>'INFO'!$D$19</f>
      </c>
      <c r="U350" s="186">
        <f>'INFO'!$D$22</f>
        <v>0</v>
      </c>
      <c r="V350" s="186">
        <f>'INFO'!$D$23</f>
        <v>0</v>
      </c>
      <c r="W350" t="s" s="187">
        <f>'INFO'!$D$24</f>
      </c>
      <c r="X350" s="186">
        <f>'INFO'!$D$25</f>
        <v>0</v>
      </c>
      <c r="Y350" s="186">
        <f>'INFO'!$D$26</f>
        <v>0</v>
      </c>
      <c r="Z350" s="186">
        <f>'INFO'!$D$27</f>
        <v>0</v>
      </c>
      <c r="AA350" t="s" s="187">
        <f>'INFO'!$D$28</f>
      </c>
      <c r="AB350" s="186">
        <f>'INFO'!$D$29</f>
        <v>0</v>
      </c>
      <c r="AC350" s="189">
        <f>'INFO'!$J$10</f>
        <v>0</v>
      </c>
      <c r="AD350" s="186">
        <f>'INFO'!$J$9</f>
        <v>0</v>
      </c>
      <c r="AE350" s="186">
        <f>IF($G$346&gt;0,10*$G$346/D350,0)</f>
        <v>0</v>
      </c>
    </row>
    <row r="351" ht="15.35" customHeight="1">
      <c r="A351" t="s" s="180">
        <v>452</v>
      </c>
      <c r="B351" t="s" s="204">
        <v>37</v>
      </c>
      <c r="C351" s="205">
        <v>10094</v>
      </c>
      <c r="D351" s="182">
        <f>_xlfn.SUMIFS('HOLDS'!P1:P155,'HOLDS'!C1:C155,B351)+_xlfn.SUMIFS('HOLDS'!P1:P155,'HOLDS'!C1:C155,"CH.GR.RVSET")</f>
        <v>0</v>
      </c>
      <c r="E351" t="s" s="183">
        <v>8</v>
      </c>
      <c r="F351" s="184">
        <f>VLOOKUP(B351,'HOLDS'!C1:T155,5,FALSE)</f>
        <v>159.5</v>
      </c>
      <c r="G351" s="182">
        <f>_xlfn.SUMIFS('HOLDS'!P1:P155,'HOLDS'!C1:C155,B351)</f>
        <v>0</v>
      </c>
      <c r="H351" s="185">
        <f>F351*G351</f>
        <v>0</v>
      </c>
      <c r="I351" s="186">
        <f>'INFO'!$D$6</f>
        <v>0</v>
      </c>
      <c r="J351" s="186">
        <f>'INFO'!$D$7</f>
        <v>0</v>
      </c>
      <c r="K351" t="s" s="187">
        <f>'INFO'!$D$8</f>
      </c>
      <c r="L351" s="186">
        <f>'INFO'!$D$9</f>
        <v>0</v>
      </c>
      <c r="M351" s="186">
        <f>'INFO'!$D$10</f>
        <v>0</v>
      </c>
      <c r="N351" t="s" s="187">
        <f>'INFO'!$D$11</f>
      </c>
      <c r="O351" s="186">
        <f>'INFO'!$D$13</f>
        <v>0</v>
      </c>
      <c r="P351" s="186">
        <f>'INFO'!$D$14</f>
        <v>0</v>
      </c>
      <c r="Q351" t="s" s="187">
        <f>'INFO'!$D$15</f>
      </c>
      <c r="R351" s="188">
        <f>'INFO'!$D$17</f>
      </c>
      <c r="S351" t="s" s="187">
        <f>'INFO'!$D$18</f>
      </c>
      <c r="T351" t="s" s="187">
        <f>'INFO'!$D$19</f>
      </c>
      <c r="U351" s="186">
        <f>'INFO'!$D$22</f>
        <v>0</v>
      </c>
      <c r="V351" s="186">
        <f>'INFO'!$D$23</f>
        <v>0</v>
      </c>
      <c r="W351" t="s" s="187">
        <f>'INFO'!$D$24</f>
      </c>
      <c r="X351" s="186">
        <f>'INFO'!$D$25</f>
        <v>0</v>
      </c>
      <c r="Y351" s="186">
        <f>'INFO'!$D$26</f>
        <v>0</v>
      </c>
      <c r="Z351" s="186">
        <f>'INFO'!$D$27</f>
        <v>0</v>
      </c>
      <c r="AA351" t="s" s="187">
        <f>'INFO'!$D$28</f>
      </c>
      <c r="AB351" s="186">
        <f>'INFO'!$D$29</f>
        <v>0</v>
      </c>
      <c r="AC351" s="189">
        <f>'INFO'!$J$10</f>
        <v>0</v>
      </c>
      <c r="AD351" s="186">
        <f>'INFO'!$J$9</f>
        <v>0</v>
      </c>
      <c r="AE351" s="186">
        <f>IF($G$346&gt;0,10*$G$346/D351,0)</f>
        <v>0</v>
      </c>
    </row>
    <row r="352" ht="15.35" customHeight="1">
      <c r="A352" t="s" s="180">
        <v>453</v>
      </c>
      <c r="B352" t="s" s="204">
        <v>39</v>
      </c>
      <c r="C352" s="205">
        <v>10094</v>
      </c>
      <c r="D352" s="182">
        <f>_xlfn.SUMIFS('HOLDS'!P1:P155,'HOLDS'!C1:C155,B352)+_xlfn.SUMIFS('HOLDS'!P1:P155,'HOLDS'!C1:C155,"CH.GR.RVSET")</f>
        <v>0</v>
      </c>
      <c r="E352" t="s" s="183">
        <v>8</v>
      </c>
      <c r="F352" s="184">
        <f>VLOOKUP(B352,'HOLDS'!C1:T155,5,FALSE)</f>
        <v>119.5</v>
      </c>
      <c r="G352" s="182">
        <f>_xlfn.SUMIFS('HOLDS'!P1:P155,'HOLDS'!C1:C155,B352)</f>
        <v>0</v>
      </c>
      <c r="H352" s="185">
        <f>F352*G352</f>
        <v>0</v>
      </c>
      <c r="I352" s="186">
        <f>'INFO'!$D$6</f>
        <v>0</v>
      </c>
      <c r="J352" s="186">
        <f>'INFO'!$D$7</f>
        <v>0</v>
      </c>
      <c r="K352" t="s" s="187">
        <f>'INFO'!$D$8</f>
      </c>
      <c r="L352" s="186">
        <f>'INFO'!$D$9</f>
        <v>0</v>
      </c>
      <c r="M352" s="186">
        <f>'INFO'!$D$10</f>
        <v>0</v>
      </c>
      <c r="N352" t="s" s="187">
        <f>'INFO'!$D$11</f>
      </c>
      <c r="O352" s="186">
        <f>'INFO'!$D$13</f>
        <v>0</v>
      </c>
      <c r="P352" s="186">
        <f>'INFO'!$D$14</f>
        <v>0</v>
      </c>
      <c r="Q352" t="s" s="187">
        <f>'INFO'!$D$15</f>
      </c>
      <c r="R352" s="188">
        <f>'INFO'!$D$17</f>
      </c>
      <c r="S352" t="s" s="187">
        <f>'INFO'!$D$18</f>
      </c>
      <c r="T352" t="s" s="187">
        <f>'INFO'!$D$19</f>
      </c>
      <c r="U352" s="186">
        <f>'INFO'!$D$22</f>
        <v>0</v>
      </c>
      <c r="V352" s="186">
        <f>'INFO'!$D$23</f>
        <v>0</v>
      </c>
      <c r="W352" t="s" s="187">
        <f>'INFO'!$D$24</f>
      </c>
      <c r="X352" s="186">
        <f>'INFO'!$D$25</f>
        <v>0</v>
      </c>
      <c r="Y352" s="186">
        <f>'INFO'!$D$26</f>
        <v>0</v>
      </c>
      <c r="Z352" s="186">
        <f>'INFO'!$D$27</f>
        <v>0</v>
      </c>
      <c r="AA352" t="s" s="187">
        <f>'INFO'!$D$28</f>
      </c>
      <c r="AB352" s="186">
        <f>'INFO'!$D$29</f>
        <v>0</v>
      </c>
      <c r="AC352" s="189">
        <f>'INFO'!$J$10</f>
        <v>0</v>
      </c>
      <c r="AD352" s="186">
        <f>'INFO'!$J$9</f>
        <v>0</v>
      </c>
      <c r="AE352" s="186">
        <f>IF($G$346&gt;0,10*$G$346/D352,0)</f>
        <v>0</v>
      </c>
    </row>
    <row r="353" ht="15.35" customHeight="1">
      <c r="A353" t="s" s="180">
        <v>454</v>
      </c>
      <c r="B353" t="s" s="204">
        <v>41</v>
      </c>
      <c r="C353" s="205">
        <v>10094</v>
      </c>
      <c r="D353" s="182">
        <f>_xlfn.SUMIFS('HOLDS'!P1:P155,'HOLDS'!C1:C155,B353)+_xlfn.SUMIFS('HOLDS'!P1:P155,'HOLDS'!C1:C155,"CH.GR.RVSET")</f>
        <v>0</v>
      </c>
      <c r="E353" t="s" s="183">
        <v>8</v>
      </c>
      <c r="F353" s="184">
        <f>VLOOKUP(B353,'HOLDS'!C1:T155,5,FALSE)</f>
        <v>149</v>
      </c>
      <c r="G353" s="182">
        <f>_xlfn.SUMIFS('HOLDS'!P1:P155,'HOLDS'!C1:C155,B353)</f>
        <v>0</v>
      </c>
      <c r="H353" s="185">
        <f>F353*G353</f>
        <v>0</v>
      </c>
      <c r="I353" s="186">
        <f>'INFO'!$D$6</f>
        <v>0</v>
      </c>
      <c r="J353" s="186">
        <f>'INFO'!$D$7</f>
        <v>0</v>
      </c>
      <c r="K353" t="s" s="187">
        <f>'INFO'!$D$8</f>
      </c>
      <c r="L353" s="186">
        <f>'INFO'!$D$9</f>
        <v>0</v>
      </c>
      <c r="M353" s="186">
        <f>'INFO'!$D$10</f>
        <v>0</v>
      </c>
      <c r="N353" t="s" s="187">
        <f>'INFO'!$D$11</f>
      </c>
      <c r="O353" s="186">
        <f>'INFO'!$D$13</f>
        <v>0</v>
      </c>
      <c r="P353" s="186">
        <f>'INFO'!$D$14</f>
        <v>0</v>
      </c>
      <c r="Q353" t="s" s="187">
        <f>'INFO'!$D$15</f>
      </c>
      <c r="R353" s="188">
        <f>'INFO'!$D$17</f>
      </c>
      <c r="S353" t="s" s="187">
        <f>'INFO'!$D$18</f>
      </c>
      <c r="T353" t="s" s="187">
        <f>'INFO'!$D$19</f>
      </c>
      <c r="U353" s="186">
        <f>'INFO'!$D$22</f>
        <v>0</v>
      </c>
      <c r="V353" s="186">
        <f>'INFO'!$D$23</f>
        <v>0</v>
      </c>
      <c r="W353" t="s" s="187">
        <f>'INFO'!$D$24</f>
      </c>
      <c r="X353" s="186">
        <f>'INFO'!$D$25</f>
        <v>0</v>
      </c>
      <c r="Y353" s="186">
        <f>'INFO'!$D$26</f>
        <v>0</v>
      </c>
      <c r="Z353" s="186">
        <f>'INFO'!$D$27</f>
        <v>0</v>
      </c>
      <c r="AA353" t="s" s="187">
        <f>'INFO'!$D$28</f>
      </c>
      <c r="AB353" s="186">
        <f>'INFO'!$D$29</f>
        <v>0</v>
      </c>
      <c r="AC353" s="189">
        <f>'INFO'!$J$10</f>
        <v>0</v>
      </c>
      <c r="AD353" s="186">
        <f>'INFO'!$J$9</f>
        <v>0</v>
      </c>
      <c r="AE353" s="186">
        <f>IF($G$346&gt;0,10*$G$346/D353,0)</f>
        <v>0</v>
      </c>
    </row>
    <row r="354" ht="15.35" customHeight="1">
      <c r="A354" t="s" s="180">
        <v>455</v>
      </c>
      <c r="B354" t="s" s="204">
        <v>43</v>
      </c>
      <c r="C354" s="205">
        <v>10094</v>
      </c>
      <c r="D354" s="182">
        <f>_xlfn.SUMIFS('HOLDS'!P1:P155,'HOLDS'!C1:C155,B354)+_xlfn.SUMIFS('HOLDS'!P1:P155,'HOLDS'!C1:C155,"CH.GR.RVSET")</f>
        <v>0</v>
      </c>
      <c r="E354" t="s" s="183">
        <v>8</v>
      </c>
      <c r="F354" s="184">
        <f>VLOOKUP(B354,'HOLDS'!C1:T155,5,FALSE)</f>
        <v>113</v>
      </c>
      <c r="G354" s="182">
        <f>_xlfn.SUMIFS('HOLDS'!P1:P155,'HOLDS'!C1:C155,B354)</f>
        <v>0</v>
      </c>
      <c r="H354" s="185">
        <f>F354*G354</f>
        <v>0</v>
      </c>
      <c r="I354" s="186">
        <f>'INFO'!$D$6</f>
        <v>0</v>
      </c>
      <c r="J354" s="186">
        <f>'INFO'!$D$7</f>
        <v>0</v>
      </c>
      <c r="K354" t="s" s="187">
        <f>'INFO'!$D$8</f>
      </c>
      <c r="L354" s="186">
        <f>'INFO'!$D$9</f>
        <v>0</v>
      </c>
      <c r="M354" s="186">
        <f>'INFO'!$D$10</f>
        <v>0</v>
      </c>
      <c r="N354" t="s" s="187">
        <f>'INFO'!$D$11</f>
      </c>
      <c r="O354" s="186">
        <f>'INFO'!$D$13</f>
        <v>0</v>
      </c>
      <c r="P354" s="186">
        <f>'INFO'!$D$14</f>
        <v>0</v>
      </c>
      <c r="Q354" t="s" s="187">
        <f>'INFO'!$D$15</f>
      </c>
      <c r="R354" s="188">
        <f>'INFO'!$D$17</f>
      </c>
      <c r="S354" t="s" s="187">
        <f>'INFO'!$D$18</f>
      </c>
      <c r="T354" t="s" s="187">
        <f>'INFO'!$D$19</f>
      </c>
      <c r="U354" s="186">
        <f>'INFO'!$D$22</f>
        <v>0</v>
      </c>
      <c r="V354" s="186">
        <f>'INFO'!$D$23</f>
        <v>0</v>
      </c>
      <c r="W354" t="s" s="187">
        <f>'INFO'!$D$24</f>
      </c>
      <c r="X354" s="186">
        <f>'INFO'!$D$25</f>
        <v>0</v>
      </c>
      <c r="Y354" s="186">
        <f>'INFO'!$D$26</f>
        <v>0</v>
      </c>
      <c r="Z354" s="186">
        <f>'INFO'!$D$27</f>
        <v>0</v>
      </c>
      <c r="AA354" t="s" s="187">
        <f>'INFO'!$D$28</f>
      </c>
      <c r="AB354" s="186">
        <f>'INFO'!$D$29</f>
        <v>0</v>
      </c>
      <c r="AC354" s="189">
        <f>'INFO'!$J$10</f>
        <v>0</v>
      </c>
      <c r="AD354" s="186">
        <f>'INFO'!$J$9</f>
        <v>0</v>
      </c>
      <c r="AE354" s="186">
        <f>IF($G$346&gt;0,10*$G$346/D354,0)</f>
        <v>0</v>
      </c>
    </row>
    <row r="355" ht="15.35" customHeight="1">
      <c r="A355" t="s" s="180">
        <v>456</v>
      </c>
      <c r="B355" t="s" s="204">
        <v>45</v>
      </c>
      <c r="C355" s="205">
        <v>10094</v>
      </c>
      <c r="D355" s="182">
        <f>_xlfn.SUMIFS('HOLDS'!P1:P155,'HOLDS'!C1:C155,B355)+_xlfn.SUMIFS('HOLDS'!P1:P155,'HOLDS'!C1:C155,"CH.GR.RVSET")</f>
        <v>0</v>
      </c>
      <c r="E355" t="s" s="183">
        <v>8</v>
      </c>
      <c r="F355" s="184">
        <f>VLOOKUP(B355,'HOLDS'!C1:T155,5,FALSE)</f>
        <v>136.5</v>
      </c>
      <c r="G355" s="182">
        <f>_xlfn.SUMIFS('HOLDS'!P1:P155,'HOLDS'!C1:C155,B355)</f>
        <v>0</v>
      </c>
      <c r="H355" s="185">
        <f>F355*G355</f>
        <v>0</v>
      </c>
      <c r="I355" s="186">
        <f>'INFO'!$D$6</f>
        <v>0</v>
      </c>
      <c r="J355" s="186">
        <f>'INFO'!$D$7</f>
        <v>0</v>
      </c>
      <c r="K355" t="s" s="187">
        <f>'INFO'!$D$8</f>
      </c>
      <c r="L355" s="186">
        <f>'INFO'!$D$9</f>
        <v>0</v>
      </c>
      <c r="M355" s="186">
        <f>'INFO'!$D$10</f>
        <v>0</v>
      </c>
      <c r="N355" t="s" s="187">
        <f>'INFO'!$D$11</f>
      </c>
      <c r="O355" s="186">
        <f>'INFO'!$D$13</f>
        <v>0</v>
      </c>
      <c r="P355" s="186">
        <f>'INFO'!$D$14</f>
        <v>0</v>
      </c>
      <c r="Q355" t="s" s="187">
        <f>'INFO'!$D$15</f>
      </c>
      <c r="R355" s="188">
        <f>'INFO'!$D$17</f>
      </c>
      <c r="S355" t="s" s="187">
        <f>'INFO'!$D$18</f>
      </c>
      <c r="T355" t="s" s="187">
        <f>'INFO'!$D$19</f>
      </c>
      <c r="U355" s="186">
        <f>'INFO'!$D$22</f>
        <v>0</v>
      </c>
      <c r="V355" s="186">
        <f>'INFO'!$D$23</f>
        <v>0</v>
      </c>
      <c r="W355" t="s" s="187">
        <f>'INFO'!$D$24</f>
      </c>
      <c r="X355" s="186">
        <f>'INFO'!$D$25</f>
        <v>0</v>
      </c>
      <c r="Y355" s="186">
        <f>'INFO'!$D$26</f>
        <v>0</v>
      </c>
      <c r="Z355" s="186">
        <f>'INFO'!$D$27</f>
        <v>0</v>
      </c>
      <c r="AA355" t="s" s="187">
        <f>'INFO'!$D$28</f>
      </c>
      <c r="AB355" s="186">
        <f>'INFO'!$D$29</f>
        <v>0</v>
      </c>
      <c r="AC355" s="189">
        <f>'INFO'!$J$10</f>
        <v>0</v>
      </c>
      <c r="AD355" s="186">
        <f>'INFO'!$J$9</f>
        <v>0</v>
      </c>
      <c r="AE355" s="186">
        <f>IF($G$346&gt;0,10*$G$346/D355,0)</f>
        <v>0</v>
      </c>
    </row>
    <row r="356" ht="15.35" customHeight="1">
      <c r="A356" t="s" s="180">
        <v>457</v>
      </c>
      <c r="B356" t="s" s="204">
        <v>47</v>
      </c>
      <c r="C356" s="205">
        <v>10094</v>
      </c>
      <c r="D356" s="182">
        <f>_xlfn.SUMIFS('HOLDS'!P1:P155,'HOLDS'!C1:C155,B356)+_xlfn.SUMIFS('HOLDS'!P1:P155,'HOLDS'!C1:C155,"CH.GR.RVSET")</f>
        <v>0</v>
      </c>
      <c r="E356" t="s" s="183">
        <v>8</v>
      </c>
      <c r="F356" s="184">
        <f>VLOOKUP(B356,'HOLDS'!C1:T155,5,FALSE)</f>
        <v>140</v>
      </c>
      <c r="G356" s="182">
        <f>_xlfn.SUMIFS('HOLDS'!P1:P155,'HOLDS'!C1:C155,B356)</f>
        <v>0</v>
      </c>
      <c r="H356" s="185">
        <f>F356*G356</f>
        <v>0</v>
      </c>
      <c r="I356" s="186">
        <f>'INFO'!$D$6</f>
        <v>0</v>
      </c>
      <c r="J356" s="186">
        <f>'INFO'!$D$7</f>
        <v>0</v>
      </c>
      <c r="K356" t="s" s="187">
        <f>'INFO'!$D$8</f>
      </c>
      <c r="L356" s="186">
        <f>'INFO'!$D$9</f>
        <v>0</v>
      </c>
      <c r="M356" s="186">
        <f>'INFO'!$D$10</f>
        <v>0</v>
      </c>
      <c r="N356" t="s" s="187">
        <f>'INFO'!$D$11</f>
      </c>
      <c r="O356" s="186">
        <f>'INFO'!$D$13</f>
        <v>0</v>
      </c>
      <c r="P356" s="186">
        <f>'INFO'!$D$14</f>
        <v>0</v>
      </c>
      <c r="Q356" t="s" s="187">
        <f>'INFO'!$D$15</f>
      </c>
      <c r="R356" s="188">
        <f>'INFO'!$D$17</f>
      </c>
      <c r="S356" t="s" s="187">
        <f>'INFO'!$D$18</f>
      </c>
      <c r="T356" t="s" s="187">
        <f>'INFO'!$D$19</f>
      </c>
      <c r="U356" s="186">
        <f>'INFO'!$D$22</f>
        <v>0</v>
      </c>
      <c r="V356" s="186">
        <f>'INFO'!$D$23</f>
        <v>0</v>
      </c>
      <c r="W356" t="s" s="187">
        <f>'INFO'!$D$24</f>
      </c>
      <c r="X356" s="186">
        <f>'INFO'!$D$25</f>
        <v>0</v>
      </c>
      <c r="Y356" s="186">
        <f>'INFO'!$D$26</f>
        <v>0</v>
      </c>
      <c r="Z356" s="186">
        <f>'INFO'!$D$27</f>
        <v>0</v>
      </c>
      <c r="AA356" t="s" s="187">
        <f>'INFO'!$D$28</f>
      </c>
      <c r="AB356" s="186">
        <f>'INFO'!$D$29</f>
        <v>0</v>
      </c>
      <c r="AC356" s="189">
        <f>'INFO'!$J$10</f>
        <v>0</v>
      </c>
      <c r="AD356" s="186">
        <f>'INFO'!$J$9</f>
        <v>0</v>
      </c>
      <c r="AE356" s="186">
        <f>IF($G$346&gt;0,10*$G$346/D356,0)</f>
        <v>0</v>
      </c>
    </row>
    <row r="357" ht="15.35" customHeight="1">
      <c r="A357" t="s" s="180">
        <v>458</v>
      </c>
      <c r="B357" t="s" s="204">
        <v>50</v>
      </c>
      <c r="C357" s="205">
        <v>10094</v>
      </c>
      <c r="D357" s="182">
        <f>_xlfn.SUMIFS('HOLDS'!P1:P155,'HOLDS'!C1:C155,B357)+_xlfn.SUMIFS('HOLDS'!P1:P155,'HOLDS'!C1:C155,"CH.GR.RVSET")</f>
        <v>0</v>
      </c>
      <c r="E357" t="s" s="183">
        <v>8</v>
      </c>
      <c r="F357" s="184">
        <f>VLOOKUP(B357,'HOLDS'!C1:T155,5,FALSE)</f>
        <v>129</v>
      </c>
      <c r="G357" s="182">
        <f>_xlfn.SUMIFS('HOLDS'!P1:P155,'HOLDS'!C1:C155,B357)</f>
        <v>0</v>
      </c>
      <c r="H357" s="185">
        <f>F357*G357</f>
        <v>0</v>
      </c>
      <c r="I357" s="186">
        <f>'INFO'!$D$6</f>
        <v>0</v>
      </c>
      <c r="J357" s="186">
        <f>'INFO'!$D$7</f>
        <v>0</v>
      </c>
      <c r="K357" t="s" s="187">
        <f>'INFO'!$D$8</f>
      </c>
      <c r="L357" s="186">
        <f>'INFO'!$D$9</f>
        <v>0</v>
      </c>
      <c r="M357" s="186">
        <f>'INFO'!$D$10</f>
        <v>0</v>
      </c>
      <c r="N357" t="s" s="187">
        <f>'INFO'!$D$11</f>
      </c>
      <c r="O357" s="186">
        <f>'INFO'!$D$13</f>
        <v>0</v>
      </c>
      <c r="P357" s="186">
        <f>'INFO'!$D$14</f>
        <v>0</v>
      </c>
      <c r="Q357" t="s" s="187">
        <f>'INFO'!$D$15</f>
      </c>
      <c r="R357" s="188">
        <f>'INFO'!$D$17</f>
      </c>
      <c r="S357" t="s" s="187">
        <f>'INFO'!$D$18</f>
      </c>
      <c r="T357" t="s" s="187">
        <f>'INFO'!$D$19</f>
      </c>
      <c r="U357" s="186">
        <f>'INFO'!$D$22</f>
        <v>0</v>
      </c>
      <c r="V357" s="186">
        <f>'INFO'!$D$23</f>
        <v>0</v>
      </c>
      <c r="W357" t="s" s="187">
        <f>'INFO'!$D$24</f>
      </c>
      <c r="X357" s="186">
        <f>'INFO'!$D$25</f>
        <v>0</v>
      </c>
      <c r="Y357" s="186">
        <f>'INFO'!$D$26</f>
        <v>0</v>
      </c>
      <c r="Z357" s="186">
        <f>'INFO'!$D$27</f>
        <v>0</v>
      </c>
      <c r="AA357" t="s" s="187">
        <f>'INFO'!$D$28</f>
      </c>
      <c r="AB357" s="186">
        <f>'INFO'!$D$29</f>
        <v>0</v>
      </c>
      <c r="AC357" s="189">
        <f>'INFO'!$J$10</f>
        <v>0</v>
      </c>
      <c r="AD357" s="186">
        <f>'INFO'!$J$9</f>
        <v>0</v>
      </c>
      <c r="AE357" s="186">
        <f>IF($G$346&gt;0,10*$G$346/D357,0)</f>
        <v>0</v>
      </c>
    </row>
    <row r="358" ht="15.35" customHeight="1">
      <c r="A358" t="s" s="180">
        <v>459</v>
      </c>
      <c r="B358" t="s" s="204">
        <v>53</v>
      </c>
      <c r="C358" s="205">
        <v>10094</v>
      </c>
      <c r="D358" s="182">
        <f>_xlfn.SUMIFS('HOLDS'!P1:P155,'HOLDS'!C1:C155,B358)+_xlfn.SUMIFS('HOLDS'!P1:P155,'HOLDS'!C1:C155,"CH.GR.RVSET")</f>
        <v>0</v>
      </c>
      <c r="E358" t="s" s="183">
        <v>8</v>
      </c>
      <c r="F358" s="184">
        <f>VLOOKUP(B358,'HOLDS'!C1:T155,5,FALSE)</f>
        <v>121.5</v>
      </c>
      <c r="G358" s="182">
        <f>_xlfn.SUMIFS('HOLDS'!P1:P155,'HOLDS'!C1:C155,B358)</f>
        <v>0</v>
      </c>
      <c r="H358" s="185">
        <f>F358*G358</f>
        <v>0</v>
      </c>
      <c r="I358" s="186">
        <f>'INFO'!$D$6</f>
        <v>0</v>
      </c>
      <c r="J358" s="186">
        <f>'INFO'!$D$7</f>
        <v>0</v>
      </c>
      <c r="K358" t="s" s="187">
        <f>'INFO'!$D$8</f>
      </c>
      <c r="L358" s="186">
        <f>'INFO'!$D$9</f>
        <v>0</v>
      </c>
      <c r="M358" s="186">
        <f>'INFO'!$D$10</f>
        <v>0</v>
      </c>
      <c r="N358" t="s" s="187">
        <f>'INFO'!$D$11</f>
      </c>
      <c r="O358" s="186">
        <f>'INFO'!$D$13</f>
        <v>0</v>
      </c>
      <c r="P358" s="186">
        <f>'INFO'!$D$14</f>
        <v>0</v>
      </c>
      <c r="Q358" t="s" s="187">
        <f>'INFO'!$D$15</f>
      </c>
      <c r="R358" s="188">
        <f>'INFO'!$D$17</f>
      </c>
      <c r="S358" t="s" s="187">
        <f>'INFO'!$D$18</f>
      </c>
      <c r="T358" t="s" s="187">
        <f>'INFO'!$D$19</f>
      </c>
      <c r="U358" s="186">
        <f>'INFO'!$D$22</f>
        <v>0</v>
      </c>
      <c r="V358" s="186">
        <f>'INFO'!$D$23</f>
        <v>0</v>
      </c>
      <c r="W358" t="s" s="187">
        <f>'INFO'!$D$24</f>
      </c>
      <c r="X358" s="186">
        <f>'INFO'!$D$25</f>
        <v>0</v>
      </c>
      <c r="Y358" s="186">
        <f>'INFO'!$D$26</f>
        <v>0</v>
      </c>
      <c r="Z358" s="186">
        <f>'INFO'!$D$27</f>
        <v>0</v>
      </c>
      <c r="AA358" t="s" s="187">
        <f>'INFO'!$D$28</f>
      </c>
      <c r="AB358" s="186">
        <f>'INFO'!$D$29</f>
        <v>0</v>
      </c>
      <c r="AC358" s="189">
        <f>'INFO'!$J$10</f>
        <v>0</v>
      </c>
      <c r="AD358" s="186">
        <f>'INFO'!$J$9</f>
        <v>0</v>
      </c>
      <c r="AE358" s="186">
        <f>IF($G$346&gt;0,10*$G$346/D358,0)</f>
        <v>0</v>
      </c>
    </row>
    <row r="359" ht="15.35" customHeight="1">
      <c r="A359" t="s" s="180">
        <v>460</v>
      </c>
      <c r="B359" t="s" s="204">
        <v>55</v>
      </c>
      <c r="C359" s="205">
        <v>10094</v>
      </c>
      <c r="D359" s="182">
        <f>_xlfn.SUMIFS('HOLDS'!P1:P155,'HOLDS'!C1:C155,B359)+_xlfn.SUMIFS('HOLDS'!P1:P155,'HOLDS'!C1:C155,"CH.GR.RVSET")</f>
        <v>0</v>
      </c>
      <c r="E359" t="s" s="183">
        <v>8</v>
      </c>
      <c r="F359" s="184">
        <f>VLOOKUP(B359,'HOLDS'!C1:T155,5,FALSE)</f>
        <v>133</v>
      </c>
      <c r="G359" s="182">
        <f>_xlfn.SUMIFS('HOLDS'!P1:P155,'HOLDS'!C1:C155,B359)</f>
        <v>0</v>
      </c>
      <c r="H359" s="185">
        <f>F359*G359</f>
        <v>0</v>
      </c>
      <c r="I359" s="186">
        <f>'INFO'!$D$6</f>
        <v>0</v>
      </c>
      <c r="J359" s="186">
        <f>'INFO'!$D$7</f>
        <v>0</v>
      </c>
      <c r="K359" t="s" s="187">
        <f>'INFO'!$D$8</f>
      </c>
      <c r="L359" s="186">
        <f>'INFO'!$D$9</f>
        <v>0</v>
      </c>
      <c r="M359" s="186">
        <f>'INFO'!$D$10</f>
        <v>0</v>
      </c>
      <c r="N359" t="s" s="187">
        <f>'INFO'!$D$11</f>
      </c>
      <c r="O359" s="186">
        <f>'INFO'!$D$13</f>
        <v>0</v>
      </c>
      <c r="P359" s="186">
        <f>'INFO'!$D$14</f>
        <v>0</v>
      </c>
      <c r="Q359" t="s" s="187">
        <f>'INFO'!$D$15</f>
      </c>
      <c r="R359" s="188">
        <f>'INFO'!$D$17</f>
      </c>
      <c r="S359" t="s" s="187">
        <f>'INFO'!$D$18</f>
      </c>
      <c r="T359" t="s" s="187">
        <f>'INFO'!$D$19</f>
      </c>
      <c r="U359" s="186">
        <f>'INFO'!$D$22</f>
        <v>0</v>
      </c>
      <c r="V359" s="186">
        <f>'INFO'!$D$23</f>
        <v>0</v>
      </c>
      <c r="W359" t="s" s="187">
        <f>'INFO'!$D$24</f>
      </c>
      <c r="X359" s="186">
        <f>'INFO'!$D$25</f>
        <v>0</v>
      </c>
      <c r="Y359" s="186">
        <f>'INFO'!$D$26</f>
        <v>0</v>
      </c>
      <c r="Z359" s="186">
        <f>'INFO'!$D$27</f>
        <v>0</v>
      </c>
      <c r="AA359" t="s" s="187">
        <f>'INFO'!$D$28</f>
      </c>
      <c r="AB359" s="186">
        <f>'INFO'!$D$29</f>
        <v>0</v>
      </c>
      <c r="AC359" s="189">
        <f>'INFO'!$J$10</f>
        <v>0</v>
      </c>
      <c r="AD359" s="186">
        <f>'INFO'!$J$9</f>
        <v>0</v>
      </c>
      <c r="AE359" s="186">
        <f>IF($G$346&gt;0,10*$G$346/D359,0)</f>
        <v>0</v>
      </c>
    </row>
    <row r="360" ht="15.35" customHeight="1">
      <c r="A360" t="s" s="180">
        <v>461</v>
      </c>
      <c r="B360" t="s" s="204">
        <v>57</v>
      </c>
      <c r="C360" s="205">
        <v>10094</v>
      </c>
      <c r="D360" s="182">
        <f>_xlfn.SUMIFS('HOLDS'!P1:P155,'HOLDS'!C1:C155,B360)+_xlfn.SUMIFS('HOLDS'!P1:P155,'HOLDS'!C1:C155,"CH.GR.RVSET")</f>
        <v>0</v>
      </c>
      <c r="E360" t="s" s="183">
        <v>8</v>
      </c>
      <c r="F360" s="184">
        <f>VLOOKUP(B360,'HOLDS'!C1:T155,5,FALSE)</f>
        <v>125</v>
      </c>
      <c r="G360" s="182">
        <f>_xlfn.SUMIFS('HOLDS'!P1:P155,'HOLDS'!C1:C155,B360)</f>
        <v>0</v>
      </c>
      <c r="H360" s="185">
        <f>F360*G360</f>
        <v>0</v>
      </c>
      <c r="I360" s="186">
        <f>'INFO'!$D$6</f>
        <v>0</v>
      </c>
      <c r="J360" s="186">
        <f>'INFO'!$D$7</f>
        <v>0</v>
      </c>
      <c r="K360" t="s" s="187">
        <f>'INFO'!$D$8</f>
      </c>
      <c r="L360" s="186">
        <f>'INFO'!$D$9</f>
        <v>0</v>
      </c>
      <c r="M360" s="186">
        <f>'INFO'!$D$10</f>
        <v>0</v>
      </c>
      <c r="N360" t="s" s="187">
        <f>'INFO'!$D$11</f>
      </c>
      <c r="O360" s="186">
        <f>'INFO'!$D$13</f>
        <v>0</v>
      </c>
      <c r="P360" s="186">
        <f>'INFO'!$D$14</f>
        <v>0</v>
      </c>
      <c r="Q360" t="s" s="187">
        <f>'INFO'!$D$15</f>
      </c>
      <c r="R360" s="188">
        <f>'INFO'!$D$17</f>
      </c>
      <c r="S360" t="s" s="187">
        <f>'INFO'!$D$18</f>
      </c>
      <c r="T360" t="s" s="187">
        <f>'INFO'!$D$19</f>
      </c>
      <c r="U360" s="186">
        <f>'INFO'!$D$22</f>
        <v>0</v>
      </c>
      <c r="V360" s="186">
        <f>'INFO'!$D$23</f>
        <v>0</v>
      </c>
      <c r="W360" t="s" s="187">
        <f>'INFO'!$D$24</f>
      </c>
      <c r="X360" s="186">
        <f>'INFO'!$D$25</f>
        <v>0</v>
      </c>
      <c r="Y360" s="186">
        <f>'INFO'!$D$26</f>
        <v>0</v>
      </c>
      <c r="Z360" s="186">
        <f>'INFO'!$D$27</f>
        <v>0</v>
      </c>
      <c r="AA360" t="s" s="187">
        <f>'INFO'!$D$28</f>
      </c>
      <c r="AB360" s="186">
        <f>'INFO'!$D$29</f>
        <v>0</v>
      </c>
      <c r="AC360" s="189">
        <f>'INFO'!$J$10</f>
        <v>0</v>
      </c>
      <c r="AD360" s="186">
        <f>'INFO'!$J$9</f>
        <v>0</v>
      </c>
      <c r="AE360" s="186">
        <f>IF($G$346&gt;0,10*$G$346/D360,0)</f>
        <v>0</v>
      </c>
    </row>
    <row r="361" ht="15.35" customHeight="1">
      <c r="A361" t="s" s="180">
        <v>462</v>
      </c>
      <c r="B361" t="s" s="204">
        <v>59</v>
      </c>
      <c r="C361" s="205">
        <v>10094</v>
      </c>
      <c r="D361" s="182">
        <f>_xlfn.SUMIFS('HOLDS'!P1:P155,'HOLDS'!C1:C155,B361)+_xlfn.SUMIFS('HOLDS'!P1:P155,'HOLDS'!C1:C155,"CH.GR.RVSET")</f>
        <v>0</v>
      </c>
      <c r="E361" t="s" s="183">
        <v>8</v>
      </c>
      <c r="F361" s="184">
        <f>VLOOKUP(B361,'HOLDS'!C1:T155,5,FALSE)</f>
        <v>131</v>
      </c>
      <c r="G361" s="182">
        <f>_xlfn.SUMIFS('HOLDS'!P1:P155,'HOLDS'!C1:C155,B361)</f>
        <v>0</v>
      </c>
      <c r="H361" s="185">
        <f>F361*G361</f>
        <v>0</v>
      </c>
      <c r="I361" s="186">
        <f>'INFO'!$D$6</f>
        <v>0</v>
      </c>
      <c r="J361" s="186">
        <f>'INFO'!$D$7</f>
        <v>0</v>
      </c>
      <c r="K361" t="s" s="187">
        <f>'INFO'!$D$8</f>
      </c>
      <c r="L361" s="186">
        <f>'INFO'!$D$9</f>
        <v>0</v>
      </c>
      <c r="M361" s="186">
        <f>'INFO'!$D$10</f>
        <v>0</v>
      </c>
      <c r="N361" t="s" s="187">
        <f>'INFO'!$D$11</f>
      </c>
      <c r="O361" s="186">
        <f>'INFO'!$D$13</f>
        <v>0</v>
      </c>
      <c r="P361" s="186">
        <f>'INFO'!$D$14</f>
        <v>0</v>
      </c>
      <c r="Q361" t="s" s="187">
        <f>'INFO'!$D$15</f>
      </c>
      <c r="R361" s="188">
        <f>'INFO'!$D$17</f>
      </c>
      <c r="S361" t="s" s="187">
        <f>'INFO'!$D$18</f>
      </c>
      <c r="T361" t="s" s="187">
        <f>'INFO'!$D$19</f>
      </c>
      <c r="U361" s="186">
        <f>'INFO'!$D$22</f>
        <v>0</v>
      </c>
      <c r="V361" s="186">
        <f>'INFO'!$D$23</f>
        <v>0</v>
      </c>
      <c r="W361" t="s" s="187">
        <f>'INFO'!$D$24</f>
      </c>
      <c r="X361" s="186">
        <f>'INFO'!$D$25</f>
        <v>0</v>
      </c>
      <c r="Y361" s="186">
        <f>'INFO'!$D$26</f>
        <v>0</v>
      </c>
      <c r="Z361" s="186">
        <f>'INFO'!$D$27</f>
        <v>0</v>
      </c>
      <c r="AA361" t="s" s="187">
        <f>'INFO'!$D$28</f>
      </c>
      <c r="AB361" s="186">
        <f>'INFO'!$D$29</f>
        <v>0</v>
      </c>
      <c r="AC361" s="189">
        <f>'INFO'!$J$10</f>
        <v>0</v>
      </c>
      <c r="AD361" s="186">
        <f>'INFO'!$J$9</f>
        <v>0</v>
      </c>
      <c r="AE361" s="186">
        <f>IF($G$346&gt;0,10*$G$346/D361,0)</f>
        <v>0</v>
      </c>
    </row>
    <row r="362" ht="15.35" customHeight="1">
      <c r="A362" t="s" s="180">
        <v>463</v>
      </c>
      <c r="B362" t="s" s="204">
        <v>61</v>
      </c>
      <c r="C362" s="205">
        <v>10094</v>
      </c>
      <c r="D362" s="182">
        <f>_xlfn.SUMIFS('HOLDS'!P1:P155,'HOLDS'!C1:C155,B362)+_xlfn.SUMIFS('HOLDS'!P1:P155,'HOLDS'!C1:C155,"CH.GR.RVSET")</f>
        <v>0</v>
      </c>
      <c r="E362" t="s" s="183">
        <v>8</v>
      </c>
      <c r="F362" s="184">
        <f>VLOOKUP(B362,'HOLDS'!C1:T155,5,FALSE)</f>
        <v>129.5</v>
      </c>
      <c r="G362" s="182">
        <f>_xlfn.SUMIFS('HOLDS'!P1:P155,'HOLDS'!C1:C155,B362)</f>
        <v>0</v>
      </c>
      <c r="H362" s="185">
        <f>F362*G362</f>
        <v>0</v>
      </c>
      <c r="I362" s="186">
        <f>'INFO'!$D$6</f>
        <v>0</v>
      </c>
      <c r="J362" s="186">
        <f>'INFO'!$D$7</f>
        <v>0</v>
      </c>
      <c r="K362" t="s" s="187">
        <f>'INFO'!$D$8</f>
      </c>
      <c r="L362" s="186">
        <f>'INFO'!$D$9</f>
        <v>0</v>
      </c>
      <c r="M362" s="186">
        <f>'INFO'!$D$10</f>
        <v>0</v>
      </c>
      <c r="N362" t="s" s="187">
        <f>'INFO'!$D$11</f>
      </c>
      <c r="O362" s="186">
        <f>'INFO'!$D$13</f>
        <v>0</v>
      </c>
      <c r="P362" s="186">
        <f>'INFO'!$D$14</f>
        <v>0</v>
      </c>
      <c r="Q362" t="s" s="187">
        <f>'INFO'!$D$15</f>
      </c>
      <c r="R362" s="188">
        <f>'INFO'!$D$17</f>
      </c>
      <c r="S362" t="s" s="187">
        <f>'INFO'!$D$18</f>
      </c>
      <c r="T362" t="s" s="187">
        <f>'INFO'!$D$19</f>
      </c>
      <c r="U362" s="186">
        <f>'INFO'!$D$22</f>
        <v>0</v>
      </c>
      <c r="V362" s="186">
        <f>'INFO'!$D$23</f>
        <v>0</v>
      </c>
      <c r="W362" t="s" s="187">
        <f>'INFO'!$D$24</f>
      </c>
      <c r="X362" s="186">
        <f>'INFO'!$D$25</f>
        <v>0</v>
      </c>
      <c r="Y362" s="186">
        <f>'INFO'!$D$26</f>
        <v>0</v>
      </c>
      <c r="Z362" s="186">
        <f>'INFO'!$D$27</f>
        <v>0</v>
      </c>
      <c r="AA362" t="s" s="187">
        <f>'INFO'!$D$28</f>
      </c>
      <c r="AB362" s="186">
        <f>'INFO'!$D$29</f>
        <v>0</v>
      </c>
      <c r="AC362" s="189">
        <f>'INFO'!$J$10</f>
        <v>0</v>
      </c>
      <c r="AD362" s="186">
        <f>'INFO'!$J$9</f>
        <v>0</v>
      </c>
      <c r="AE362" s="186">
        <f>IF($G$346&gt;0,10*$G$346/D362,0)</f>
        <v>0</v>
      </c>
    </row>
    <row r="363" ht="15.35" customHeight="1">
      <c r="A363" t="s" s="180">
        <v>464</v>
      </c>
      <c r="B363" t="s" s="204">
        <v>63</v>
      </c>
      <c r="C363" s="205">
        <v>10094</v>
      </c>
      <c r="D363" s="182">
        <f>_xlfn.SUMIFS('HOLDS'!P1:P155,'HOLDS'!C1:C155,B363)+_xlfn.SUMIFS('HOLDS'!P1:P155,'HOLDS'!C1:C155,"CH.GR.RVSET")</f>
        <v>0</v>
      </c>
      <c r="E363" t="s" s="183">
        <v>8</v>
      </c>
      <c r="F363" s="184">
        <f>VLOOKUP(B363,'HOLDS'!C1:T155,5,FALSE)</f>
        <v>139.5</v>
      </c>
      <c r="G363" s="182">
        <f>_xlfn.SUMIFS('HOLDS'!P1:P155,'HOLDS'!C1:C155,B363)</f>
        <v>0</v>
      </c>
      <c r="H363" s="185">
        <f>F363*G363</f>
        <v>0</v>
      </c>
      <c r="I363" s="186">
        <f>'INFO'!$D$6</f>
        <v>0</v>
      </c>
      <c r="J363" s="186">
        <f>'INFO'!$D$7</f>
        <v>0</v>
      </c>
      <c r="K363" t="s" s="187">
        <f>'INFO'!$D$8</f>
      </c>
      <c r="L363" s="186">
        <f>'INFO'!$D$9</f>
        <v>0</v>
      </c>
      <c r="M363" s="186">
        <f>'INFO'!$D$10</f>
        <v>0</v>
      </c>
      <c r="N363" t="s" s="187">
        <f>'INFO'!$D$11</f>
      </c>
      <c r="O363" s="186">
        <f>'INFO'!$D$13</f>
        <v>0</v>
      </c>
      <c r="P363" s="186">
        <f>'INFO'!$D$14</f>
        <v>0</v>
      </c>
      <c r="Q363" t="s" s="187">
        <f>'INFO'!$D$15</f>
      </c>
      <c r="R363" s="188">
        <f>'INFO'!$D$17</f>
      </c>
      <c r="S363" t="s" s="187">
        <f>'INFO'!$D$18</f>
      </c>
      <c r="T363" t="s" s="187">
        <f>'INFO'!$D$19</f>
      </c>
      <c r="U363" s="186">
        <f>'INFO'!$D$22</f>
        <v>0</v>
      </c>
      <c r="V363" s="186">
        <f>'INFO'!$D$23</f>
        <v>0</v>
      </c>
      <c r="W363" t="s" s="187">
        <f>'INFO'!$D$24</f>
      </c>
      <c r="X363" s="186">
        <f>'INFO'!$D$25</f>
        <v>0</v>
      </c>
      <c r="Y363" s="186">
        <f>'INFO'!$D$26</f>
        <v>0</v>
      </c>
      <c r="Z363" s="186">
        <f>'INFO'!$D$27</f>
        <v>0</v>
      </c>
      <c r="AA363" t="s" s="187">
        <f>'INFO'!$D$28</f>
      </c>
      <c r="AB363" s="186">
        <f>'INFO'!$D$29</f>
        <v>0</v>
      </c>
      <c r="AC363" s="189">
        <f>'INFO'!$J$10</f>
        <v>0</v>
      </c>
      <c r="AD363" s="186">
        <f>'INFO'!$J$9</f>
        <v>0</v>
      </c>
      <c r="AE363" s="186">
        <f>IF($G$346&gt;0,10*$G$346/D363,0)</f>
        <v>0</v>
      </c>
    </row>
    <row r="364" ht="15.35" customHeight="1">
      <c r="A364" t="s" s="180">
        <v>465</v>
      </c>
      <c r="B364" t="s" s="204">
        <v>65</v>
      </c>
      <c r="C364" s="205">
        <v>10094</v>
      </c>
      <c r="D364" s="182">
        <f>_xlfn.SUMIFS('HOLDS'!P1:P155,'HOLDS'!C1:C155,B364)+_xlfn.SUMIFS('HOLDS'!P1:P155,'HOLDS'!C1:C155,"CH.GR.RVSET")</f>
        <v>0</v>
      </c>
      <c r="E364" t="s" s="183">
        <v>8</v>
      </c>
      <c r="F364" s="184">
        <f>VLOOKUP(B364,'HOLDS'!C1:T155,5,FALSE)</f>
        <v>131.5</v>
      </c>
      <c r="G364" s="182">
        <f>_xlfn.SUMIFS('HOLDS'!P1:P155,'HOLDS'!C1:C155,B364)</f>
        <v>0</v>
      </c>
      <c r="H364" s="185">
        <f>F364*G364</f>
        <v>0</v>
      </c>
      <c r="I364" s="186">
        <f>'INFO'!$D$6</f>
        <v>0</v>
      </c>
      <c r="J364" s="186">
        <f>'INFO'!$D$7</f>
        <v>0</v>
      </c>
      <c r="K364" t="s" s="187">
        <f>'INFO'!$D$8</f>
      </c>
      <c r="L364" s="186">
        <f>'INFO'!$D$9</f>
        <v>0</v>
      </c>
      <c r="M364" s="186">
        <f>'INFO'!$D$10</f>
        <v>0</v>
      </c>
      <c r="N364" t="s" s="187">
        <f>'INFO'!$D$11</f>
      </c>
      <c r="O364" s="186">
        <f>'INFO'!$D$13</f>
        <v>0</v>
      </c>
      <c r="P364" s="186">
        <f>'INFO'!$D$14</f>
        <v>0</v>
      </c>
      <c r="Q364" t="s" s="187">
        <f>'INFO'!$D$15</f>
      </c>
      <c r="R364" s="188">
        <f>'INFO'!$D$17</f>
      </c>
      <c r="S364" t="s" s="187">
        <f>'INFO'!$D$18</f>
      </c>
      <c r="T364" t="s" s="187">
        <f>'INFO'!$D$19</f>
      </c>
      <c r="U364" s="186">
        <f>'INFO'!$D$22</f>
        <v>0</v>
      </c>
      <c r="V364" s="186">
        <f>'INFO'!$D$23</f>
        <v>0</v>
      </c>
      <c r="W364" t="s" s="187">
        <f>'INFO'!$D$24</f>
      </c>
      <c r="X364" s="186">
        <f>'INFO'!$D$25</f>
        <v>0</v>
      </c>
      <c r="Y364" s="186">
        <f>'INFO'!$D$26</f>
        <v>0</v>
      </c>
      <c r="Z364" s="186">
        <f>'INFO'!$D$27</f>
        <v>0</v>
      </c>
      <c r="AA364" t="s" s="187">
        <f>'INFO'!$D$28</f>
      </c>
      <c r="AB364" s="186">
        <f>'INFO'!$D$29</f>
        <v>0</v>
      </c>
      <c r="AC364" s="189">
        <f>'INFO'!$J$10</f>
        <v>0</v>
      </c>
      <c r="AD364" s="186">
        <f>'INFO'!$J$9</f>
        <v>0</v>
      </c>
      <c r="AE364" s="186">
        <f>IF($G$346&gt;0,10*$G$346/D364,0)</f>
        <v>0</v>
      </c>
    </row>
    <row r="365" ht="15.35" customHeight="1">
      <c r="A365" t="s" s="180">
        <v>466</v>
      </c>
      <c r="B365" t="s" s="204">
        <v>67</v>
      </c>
      <c r="C365" s="205">
        <v>10094</v>
      </c>
      <c r="D365" s="182">
        <f>_xlfn.SUMIFS('HOLDS'!P1:P155,'HOLDS'!C1:C155,B365)+_xlfn.SUMIFS('HOLDS'!P1:P155,'HOLDS'!C1:C155,"CH.GR.RVSET")</f>
        <v>0</v>
      </c>
      <c r="E365" t="s" s="183">
        <v>8</v>
      </c>
      <c r="F365" s="184">
        <f>VLOOKUP(B365,'HOLDS'!C1:T155,5,FALSE)</f>
        <v>123</v>
      </c>
      <c r="G365" s="182">
        <f>_xlfn.SUMIFS('HOLDS'!P1:P155,'HOLDS'!C1:C155,B365)</f>
        <v>0</v>
      </c>
      <c r="H365" s="185">
        <f>F365*G365</f>
        <v>0</v>
      </c>
      <c r="I365" s="186">
        <f>'INFO'!$D$6</f>
        <v>0</v>
      </c>
      <c r="J365" s="186">
        <f>'INFO'!$D$7</f>
        <v>0</v>
      </c>
      <c r="K365" t="s" s="187">
        <f>'INFO'!$D$8</f>
      </c>
      <c r="L365" s="186">
        <f>'INFO'!$D$9</f>
        <v>0</v>
      </c>
      <c r="M365" s="186">
        <f>'INFO'!$D$10</f>
        <v>0</v>
      </c>
      <c r="N365" t="s" s="187">
        <f>'INFO'!$D$11</f>
      </c>
      <c r="O365" s="186">
        <f>'INFO'!$D$13</f>
        <v>0</v>
      </c>
      <c r="P365" s="186">
        <f>'INFO'!$D$14</f>
        <v>0</v>
      </c>
      <c r="Q365" t="s" s="187">
        <f>'INFO'!$D$15</f>
      </c>
      <c r="R365" s="188">
        <f>'INFO'!$D$17</f>
      </c>
      <c r="S365" t="s" s="187">
        <f>'INFO'!$D$18</f>
      </c>
      <c r="T365" t="s" s="187">
        <f>'INFO'!$D$19</f>
      </c>
      <c r="U365" s="186">
        <f>'INFO'!$D$22</f>
        <v>0</v>
      </c>
      <c r="V365" s="186">
        <f>'INFO'!$D$23</f>
        <v>0</v>
      </c>
      <c r="W365" t="s" s="187">
        <f>'INFO'!$D$24</f>
      </c>
      <c r="X365" s="186">
        <f>'INFO'!$D$25</f>
        <v>0</v>
      </c>
      <c r="Y365" s="186">
        <f>'INFO'!$D$26</f>
        <v>0</v>
      </c>
      <c r="Z365" s="186">
        <f>'INFO'!$D$27</f>
        <v>0</v>
      </c>
      <c r="AA365" t="s" s="187">
        <f>'INFO'!$D$28</f>
      </c>
      <c r="AB365" s="186">
        <f>'INFO'!$D$29</f>
        <v>0</v>
      </c>
      <c r="AC365" s="189">
        <f>'INFO'!$J$10</f>
        <v>0</v>
      </c>
      <c r="AD365" s="186">
        <f>'INFO'!$J$9</f>
        <v>0</v>
      </c>
      <c r="AE365" s="186">
        <f>IF($G$346&gt;0,10*$G$346/D365,0)</f>
        <v>0</v>
      </c>
    </row>
    <row r="366" ht="15.35" customHeight="1">
      <c r="A366" t="s" s="180">
        <v>467</v>
      </c>
      <c r="B366" t="s" s="204">
        <v>69</v>
      </c>
      <c r="C366" s="205">
        <v>10094</v>
      </c>
      <c r="D366" s="182">
        <f>_xlfn.SUMIFS('HOLDS'!P1:P155,'HOLDS'!C1:C155,B366)+_xlfn.SUMIFS('HOLDS'!P1:P155,'HOLDS'!C1:C155,"CH.GR.RVSET")</f>
        <v>0</v>
      </c>
      <c r="E366" t="s" s="183">
        <v>8</v>
      </c>
      <c r="F366" s="184">
        <f>VLOOKUP(B366,'HOLDS'!C1:T155,5,FALSE)</f>
        <v>136.5</v>
      </c>
      <c r="G366" s="182">
        <f>_xlfn.SUMIFS('HOLDS'!P1:P155,'HOLDS'!C1:C155,B366)</f>
        <v>0</v>
      </c>
      <c r="H366" s="185">
        <f>F366*G366</f>
        <v>0</v>
      </c>
      <c r="I366" s="186">
        <f>'INFO'!$D$6</f>
        <v>0</v>
      </c>
      <c r="J366" s="186">
        <f>'INFO'!$D$7</f>
        <v>0</v>
      </c>
      <c r="K366" t="s" s="187">
        <f>'INFO'!$D$8</f>
      </c>
      <c r="L366" s="186">
        <f>'INFO'!$D$9</f>
        <v>0</v>
      </c>
      <c r="M366" s="186">
        <f>'INFO'!$D$10</f>
        <v>0</v>
      </c>
      <c r="N366" t="s" s="187">
        <f>'INFO'!$D$11</f>
      </c>
      <c r="O366" s="186">
        <f>'INFO'!$D$13</f>
        <v>0</v>
      </c>
      <c r="P366" s="186">
        <f>'INFO'!$D$14</f>
        <v>0</v>
      </c>
      <c r="Q366" t="s" s="187">
        <f>'INFO'!$D$15</f>
      </c>
      <c r="R366" s="188">
        <f>'INFO'!$D$17</f>
      </c>
      <c r="S366" t="s" s="187">
        <f>'INFO'!$D$18</f>
      </c>
      <c r="T366" t="s" s="187">
        <f>'INFO'!$D$19</f>
      </c>
      <c r="U366" s="186">
        <f>'INFO'!$D$22</f>
        <v>0</v>
      </c>
      <c r="V366" s="186">
        <f>'INFO'!$D$23</f>
        <v>0</v>
      </c>
      <c r="W366" t="s" s="187">
        <f>'INFO'!$D$24</f>
      </c>
      <c r="X366" s="186">
        <f>'INFO'!$D$25</f>
        <v>0</v>
      </c>
      <c r="Y366" s="186">
        <f>'INFO'!$D$26</f>
        <v>0</v>
      </c>
      <c r="Z366" s="186">
        <f>'INFO'!$D$27</f>
        <v>0</v>
      </c>
      <c r="AA366" t="s" s="187">
        <f>'INFO'!$D$28</f>
      </c>
      <c r="AB366" s="186">
        <f>'INFO'!$D$29</f>
        <v>0</v>
      </c>
      <c r="AC366" s="189">
        <f>'INFO'!$J$10</f>
        <v>0</v>
      </c>
      <c r="AD366" s="186">
        <f>'INFO'!$J$9</f>
        <v>0</v>
      </c>
      <c r="AE366" s="186">
        <f>IF($G$346&gt;0,10*$G$346/D366,0)</f>
        <v>0</v>
      </c>
    </row>
    <row r="367" ht="15.35" customHeight="1">
      <c r="A367" t="s" s="180">
        <v>468</v>
      </c>
      <c r="B367" t="s" s="204">
        <v>71</v>
      </c>
      <c r="C367" s="205">
        <v>10094</v>
      </c>
      <c r="D367" s="182">
        <f>_xlfn.SUMIFS('HOLDS'!P1:P155,'HOLDS'!C1:C155,B367)+_xlfn.SUMIFS('HOLDS'!P1:P155,'HOLDS'!C1:C155,"CH.GR.RVSET")</f>
        <v>0</v>
      </c>
      <c r="E367" t="s" s="183">
        <v>8</v>
      </c>
      <c r="F367" s="184">
        <f>VLOOKUP(B367,'HOLDS'!C1:T155,5,FALSE)</f>
        <v>159.5</v>
      </c>
      <c r="G367" s="182">
        <f>_xlfn.SUMIFS('HOLDS'!P1:P155,'HOLDS'!C1:C155,B367)</f>
        <v>0</v>
      </c>
      <c r="H367" s="185">
        <f>F367*G367</f>
        <v>0</v>
      </c>
      <c r="I367" s="186">
        <f>'INFO'!$D$6</f>
        <v>0</v>
      </c>
      <c r="J367" s="186">
        <f>'INFO'!$D$7</f>
        <v>0</v>
      </c>
      <c r="K367" t="s" s="187">
        <f>'INFO'!$D$8</f>
      </c>
      <c r="L367" s="186">
        <f>'INFO'!$D$9</f>
        <v>0</v>
      </c>
      <c r="M367" s="186">
        <f>'INFO'!$D$10</f>
        <v>0</v>
      </c>
      <c r="N367" t="s" s="187">
        <f>'INFO'!$D$11</f>
      </c>
      <c r="O367" s="186">
        <f>'INFO'!$D$13</f>
        <v>0</v>
      </c>
      <c r="P367" s="186">
        <f>'INFO'!$D$14</f>
        <v>0</v>
      </c>
      <c r="Q367" t="s" s="187">
        <f>'INFO'!$D$15</f>
      </c>
      <c r="R367" s="188">
        <f>'INFO'!$D$17</f>
      </c>
      <c r="S367" t="s" s="187">
        <f>'INFO'!$D$18</f>
      </c>
      <c r="T367" t="s" s="187">
        <f>'INFO'!$D$19</f>
      </c>
      <c r="U367" s="186">
        <f>'INFO'!$D$22</f>
        <v>0</v>
      </c>
      <c r="V367" s="186">
        <f>'INFO'!$D$23</f>
        <v>0</v>
      </c>
      <c r="W367" t="s" s="187">
        <f>'INFO'!$D$24</f>
      </c>
      <c r="X367" s="186">
        <f>'INFO'!$D$25</f>
        <v>0</v>
      </c>
      <c r="Y367" s="186">
        <f>'INFO'!$D$26</f>
        <v>0</v>
      </c>
      <c r="Z367" s="186">
        <f>'INFO'!$D$27</f>
        <v>0</v>
      </c>
      <c r="AA367" t="s" s="187">
        <f>'INFO'!$D$28</f>
      </c>
      <c r="AB367" s="186">
        <f>'INFO'!$D$29</f>
        <v>0</v>
      </c>
      <c r="AC367" s="189">
        <f>'INFO'!$J$10</f>
        <v>0</v>
      </c>
      <c r="AD367" s="186">
        <f>'INFO'!$J$9</f>
        <v>0</v>
      </c>
      <c r="AE367" s="186">
        <f>IF($G$346&gt;0,10*$G$346/D367,0)</f>
        <v>0</v>
      </c>
    </row>
    <row r="368" ht="15.35" customHeight="1">
      <c r="A368" t="s" s="180">
        <v>469</v>
      </c>
      <c r="B368" t="s" s="204">
        <v>74</v>
      </c>
      <c r="C368" s="205">
        <v>10094</v>
      </c>
      <c r="D368" s="182">
        <f>_xlfn.SUMIFS('HOLDS'!P1:P155,'HOLDS'!C1:C155,B368)+_xlfn.SUMIFS('HOLDS'!P1:P155,'HOLDS'!C1:C155,"CH.GR.RVSET")</f>
        <v>0</v>
      </c>
      <c r="E368" t="s" s="183">
        <v>8</v>
      </c>
      <c r="F368" s="184">
        <f>VLOOKUP(B368,'HOLDS'!C1:T155,5,FALSE)</f>
        <v>161.5</v>
      </c>
      <c r="G368" s="182">
        <f>_xlfn.SUMIFS('HOLDS'!P1:P155,'HOLDS'!C1:C155,B368)</f>
        <v>0</v>
      </c>
      <c r="H368" s="185">
        <f>F368*G368</f>
        <v>0</v>
      </c>
      <c r="I368" s="186">
        <f>'INFO'!$D$6</f>
        <v>0</v>
      </c>
      <c r="J368" s="186">
        <f>'INFO'!$D$7</f>
        <v>0</v>
      </c>
      <c r="K368" t="s" s="187">
        <f>'INFO'!$D$8</f>
      </c>
      <c r="L368" s="186">
        <f>'INFO'!$D$9</f>
        <v>0</v>
      </c>
      <c r="M368" s="186">
        <f>'INFO'!$D$10</f>
        <v>0</v>
      </c>
      <c r="N368" t="s" s="187">
        <f>'INFO'!$D$11</f>
      </c>
      <c r="O368" s="186">
        <f>'INFO'!$D$13</f>
        <v>0</v>
      </c>
      <c r="P368" s="186">
        <f>'INFO'!$D$14</f>
        <v>0</v>
      </c>
      <c r="Q368" t="s" s="187">
        <f>'INFO'!$D$15</f>
      </c>
      <c r="R368" s="188">
        <f>'INFO'!$D$17</f>
      </c>
      <c r="S368" t="s" s="187">
        <f>'INFO'!$D$18</f>
      </c>
      <c r="T368" t="s" s="187">
        <f>'INFO'!$D$19</f>
      </c>
      <c r="U368" s="186">
        <f>'INFO'!$D$22</f>
        <v>0</v>
      </c>
      <c r="V368" s="186">
        <f>'INFO'!$D$23</f>
        <v>0</v>
      </c>
      <c r="W368" t="s" s="187">
        <f>'INFO'!$D$24</f>
      </c>
      <c r="X368" s="186">
        <f>'INFO'!$D$25</f>
        <v>0</v>
      </c>
      <c r="Y368" s="186">
        <f>'INFO'!$D$26</f>
        <v>0</v>
      </c>
      <c r="Z368" s="186">
        <f>'INFO'!$D$27</f>
        <v>0</v>
      </c>
      <c r="AA368" t="s" s="187">
        <f>'INFO'!$D$28</f>
      </c>
      <c r="AB368" s="186">
        <f>'INFO'!$D$29</f>
        <v>0</v>
      </c>
      <c r="AC368" s="189">
        <f>'INFO'!$J$10</f>
        <v>0</v>
      </c>
      <c r="AD368" s="186">
        <f>'INFO'!$J$9</f>
        <v>0</v>
      </c>
      <c r="AE368" s="186">
        <f>IF($G$346&gt;0,10*$G$346/D368,0)</f>
        <v>0</v>
      </c>
    </row>
    <row r="369" ht="15.35" customHeight="1">
      <c r="A369" t="s" s="180">
        <v>470</v>
      </c>
      <c r="B369" t="s" s="204">
        <v>76</v>
      </c>
      <c r="C369" s="205">
        <v>10094</v>
      </c>
      <c r="D369" s="182">
        <f>_xlfn.SUMIFS('HOLDS'!P1:P155,'HOLDS'!C1:C155,B369)+_xlfn.SUMIFS('HOLDS'!P1:P155,'HOLDS'!C1:C155,"CH.GR.RVSET")</f>
        <v>0</v>
      </c>
      <c r="E369" t="s" s="183">
        <v>8</v>
      </c>
      <c r="F369" s="184">
        <f>VLOOKUP(B369,'HOLDS'!C1:T155,5,FALSE)</f>
        <v>227.5</v>
      </c>
      <c r="G369" s="182">
        <f>_xlfn.SUMIFS('HOLDS'!P1:P155,'HOLDS'!C1:C155,B369)</f>
        <v>0</v>
      </c>
      <c r="H369" s="185">
        <f>F369*G369</f>
        <v>0</v>
      </c>
      <c r="I369" s="186">
        <f>'INFO'!$D$6</f>
        <v>0</v>
      </c>
      <c r="J369" s="186">
        <f>'INFO'!$D$7</f>
        <v>0</v>
      </c>
      <c r="K369" t="s" s="187">
        <f>'INFO'!$D$8</f>
      </c>
      <c r="L369" s="186">
        <f>'INFO'!$D$9</f>
        <v>0</v>
      </c>
      <c r="M369" s="186">
        <f>'INFO'!$D$10</f>
        <v>0</v>
      </c>
      <c r="N369" t="s" s="187">
        <f>'INFO'!$D$11</f>
      </c>
      <c r="O369" s="186">
        <f>'INFO'!$D$13</f>
        <v>0</v>
      </c>
      <c r="P369" s="186">
        <f>'INFO'!$D$14</f>
        <v>0</v>
      </c>
      <c r="Q369" t="s" s="187">
        <f>'INFO'!$D$15</f>
      </c>
      <c r="R369" s="188">
        <f>'INFO'!$D$17</f>
      </c>
      <c r="S369" t="s" s="187">
        <f>'INFO'!$D$18</f>
      </c>
      <c r="T369" t="s" s="187">
        <f>'INFO'!$D$19</f>
      </c>
      <c r="U369" s="186">
        <f>'INFO'!$D$22</f>
        <v>0</v>
      </c>
      <c r="V369" s="186">
        <f>'INFO'!$D$23</f>
        <v>0</v>
      </c>
      <c r="W369" t="s" s="187">
        <f>'INFO'!$D$24</f>
      </c>
      <c r="X369" s="186">
        <f>'INFO'!$D$25</f>
        <v>0</v>
      </c>
      <c r="Y369" s="186">
        <f>'INFO'!$D$26</f>
        <v>0</v>
      </c>
      <c r="Z369" s="186">
        <f>'INFO'!$D$27</f>
        <v>0</v>
      </c>
      <c r="AA369" t="s" s="187">
        <f>'INFO'!$D$28</f>
      </c>
      <c r="AB369" s="186">
        <f>'INFO'!$D$29</f>
        <v>0</v>
      </c>
      <c r="AC369" s="189">
        <f>'INFO'!$J$10</f>
        <v>0</v>
      </c>
      <c r="AD369" s="186">
        <f>'INFO'!$J$9</f>
        <v>0</v>
      </c>
      <c r="AE369" s="186">
        <f>IF($G$346&gt;0,10*$G$346/D369,0)</f>
        <v>0</v>
      </c>
    </row>
    <row r="370" ht="15.35" customHeight="1">
      <c r="A370" t="s" s="180">
        <v>471</v>
      </c>
      <c r="B370" t="s" s="204">
        <v>78</v>
      </c>
      <c r="C370" s="205">
        <v>10094</v>
      </c>
      <c r="D370" s="182">
        <f>_xlfn.SUMIFS('HOLDS'!P1:P155,'HOLDS'!C1:C155,B370)+_xlfn.SUMIFS('HOLDS'!P1:P155,'HOLDS'!C1:C155,"CH.GR.RVSET")</f>
        <v>0</v>
      </c>
      <c r="E370" t="s" s="183">
        <v>8</v>
      </c>
      <c r="F370" s="184">
        <f>VLOOKUP(B370,'HOLDS'!C1:T155,5,FALSE)</f>
        <v>153</v>
      </c>
      <c r="G370" s="182">
        <f>_xlfn.SUMIFS('HOLDS'!P1:P155,'HOLDS'!C1:C155,B370)</f>
        <v>0</v>
      </c>
      <c r="H370" s="185">
        <f>F370*G370</f>
        <v>0</v>
      </c>
      <c r="I370" s="186">
        <f>'INFO'!$D$6</f>
        <v>0</v>
      </c>
      <c r="J370" s="186">
        <f>'INFO'!$D$7</f>
        <v>0</v>
      </c>
      <c r="K370" t="s" s="187">
        <f>'INFO'!$D$8</f>
      </c>
      <c r="L370" s="186">
        <f>'INFO'!$D$9</f>
        <v>0</v>
      </c>
      <c r="M370" s="186">
        <f>'INFO'!$D$10</f>
        <v>0</v>
      </c>
      <c r="N370" t="s" s="187">
        <f>'INFO'!$D$11</f>
      </c>
      <c r="O370" s="186">
        <f>'INFO'!$D$13</f>
        <v>0</v>
      </c>
      <c r="P370" s="186">
        <f>'INFO'!$D$14</f>
        <v>0</v>
      </c>
      <c r="Q370" t="s" s="187">
        <f>'INFO'!$D$15</f>
      </c>
      <c r="R370" s="188">
        <f>'INFO'!$D$17</f>
      </c>
      <c r="S370" t="s" s="187">
        <f>'INFO'!$D$18</f>
      </c>
      <c r="T370" t="s" s="187">
        <f>'INFO'!$D$19</f>
      </c>
      <c r="U370" s="186">
        <f>'INFO'!$D$22</f>
        <v>0</v>
      </c>
      <c r="V370" s="186">
        <f>'INFO'!$D$23</f>
        <v>0</v>
      </c>
      <c r="W370" t="s" s="187">
        <f>'INFO'!$D$24</f>
      </c>
      <c r="X370" s="186">
        <f>'INFO'!$D$25</f>
        <v>0</v>
      </c>
      <c r="Y370" s="186">
        <f>'INFO'!$D$26</f>
        <v>0</v>
      </c>
      <c r="Z370" s="186">
        <f>'INFO'!$D$27</f>
        <v>0</v>
      </c>
      <c r="AA370" t="s" s="187">
        <f>'INFO'!$D$28</f>
      </c>
      <c r="AB370" s="186">
        <f>'INFO'!$D$29</f>
        <v>0</v>
      </c>
      <c r="AC370" s="189">
        <f>'INFO'!$J$10</f>
        <v>0</v>
      </c>
      <c r="AD370" s="186">
        <f>'INFO'!$J$9</f>
        <v>0</v>
      </c>
      <c r="AE370" s="186">
        <f>IF($G$346&gt;0,10*$G$346/D370,0)</f>
        <v>0</v>
      </c>
    </row>
    <row r="371" ht="15.35" customHeight="1">
      <c r="A371" t="s" s="180">
        <v>472</v>
      </c>
      <c r="B371" t="s" s="204">
        <v>80</v>
      </c>
      <c r="C371" s="205">
        <v>10094</v>
      </c>
      <c r="D371" s="182">
        <f>_xlfn.SUMIFS('HOLDS'!P1:P155,'HOLDS'!C1:C155,B371)+_xlfn.SUMIFS('HOLDS'!P1:P155,'HOLDS'!C1:C155,"CH.GR.RVSET")</f>
        <v>0</v>
      </c>
      <c r="E371" t="s" s="183">
        <v>8</v>
      </c>
      <c r="F371" s="184">
        <f>VLOOKUP(B371,'HOLDS'!C1:T155,5,FALSE)</f>
        <v>141</v>
      </c>
      <c r="G371" s="182">
        <f>_xlfn.SUMIFS('HOLDS'!P1:P155,'HOLDS'!C1:C155,B371)</f>
        <v>0</v>
      </c>
      <c r="H371" s="185">
        <f>F371*G371</f>
        <v>0</v>
      </c>
      <c r="I371" s="186">
        <f>'INFO'!$D$6</f>
        <v>0</v>
      </c>
      <c r="J371" s="186">
        <f>'INFO'!$D$7</f>
        <v>0</v>
      </c>
      <c r="K371" t="s" s="187">
        <f>'INFO'!$D$8</f>
      </c>
      <c r="L371" s="186">
        <f>'INFO'!$D$9</f>
        <v>0</v>
      </c>
      <c r="M371" s="186">
        <f>'INFO'!$D$10</f>
        <v>0</v>
      </c>
      <c r="N371" t="s" s="187">
        <f>'INFO'!$D$11</f>
      </c>
      <c r="O371" s="186">
        <f>'INFO'!$D$13</f>
        <v>0</v>
      </c>
      <c r="P371" s="186">
        <f>'INFO'!$D$14</f>
        <v>0</v>
      </c>
      <c r="Q371" t="s" s="187">
        <f>'INFO'!$D$15</f>
      </c>
      <c r="R371" s="188">
        <f>'INFO'!$D$17</f>
      </c>
      <c r="S371" t="s" s="187">
        <f>'INFO'!$D$18</f>
      </c>
      <c r="T371" t="s" s="187">
        <f>'INFO'!$D$19</f>
      </c>
      <c r="U371" s="186">
        <f>'INFO'!$D$22</f>
        <v>0</v>
      </c>
      <c r="V371" s="186">
        <f>'INFO'!$D$23</f>
        <v>0</v>
      </c>
      <c r="W371" t="s" s="187">
        <f>'INFO'!$D$24</f>
      </c>
      <c r="X371" s="186">
        <f>'INFO'!$D$25</f>
        <v>0</v>
      </c>
      <c r="Y371" s="186">
        <f>'INFO'!$D$26</f>
        <v>0</v>
      </c>
      <c r="Z371" s="186">
        <f>'INFO'!$D$27</f>
        <v>0</v>
      </c>
      <c r="AA371" t="s" s="187">
        <f>'INFO'!$D$28</f>
      </c>
      <c r="AB371" s="186">
        <f>'INFO'!$D$29</f>
        <v>0</v>
      </c>
      <c r="AC371" s="189">
        <f>'INFO'!$J$10</f>
        <v>0</v>
      </c>
      <c r="AD371" s="186">
        <f>'INFO'!$J$9</f>
        <v>0</v>
      </c>
      <c r="AE371" s="186">
        <f>IF($G$346&gt;0,10*$G$346/D371,0)</f>
        <v>0</v>
      </c>
    </row>
    <row r="372" ht="15.35" customHeight="1">
      <c r="A372" t="s" s="180">
        <v>473</v>
      </c>
      <c r="B372" t="s" s="204">
        <v>82</v>
      </c>
      <c r="C372" s="205">
        <v>10094</v>
      </c>
      <c r="D372" s="182">
        <f>_xlfn.SUMIFS('HOLDS'!P1:P155,'HOLDS'!C1:C155,B372)+_xlfn.SUMIFS('HOLDS'!P1:P155,'HOLDS'!C1:C155,"CH.GR.RVSET")</f>
        <v>0</v>
      </c>
      <c r="E372" t="s" s="183">
        <v>8</v>
      </c>
      <c r="F372" s="184">
        <f>VLOOKUP(B372,'HOLDS'!C1:T155,5,FALSE)</f>
        <v>129.5</v>
      </c>
      <c r="G372" s="182">
        <f>_xlfn.SUMIFS('HOLDS'!P1:P155,'HOLDS'!C1:C155,B372)</f>
        <v>0</v>
      </c>
      <c r="H372" s="185">
        <f>F372*G372</f>
        <v>0</v>
      </c>
      <c r="I372" s="186">
        <f>'INFO'!$D$6</f>
        <v>0</v>
      </c>
      <c r="J372" s="186">
        <f>'INFO'!$D$7</f>
        <v>0</v>
      </c>
      <c r="K372" t="s" s="187">
        <f>'INFO'!$D$8</f>
      </c>
      <c r="L372" s="186">
        <f>'INFO'!$D$9</f>
        <v>0</v>
      </c>
      <c r="M372" s="186">
        <f>'INFO'!$D$10</f>
        <v>0</v>
      </c>
      <c r="N372" t="s" s="187">
        <f>'INFO'!$D$11</f>
      </c>
      <c r="O372" s="186">
        <f>'INFO'!$D$13</f>
        <v>0</v>
      </c>
      <c r="P372" s="186">
        <f>'INFO'!$D$14</f>
        <v>0</v>
      </c>
      <c r="Q372" t="s" s="187">
        <f>'INFO'!$D$15</f>
      </c>
      <c r="R372" s="188">
        <f>'INFO'!$D$17</f>
      </c>
      <c r="S372" t="s" s="187">
        <f>'INFO'!$D$18</f>
      </c>
      <c r="T372" t="s" s="187">
        <f>'INFO'!$D$19</f>
      </c>
      <c r="U372" s="186">
        <f>'INFO'!$D$22</f>
        <v>0</v>
      </c>
      <c r="V372" s="186">
        <f>'INFO'!$D$23</f>
        <v>0</v>
      </c>
      <c r="W372" t="s" s="187">
        <f>'INFO'!$D$24</f>
      </c>
      <c r="X372" s="186">
        <f>'INFO'!$D$25</f>
        <v>0</v>
      </c>
      <c r="Y372" s="186">
        <f>'INFO'!$D$26</f>
        <v>0</v>
      </c>
      <c r="Z372" s="186">
        <f>'INFO'!$D$27</f>
        <v>0</v>
      </c>
      <c r="AA372" t="s" s="187">
        <f>'INFO'!$D$28</f>
      </c>
      <c r="AB372" s="186">
        <f>'INFO'!$D$29</f>
        <v>0</v>
      </c>
      <c r="AC372" s="189">
        <f>'INFO'!$J$10</f>
        <v>0</v>
      </c>
      <c r="AD372" s="186">
        <f>'INFO'!$J$9</f>
        <v>0</v>
      </c>
      <c r="AE372" s="186">
        <f>IF($G$346&gt;0,10*$G$346/D372,0)</f>
        <v>0</v>
      </c>
    </row>
    <row r="373" ht="15.35" customHeight="1">
      <c r="A373" t="s" s="180">
        <v>474</v>
      </c>
      <c r="B373" t="s" s="204">
        <v>84</v>
      </c>
      <c r="C373" s="205">
        <v>10094</v>
      </c>
      <c r="D373" s="182">
        <f>_xlfn.SUMIFS('HOLDS'!P1:P155,'HOLDS'!C1:C155,B373)+_xlfn.SUMIFS('HOLDS'!P1:P155,'HOLDS'!C1:C155,"CH.GR.RVSET")</f>
        <v>0</v>
      </c>
      <c r="E373" t="s" s="183">
        <v>8</v>
      </c>
      <c r="F373" s="184">
        <f>VLOOKUP(B373,'HOLDS'!C1:T155,5,FALSE)</f>
        <v>126.5</v>
      </c>
      <c r="G373" s="182">
        <f>_xlfn.SUMIFS('HOLDS'!P1:P155,'HOLDS'!C1:C155,B373)</f>
        <v>0</v>
      </c>
      <c r="H373" s="185">
        <f>F373*G373</f>
        <v>0</v>
      </c>
      <c r="I373" s="186">
        <f>'INFO'!$D$6</f>
        <v>0</v>
      </c>
      <c r="J373" s="186">
        <f>'INFO'!$D$7</f>
        <v>0</v>
      </c>
      <c r="K373" t="s" s="187">
        <f>'INFO'!$D$8</f>
      </c>
      <c r="L373" s="186">
        <f>'INFO'!$D$9</f>
        <v>0</v>
      </c>
      <c r="M373" s="186">
        <f>'INFO'!$D$10</f>
        <v>0</v>
      </c>
      <c r="N373" t="s" s="187">
        <f>'INFO'!$D$11</f>
      </c>
      <c r="O373" s="186">
        <f>'INFO'!$D$13</f>
        <v>0</v>
      </c>
      <c r="P373" s="186">
        <f>'INFO'!$D$14</f>
        <v>0</v>
      </c>
      <c r="Q373" t="s" s="187">
        <f>'INFO'!$D$15</f>
      </c>
      <c r="R373" s="188">
        <f>'INFO'!$D$17</f>
      </c>
      <c r="S373" t="s" s="187">
        <f>'INFO'!$D$18</f>
      </c>
      <c r="T373" t="s" s="187">
        <f>'INFO'!$D$19</f>
      </c>
      <c r="U373" s="186">
        <f>'INFO'!$D$22</f>
        <v>0</v>
      </c>
      <c r="V373" s="186">
        <f>'INFO'!$D$23</f>
        <v>0</v>
      </c>
      <c r="W373" t="s" s="187">
        <f>'INFO'!$D$24</f>
      </c>
      <c r="X373" s="186">
        <f>'INFO'!$D$25</f>
        <v>0</v>
      </c>
      <c r="Y373" s="186">
        <f>'INFO'!$D$26</f>
        <v>0</v>
      </c>
      <c r="Z373" s="186">
        <f>'INFO'!$D$27</f>
        <v>0</v>
      </c>
      <c r="AA373" t="s" s="187">
        <f>'INFO'!$D$28</f>
      </c>
      <c r="AB373" s="186">
        <f>'INFO'!$D$29</f>
        <v>0</v>
      </c>
      <c r="AC373" s="189">
        <f>'INFO'!$J$10</f>
        <v>0</v>
      </c>
      <c r="AD373" s="186">
        <f>'INFO'!$J$9</f>
        <v>0</v>
      </c>
      <c r="AE373" s="186">
        <f>IF($G$346&gt;0,10*$G$346/D373,0)</f>
        <v>0</v>
      </c>
    </row>
    <row r="374" ht="15.35" customHeight="1">
      <c r="A374" t="s" s="180">
        <v>475</v>
      </c>
      <c r="B374" t="s" s="204">
        <v>86</v>
      </c>
      <c r="C374" s="205">
        <v>10094</v>
      </c>
      <c r="D374" s="182">
        <f>_xlfn.SUMIFS('HOLDS'!P1:P155,'HOLDS'!C1:C155,B374)+_xlfn.SUMIFS('HOLDS'!P1:P155,'HOLDS'!C1:C155,"CH.GR.RVSET")</f>
        <v>0</v>
      </c>
      <c r="E374" t="s" s="183">
        <v>8</v>
      </c>
      <c r="F374" s="184">
        <f>VLOOKUP(B374,'HOLDS'!C1:T155,5,FALSE)</f>
        <v>126</v>
      </c>
      <c r="G374" s="182">
        <f>_xlfn.SUMIFS('HOLDS'!P1:P155,'HOLDS'!C1:C155,B374)</f>
        <v>0</v>
      </c>
      <c r="H374" s="185">
        <f>F374*G374</f>
        <v>0</v>
      </c>
      <c r="I374" s="186">
        <f>'INFO'!$D$6</f>
        <v>0</v>
      </c>
      <c r="J374" s="186">
        <f>'INFO'!$D$7</f>
        <v>0</v>
      </c>
      <c r="K374" t="s" s="187">
        <f>'INFO'!$D$8</f>
      </c>
      <c r="L374" s="186">
        <f>'INFO'!$D$9</f>
        <v>0</v>
      </c>
      <c r="M374" s="186">
        <f>'INFO'!$D$10</f>
        <v>0</v>
      </c>
      <c r="N374" t="s" s="187">
        <f>'INFO'!$D$11</f>
      </c>
      <c r="O374" s="186">
        <f>'INFO'!$D$13</f>
        <v>0</v>
      </c>
      <c r="P374" s="186">
        <f>'INFO'!$D$14</f>
        <v>0</v>
      </c>
      <c r="Q374" t="s" s="187">
        <f>'INFO'!$D$15</f>
      </c>
      <c r="R374" s="188">
        <f>'INFO'!$D$17</f>
      </c>
      <c r="S374" t="s" s="187">
        <f>'INFO'!$D$18</f>
      </c>
      <c r="T374" t="s" s="187">
        <f>'INFO'!$D$19</f>
      </c>
      <c r="U374" s="186">
        <f>'INFO'!$D$22</f>
        <v>0</v>
      </c>
      <c r="V374" s="186">
        <f>'INFO'!$D$23</f>
        <v>0</v>
      </c>
      <c r="W374" t="s" s="187">
        <f>'INFO'!$D$24</f>
      </c>
      <c r="X374" s="186">
        <f>'INFO'!$D$25</f>
        <v>0</v>
      </c>
      <c r="Y374" s="186">
        <f>'INFO'!$D$26</f>
        <v>0</v>
      </c>
      <c r="Z374" s="186">
        <f>'INFO'!$D$27</f>
        <v>0</v>
      </c>
      <c r="AA374" t="s" s="187">
        <f>'INFO'!$D$28</f>
      </c>
      <c r="AB374" s="186">
        <f>'INFO'!$D$29</f>
        <v>0</v>
      </c>
      <c r="AC374" s="189">
        <f>'INFO'!$J$10</f>
        <v>0</v>
      </c>
      <c r="AD374" s="186">
        <f>'INFO'!$J$9</f>
        <v>0</v>
      </c>
      <c r="AE374" s="186">
        <f>IF($G$346&gt;0,10*$G$346/D374,0)</f>
        <v>0</v>
      </c>
    </row>
    <row r="375" ht="15.35" customHeight="1">
      <c r="A375" t="s" s="180">
        <v>476</v>
      </c>
      <c r="B375" t="s" s="204">
        <v>88</v>
      </c>
      <c r="C375" s="205">
        <v>10094</v>
      </c>
      <c r="D375" s="182">
        <f>_xlfn.SUMIFS('HOLDS'!P1:P155,'HOLDS'!C1:C155,B375)+_xlfn.SUMIFS('HOLDS'!P1:P155,'HOLDS'!C1:C155,"CH.GR.RVSET")</f>
        <v>0</v>
      </c>
      <c r="E375" t="s" s="183">
        <v>8</v>
      </c>
      <c r="F375" s="184">
        <f>VLOOKUP(B375,'HOLDS'!C1:T155,5,FALSE)</f>
        <v>133</v>
      </c>
      <c r="G375" s="182">
        <f>_xlfn.SUMIFS('HOLDS'!P1:P155,'HOLDS'!C1:C155,B375)</f>
        <v>0</v>
      </c>
      <c r="H375" s="185">
        <f>F375*G375</f>
        <v>0</v>
      </c>
      <c r="I375" s="186">
        <f>'INFO'!$D$6</f>
        <v>0</v>
      </c>
      <c r="J375" s="186">
        <f>'INFO'!$D$7</f>
        <v>0</v>
      </c>
      <c r="K375" t="s" s="187">
        <f>'INFO'!$D$8</f>
      </c>
      <c r="L375" s="186">
        <f>'INFO'!$D$9</f>
        <v>0</v>
      </c>
      <c r="M375" s="186">
        <f>'INFO'!$D$10</f>
        <v>0</v>
      </c>
      <c r="N375" t="s" s="187">
        <f>'INFO'!$D$11</f>
      </c>
      <c r="O375" s="186">
        <f>'INFO'!$D$13</f>
        <v>0</v>
      </c>
      <c r="P375" s="186">
        <f>'INFO'!$D$14</f>
        <v>0</v>
      </c>
      <c r="Q375" t="s" s="187">
        <f>'INFO'!$D$15</f>
      </c>
      <c r="R375" s="188">
        <f>'INFO'!$D$17</f>
      </c>
      <c r="S375" t="s" s="187">
        <f>'INFO'!$D$18</f>
      </c>
      <c r="T375" t="s" s="187">
        <f>'INFO'!$D$19</f>
      </c>
      <c r="U375" s="186">
        <f>'INFO'!$D$22</f>
        <v>0</v>
      </c>
      <c r="V375" s="186">
        <f>'INFO'!$D$23</f>
        <v>0</v>
      </c>
      <c r="W375" t="s" s="187">
        <f>'INFO'!$D$24</f>
      </c>
      <c r="X375" s="186">
        <f>'INFO'!$D$25</f>
        <v>0</v>
      </c>
      <c r="Y375" s="186">
        <f>'INFO'!$D$26</f>
        <v>0</v>
      </c>
      <c r="Z375" s="186">
        <f>'INFO'!$D$27</f>
        <v>0</v>
      </c>
      <c r="AA375" t="s" s="187">
        <f>'INFO'!$D$28</f>
      </c>
      <c r="AB375" s="186">
        <f>'INFO'!$D$29</f>
        <v>0</v>
      </c>
      <c r="AC375" s="189">
        <f>'INFO'!$J$10</f>
        <v>0</v>
      </c>
      <c r="AD375" s="186">
        <f>'INFO'!$J$9</f>
        <v>0</v>
      </c>
      <c r="AE375" s="186">
        <f>IF($G$346&gt;0,10*$G$346/D375,0)</f>
        <v>0</v>
      </c>
    </row>
    <row r="376" ht="15.35" customHeight="1">
      <c r="A376" t="s" s="180">
        <v>477</v>
      </c>
      <c r="B376" t="s" s="204">
        <v>90</v>
      </c>
      <c r="C376" s="205">
        <v>10094</v>
      </c>
      <c r="D376" s="182">
        <f>_xlfn.SUMIFS('HOLDS'!P1:P155,'HOLDS'!C1:C155,B376)+_xlfn.SUMIFS('HOLDS'!P1:P155,'HOLDS'!C1:C155,"CH.GR.RVSET")</f>
        <v>0</v>
      </c>
      <c r="E376" t="s" s="183">
        <v>8</v>
      </c>
      <c r="F376" s="184">
        <f>VLOOKUP(B376,'HOLDS'!C1:T155,5,FALSE)</f>
        <v>152.5</v>
      </c>
      <c r="G376" s="182">
        <f>_xlfn.SUMIFS('HOLDS'!P1:P155,'HOLDS'!C1:C155,B376)</f>
        <v>0</v>
      </c>
      <c r="H376" s="185">
        <f>F376*G376</f>
        <v>0</v>
      </c>
      <c r="I376" s="186">
        <f>'INFO'!$D$6</f>
        <v>0</v>
      </c>
      <c r="J376" s="186">
        <f>'INFO'!$D$7</f>
        <v>0</v>
      </c>
      <c r="K376" t="s" s="187">
        <f>'INFO'!$D$8</f>
      </c>
      <c r="L376" s="186">
        <f>'INFO'!$D$9</f>
        <v>0</v>
      </c>
      <c r="M376" s="186">
        <f>'INFO'!$D$10</f>
        <v>0</v>
      </c>
      <c r="N376" t="s" s="187">
        <f>'INFO'!$D$11</f>
      </c>
      <c r="O376" s="186">
        <f>'INFO'!$D$13</f>
        <v>0</v>
      </c>
      <c r="P376" s="186">
        <f>'INFO'!$D$14</f>
        <v>0</v>
      </c>
      <c r="Q376" t="s" s="187">
        <f>'INFO'!$D$15</f>
      </c>
      <c r="R376" s="188">
        <f>'INFO'!$D$17</f>
      </c>
      <c r="S376" t="s" s="187">
        <f>'INFO'!$D$18</f>
      </c>
      <c r="T376" t="s" s="187">
        <f>'INFO'!$D$19</f>
      </c>
      <c r="U376" s="186">
        <f>'INFO'!$D$22</f>
        <v>0</v>
      </c>
      <c r="V376" s="186">
        <f>'INFO'!$D$23</f>
        <v>0</v>
      </c>
      <c r="W376" t="s" s="187">
        <f>'INFO'!$D$24</f>
      </c>
      <c r="X376" s="186">
        <f>'INFO'!$D$25</f>
        <v>0</v>
      </c>
      <c r="Y376" s="186">
        <f>'INFO'!$D$26</f>
        <v>0</v>
      </c>
      <c r="Z376" s="186">
        <f>'INFO'!$D$27</f>
        <v>0</v>
      </c>
      <c r="AA376" t="s" s="187">
        <f>'INFO'!$D$28</f>
      </c>
      <c r="AB376" s="186">
        <f>'INFO'!$D$29</f>
        <v>0</v>
      </c>
      <c r="AC376" s="189">
        <f>'INFO'!$J$10</f>
        <v>0</v>
      </c>
      <c r="AD376" s="186">
        <f>'INFO'!$J$9</f>
        <v>0</v>
      </c>
      <c r="AE376" s="186">
        <f>IF($G$346&gt;0,10*$G$346/D376,0)</f>
        <v>0</v>
      </c>
    </row>
    <row r="377" ht="15.35" customHeight="1">
      <c r="A377" t="s" s="180">
        <v>478</v>
      </c>
      <c r="B377" t="s" s="204">
        <v>92</v>
      </c>
      <c r="C377" s="205">
        <v>10094</v>
      </c>
      <c r="D377" s="182">
        <f>_xlfn.SUMIFS('HOLDS'!P1:P155,'HOLDS'!C1:C155,B377)+_xlfn.SUMIFS('HOLDS'!P1:P155,'HOLDS'!C1:C155,"CH.GR.RVSET")</f>
        <v>0</v>
      </c>
      <c r="E377" t="s" s="183">
        <v>8</v>
      </c>
      <c r="F377" s="184">
        <f>VLOOKUP(B377,'HOLDS'!C1:T155,5,FALSE)</f>
        <v>160</v>
      </c>
      <c r="G377" s="182">
        <f>_xlfn.SUMIFS('HOLDS'!P1:P155,'HOLDS'!C1:C155,B377)</f>
        <v>0</v>
      </c>
      <c r="H377" s="185">
        <f>F377*G377</f>
        <v>0</v>
      </c>
      <c r="I377" s="186">
        <f>'INFO'!$D$6</f>
        <v>0</v>
      </c>
      <c r="J377" s="186">
        <f>'INFO'!$D$7</f>
        <v>0</v>
      </c>
      <c r="K377" t="s" s="187">
        <f>'INFO'!$D$8</f>
      </c>
      <c r="L377" s="186">
        <f>'INFO'!$D$9</f>
        <v>0</v>
      </c>
      <c r="M377" s="186">
        <f>'INFO'!$D$10</f>
        <v>0</v>
      </c>
      <c r="N377" t="s" s="187">
        <f>'INFO'!$D$11</f>
      </c>
      <c r="O377" s="186">
        <f>'INFO'!$D$13</f>
        <v>0</v>
      </c>
      <c r="P377" s="186">
        <f>'INFO'!$D$14</f>
        <v>0</v>
      </c>
      <c r="Q377" t="s" s="187">
        <f>'INFO'!$D$15</f>
      </c>
      <c r="R377" s="188">
        <f>'INFO'!$D$17</f>
      </c>
      <c r="S377" t="s" s="187">
        <f>'INFO'!$D$18</f>
      </c>
      <c r="T377" t="s" s="187">
        <f>'INFO'!$D$19</f>
      </c>
      <c r="U377" s="186">
        <f>'INFO'!$D$22</f>
        <v>0</v>
      </c>
      <c r="V377" s="186">
        <f>'INFO'!$D$23</f>
        <v>0</v>
      </c>
      <c r="W377" t="s" s="187">
        <f>'INFO'!$D$24</f>
      </c>
      <c r="X377" s="186">
        <f>'INFO'!$D$25</f>
        <v>0</v>
      </c>
      <c r="Y377" s="186">
        <f>'INFO'!$D$26</f>
        <v>0</v>
      </c>
      <c r="Z377" s="186">
        <f>'INFO'!$D$27</f>
        <v>0</v>
      </c>
      <c r="AA377" t="s" s="187">
        <f>'INFO'!$D$28</f>
      </c>
      <c r="AB377" s="186">
        <f>'INFO'!$D$29</f>
        <v>0</v>
      </c>
      <c r="AC377" s="189">
        <f>'INFO'!$J$10</f>
        <v>0</v>
      </c>
      <c r="AD377" s="186">
        <f>'INFO'!$J$9</f>
        <v>0</v>
      </c>
      <c r="AE377" s="186">
        <f>IF($G$346&gt;0,10*$G$346/D377,0)</f>
        <v>0</v>
      </c>
    </row>
    <row r="378" ht="15.35" customHeight="1">
      <c r="A378" t="s" s="180">
        <v>479</v>
      </c>
      <c r="B378" t="s" s="204">
        <v>94</v>
      </c>
      <c r="C378" s="205">
        <v>10094</v>
      </c>
      <c r="D378" s="182">
        <f>_xlfn.SUMIFS('HOLDS'!P1:P155,'HOLDS'!C1:C155,B378)+_xlfn.SUMIFS('HOLDS'!P1:P155,'HOLDS'!C1:C155,"CH.GR.RVSET")</f>
        <v>0</v>
      </c>
      <c r="E378" t="s" s="183">
        <v>8</v>
      </c>
      <c r="F378" s="184">
        <f>VLOOKUP(B378,'HOLDS'!C1:T155,5,FALSE)</f>
        <v>159.5</v>
      </c>
      <c r="G378" s="182">
        <f>_xlfn.SUMIFS('HOLDS'!P1:P155,'HOLDS'!C1:C155,B378)</f>
        <v>0</v>
      </c>
      <c r="H378" s="185">
        <f>F378*G378</f>
        <v>0</v>
      </c>
      <c r="I378" s="186">
        <f>'INFO'!$D$6</f>
        <v>0</v>
      </c>
      <c r="J378" s="186">
        <f>'INFO'!$D$7</f>
        <v>0</v>
      </c>
      <c r="K378" t="s" s="187">
        <f>'INFO'!$D$8</f>
      </c>
      <c r="L378" s="186">
        <f>'INFO'!$D$9</f>
        <v>0</v>
      </c>
      <c r="M378" s="186">
        <f>'INFO'!$D$10</f>
        <v>0</v>
      </c>
      <c r="N378" t="s" s="187">
        <f>'INFO'!$D$11</f>
      </c>
      <c r="O378" s="186">
        <f>'INFO'!$D$13</f>
        <v>0</v>
      </c>
      <c r="P378" s="186">
        <f>'INFO'!$D$14</f>
        <v>0</v>
      </c>
      <c r="Q378" t="s" s="187">
        <f>'INFO'!$D$15</f>
      </c>
      <c r="R378" s="188">
        <f>'INFO'!$D$17</f>
      </c>
      <c r="S378" t="s" s="187">
        <f>'INFO'!$D$18</f>
      </c>
      <c r="T378" t="s" s="187">
        <f>'INFO'!$D$19</f>
      </c>
      <c r="U378" s="186">
        <f>'INFO'!$D$22</f>
        <v>0</v>
      </c>
      <c r="V378" s="186">
        <f>'INFO'!$D$23</f>
        <v>0</v>
      </c>
      <c r="W378" t="s" s="187">
        <f>'INFO'!$D$24</f>
      </c>
      <c r="X378" s="186">
        <f>'INFO'!$D$25</f>
        <v>0</v>
      </c>
      <c r="Y378" s="186">
        <f>'INFO'!$D$26</f>
        <v>0</v>
      </c>
      <c r="Z378" s="186">
        <f>'INFO'!$D$27</f>
        <v>0</v>
      </c>
      <c r="AA378" t="s" s="187">
        <f>'INFO'!$D$28</f>
      </c>
      <c r="AB378" s="186">
        <f>'INFO'!$D$29</f>
        <v>0</v>
      </c>
      <c r="AC378" s="189">
        <f>'INFO'!$J$10</f>
        <v>0</v>
      </c>
      <c r="AD378" s="186">
        <f>'INFO'!$J$9</f>
        <v>0</v>
      </c>
      <c r="AE378" s="186">
        <f>IF($G$346&gt;0,10*$G$346/D378,0)</f>
        <v>0</v>
      </c>
    </row>
    <row r="379" ht="15.35" customHeight="1">
      <c r="A379" t="s" s="180">
        <v>480</v>
      </c>
      <c r="B379" t="s" s="204">
        <v>96</v>
      </c>
      <c r="C379" s="205">
        <v>10094</v>
      </c>
      <c r="D379" s="182">
        <f>_xlfn.SUMIFS('HOLDS'!P1:P155,'HOLDS'!C1:C155,B379)+_xlfn.SUMIFS('HOLDS'!P1:P155,'HOLDS'!C1:C155,"CH.GR.RVSET")</f>
        <v>0</v>
      </c>
      <c r="E379" t="s" s="183">
        <v>8</v>
      </c>
      <c r="F379" s="184">
        <f>VLOOKUP(B379,'HOLDS'!C1:T155,5,FALSE)</f>
        <v>136.5</v>
      </c>
      <c r="G379" s="182">
        <f>_xlfn.SUMIFS('HOLDS'!P1:P155,'HOLDS'!C1:C155,B379)</f>
        <v>0</v>
      </c>
      <c r="H379" s="185">
        <f>F379*G379</f>
        <v>0</v>
      </c>
      <c r="I379" s="186">
        <f>'INFO'!$D$6</f>
        <v>0</v>
      </c>
      <c r="J379" s="186">
        <f>'INFO'!$D$7</f>
        <v>0</v>
      </c>
      <c r="K379" t="s" s="187">
        <f>'INFO'!$D$8</f>
      </c>
      <c r="L379" s="186">
        <f>'INFO'!$D$9</f>
        <v>0</v>
      </c>
      <c r="M379" s="186">
        <f>'INFO'!$D$10</f>
        <v>0</v>
      </c>
      <c r="N379" t="s" s="187">
        <f>'INFO'!$D$11</f>
      </c>
      <c r="O379" s="186">
        <f>'INFO'!$D$13</f>
        <v>0</v>
      </c>
      <c r="P379" s="186">
        <f>'INFO'!$D$14</f>
        <v>0</v>
      </c>
      <c r="Q379" t="s" s="187">
        <f>'INFO'!$D$15</f>
      </c>
      <c r="R379" s="188">
        <f>'INFO'!$D$17</f>
      </c>
      <c r="S379" t="s" s="187">
        <f>'INFO'!$D$18</f>
      </c>
      <c r="T379" t="s" s="187">
        <f>'INFO'!$D$19</f>
      </c>
      <c r="U379" s="186">
        <f>'INFO'!$D$22</f>
        <v>0</v>
      </c>
      <c r="V379" s="186">
        <f>'INFO'!$D$23</f>
        <v>0</v>
      </c>
      <c r="W379" t="s" s="187">
        <f>'INFO'!$D$24</f>
      </c>
      <c r="X379" s="186">
        <f>'INFO'!$D$25</f>
        <v>0</v>
      </c>
      <c r="Y379" s="186">
        <f>'INFO'!$D$26</f>
        <v>0</v>
      </c>
      <c r="Z379" s="186">
        <f>'INFO'!$D$27</f>
        <v>0</v>
      </c>
      <c r="AA379" t="s" s="187">
        <f>'INFO'!$D$28</f>
      </c>
      <c r="AB379" s="186">
        <f>'INFO'!$D$29</f>
        <v>0</v>
      </c>
      <c r="AC379" s="189">
        <f>'INFO'!$J$10</f>
        <v>0</v>
      </c>
      <c r="AD379" s="186">
        <f>'INFO'!$J$9</f>
        <v>0</v>
      </c>
      <c r="AE379" s="186">
        <f>IF($G$346&gt;0,10*$G$346/D379,0)</f>
        <v>0</v>
      </c>
    </row>
    <row r="380" ht="15.35" customHeight="1">
      <c r="A380" t="s" s="180">
        <v>481</v>
      </c>
      <c r="B380" t="s" s="204">
        <v>98</v>
      </c>
      <c r="C380" s="205">
        <v>10094</v>
      </c>
      <c r="D380" s="182">
        <f>_xlfn.SUMIFS('HOLDS'!P1:P155,'HOLDS'!C1:C155,B380)+_xlfn.SUMIFS('HOLDS'!P1:P155,'HOLDS'!C1:C155,"CH.GR.RVSET")</f>
        <v>0</v>
      </c>
      <c r="E380" t="s" s="183">
        <v>8</v>
      </c>
      <c r="F380" s="184">
        <f>VLOOKUP(B380,'HOLDS'!C1:T155,5,FALSE)</f>
        <v>141.5</v>
      </c>
      <c r="G380" s="182">
        <f>_xlfn.SUMIFS('HOLDS'!P1:P155,'HOLDS'!C1:C155,B380)</f>
        <v>0</v>
      </c>
      <c r="H380" s="185">
        <f>F380*G380</f>
        <v>0</v>
      </c>
      <c r="I380" s="186">
        <f>'INFO'!$D$6</f>
        <v>0</v>
      </c>
      <c r="J380" s="186">
        <f>'INFO'!$D$7</f>
        <v>0</v>
      </c>
      <c r="K380" t="s" s="187">
        <f>'INFO'!$D$8</f>
      </c>
      <c r="L380" s="186">
        <f>'INFO'!$D$9</f>
        <v>0</v>
      </c>
      <c r="M380" s="186">
        <f>'INFO'!$D$10</f>
        <v>0</v>
      </c>
      <c r="N380" t="s" s="187">
        <f>'INFO'!$D$11</f>
      </c>
      <c r="O380" s="186">
        <f>'INFO'!$D$13</f>
        <v>0</v>
      </c>
      <c r="P380" s="186">
        <f>'INFO'!$D$14</f>
        <v>0</v>
      </c>
      <c r="Q380" t="s" s="187">
        <f>'INFO'!$D$15</f>
      </c>
      <c r="R380" s="188">
        <f>'INFO'!$D$17</f>
      </c>
      <c r="S380" t="s" s="187">
        <f>'INFO'!$D$18</f>
      </c>
      <c r="T380" t="s" s="187">
        <f>'INFO'!$D$19</f>
      </c>
      <c r="U380" s="186">
        <f>'INFO'!$D$22</f>
        <v>0</v>
      </c>
      <c r="V380" s="186">
        <f>'INFO'!$D$23</f>
        <v>0</v>
      </c>
      <c r="W380" t="s" s="187">
        <f>'INFO'!$D$24</f>
      </c>
      <c r="X380" s="186">
        <f>'INFO'!$D$25</f>
        <v>0</v>
      </c>
      <c r="Y380" s="186">
        <f>'INFO'!$D$26</f>
        <v>0</v>
      </c>
      <c r="Z380" s="186">
        <f>'INFO'!$D$27</f>
        <v>0</v>
      </c>
      <c r="AA380" t="s" s="187">
        <f>'INFO'!$D$28</f>
      </c>
      <c r="AB380" s="186">
        <f>'INFO'!$D$29</f>
        <v>0</v>
      </c>
      <c r="AC380" s="189">
        <f>'INFO'!$J$10</f>
        <v>0</v>
      </c>
      <c r="AD380" s="186">
        <f>'INFO'!$J$9</f>
        <v>0</v>
      </c>
      <c r="AE380" s="186">
        <f>IF($G$346&gt;0,10*$G$346/D380,0)</f>
        <v>0</v>
      </c>
    </row>
    <row r="381" ht="15.35" customHeight="1">
      <c r="A381" t="s" s="180">
        <v>482</v>
      </c>
      <c r="B381" t="s" s="204">
        <v>100</v>
      </c>
      <c r="C381" s="205">
        <v>10094</v>
      </c>
      <c r="D381" s="182">
        <f>_xlfn.SUMIFS('HOLDS'!P1:P155,'HOLDS'!C1:C155,B381)+_xlfn.SUMIFS('HOLDS'!P1:P155,'HOLDS'!C1:C155,"CH.GR.RVSET")</f>
        <v>0</v>
      </c>
      <c r="E381" t="s" s="183">
        <v>8</v>
      </c>
      <c r="F381" s="184">
        <f>VLOOKUP(B381,'HOLDS'!C1:T155,5,FALSE)</f>
        <v>161.5</v>
      </c>
      <c r="G381" s="182">
        <f>_xlfn.SUMIFS('HOLDS'!P1:P155,'HOLDS'!C1:C155,B381)</f>
        <v>0</v>
      </c>
      <c r="H381" s="185">
        <f>F381*G381</f>
        <v>0</v>
      </c>
      <c r="I381" s="186">
        <f>'INFO'!$D$6</f>
        <v>0</v>
      </c>
      <c r="J381" s="186">
        <f>'INFO'!$D$7</f>
        <v>0</v>
      </c>
      <c r="K381" t="s" s="187">
        <f>'INFO'!$D$8</f>
      </c>
      <c r="L381" s="186">
        <f>'INFO'!$D$9</f>
        <v>0</v>
      </c>
      <c r="M381" s="186">
        <f>'INFO'!$D$10</f>
        <v>0</v>
      </c>
      <c r="N381" t="s" s="187">
        <f>'INFO'!$D$11</f>
      </c>
      <c r="O381" s="186">
        <f>'INFO'!$D$13</f>
        <v>0</v>
      </c>
      <c r="P381" s="186">
        <f>'INFO'!$D$14</f>
        <v>0</v>
      </c>
      <c r="Q381" t="s" s="187">
        <f>'INFO'!$D$15</f>
      </c>
      <c r="R381" s="188">
        <f>'INFO'!$D$17</f>
      </c>
      <c r="S381" t="s" s="187">
        <f>'INFO'!$D$18</f>
      </c>
      <c r="T381" t="s" s="187">
        <f>'INFO'!$D$19</f>
      </c>
      <c r="U381" s="186">
        <f>'INFO'!$D$22</f>
        <v>0</v>
      </c>
      <c r="V381" s="186">
        <f>'INFO'!$D$23</f>
        <v>0</v>
      </c>
      <c r="W381" t="s" s="187">
        <f>'INFO'!$D$24</f>
      </c>
      <c r="X381" s="186">
        <f>'INFO'!$D$25</f>
        <v>0</v>
      </c>
      <c r="Y381" s="186">
        <f>'INFO'!$D$26</f>
        <v>0</v>
      </c>
      <c r="Z381" s="186">
        <f>'INFO'!$D$27</f>
        <v>0</v>
      </c>
      <c r="AA381" t="s" s="187">
        <f>'INFO'!$D$28</f>
      </c>
      <c r="AB381" s="186">
        <f>'INFO'!$D$29</f>
        <v>0</v>
      </c>
      <c r="AC381" s="189">
        <f>'INFO'!$J$10</f>
        <v>0</v>
      </c>
      <c r="AD381" s="186">
        <f>'INFO'!$J$9</f>
        <v>0</v>
      </c>
      <c r="AE381" s="186">
        <f>IF($G$346&gt;0,10*$G$346/D381,0)</f>
        <v>0</v>
      </c>
    </row>
    <row r="382" ht="15.35" customHeight="1">
      <c r="A382" t="s" s="180">
        <v>483</v>
      </c>
      <c r="B382" t="s" s="204">
        <v>102</v>
      </c>
      <c r="C382" s="205">
        <v>10094</v>
      </c>
      <c r="D382" s="182">
        <f>_xlfn.SUMIFS('HOLDS'!P1:P155,'HOLDS'!C1:C155,B382)+_xlfn.SUMIFS('HOLDS'!P1:P155,'HOLDS'!C1:C155,"CH.GR.RVSET")</f>
        <v>0</v>
      </c>
      <c r="E382" t="s" s="183">
        <v>8</v>
      </c>
      <c r="F382" s="184">
        <f>VLOOKUP(B382,'HOLDS'!C1:T155,5,FALSE)</f>
        <v>183</v>
      </c>
      <c r="G382" s="182">
        <f>_xlfn.SUMIFS('HOLDS'!P1:P155,'HOLDS'!C1:C155,B382)</f>
        <v>0</v>
      </c>
      <c r="H382" s="185">
        <f>F382*G382</f>
        <v>0</v>
      </c>
      <c r="I382" s="186">
        <f>'INFO'!$D$6</f>
        <v>0</v>
      </c>
      <c r="J382" s="186">
        <f>'INFO'!$D$7</f>
        <v>0</v>
      </c>
      <c r="K382" t="s" s="187">
        <f>'INFO'!$D$8</f>
      </c>
      <c r="L382" s="186">
        <f>'INFO'!$D$9</f>
        <v>0</v>
      </c>
      <c r="M382" s="186">
        <f>'INFO'!$D$10</f>
        <v>0</v>
      </c>
      <c r="N382" t="s" s="187">
        <f>'INFO'!$D$11</f>
      </c>
      <c r="O382" s="186">
        <f>'INFO'!$D$13</f>
        <v>0</v>
      </c>
      <c r="P382" s="186">
        <f>'INFO'!$D$14</f>
        <v>0</v>
      </c>
      <c r="Q382" t="s" s="187">
        <f>'INFO'!$D$15</f>
      </c>
      <c r="R382" s="188">
        <f>'INFO'!$D$17</f>
      </c>
      <c r="S382" t="s" s="187">
        <f>'INFO'!$D$18</f>
      </c>
      <c r="T382" t="s" s="187">
        <f>'INFO'!$D$19</f>
      </c>
      <c r="U382" s="186">
        <f>'INFO'!$D$22</f>
        <v>0</v>
      </c>
      <c r="V382" s="186">
        <f>'INFO'!$D$23</f>
        <v>0</v>
      </c>
      <c r="W382" t="s" s="187">
        <f>'INFO'!$D$24</f>
      </c>
      <c r="X382" s="186">
        <f>'INFO'!$D$25</f>
        <v>0</v>
      </c>
      <c r="Y382" s="186">
        <f>'INFO'!$D$26</f>
        <v>0</v>
      </c>
      <c r="Z382" s="186">
        <f>'INFO'!$D$27</f>
        <v>0</v>
      </c>
      <c r="AA382" t="s" s="187">
        <f>'INFO'!$D$28</f>
      </c>
      <c r="AB382" s="186">
        <f>'INFO'!$D$29</f>
        <v>0</v>
      </c>
      <c r="AC382" s="189">
        <f>'INFO'!$J$10</f>
        <v>0</v>
      </c>
      <c r="AD382" s="186">
        <f>'INFO'!$J$9</f>
        <v>0</v>
      </c>
      <c r="AE382" s="186">
        <f>IF($G$346&gt;0,10*$G$346/D382,0)</f>
        <v>0</v>
      </c>
    </row>
    <row r="383" ht="15.35" customHeight="1">
      <c r="A383" t="s" s="180">
        <v>484</v>
      </c>
      <c r="B383" t="s" s="204">
        <v>104</v>
      </c>
      <c r="C383" s="205">
        <v>10094</v>
      </c>
      <c r="D383" s="182">
        <f>_xlfn.SUMIFS('HOLDS'!P1:P155,'HOLDS'!C1:C155,B383)+_xlfn.SUMIFS('HOLDS'!P1:P155,'HOLDS'!C1:C155,"CH.GR.RVSET")</f>
        <v>0</v>
      </c>
      <c r="E383" t="s" s="183">
        <v>8</v>
      </c>
      <c r="F383" s="184">
        <f>VLOOKUP(B383,'HOLDS'!C1:T155,5,FALSE)</f>
        <v>146.5</v>
      </c>
      <c r="G383" s="182">
        <f>_xlfn.SUMIFS('HOLDS'!P1:P155,'HOLDS'!C1:C155,B383)</f>
        <v>0</v>
      </c>
      <c r="H383" s="185">
        <f>F383*G383</f>
        <v>0</v>
      </c>
      <c r="I383" s="186">
        <f>'INFO'!$D$6</f>
        <v>0</v>
      </c>
      <c r="J383" s="186">
        <f>'INFO'!$D$7</f>
        <v>0</v>
      </c>
      <c r="K383" t="s" s="187">
        <f>'INFO'!$D$8</f>
      </c>
      <c r="L383" s="186">
        <f>'INFO'!$D$9</f>
        <v>0</v>
      </c>
      <c r="M383" s="186">
        <f>'INFO'!$D$10</f>
        <v>0</v>
      </c>
      <c r="N383" t="s" s="187">
        <f>'INFO'!$D$11</f>
      </c>
      <c r="O383" s="186">
        <f>'INFO'!$D$13</f>
        <v>0</v>
      </c>
      <c r="P383" s="186">
        <f>'INFO'!$D$14</f>
        <v>0</v>
      </c>
      <c r="Q383" t="s" s="187">
        <f>'INFO'!$D$15</f>
      </c>
      <c r="R383" s="188">
        <f>'INFO'!$D$17</f>
      </c>
      <c r="S383" t="s" s="187">
        <f>'INFO'!$D$18</f>
      </c>
      <c r="T383" t="s" s="187">
        <f>'INFO'!$D$19</f>
      </c>
      <c r="U383" s="186">
        <f>'INFO'!$D$22</f>
        <v>0</v>
      </c>
      <c r="V383" s="186">
        <f>'INFO'!$D$23</f>
        <v>0</v>
      </c>
      <c r="W383" t="s" s="187">
        <f>'INFO'!$D$24</f>
      </c>
      <c r="X383" s="186">
        <f>'INFO'!$D$25</f>
        <v>0</v>
      </c>
      <c r="Y383" s="186">
        <f>'INFO'!$D$26</f>
        <v>0</v>
      </c>
      <c r="Z383" s="186">
        <f>'INFO'!$D$27</f>
        <v>0</v>
      </c>
      <c r="AA383" t="s" s="187">
        <f>'INFO'!$D$28</f>
      </c>
      <c r="AB383" s="186">
        <f>'INFO'!$D$29</f>
        <v>0</v>
      </c>
      <c r="AC383" s="189">
        <f>'INFO'!$J$10</f>
        <v>0</v>
      </c>
      <c r="AD383" s="186">
        <f>'INFO'!$J$9</f>
        <v>0</v>
      </c>
      <c r="AE383" s="186">
        <f>IF($G$346&gt;0,10*$G$346/D383,0)</f>
        <v>0</v>
      </c>
    </row>
    <row r="384" ht="15.35" customHeight="1">
      <c r="A384" t="s" s="180">
        <v>485</v>
      </c>
      <c r="B384" t="s" s="204">
        <v>106</v>
      </c>
      <c r="C384" s="205">
        <v>10094</v>
      </c>
      <c r="D384" s="182">
        <f>_xlfn.SUMIFS('HOLDS'!P1:P155,'HOLDS'!C1:C155,B384)+_xlfn.SUMIFS('HOLDS'!P1:P155,'HOLDS'!C1:C155,"CH.GR.RVSET")</f>
        <v>0</v>
      </c>
      <c r="E384" t="s" s="183">
        <v>8</v>
      </c>
      <c r="F384" s="184">
        <f>VLOOKUP(B384,'HOLDS'!C1:T155,5,FALSE)</f>
        <v>188</v>
      </c>
      <c r="G384" s="182">
        <f>_xlfn.SUMIFS('HOLDS'!P1:P155,'HOLDS'!C1:C155,B384)</f>
        <v>0</v>
      </c>
      <c r="H384" s="185">
        <f>F384*G384</f>
        <v>0</v>
      </c>
      <c r="I384" s="186">
        <f>'INFO'!$D$6</f>
        <v>0</v>
      </c>
      <c r="J384" s="186">
        <f>'INFO'!$D$7</f>
        <v>0</v>
      </c>
      <c r="K384" t="s" s="187">
        <f>'INFO'!$D$8</f>
      </c>
      <c r="L384" s="186">
        <f>'INFO'!$D$9</f>
        <v>0</v>
      </c>
      <c r="M384" s="186">
        <f>'INFO'!$D$10</f>
        <v>0</v>
      </c>
      <c r="N384" t="s" s="187">
        <f>'INFO'!$D$11</f>
      </c>
      <c r="O384" s="186">
        <f>'INFO'!$D$13</f>
        <v>0</v>
      </c>
      <c r="P384" s="186">
        <f>'INFO'!$D$14</f>
        <v>0</v>
      </c>
      <c r="Q384" t="s" s="187">
        <f>'INFO'!$D$15</f>
      </c>
      <c r="R384" s="188">
        <f>'INFO'!$D$17</f>
      </c>
      <c r="S384" t="s" s="187">
        <f>'INFO'!$D$18</f>
      </c>
      <c r="T384" t="s" s="187">
        <f>'INFO'!$D$19</f>
      </c>
      <c r="U384" s="186">
        <f>'INFO'!$D$22</f>
        <v>0</v>
      </c>
      <c r="V384" s="186">
        <f>'INFO'!$D$23</f>
        <v>0</v>
      </c>
      <c r="W384" t="s" s="187">
        <f>'INFO'!$D$24</f>
      </c>
      <c r="X384" s="186">
        <f>'INFO'!$D$25</f>
        <v>0</v>
      </c>
      <c r="Y384" s="186">
        <f>'INFO'!$D$26</f>
        <v>0</v>
      </c>
      <c r="Z384" s="186">
        <f>'INFO'!$D$27</f>
        <v>0</v>
      </c>
      <c r="AA384" t="s" s="187">
        <f>'INFO'!$D$28</f>
      </c>
      <c r="AB384" s="186">
        <f>'INFO'!$D$29</f>
        <v>0</v>
      </c>
      <c r="AC384" s="189">
        <f>'INFO'!$J$10</f>
        <v>0</v>
      </c>
      <c r="AD384" s="186">
        <f>'INFO'!$J$9</f>
        <v>0</v>
      </c>
      <c r="AE384" s="186">
        <f>IF($G$346&gt;0,10*$G$346/D384,0)</f>
        <v>0</v>
      </c>
    </row>
    <row r="385" ht="15.35" customHeight="1">
      <c r="A385" t="s" s="180">
        <v>486</v>
      </c>
      <c r="B385" t="s" s="204">
        <v>108</v>
      </c>
      <c r="C385" s="205">
        <v>10094</v>
      </c>
      <c r="D385" s="182">
        <f>_xlfn.SUMIFS('HOLDS'!P1:P155,'HOLDS'!C1:C155,B385)+_xlfn.SUMIFS('HOLDS'!P1:P155,'HOLDS'!C1:C155,"CH.GR.RVSET")</f>
        <v>0</v>
      </c>
      <c r="E385" t="s" s="183">
        <v>8</v>
      </c>
      <c r="F385" s="184">
        <f>VLOOKUP(B385,'HOLDS'!C1:T155,5,FALSE)</f>
        <v>150</v>
      </c>
      <c r="G385" s="182">
        <f>_xlfn.SUMIFS('HOLDS'!P1:P155,'HOLDS'!C1:C155,B385)</f>
        <v>0</v>
      </c>
      <c r="H385" s="185">
        <f>F385*G385</f>
        <v>0</v>
      </c>
      <c r="I385" s="186">
        <f>'INFO'!$D$6</f>
        <v>0</v>
      </c>
      <c r="J385" s="186">
        <f>'INFO'!$D$7</f>
        <v>0</v>
      </c>
      <c r="K385" t="s" s="187">
        <f>'INFO'!$D$8</f>
      </c>
      <c r="L385" s="186">
        <f>'INFO'!$D$9</f>
        <v>0</v>
      </c>
      <c r="M385" s="186">
        <f>'INFO'!$D$10</f>
        <v>0</v>
      </c>
      <c r="N385" t="s" s="187">
        <f>'INFO'!$D$11</f>
      </c>
      <c r="O385" s="186">
        <f>'INFO'!$D$13</f>
        <v>0</v>
      </c>
      <c r="P385" s="186">
        <f>'INFO'!$D$14</f>
        <v>0</v>
      </c>
      <c r="Q385" t="s" s="187">
        <f>'INFO'!$D$15</f>
      </c>
      <c r="R385" s="188">
        <f>'INFO'!$D$17</f>
      </c>
      <c r="S385" t="s" s="187">
        <f>'INFO'!$D$18</f>
      </c>
      <c r="T385" t="s" s="187">
        <f>'INFO'!$D$19</f>
      </c>
      <c r="U385" s="186">
        <f>'INFO'!$D$22</f>
        <v>0</v>
      </c>
      <c r="V385" s="186">
        <f>'INFO'!$D$23</f>
        <v>0</v>
      </c>
      <c r="W385" t="s" s="187">
        <f>'INFO'!$D$24</f>
      </c>
      <c r="X385" s="186">
        <f>'INFO'!$D$25</f>
        <v>0</v>
      </c>
      <c r="Y385" s="186">
        <f>'INFO'!$D$26</f>
        <v>0</v>
      </c>
      <c r="Z385" s="186">
        <f>'INFO'!$D$27</f>
        <v>0</v>
      </c>
      <c r="AA385" t="s" s="187">
        <f>'INFO'!$D$28</f>
      </c>
      <c r="AB385" s="186">
        <f>'INFO'!$D$29</f>
        <v>0</v>
      </c>
      <c r="AC385" s="189">
        <f>'INFO'!$J$10</f>
        <v>0</v>
      </c>
      <c r="AD385" s="186">
        <f>'INFO'!$J$9</f>
        <v>0</v>
      </c>
      <c r="AE385" s="186">
        <f>IF($G$346&gt;0,10*$G$346/D385,0)</f>
        <v>0</v>
      </c>
    </row>
    <row r="386" ht="15.35" customHeight="1">
      <c r="A386" t="s" s="180">
        <v>487</v>
      </c>
      <c r="B386" t="s" s="204">
        <v>110</v>
      </c>
      <c r="C386" s="205">
        <v>10094</v>
      </c>
      <c r="D386" s="182">
        <f>_xlfn.SUMIFS('HOLDS'!P1:P155,'HOLDS'!C1:C155,B386)+_xlfn.SUMIFS('HOLDS'!P1:P155,'HOLDS'!C1:C155,"CH.GR.RVSET")</f>
        <v>0</v>
      </c>
      <c r="E386" t="s" s="183">
        <v>8</v>
      </c>
      <c r="F386" s="184">
        <f>VLOOKUP(B386,'HOLDS'!C1:T155,5,FALSE)</f>
        <v>221.5</v>
      </c>
      <c r="G386" s="182">
        <f>_xlfn.SUMIFS('HOLDS'!P1:P155,'HOLDS'!C1:C155,B386)</f>
        <v>0</v>
      </c>
      <c r="H386" s="185">
        <f>F386*G386</f>
        <v>0</v>
      </c>
      <c r="I386" s="186">
        <f>'INFO'!$D$6</f>
        <v>0</v>
      </c>
      <c r="J386" s="186">
        <f>'INFO'!$D$7</f>
        <v>0</v>
      </c>
      <c r="K386" t="s" s="187">
        <f>'INFO'!$D$8</f>
      </c>
      <c r="L386" s="186">
        <f>'INFO'!$D$9</f>
        <v>0</v>
      </c>
      <c r="M386" s="186">
        <f>'INFO'!$D$10</f>
        <v>0</v>
      </c>
      <c r="N386" t="s" s="187">
        <f>'INFO'!$D$11</f>
      </c>
      <c r="O386" s="186">
        <f>'INFO'!$D$13</f>
        <v>0</v>
      </c>
      <c r="P386" s="186">
        <f>'INFO'!$D$14</f>
        <v>0</v>
      </c>
      <c r="Q386" t="s" s="187">
        <f>'INFO'!$D$15</f>
      </c>
      <c r="R386" s="188">
        <f>'INFO'!$D$17</f>
      </c>
      <c r="S386" t="s" s="187">
        <f>'INFO'!$D$18</f>
      </c>
      <c r="T386" t="s" s="187">
        <f>'INFO'!$D$19</f>
      </c>
      <c r="U386" s="186">
        <f>'INFO'!$D$22</f>
        <v>0</v>
      </c>
      <c r="V386" s="186">
        <f>'INFO'!$D$23</f>
        <v>0</v>
      </c>
      <c r="W386" t="s" s="187">
        <f>'INFO'!$D$24</f>
      </c>
      <c r="X386" s="186">
        <f>'INFO'!$D$25</f>
        <v>0</v>
      </c>
      <c r="Y386" s="186">
        <f>'INFO'!$D$26</f>
        <v>0</v>
      </c>
      <c r="Z386" s="186">
        <f>'INFO'!$D$27</f>
        <v>0</v>
      </c>
      <c r="AA386" t="s" s="187">
        <f>'INFO'!$D$28</f>
      </c>
      <c r="AB386" s="186">
        <f>'INFO'!$D$29</f>
        <v>0</v>
      </c>
      <c r="AC386" s="189">
        <f>'INFO'!$J$10</f>
        <v>0</v>
      </c>
      <c r="AD386" s="186">
        <f>'INFO'!$J$9</f>
        <v>0</v>
      </c>
      <c r="AE386" s="186">
        <f>IF($G$346&gt;0,10*$G$346/D386,0)</f>
        <v>0</v>
      </c>
    </row>
    <row r="387" ht="15.35" customHeight="1">
      <c r="A387" t="s" s="180">
        <v>488</v>
      </c>
      <c r="B387" t="s" s="204">
        <v>112</v>
      </c>
      <c r="C387" s="205">
        <v>10094</v>
      </c>
      <c r="D387" s="182">
        <f>_xlfn.SUMIFS('HOLDS'!P1:P155,'HOLDS'!C1:C155,B387)+_xlfn.SUMIFS('HOLDS'!P1:P155,'HOLDS'!C1:C155,"CH.GR.RVSET")</f>
        <v>0</v>
      </c>
      <c r="E387" t="s" s="183">
        <v>8</v>
      </c>
      <c r="F387" s="184">
        <f>VLOOKUP(B387,'HOLDS'!C1:T155,5,FALSE)</f>
        <v>229</v>
      </c>
      <c r="G387" s="182">
        <f>_xlfn.SUMIFS('HOLDS'!P1:P155,'HOLDS'!C1:C155,B387)</f>
        <v>0</v>
      </c>
      <c r="H387" s="185">
        <f>F387*G387</f>
        <v>0</v>
      </c>
      <c r="I387" s="186">
        <f>'INFO'!$D$6</f>
        <v>0</v>
      </c>
      <c r="J387" s="186">
        <f>'INFO'!$D$7</f>
        <v>0</v>
      </c>
      <c r="K387" t="s" s="187">
        <f>'INFO'!$D$8</f>
      </c>
      <c r="L387" s="186">
        <f>'INFO'!$D$9</f>
        <v>0</v>
      </c>
      <c r="M387" s="186">
        <f>'INFO'!$D$10</f>
        <v>0</v>
      </c>
      <c r="N387" t="s" s="187">
        <f>'INFO'!$D$11</f>
      </c>
      <c r="O387" s="186">
        <f>'INFO'!$D$13</f>
        <v>0</v>
      </c>
      <c r="P387" s="186">
        <f>'INFO'!$D$14</f>
        <v>0</v>
      </c>
      <c r="Q387" t="s" s="187">
        <f>'INFO'!$D$15</f>
      </c>
      <c r="R387" s="188">
        <f>'INFO'!$D$17</f>
      </c>
      <c r="S387" t="s" s="187">
        <f>'INFO'!$D$18</f>
      </c>
      <c r="T387" t="s" s="187">
        <f>'INFO'!$D$19</f>
      </c>
      <c r="U387" s="186">
        <f>'INFO'!$D$22</f>
        <v>0</v>
      </c>
      <c r="V387" s="186">
        <f>'INFO'!$D$23</f>
        <v>0</v>
      </c>
      <c r="W387" t="s" s="187">
        <f>'INFO'!$D$24</f>
      </c>
      <c r="X387" s="186">
        <f>'INFO'!$D$25</f>
        <v>0</v>
      </c>
      <c r="Y387" s="186">
        <f>'INFO'!$D$26</f>
        <v>0</v>
      </c>
      <c r="Z387" s="186">
        <f>'INFO'!$D$27</f>
        <v>0</v>
      </c>
      <c r="AA387" t="s" s="187">
        <f>'INFO'!$D$28</f>
      </c>
      <c r="AB387" s="186">
        <f>'INFO'!$D$29</f>
        <v>0</v>
      </c>
      <c r="AC387" s="189">
        <f>'INFO'!$J$10</f>
        <v>0</v>
      </c>
      <c r="AD387" s="186">
        <f>'INFO'!$J$9</f>
        <v>0</v>
      </c>
      <c r="AE387" s="186">
        <f>IF($G$346&gt;0,10*$G$346/D387,0)</f>
        <v>0</v>
      </c>
    </row>
    <row r="388" ht="15.35" customHeight="1">
      <c r="A388" t="s" s="180">
        <v>489</v>
      </c>
      <c r="B388" t="s" s="204">
        <v>114</v>
      </c>
      <c r="C388" s="205">
        <v>10094</v>
      </c>
      <c r="D388" s="182">
        <f>_xlfn.SUMIFS('HOLDS'!P1:P155,'HOLDS'!C1:C155,B388)+_xlfn.SUMIFS('HOLDS'!P1:P155,'HOLDS'!C1:C155,"CH.GR.RVSET")</f>
        <v>0</v>
      </c>
      <c r="E388" t="s" s="183">
        <v>8</v>
      </c>
      <c r="F388" s="184">
        <f>VLOOKUP(B388,'HOLDS'!C1:T155,5,FALSE)</f>
        <v>229</v>
      </c>
      <c r="G388" s="182">
        <f>_xlfn.SUMIFS('HOLDS'!P1:P155,'HOLDS'!C1:C155,B388)</f>
        <v>0</v>
      </c>
      <c r="H388" s="185">
        <f>F388*G388</f>
        <v>0</v>
      </c>
      <c r="I388" s="186">
        <f>'INFO'!$D$6</f>
        <v>0</v>
      </c>
      <c r="J388" s="186">
        <f>'INFO'!$D$7</f>
        <v>0</v>
      </c>
      <c r="K388" t="s" s="187">
        <f>'INFO'!$D$8</f>
      </c>
      <c r="L388" s="186">
        <f>'INFO'!$D$9</f>
        <v>0</v>
      </c>
      <c r="M388" s="186">
        <f>'INFO'!$D$10</f>
        <v>0</v>
      </c>
      <c r="N388" t="s" s="187">
        <f>'INFO'!$D$11</f>
      </c>
      <c r="O388" s="186">
        <f>'INFO'!$D$13</f>
        <v>0</v>
      </c>
      <c r="P388" s="186">
        <f>'INFO'!$D$14</f>
        <v>0</v>
      </c>
      <c r="Q388" t="s" s="187">
        <f>'INFO'!$D$15</f>
      </c>
      <c r="R388" s="188">
        <f>'INFO'!$D$17</f>
      </c>
      <c r="S388" t="s" s="187">
        <f>'INFO'!$D$18</f>
      </c>
      <c r="T388" t="s" s="187">
        <f>'INFO'!$D$19</f>
      </c>
      <c r="U388" s="186">
        <f>'INFO'!$D$22</f>
        <v>0</v>
      </c>
      <c r="V388" s="186">
        <f>'INFO'!$D$23</f>
        <v>0</v>
      </c>
      <c r="W388" t="s" s="187">
        <f>'INFO'!$D$24</f>
      </c>
      <c r="X388" s="186">
        <f>'INFO'!$D$25</f>
        <v>0</v>
      </c>
      <c r="Y388" s="186">
        <f>'INFO'!$D$26</f>
        <v>0</v>
      </c>
      <c r="Z388" s="186">
        <f>'INFO'!$D$27</f>
        <v>0</v>
      </c>
      <c r="AA388" t="s" s="187">
        <f>'INFO'!$D$28</f>
      </c>
      <c r="AB388" s="186">
        <f>'INFO'!$D$29</f>
        <v>0</v>
      </c>
      <c r="AC388" s="189">
        <f>'INFO'!$J$10</f>
        <v>0</v>
      </c>
      <c r="AD388" s="186">
        <f>'INFO'!$J$9</f>
        <v>0</v>
      </c>
      <c r="AE388" s="191">
        <f>IF($G$346&gt;0,10*$G$346/D388,0)</f>
        <v>0</v>
      </c>
    </row>
    <row r="389" ht="15.35" customHeight="1">
      <c r="A389" t="s" s="192">
        <v>447</v>
      </c>
      <c r="B389" t="s" s="202">
        <v>23</v>
      </c>
      <c r="C389" s="203">
        <v>10083</v>
      </c>
      <c r="D389" s="169"/>
      <c r="E389" t="s" s="194">
        <v>10</v>
      </c>
      <c r="F389" s="195">
        <f>VLOOKUP(B389,'HOLDS'!C1:T155,5,FALSE)*1.05</f>
        <v>5917.275</v>
      </c>
      <c r="G389" s="172">
        <f>_xlfn.SUMIFS('HOLDS'!R1:R155,'HOLDS'!C1:C155,B389)</f>
        <v>0</v>
      </c>
      <c r="H389" s="196">
        <f>F389*G389</f>
        <v>0</v>
      </c>
      <c r="I389" s="197">
        <f>'INFO'!$D$6</f>
        <v>0</v>
      </c>
      <c r="J389" s="197">
        <f>'INFO'!$D$7</f>
        <v>0</v>
      </c>
      <c r="K389" t="s" s="198">
        <f>'INFO'!$D$8</f>
      </c>
      <c r="L389" s="197">
        <f>'INFO'!$D$9</f>
        <v>0</v>
      </c>
      <c r="M389" s="197">
        <f>'INFO'!$D$10</f>
        <v>0</v>
      </c>
      <c r="N389" t="s" s="198">
        <f>'INFO'!$D$11</f>
      </c>
      <c r="O389" s="197">
        <f>'INFO'!$D$13</f>
        <v>0</v>
      </c>
      <c r="P389" s="197">
        <f>'INFO'!$D$14</f>
        <v>0</v>
      </c>
      <c r="Q389" t="s" s="198">
        <f>'INFO'!$D$15</f>
      </c>
      <c r="R389" s="199">
        <f>'INFO'!$D$17</f>
      </c>
      <c r="S389" t="s" s="198">
        <f>'INFO'!$D$18</f>
      </c>
      <c r="T389" t="s" s="198">
        <f>'INFO'!$D$19</f>
      </c>
      <c r="U389" s="197">
        <f>'INFO'!$D$22</f>
        <v>0</v>
      </c>
      <c r="V389" s="197">
        <f>'INFO'!$D$23</f>
        <v>0</v>
      </c>
      <c r="W389" t="s" s="198">
        <f>'INFO'!$D$24</f>
      </c>
      <c r="X389" s="197">
        <f>'INFO'!$D$25</f>
        <v>0</v>
      </c>
      <c r="Y389" s="197">
        <f>'INFO'!$D$26</f>
        <v>0</v>
      </c>
      <c r="Z389" s="197">
        <f>'INFO'!$D$27</f>
        <v>0</v>
      </c>
      <c r="AA389" t="s" s="198">
        <f>'INFO'!$D$28</f>
      </c>
      <c r="AB389" s="197">
        <f>'INFO'!$D$29</f>
        <v>0</v>
      </c>
      <c r="AC389" s="200">
        <f>'INFO'!$J$10</f>
        <v>0</v>
      </c>
      <c r="AD389" s="201">
        <f>'INFO'!$J$9</f>
        <v>0</v>
      </c>
      <c r="AE389" s="179"/>
    </row>
    <row r="390" ht="15.35" customHeight="1">
      <c r="A390" t="s" s="180">
        <v>448</v>
      </c>
      <c r="B390" t="s" s="204">
        <v>26</v>
      </c>
      <c r="C390" s="205">
        <v>10083</v>
      </c>
      <c r="D390" s="182">
        <f>_xlfn.SUMIFS('HOLDS'!R1:R155,'HOLDS'!C1:C155,B390)+_xlfn.SUMIFS('HOLDS'!R1:R155,'HOLDS'!C1:C155,"CH.GR.RVSET")</f>
        <v>0</v>
      </c>
      <c r="E390" t="s" s="183">
        <v>10</v>
      </c>
      <c r="F390" s="184">
        <f>VLOOKUP(B390,'HOLDS'!C1:T155,5,FALSE)*1.05</f>
        <v>156.45</v>
      </c>
      <c r="G390" s="182">
        <f>_xlfn.SUMIFS('HOLDS'!R1:R155,'HOLDS'!C1:C155,B390)</f>
        <v>0</v>
      </c>
      <c r="H390" s="185">
        <f>F390*G390</f>
        <v>0</v>
      </c>
      <c r="I390" s="186">
        <f>'INFO'!$D$6</f>
        <v>0</v>
      </c>
      <c r="J390" s="186">
        <f>'INFO'!$D$7</f>
        <v>0</v>
      </c>
      <c r="K390" t="s" s="187">
        <f>'INFO'!$D$8</f>
      </c>
      <c r="L390" s="186">
        <f>'INFO'!$D$9</f>
        <v>0</v>
      </c>
      <c r="M390" s="186">
        <f>'INFO'!$D$10</f>
        <v>0</v>
      </c>
      <c r="N390" t="s" s="187">
        <f>'INFO'!$D$11</f>
      </c>
      <c r="O390" s="186">
        <f>'INFO'!$D$13</f>
        <v>0</v>
      </c>
      <c r="P390" s="186">
        <f>'INFO'!$D$14</f>
        <v>0</v>
      </c>
      <c r="Q390" t="s" s="187">
        <f>'INFO'!$D$15</f>
      </c>
      <c r="R390" s="188">
        <f>'INFO'!$D$17</f>
      </c>
      <c r="S390" t="s" s="187">
        <f>'INFO'!$D$18</f>
      </c>
      <c r="T390" t="s" s="187">
        <f>'INFO'!$D$19</f>
      </c>
      <c r="U390" s="186">
        <f>'INFO'!$D$22</f>
        <v>0</v>
      </c>
      <c r="V390" s="186">
        <f>'INFO'!$D$23</f>
        <v>0</v>
      </c>
      <c r="W390" t="s" s="187">
        <f>'INFO'!$D$24</f>
      </c>
      <c r="X390" s="186">
        <f>'INFO'!$D$25</f>
        <v>0</v>
      </c>
      <c r="Y390" s="186">
        <f>'INFO'!$D$26</f>
        <v>0</v>
      </c>
      <c r="Z390" s="186">
        <f>'INFO'!$D$27</f>
        <v>0</v>
      </c>
      <c r="AA390" t="s" s="187">
        <f>'INFO'!$D$28</f>
      </c>
      <c r="AB390" s="186">
        <f>'INFO'!$D$29</f>
        <v>0</v>
      </c>
      <c r="AC390" s="189">
        <f>'INFO'!$J$10</f>
        <v>0</v>
      </c>
      <c r="AD390" s="186">
        <f>'INFO'!$J$9</f>
        <v>0</v>
      </c>
      <c r="AE390" s="190">
        <f>IF($G$389&gt;0,10*$G$389/D390,0)</f>
        <v>0</v>
      </c>
    </row>
    <row r="391" ht="15.35" customHeight="1">
      <c r="A391" t="s" s="180">
        <v>449</v>
      </c>
      <c r="B391" t="s" s="204">
        <v>29</v>
      </c>
      <c r="C391" s="205">
        <v>10083</v>
      </c>
      <c r="D391" s="182">
        <f>_xlfn.SUMIFS('HOLDS'!R1:R155,'HOLDS'!C1:C155,B391)+_xlfn.SUMIFS('HOLDS'!R1:R155,'HOLDS'!C1:C155,"CH.GR.RVSET")</f>
        <v>0</v>
      </c>
      <c r="E391" t="s" s="183">
        <v>10</v>
      </c>
      <c r="F391" s="184">
        <f>VLOOKUP(B391,'HOLDS'!C1:T155,5,FALSE)*1.05</f>
        <v>143.325</v>
      </c>
      <c r="G391" s="182">
        <f>_xlfn.SUMIFS('HOLDS'!R1:R155,'HOLDS'!C1:C155,B391)</f>
        <v>0</v>
      </c>
      <c r="H391" s="185">
        <f>F391*G391</f>
        <v>0</v>
      </c>
      <c r="I391" s="186">
        <f>'INFO'!$D$6</f>
        <v>0</v>
      </c>
      <c r="J391" s="186">
        <f>'INFO'!$D$7</f>
        <v>0</v>
      </c>
      <c r="K391" t="s" s="187">
        <f>'INFO'!$D$8</f>
      </c>
      <c r="L391" s="186">
        <f>'INFO'!$D$9</f>
        <v>0</v>
      </c>
      <c r="M391" s="186">
        <f>'INFO'!$D$10</f>
        <v>0</v>
      </c>
      <c r="N391" t="s" s="187">
        <f>'INFO'!$D$11</f>
      </c>
      <c r="O391" s="186">
        <f>'INFO'!$D$13</f>
        <v>0</v>
      </c>
      <c r="P391" s="186">
        <f>'INFO'!$D$14</f>
        <v>0</v>
      </c>
      <c r="Q391" t="s" s="187">
        <f>'INFO'!$D$15</f>
      </c>
      <c r="R391" s="188">
        <f>'INFO'!$D$17</f>
      </c>
      <c r="S391" t="s" s="187">
        <f>'INFO'!$D$18</f>
      </c>
      <c r="T391" t="s" s="187">
        <f>'INFO'!$D$19</f>
      </c>
      <c r="U391" s="186">
        <f>'INFO'!$D$22</f>
        <v>0</v>
      </c>
      <c r="V391" s="186">
        <f>'INFO'!$D$23</f>
        <v>0</v>
      </c>
      <c r="W391" t="s" s="187">
        <f>'INFO'!$D$24</f>
      </c>
      <c r="X391" s="186">
        <f>'INFO'!$D$25</f>
        <v>0</v>
      </c>
      <c r="Y391" s="186">
        <f>'INFO'!$D$26</f>
        <v>0</v>
      </c>
      <c r="Z391" s="186">
        <f>'INFO'!$D$27</f>
        <v>0</v>
      </c>
      <c r="AA391" t="s" s="187">
        <f>'INFO'!$D$28</f>
      </c>
      <c r="AB391" s="186">
        <f>'INFO'!$D$29</f>
        <v>0</v>
      </c>
      <c r="AC391" s="189">
        <f>'INFO'!$J$10</f>
        <v>0</v>
      </c>
      <c r="AD391" s="186">
        <f>'INFO'!$J$9</f>
        <v>0</v>
      </c>
      <c r="AE391" s="186">
        <f>IF($G$389&gt;0,10*$G$389/D391,0)</f>
        <v>0</v>
      </c>
    </row>
    <row r="392" ht="15.35" customHeight="1">
      <c r="A392" t="s" s="180">
        <v>450</v>
      </c>
      <c r="B392" t="s" s="204">
        <v>31</v>
      </c>
      <c r="C392" s="205">
        <v>10083</v>
      </c>
      <c r="D392" s="182">
        <f>_xlfn.SUMIFS('HOLDS'!R1:R155,'HOLDS'!C1:C155,B392)+_xlfn.SUMIFS('HOLDS'!R1:R155,'HOLDS'!C1:C155,"CH.GR.RVSET")</f>
        <v>0</v>
      </c>
      <c r="E392" t="s" s="183">
        <v>10</v>
      </c>
      <c r="F392" s="184">
        <f>VLOOKUP(B392,'HOLDS'!C1:T155,5,FALSE)*1.05</f>
        <v>134.4</v>
      </c>
      <c r="G392" s="182">
        <f>_xlfn.SUMIFS('HOLDS'!R1:R155,'HOLDS'!C1:C155,B392)</f>
        <v>0</v>
      </c>
      <c r="H392" s="185">
        <f>F392*G392</f>
        <v>0</v>
      </c>
      <c r="I392" s="186">
        <f>'INFO'!$D$6</f>
        <v>0</v>
      </c>
      <c r="J392" s="186">
        <f>'INFO'!$D$7</f>
        <v>0</v>
      </c>
      <c r="K392" t="s" s="187">
        <f>'INFO'!$D$8</f>
      </c>
      <c r="L392" s="186">
        <f>'INFO'!$D$9</f>
        <v>0</v>
      </c>
      <c r="M392" s="186">
        <f>'INFO'!$D$10</f>
        <v>0</v>
      </c>
      <c r="N392" t="s" s="187">
        <f>'INFO'!$D$11</f>
      </c>
      <c r="O392" s="186">
        <f>'INFO'!$D$13</f>
        <v>0</v>
      </c>
      <c r="P392" s="186">
        <f>'INFO'!$D$14</f>
        <v>0</v>
      </c>
      <c r="Q392" t="s" s="187">
        <f>'INFO'!$D$15</f>
      </c>
      <c r="R392" s="188">
        <f>'INFO'!$D$17</f>
      </c>
      <c r="S392" t="s" s="187">
        <f>'INFO'!$D$18</f>
      </c>
      <c r="T392" t="s" s="187">
        <f>'INFO'!$D$19</f>
      </c>
      <c r="U392" s="186">
        <f>'INFO'!$D$22</f>
        <v>0</v>
      </c>
      <c r="V392" s="186">
        <f>'INFO'!$D$23</f>
        <v>0</v>
      </c>
      <c r="W392" t="s" s="187">
        <f>'INFO'!$D$24</f>
      </c>
      <c r="X392" s="186">
        <f>'INFO'!$D$25</f>
        <v>0</v>
      </c>
      <c r="Y392" s="186">
        <f>'INFO'!$D$26</f>
        <v>0</v>
      </c>
      <c r="Z392" s="186">
        <f>'INFO'!$D$27</f>
        <v>0</v>
      </c>
      <c r="AA392" t="s" s="187">
        <f>'INFO'!$D$28</f>
      </c>
      <c r="AB392" s="186">
        <f>'INFO'!$D$29</f>
        <v>0</v>
      </c>
      <c r="AC392" s="189">
        <f>'INFO'!$J$10</f>
        <v>0</v>
      </c>
      <c r="AD392" s="186">
        <f>'INFO'!$J$9</f>
        <v>0</v>
      </c>
      <c r="AE392" s="186">
        <f>IF($G$389&gt;0,10*$G$389/D392,0)</f>
        <v>0</v>
      </c>
    </row>
    <row r="393" ht="15.35" customHeight="1">
      <c r="A393" t="s" s="180">
        <v>451</v>
      </c>
      <c r="B393" t="s" s="204">
        <v>34</v>
      </c>
      <c r="C393" s="205">
        <v>10083</v>
      </c>
      <c r="D393" s="182">
        <f>_xlfn.SUMIFS('HOLDS'!R1:R155,'HOLDS'!C1:C155,B393)+_xlfn.SUMIFS('HOLDS'!R1:R155,'HOLDS'!C1:C155,"CH.GR.RVSET")</f>
        <v>0</v>
      </c>
      <c r="E393" t="s" s="183">
        <v>10</v>
      </c>
      <c r="F393" s="184">
        <f>VLOOKUP(B393,'HOLDS'!C1:T155,5,FALSE)*1.05</f>
        <v>120.75</v>
      </c>
      <c r="G393" s="182">
        <f>_xlfn.SUMIFS('HOLDS'!R1:R155,'HOLDS'!C1:C155,B393)</f>
        <v>0</v>
      </c>
      <c r="H393" s="185">
        <f>F393*G393</f>
        <v>0</v>
      </c>
      <c r="I393" s="186">
        <f>'INFO'!$D$6</f>
        <v>0</v>
      </c>
      <c r="J393" s="186">
        <f>'INFO'!$D$7</f>
        <v>0</v>
      </c>
      <c r="K393" t="s" s="187">
        <f>'INFO'!$D$8</f>
      </c>
      <c r="L393" s="186">
        <f>'INFO'!$D$9</f>
        <v>0</v>
      </c>
      <c r="M393" s="186">
        <f>'INFO'!$D$10</f>
        <v>0</v>
      </c>
      <c r="N393" t="s" s="187">
        <f>'INFO'!$D$11</f>
      </c>
      <c r="O393" s="186">
        <f>'INFO'!$D$13</f>
        <v>0</v>
      </c>
      <c r="P393" s="186">
        <f>'INFO'!$D$14</f>
        <v>0</v>
      </c>
      <c r="Q393" t="s" s="187">
        <f>'INFO'!$D$15</f>
      </c>
      <c r="R393" s="188">
        <f>'INFO'!$D$17</f>
      </c>
      <c r="S393" t="s" s="187">
        <f>'INFO'!$D$18</f>
      </c>
      <c r="T393" t="s" s="187">
        <f>'INFO'!$D$19</f>
      </c>
      <c r="U393" s="186">
        <f>'INFO'!$D$22</f>
        <v>0</v>
      </c>
      <c r="V393" s="186">
        <f>'INFO'!$D$23</f>
        <v>0</v>
      </c>
      <c r="W393" t="s" s="187">
        <f>'INFO'!$D$24</f>
      </c>
      <c r="X393" s="186">
        <f>'INFO'!$D$25</f>
        <v>0</v>
      </c>
      <c r="Y393" s="186">
        <f>'INFO'!$D$26</f>
        <v>0</v>
      </c>
      <c r="Z393" s="186">
        <f>'INFO'!$D$27</f>
        <v>0</v>
      </c>
      <c r="AA393" t="s" s="187">
        <f>'INFO'!$D$28</f>
      </c>
      <c r="AB393" s="186">
        <f>'INFO'!$D$29</f>
        <v>0</v>
      </c>
      <c r="AC393" s="189">
        <f>'INFO'!$J$10</f>
        <v>0</v>
      </c>
      <c r="AD393" s="186">
        <f>'INFO'!$J$9</f>
        <v>0</v>
      </c>
      <c r="AE393" s="186">
        <f>IF($G$389&gt;0,10*$G$389/D393,0)</f>
        <v>0</v>
      </c>
    </row>
    <row r="394" ht="15.35" customHeight="1">
      <c r="A394" t="s" s="180">
        <v>452</v>
      </c>
      <c r="B394" t="s" s="204">
        <v>37</v>
      </c>
      <c r="C394" s="205">
        <v>10083</v>
      </c>
      <c r="D394" s="182">
        <f>_xlfn.SUMIFS('HOLDS'!R1:R155,'HOLDS'!C1:C155,B394)+_xlfn.SUMIFS('HOLDS'!R1:R155,'HOLDS'!C1:C155,"CH.GR.RVSET")</f>
        <v>0</v>
      </c>
      <c r="E394" t="s" s="183">
        <v>10</v>
      </c>
      <c r="F394" s="184">
        <f>VLOOKUP(B394,'HOLDS'!C1:T155,5,FALSE)*1.05</f>
        <v>167.475</v>
      </c>
      <c r="G394" s="182">
        <f>_xlfn.SUMIFS('HOLDS'!R1:R155,'HOLDS'!C1:C155,B394)</f>
        <v>0</v>
      </c>
      <c r="H394" s="185">
        <f>F394*G394</f>
        <v>0</v>
      </c>
      <c r="I394" s="186">
        <f>'INFO'!$D$6</f>
        <v>0</v>
      </c>
      <c r="J394" s="186">
        <f>'INFO'!$D$7</f>
        <v>0</v>
      </c>
      <c r="K394" t="s" s="187">
        <f>'INFO'!$D$8</f>
      </c>
      <c r="L394" s="186">
        <f>'INFO'!$D$9</f>
        <v>0</v>
      </c>
      <c r="M394" s="186">
        <f>'INFO'!$D$10</f>
        <v>0</v>
      </c>
      <c r="N394" t="s" s="187">
        <f>'INFO'!$D$11</f>
      </c>
      <c r="O394" s="186">
        <f>'INFO'!$D$13</f>
        <v>0</v>
      </c>
      <c r="P394" s="186">
        <f>'INFO'!$D$14</f>
        <v>0</v>
      </c>
      <c r="Q394" t="s" s="187">
        <f>'INFO'!$D$15</f>
      </c>
      <c r="R394" s="188">
        <f>'INFO'!$D$17</f>
      </c>
      <c r="S394" t="s" s="187">
        <f>'INFO'!$D$18</f>
      </c>
      <c r="T394" t="s" s="187">
        <f>'INFO'!$D$19</f>
      </c>
      <c r="U394" s="186">
        <f>'INFO'!$D$22</f>
        <v>0</v>
      </c>
      <c r="V394" s="186">
        <f>'INFO'!$D$23</f>
        <v>0</v>
      </c>
      <c r="W394" t="s" s="187">
        <f>'INFO'!$D$24</f>
      </c>
      <c r="X394" s="186">
        <f>'INFO'!$D$25</f>
        <v>0</v>
      </c>
      <c r="Y394" s="186">
        <f>'INFO'!$D$26</f>
        <v>0</v>
      </c>
      <c r="Z394" s="186">
        <f>'INFO'!$D$27</f>
        <v>0</v>
      </c>
      <c r="AA394" t="s" s="187">
        <f>'INFO'!$D$28</f>
      </c>
      <c r="AB394" s="186">
        <f>'INFO'!$D$29</f>
        <v>0</v>
      </c>
      <c r="AC394" s="189">
        <f>'INFO'!$J$10</f>
        <v>0</v>
      </c>
      <c r="AD394" s="186">
        <f>'INFO'!$J$9</f>
        <v>0</v>
      </c>
      <c r="AE394" s="186">
        <f>IF($G$389&gt;0,10*$G$389/D394,0)</f>
        <v>0</v>
      </c>
    </row>
    <row r="395" ht="15.35" customHeight="1">
      <c r="A395" t="s" s="180">
        <v>453</v>
      </c>
      <c r="B395" t="s" s="204">
        <v>39</v>
      </c>
      <c r="C395" s="205">
        <v>10083</v>
      </c>
      <c r="D395" s="182">
        <f>_xlfn.SUMIFS('HOLDS'!R1:R155,'HOLDS'!C1:C155,B395)+_xlfn.SUMIFS('HOLDS'!R1:R155,'HOLDS'!C1:C155,"CH.GR.RVSET")</f>
        <v>0</v>
      </c>
      <c r="E395" t="s" s="183">
        <v>10</v>
      </c>
      <c r="F395" s="184">
        <f>VLOOKUP(B395,'HOLDS'!C1:T155,5,FALSE)*1.05</f>
        <v>125.475</v>
      </c>
      <c r="G395" s="182">
        <f>_xlfn.SUMIFS('HOLDS'!R1:R155,'HOLDS'!C1:C155,B395)</f>
        <v>0</v>
      </c>
      <c r="H395" s="185">
        <f>F395*G395</f>
        <v>0</v>
      </c>
      <c r="I395" s="186">
        <f>'INFO'!$D$6</f>
        <v>0</v>
      </c>
      <c r="J395" s="186">
        <f>'INFO'!$D$7</f>
        <v>0</v>
      </c>
      <c r="K395" t="s" s="187">
        <f>'INFO'!$D$8</f>
      </c>
      <c r="L395" s="186">
        <f>'INFO'!$D$9</f>
        <v>0</v>
      </c>
      <c r="M395" s="186">
        <f>'INFO'!$D$10</f>
        <v>0</v>
      </c>
      <c r="N395" t="s" s="187">
        <f>'INFO'!$D$11</f>
      </c>
      <c r="O395" s="186">
        <f>'INFO'!$D$13</f>
        <v>0</v>
      </c>
      <c r="P395" s="186">
        <f>'INFO'!$D$14</f>
        <v>0</v>
      </c>
      <c r="Q395" t="s" s="187">
        <f>'INFO'!$D$15</f>
      </c>
      <c r="R395" s="188">
        <f>'INFO'!$D$17</f>
      </c>
      <c r="S395" t="s" s="187">
        <f>'INFO'!$D$18</f>
      </c>
      <c r="T395" t="s" s="187">
        <f>'INFO'!$D$19</f>
      </c>
      <c r="U395" s="186">
        <f>'INFO'!$D$22</f>
        <v>0</v>
      </c>
      <c r="V395" s="186">
        <f>'INFO'!$D$23</f>
        <v>0</v>
      </c>
      <c r="W395" t="s" s="187">
        <f>'INFO'!$D$24</f>
      </c>
      <c r="X395" s="186">
        <f>'INFO'!$D$25</f>
        <v>0</v>
      </c>
      <c r="Y395" s="186">
        <f>'INFO'!$D$26</f>
        <v>0</v>
      </c>
      <c r="Z395" s="186">
        <f>'INFO'!$D$27</f>
        <v>0</v>
      </c>
      <c r="AA395" t="s" s="187">
        <f>'INFO'!$D$28</f>
      </c>
      <c r="AB395" s="186">
        <f>'INFO'!$D$29</f>
        <v>0</v>
      </c>
      <c r="AC395" s="189">
        <f>'INFO'!$J$10</f>
        <v>0</v>
      </c>
      <c r="AD395" s="186">
        <f>'INFO'!$J$9</f>
        <v>0</v>
      </c>
      <c r="AE395" s="186">
        <f>IF($G$389&gt;0,10*$G$389/D395,0)</f>
        <v>0</v>
      </c>
    </row>
    <row r="396" ht="15.35" customHeight="1">
      <c r="A396" t="s" s="180">
        <v>454</v>
      </c>
      <c r="B396" t="s" s="204">
        <v>41</v>
      </c>
      <c r="C396" s="205">
        <v>10083</v>
      </c>
      <c r="D396" s="182">
        <f>_xlfn.SUMIFS('HOLDS'!R1:R155,'HOLDS'!C1:C155,B396)+_xlfn.SUMIFS('HOLDS'!R1:R155,'HOLDS'!C1:C155,"CH.GR.RVSET")</f>
        <v>0</v>
      </c>
      <c r="E396" t="s" s="183">
        <v>10</v>
      </c>
      <c r="F396" s="184">
        <f>VLOOKUP(B396,'HOLDS'!C1:T155,5,FALSE)*1.05</f>
        <v>156.45</v>
      </c>
      <c r="G396" s="182">
        <f>_xlfn.SUMIFS('HOLDS'!R1:R155,'HOLDS'!C1:C155,B396)</f>
        <v>0</v>
      </c>
      <c r="H396" s="185">
        <f>F396*G396</f>
        <v>0</v>
      </c>
      <c r="I396" s="186">
        <f>'INFO'!$D$6</f>
        <v>0</v>
      </c>
      <c r="J396" s="186">
        <f>'INFO'!$D$7</f>
        <v>0</v>
      </c>
      <c r="K396" t="s" s="187">
        <f>'INFO'!$D$8</f>
      </c>
      <c r="L396" s="186">
        <f>'INFO'!$D$9</f>
        <v>0</v>
      </c>
      <c r="M396" s="186">
        <f>'INFO'!$D$10</f>
        <v>0</v>
      </c>
      <c r="N396" t="s" s="187">
        <f>'INFO'!$D$11</f>
      </c>
      <c r="O396" s="186">
        <f>'INFO'!$D$13</f>
        <v>0</v>
      </c>
      <c r="P396" s="186">
        <f>'INFO'!$D$14</f>
        <v>0</v>
      </c>
      <c r="Q396" t="s" s="187">
        <f>'INFO'!$D$15</f>
      </c>
      <c r="R396" s="188">
        <f>'INFO'!$D$17</f>
      </c>
      <c r="S396" t="s" s="187">
        <f>'INFO'!$D$18</f>
      </c>
      <c r="T396" t="s" s="187">
        <f>'INFO'!$D$19</f>
      </c>
      <c r="U396" s="186">
        <f>'INFO'!$D$22</f>
        <v>0</v>
      </c>
      <c r="V396" s="186">
        <f>'INFO'!$D$23</f>
        <v>0</v>
      </c>
      <c r="W396" t="s" s="187">
        <f>'INFO'!$D$24</f>
      </c>
      <c r="X396" s="186">
        <f>'INFO'!$D$25</f>
        <v>0</v>
      </c>
      <c r="Y396" s="186">
        <f>'INFO'!$D$26</f>
        <v>0</v>
      </c>
      <c r="Z396" s="186">
        <f>'INFO'!$D$27</f>
        <v>0</v>
      </c>
      <c r="AA396" t="s" s="187">
        <f>'INFO'!$D$28</f>
      </c>
      <c r="AB396" s="186">
        <f>'INFO'!$D$29</f>
        <v>0</v>
      </c>
      <c r="AC396" s="189">
        <f>'INFO'!$J$10</f>
        <v>0</v>
      </c>
      <c r="AD396" s="186">
        <f>'INFO'!$J$9</f>
        <v>0</v>
      </c>
      <c r="AE396" s="186">
        <f>IF($G$389&gt;0,10*$G$389/D396,0)</f>
        <v>0</v>
      </c>
    </row>
    <row r="397" ht="15.35" customHeight="1">
      <c r="A397" t="s" s="180">
        <v>455</v>
      </c>
      <c r="B397" t="s" s="204">
        <v>43</v>
      </c>
      <c r="C397" s="205">
        <v>10083</v>
      </c>
      <c r="D397" s="182">
        <f>_xlfn.SUMIFS('HOLDS'!R1:R155,'HOLDS'!C1:C155,B397)+_xlfn.SUMIFS('HOLDS'!R1:R155,'HOLDS'!C1:C155,"CH.GR.RVSET")</f>
        <v>0</v>
      </c>
      <c r="E397" t="s" s="183">
        <v>10</v>
      </c>
      <c r="F397" s="184">
        <f>VLOOKUP(B397,'HOLDS'!C1:T155,5,FALSE)*1.05</f>
        <v>118.65</v>
      </c>
      <c r="G397" s="182">
        <f>_xlfn.SUMIFS('HOLDS'!R1:R155,'HOLDS'!C1:C155,B397)</f>
        <v>0</v>
      </c>
      <c r="H397" s="185">
        <f>F397*G397</f>
        <v>0</v>
      </c>
      <c r="I397" s="186">
        <f>'INFO'!$D$6</f>
        <v>0</v>
      </c>
      <c r="J397" s="186">
        <f>'INFO'!$D$7</f>
        <v>0</v>
      </c>
      <c r="K397" t="s" s="187">
        <f>'INFO'!$D$8</f>
      </c>
      <c r="L397" s="186">
        <f>'INFO'!$D$9</f>
        <v>0</v>
      </c>
      <c r="M397" s="186">
        <f>'INFO'!$D$10</f>
        <v>0</v>
      </c>
      <c r="N397" t="s" s="187">
        <f>'INFO'!$D$11</f>
      </c>
      <c r="O397" s="186">
        <f>'INFO'!$D$13</f>
        <v>0</v>
      </c>
      <c r="P397" s="186">
        <f>'INFO'!$D$14</f>
        <v>0</v>
      </c>
      <c r="Q397" t="s" s="187">
        <f>'INFO'!$D$15</f>
      </c>
      <c r="R397" s="188">
        <f>'INFO'!$D$17</f>
      </c>
      <c r="S397" t="s" s="187">
        <f>'INFO'!$D$18</f>
      </c>
      <c r="T397" t="s" s="187">
        <f>'INFO'!$D$19</f>
      </c>
      <c r="U397" s="186">
        <f>'INFO'!$D$22</f>
        <v>0</v>
      </c>
      <c r="V397" s="186">
        <f>'INFO'!$D$23</f>
        <v>0</v>
      </c>
      <c r="W397" t="s" s="187">
        <f>'INFO'!$D$24</f>
      </c>
      <c r="X397" s="186">
        <f>'INFO'!$D$25</f>
        <v>0</v>
      </c>
      <c r="Y397" s="186">
        <f>'INFO'!$D$26</f>
        <v>0</v>
      </c>
      <c r="Z397" s="186">
        <f>'INFO'!$D$27</f>
        <v>0</v>
      </c>
      <c r="AA397" t="s" s="187">
        <f>'INFO'!$D$28</f>
      </c>
      <c r="AB397" s="186">
        <f>'INFO'!$D$29</f>
        <v>0</v>
      </c>
      <c r="AC397" s="189">
        <f>'INFO'!$J$10</f>
        <v>0</v>
      </c>
      <c r="AD397" s="186">
        <f>'INFO'!$J$9</f>
        <v>0</v>
      </c>
      <c r="AE397" s="186">
        <f>IF($G$389&gt;0,10*$G$389/D397,0)</f>
        <v>0</v>
      </c>
    </row>
    <row r="398" ht="15.35" customHeight="1">
      <c r="A398" t="s" s="180">
        <v>456</v>
      </c>
      <c r="B398" t="s" s="204">
        <v>45</v>
      </c>
      <c r="C398" s="205">
        <v>10083</v>
      </c>
      <c r="D398" s="182">
        <f>_xlfn.SUMIFS('HOLDS'!R1:R155,'HOLDS'!C1:C155,B398)+_xlfn.SUMIFS('HOLDS'!R1:R155,'HOLDS'!C1:C155,"CH.GR.RVSET")</f>
        <v>0</v>
      </c>
      <c r="E398" t="s" s="183">
        <v>10</v>
      </c>
      <c r="F398" s="184">
        <f>VLOOKUP(B398,'HOLDS'!C1:T155,5,FALSE)*1.05</f>
        <v>143.325</v>
      </c>
      <c r="G398" s="182">
        <f>_xlfn.SUMIFS('HOLDS'!R1:R155,'HOLDS'!C1:C155,B398)</f>
        <v>0</v>
      </c>
      <c r="H398" s="185">
        <f>F398*G398</f>
        <v>0</v>
      </c>
      <c r="I398" s="186">
        <f>'INFO'!$D$6</f>
        <v>0</v>
      </c>
      <c r="J398" s="186">
        <f>'INFO'!$D$7</f>
        <v>0</v>
      </c>
      <c r="K398" t="s" s="187">
        <f>'INFO'!$D$8</f>
      </c>
      <c r="L398" s="186">
        <f>'INFO'!$D$9</f>
        <v>0</v>
      </c>
      <c r="M398" s="186">
        <f>'INFO'!$D$10</f>
        <v>0</v>
      </c>
      <c r="N398" t="s" s="187">
        <f>'INFO'!$D$11</f>
      </c>
      <c r="O398" s="186">
        <f>'INFO'!$D$13</f>
        <v>0</v>
      </c>
      <c r="P398" s="186">
        <f>'INFO'!$D$14</f>
        <v>0</v>
      </c>
      <c r="Q398" t="s" s="187">
        <f>'INFO'!$D$15</f>
      </c>
      <c r="R398" s="188">
        <f>'INFO'!$D$17</f>
      </c>
      <c r="S398" t="s" s="187">
        <f>'INFO'!$D$18</f>
      </c>
      <c r="T398" t="s" s="187">
        <f>'INFO'!$D$19</f>
      </c>
      <c r="U398" s="186">
        <f>'INFO'!$D$22</f>
        <v>0</v>
      </c>
      <c r="V398" s="186">
        <f>'INFO'!$D$23</f>
        <v>0</v>
      </c>
      <c r="W398" t="s" s="187">
        <f>'INFO'!$D$24</f>
      </c>
      <c r="X398" s="186">
        <f>'INFO'!$D$25</f>
        <v>0</v>
      </c>
      <c r="Y398" s="186">
        <f>'INFO'!$D$26</f>
        <v>0</v>
      </c>
      <c r="Z398" s="186">
        <f>'INFO'!$D$27</f>
        <v>0</v>
      </c>
      <c r="AA398" t="s" s="187">
        <f>'INFO'!$D$28</f>
      </c>
      <c r="AB398" s="186">
        <f>'INFO'!$D$29</f>
        <v>0</v>
      </c>
      <c r="AC398" s="189">
        <f>'INFO'!$J$10</f>
        <v>0</v>
      </c>
      <c r="AD398" s="186">
        <f>'INFO'!$J$9</f>
        <v>0</v>
      </c>
      <c r="AE398" s="186">
        <f>IF($G$389&gt;0,10*$G$389/D398,0)</f>
        <v>0</v>
      </c>
    </row>
    <row r="399" ht="15.35" customHeight="1">
      <c r="A399" t="s" s="180">
        <v>457</v>
      </c>
      <c r="B399" t="s" s="204">
        <v>47</v>
      </c>
      <c r="C399" s="205">
        <v>10083</v>
      </c>
      <c r="D399" s="182">
        <f>_xlfn.SUMIFS('HOLDS'!R1:R155,'HOLDS'!C1:C155,B399)+_xlfn.SUMIFS('HOLDS'!R1:R155,'HOLDS'!C1:C155,"CH.GR.RVSET")</f>
        <v>0</v>
      </c>
      <c r="E399" t="s" s="183">
        <v>10</v>
      </c>
      <c r="F399" s="184">
        <f>VLOOKUP(B399,'HOLDS'!C1:T155,5,FALSE)*1.05</f>
        <v>147</v>
      </c>
      <c r="G399" s="182">
        <f>_xlfn.SUMIFS('HOLDS'!R1:R155,'HOLDS'!C1:C155,B399)</f>
        <v>0</v>
      </c>
      <c r="H399" s="185">
        <f>F399*G399</f>
        <v>0</v>
      </c>
      <c r="I399" s="186">
        <f>'INFO'!$D$6</f>
        <v>0</v>
      </c>
      <c r="J399" s="186">
        <f>'INFO'!$D$7</f>
        <v>0</v>
      </c>
      <c r="K399" t="s" s="187">
        <f>'INFO'!$D$8</f>
      </c>
      <c r="L399" s="186">
        <f>'INFO'!$D$9</f>
        <v>0</v>
      </c>
      <c r="M399" s="186">
        <f>'INFO'!$D$10</f>
        <v>0</v>
      </c>
      <c r="N399" t="s" s="187">
        <f>'INFO'!$D$11</f>
      </c>
      <c r="O399" s="186">
        <f>'INFO'!$D$13</f>
        <v>0</v>
      </c>
      <c r="P399" s="186">
        <f>'INFO'!$D$14</f>
        <v>0</v>
      </c>
      <c r="Q399" t="s" s="187">
        <f>'INFO'!$D$15</f>
      </c>
      <c r="R399" s="188">
        <f>'INFO'!$D$17</f>
      </c>
      <c r="S399" t="s" s="187">
        <f>'INFO'!$D$18</f>
      </c>
      <c r="T399" t="s" s="187">
        <f>'INFO'!$D$19</f>
      </c>
      <c r="U399" s="186">
        <f>'INFO'!$D$22</f>
        <v>0</v>
      </c>
      <c r="V399" s="186">
        <f>'INFO'!$D$23</f>
        <v>0</v>
      </c>
      <c r="W399" t="s" s="187">
        <f>'INFO'!$D$24</f>
      </c>
      <c r="X399" s="186">
        <f>'INFO'!$D$25</f>
        <v>0</v>
      </c>
      <c r="Y399" s="186">
        <f>'INFO'!$D$26</f>
        <v>0</v>
      </c>
      <c r="Z399" s="186">
        <f>'INFO'!$D$27</f>
        <v>0</v>
      </c>
      <c r="AA399" t="s" s="187">
        <f>'INFO'!$D$28</f>
      </c>
      <c r="AB399" s="186">
        <f>'INFO'!$D$29</f>
        <v>0</v>
      </c>
      <c r="AC399" s="189">
        <f>'INFO'!$J$10</f>
        <v>0</v>
      </c>
      <c r="AD399" s="186">
        <f>'INFO'!$J$9</f>
        <v>0</v>
      </c>
      <c r="AE399" s="186">
        <f>IF($G$389&gt;0,10*$G$389/D399,0)</f>
        <v>0</v>
      </c>
    </row>
    <row r="400" ht="15.35" customHeight="1">
      <c r="A400" t="s" s="180">
        <v>458</v>
      </c>
      <c r="B400" t="s" s="204">
        <v>50</v>
      </c>
      <c r="C400" s="205">
        <v>10083</v>
      </c>
      <c r="D400" s="182">
        <f>_xlfn.SUMIFS('HOLDS'!R1:R155,'HOLDS'!C1:C155,B400)+_xlfn.SUMIFS('HOLDS'!R1:R155,'HOLDS'!C1:C155,"CH.GR.RVSET")</f>
        <v>0</v>
      </c>
      <c r="E400" t="s" s="183">
        <v>10</v>
      </c>
      <c r="F400" s="184">
        <f>VLOOKUP(B400,'HOLDS'!C1:T155,5,FALSE)*1.05</f>
        <v>135.45</v>
      </c>
      <c r="G400" s="182">
        <f>_xlfn.SUMIFS('HOLDS'!R1:R155,'HOLDS'!C1:C155,B400)</f>
        <v>0</v>
      </c>
      <c r="H400" s="185">
        <f>F400*G400</f>
        <v>0</v>
      </c>
      <c r="I400" s="186">
        <f>'INFO'!$D$6</f>
        <v>0</v>
      </c>
      <c r="J400" s="186">
        <f>'INFO'!$D$7</f>
        <v>0</v>
      </c>
      <c r="K400" t="s" s="187">
        <f>'INFO'!$D$8</f>
      </c>
      <c r="L400" s="186">
        <f>'INFO'!$D$9</f>
        <v>0</v>
      </c>
      <c r="M400" s="186">
        <f>'INFO'!$D$10</f>
        <v>0</v>
      </c>
      <c r="N400" t="s" s="187">
        <f>'INFO'!$D$11</f>
      </c>
      <c r="O400" s="186">
        <f>'INFO'!$D$13</f>
        <v>0</v>
      </c>
      <c r="P400" s="186">
        <f>'INFO'!$D$14</f>
        <v>0</v>
      </c>
      <c r="Q400" t="s" s="187">
        <f>'INFO'!$D$15</f>
      </c>
      <c r="R400" s="188">
        <f>'INFO'!$D$17</f>
      </c>
      <c r="S400" t="s" s="187">
        <f>'INFO'!$D$18</f>
      </c>
      <c r="T400" t="s" s="187">
        <f>'INFO'!$D$19</f>
      </c>
      <c r="U400" s="186">
        <f>'INFO'!$D$22</f>
        <v>0</v>
      </c>
      <c r="V400" s="186">
        <f>'INFO'!$D$23</f>
        <v>0</v>
      </c>
      <c r="W400" t="s" s="187">
        <f>'INFO'!$D$24</f>
      </c>
      <c r="X400" s="186">
        <f>'INFO'!$D$25</f>
        <v>0</v>
      </c>
      <c r="Y400" s="186">
        <f>'INFO'!$D$26</f>
        <v>0</v>
      </c>
      <c r="Z400" s="186">
        <f>'INFO'!$D$27</f>
        <v>0</v>
      </c>
      <c r="AA400" t="s" s="187">
        <f>'INFO'!$D$28</f>
      </c>
      <c r="AB400" s="186">
        <f>'INFO'!$D$29</f>
        <v>0</v>
      </c>
      <c r="AC400" s="189">
        <f>'INFO'!$J$10</f>
        <v>0</v>
      </c>
      <c r="AD400" s="186">
        <f>'INFO'!$J$9</f>
        <v>0</v>
      </c>
      <c r="AE400" s="186">
        <f>IF($G$389&gt;0,10*$G$389/D400,0)</f>
        <v>0</v>
      </c>
    </row>
    <row r="401" ht="15.35" customHeight="1">
      <c r="A401" t="s" s="180">
        <v>459</v>
      </c>
      <c r="B401" t="s" s="204">
        <v>53</v>
      </c>
      <c r="C401" s="205">
        <v>10083</v>
      </c>
      <c r="D401" s="182">
        <f>_xlfn.SUMIFS('HOLDS'!R1:R155,'HOLDS'!C1:C155,B401)+_xlfn.SUMIFS('HOLDS'!R1:R155,'HOLDS'!C1:C155,"CH.GR.RVSET")</f>
        <v>0</v>
      </c>
      <c r="E401" t="s" s="183">
        <v>10</v>
      </c>
      <c r="F401" s="184">
        <f>VLOOKUP(B401,'HOLDS'!C1:T155,5,FALSE)*1.05</f>
        <v>127.575</v>
      </c>
      <c r="G401" s="182">
        <f>_xlfn.SUMIFS('HOLDS'!R1:R155,'HOLDS'!C1:C155,B401)</f>
        <v>0</v>
      </c>
      <c r="H401" s="185">
        <f>F401*G401</f>
        <v>0</v>
      </c>
      <c r="I401" s="186">
        <f>'INFO'!$D$6</f>
        <v>0</v>
      </c>
      <c r="J401" s="186">
        <f>'INFO'!$D$7</f>
        <v>0</v>
      </c>
      <c r="K401" t="s" s="187">
        <f>'INFO'!$D$8</f>
      </c>
      <c r="L401" s="186">
        <f>'INFO'!$D$9</f>
        <v>0</v>
      </c>
      <c r="M401" s="186">
        <f>'INFO'!$D$10</f>
        <v>0</v>
      </c>
      <c r="N401" t="s" s="187">
        <f>'INFO'!$D$11</f>
      </c>
      <c r="O401" s="186">
        <f>'INFO'!$D$13</f>
        <v>0</v>
      </c>
      <c r="P401" s="186">
        <f>'INFO'!$D$14</f>
        <v>0</v>
      </c>
      <c r="Q401" t="s" s="187">
        <f>'INFO'!$D$15</f>
      </c>
      <c r="R401" s="188">
        <f>'INFO'!$D$17</f>
      </c>
      <c r="S401" t="s" s="187">
        <f>'INFO'!$D$18</f>
      </c>
      <c r="T401" t="s" s="187">
        <f>'INFO'!$D$19</f>
      </c>
      <c r="U401" s="186">
        <f>'INFO'!$D$22</f>
        <v>0</v>
      </c>
      <c r="V401" s="186">
        <f>'INFO'!$D$23</f>
        <v>0</v>
      </c>
      <c r="W401" t="s" s="187">
        <f>'INFO'!$D$24</f>
      </c>
      <c r="X401" s="186">
        <f>'INFO'!$D$25</f>
        <v>0</v>
      </c>
      <c r="Y401" s="186">
        <f>'INFO'!$D$26</f>
        <v>0</v>
      </c>
      <c r="Z401" s="186">
        <f>'INFO'!$D$27</f>
        <v>0</v>
      </c>
      <c r="AA401" t="s" s="187">
        <f>'INFO'!$D$28</f>
      </c>
      <c r="AB401" s="186">
        <f>'INFO'!$D$29</f>
        <v>0</v>
      </c>
      <c r="AC401" s="189">
        <f>'INFO'!$J$10</f>
        <v>0</v>
      </c>
      <c r="AD401" s="186">
        <f>'INFO'!$J$9</f>
        <v>0</v>
      </c>
      <c r="AE401" s="186">
        <f>IF($G$389&gt;0,10*$G$389/D401,0)</f>
        <v>0</v>
      </c>
    </row>
    <row r="402" ht="15.35" customHeight="1">
      <c r="A402" t="s" s="180">
        <v>460</v>
      </c>
      <c r="B402" t="s" s="204">
        <v>55</v>
      </c>
      <c r="C402" s="205">
        <v>10083</v>
      </c>
      <c r="D402" s="182">
        <f>_xlfn.SUMIFS('HOLDS'!R1:R155,'HOLDS'!C1:C155,B402)+_xlfn.SUMIFS('HOLDS'!R1:R155,'HOLDS'!C1:C155,"CH.GR.RVSET")</f>
        <v>0</v>
      </c>
      <c r="E402" t="s" s="183">
        <v>10</v>
      </c>
      <c r="F402" s="184">
        <f>VLOOKUP(B402,'HOLDS'!C1:T155,5,FALSE)*1.05</f>
        <v>139.65</v>
      </c>
      <c r="G402" s="182">
        <f>_xlfn.SUMIFS('HOLDS'!R1:R155,'HOLDS'!C1:C155,B402)</f>
        <v>0</v>
      </c>
      <c r="H402" s="185">
        <f>F402*G402</f>
        <v>0</v>
      </c>
      <c r="I402" s="186">
        <f>'INFO'!$D$6</f>
        <v>0</v>
      </c>
      <c r="J402" s="186">
        <f>'INFO'!$D$7</f>
        <v>0</v>
      </c>
      <c r="K402" t="s" s="187">
        <f>'INFO'!$D$8</f>
      </c>
      <c r="L402" s="186">
        <f>'INFO'!$D$9</f>
        <v>0</v>
      </c>
      <c r="M402" s="186">
        <f>'INFO'!$D$10</f>
        <v>0</v>
      </c>
      <c r="N402" t="s" s="187">
        <f>'INFO'!$D$11</f>
      </c>
      <c r="O402" s="186">
        <f>'INFO'!$D$13</f>
        <v>0</v>
      </c>
      <c r="P402" s="186">
        <f>'INFO'!$D$14</f>
        <v>0</v>
      </c>
      <c r="Q402" t="s" s="187">
        <f>'INFO'!$D$15</f>
      </c>
      <c r="R402" s="188">
        <f>'INFO'!$D$17</f>
      </c>
      <c r="S402" t="s" s="187">
        <f>'INFO'!$D$18</f>
      </c>
      <c r="T402" t="s" s="187">
        <f>'INFO'!$D$19</f>
      </c>
      <c r="U402" s="186">
        <f>'INFO'!$D$22</f>
        <v>0</v>
      </c>
      <c r="V402" s="186">
        <f>'INFO'!$D$23</f>
        <v>0</v>
      </c>
      <c r="W402" t="s" s="187">
        <f>'INFO'!$D$24</f>
      </c>
      <c r="X402" s="186">
        <f>'INFO'!$D$25</f>
        <v>0</v>
      </c>
      <c r="Y402" s="186">
        <f>'INFO'!$D$26</f>
        <v>0</v>
      </c>
      <c r="Z402" s="186">
        <f>'INFO'!$D$27</f>
        <v>0</v>
      </c>
      <c r="AA402" t="s" s="187">
        <f>'INFO'!$D$28</f>
      </c>
      <c r="AB402" s="186">
        <f>'INFO'!$D$29</f>
        <v>0</v>
      </c>
      <c r="AC402" s="189">
        <f>'INFO'!$J$10</f>
        <v>0</v>
      </c>
      <c r="AD402" s="186">
        <f>'INFO'!$J$9</f>
        <v>0</v>
      </c>
      <c r="AE402" s="186">
        <f>IF($G$389&gt;0,10*$G$389/D402,0)</f>
        <v>0</v>
      </c>
    </row>
    <row r="403" ht="15.35" customHeight="1">
      <c r="A403" t="s" s="180">
        <v>461</v>
      </c>
      <c r="B403" t="s" s="204">
        <v>57</v>
      </c>
      <c r="C403" s="205">
        <v>10083</v>
      </c>
      <c r="D403" s="182">
        <f>_xlfn.SUMIFS('HOLDS'!R1:R155,'HOLDS'!C1:C155,B403)+_xlfn.SUMIFS('HOLDS'!R1:R155,'HOLDS'!C1:C155,"CH.GR.RVSET")</f>
        <v>0</v>
      </c>
      <c r="E403" t="s" s="183">
        <v>10</v>
      </c>
      <c r="F403" s="184">
        <f>VLOOKUP(B403,'HOLDS'!C1:T155,5,FALSE)*1.05</f>
        <v>131.25</v>
      </c>
      <c r="G403" s="182">
        <f>_xlfn.SUMIFS('HOLDS'!R1:R155,'HOLDS'!C1:C155,B403)</f>
        <v>0</v>
      </c>
      <c r="H403" s="185">
        <f>F403*G403</f>
        <v>0</v>
      </c>
      <c r="I403" s="186">
        <f>'INFO'!$D$6</f>
        <v>0</v>
      </c>
      <c r="J403" s="186">
        <f>'INFO'!$D$7</f>
        <v>0</v>
      </c>
      <c r="K403" t="s" s="187">
        <f>'INFO'!$D$8</f>
      </c>
      <c r="L403" s="186">
        <f>'INFO'!$D$9</f>
        <v>0</v>
      </c>
      <c r="M403" s="186">
        <f>'INFO'!$D$10</f>
        <v>0</v>
      </c>
      <c r="N403" t="s" s="187">
        <f>'INFO'!$D$11</f>
      </c>
      <c r="O403" s="186">
        <f>'INFO'!$D$13</f>
        <v>0</v>
      </c>
      <c r="P403" s="186">
        <f>'INFO'!$D$14</f>
        <v>0</v>
      </c>
      <c r="Q403" t="s" s="187">
        <f>'INFO'!$D$15</f>
      </c>
      <c r="R403" s="188">
        <f>'INFO'!$D$17</f>
      </c>
      <c r="S403" t="s" s="187">
        <f>'INFO'!$D$18</f>
      </c>
      <c r="T403" t="s" s="187">
        <f>'INFO'!$D$19</f>
      </c>
      <c r="U403" s="186">
        <f>'INFO'!$D$22</f>
        <v>0</v>
      </c>
      <c r="V403" s="186">
        <f>'INFO'!$D$23</f>
        <v>0</v>
      </c>
      <c r="W403" t="s" s="187">
        <f>'INFO'!$D$24</f>
      </c>
      <c r="X403" s="186">
        <f>'INFO'!$D$25</f>
        <v>0</v>
      </c>
      <c r="Y403" s="186">
        <f>'INFO'!$D$26</f>
        <v>0</v>
      </c>
      <c r="Z403" s="186">
        <f>'INFO'!$D$27</f>
        <v>0</v>
      </c>
      <c r="AA403" t="s" s="187">
        <f>'INFO'!$D$28</f>
      </c>
      <c r="AB403" s="186">
        <f>'INFO'!$D$29</f>
        <v>0</v>
      </c>
      <c r="AC403" s="189">
        <f>'INFO'!$J$10</f>
        <v>0</v>
      </c>
      <c r="AD403" s="186">
        <f>'INFO'!$J$9</f>
        <v>0</v>
      </c>
      <c r="AE403" s="186">
        <f>IF($G$389&gt;0,10*$G$389/D403,0)</f>
        <v>0</v>
      </c>
    </row>
    <row r="404" ht="15.35" customHeight="1">
      <c r="A404" t="s" s="180">
        <v>462</v>
      </c>
      <c r="B404" t="s" s="204">
        <v>59</v>
      </c>
      <c r="C404" s="205">
        <v>10083</v>
      </c>
      <c r="D404" s="182">
        <f>_xlfn.SUMIFS('HOLDS'!R1:R155,'HOLDS'!C1:C155,B404)+_xlfn.SUMIFS('HOLDS'!R1:R155,'HOLDS'!C1:C155,"CH.GR.RVSET")</f>
        <v>0</v>
      </c>
      <c r="E404" t="s" s="183">
        <v>10</v>
      </c>
      <c r="F404" s="184">
        <f>VLOOKUP(B404,'HOLDS'!C1:T155,5,FALSE)*1.05</f>
        <v>137.55</v>
      </c>
      <c r="G404" s="182">
        <f>_xlfn.SUMIFS('HOLDS'!R1:R155,'HOLDS'!C1:C155,B404)</f>
        <v>0</v>
      </c>
      <c r="H404" s="185">
        <f>F404*G404</f>
        <v>0</v>
      </c>
      <c r="I404" s="186">
        <f>'INFO'!$D$6</f>
        <v>0</v>
      </c>
      <c r="J404" s="186">
        <f>'INFO'!$D$7</f>
        <v>0</v>
      </c>
      <c r="K404" t="s" s="187">
        <f>'INFO'!$D$8</f>
      </c>
      <c r="L404" s="186">
        <f>'INFO'!$D$9</f>
        <v>0</v>
      </c>
      <c r="M404" s="186">
        <f>'INFO'!$D$10</f>
        <v>0</v>
      </c>
      <c r="N404" t="s" s="187">
        <f>'INFO'!$D$11</f>
      </c>
      <c r="O404" s="186">
        <f>'INFO'!$D$13</f>
        <v>0</v>
      </c>
      <c r="P404" s="186">
        <f>'INFO'!$D$14</f>
        <v>0</v>
      </c>
      <c r="Q404" t="s" s="187">
        <f>'INFO'!$D$15</f>
      </c>
      <c r="R404" s="188">
        <f>'INFO'!$D$17</f>
      </c>
      <c r="S404" t="s" s="187">
        <f>'INFO'!$D$18</f>
      </c>
      <c r="T404" t="s" s="187">
        <f>'INFO'!$D$19</f>
      </c>
      <c r="U404" s="186">
        <f>'INFO'!$D$22</f>
        <v>0</v>
      </c>
      <c r="V404" s="186">
        <f>'INFO'!$D$23</f>
        <v>0</v>
      </c>
      <c r="W404" t="s" s="187">
        <f>'INFO'!$D$24</f>
      </c>
      <c r="X404" s="186">
        <f>'INFO'!$D$25</f>
        <v>0</v>
      </c>
      <c r="Y404" s="186">
        <f>'INFO'!$D$26</f>
        <v>0</v>
      </c>
      <c r="Z404" s="186">
        <f>'INFO'!$D$27</f>
        <v>0</v>
      </c>
      <c r="AA404" t="s" s="187">
        <f>'INFO'!$D$28</f>
      </c>
      <c r="AB404" s="186">
        <f>'INFO'!$D$29</f>
        <v>0</v>
      </c>
      <c r="AC404" s="189">
        <f>'INFO'!$J$10</f>
        <v>0</v>
      </c>
      <c r="AD404" s="186">
        <f>'INFO'!$J$9</f>
        <v>0</v>
      </c>
      <c r="AE404" s="186">
        <f>IF($G$389&gt;0,10*$G$389/D404,0)</f>
        <v>0</v>
      </c>
    </row>
    <row r="405" ht="15.35" customHeight="1">
      <c r="A405" t="s" s="180">
        <v>463</v>
      </c>
      <c r="B405" t="s" s="204">
        <v>61</v>
      </c>
      <c r="C405" s="205">
        <v>10083</v>
      </c>
      <c r="D405" s="182">
        <f>_xlfn.SUMIFS('HOLDS'!R1:R155,'HOLDS'!C1:C155,B405)+_xlfn.SUMIFS('HOLDS'!R1:R155,'HOLDS'!C1:C155,"CH.GR.RVSET")</f>
        <v>0</v>
      </c>
      <c r="E405" t="s" s="183">
        <v>10</v>
      </c>
      <c r="F405" s="184">
        <f>VLOOKUP(B405,'HOLDS'!C1:T155,5,FALSE)*1.05</f>
        <v>135.975</v>
      </c>
      <c r="G405" s="182">
        <f>_xlfn.SUMIFS('HOLDS'!R1:R155,'HOLDS'!C1:C155,B405)</f>
        <v>0</v>
      </c>
      <c r="H405" s="185">
        <f>F405*G405</f>
        <v>0</v>
      </c>
      <c r="I405" s="186">
        <f>'INFO'!$D$6</f>
        <v>0</v>
      </c>
      <c r="J405" s="186">
        <f>'INFO'!$D$7</f>
        <v>0</v>
      </c>
      <c r="K405" t="s" s="187">
        <f>'INFO'!$D$8</f>
      </c>
      <c r="L405" s="186">
        <f>'INFO'!$D$9</f>
        <v>0</v>
      </c>
      <c r="M405" s="186">
        <f>'INFO'!$D$10</f>
        <v>0</v>
      </c>
      <c r="N405" t="s" s="187">
        <f>'INFO'!$D$11</f>
      </c>
      <c r="O405" s="186">
        <f>'INFO'!$D$13</f>
        <v>0</v>
      </c>
      <c r="P405" s="186">
        <f>'INFO'!$D$14</f>
        <v>0</v>
      </c>
      <c r="Q405" t="s" s="187">
        <f>'INFO'!$D$15</f>
      </c>
      <c r="R405" s="188">
        <f>'INFO'!$D$17</f>
      </c>
      <c r="S405" t="s" s="187">
        <f>'INFO'!$D$18</f>
      </c>
      <c r="T405" t="s" s="187">
        <f>'INFO'!$D$19</f>
      </c>
      <c r="U405" s="186">
        <f>'INFO'!$D$22</f>
        <v>0</v>
      </c>
      <c r="V405" s="186">
        <f>'INFO'!$D$23</f>
        <v>0</v>
      </c>
      <c r="W405" t="s" s="187">
        <f>'INFO'!$D$24</f>
      </c>
      <c r="X405" s="186">
        <f>'INFO'!$D$25</f>
        <v>0</v>
      </c>
      <c r="Y405" s="186">
        <f>'INFO'!$D$26</f>
        <v>0</v>
      </c>
      <c r="Z405" s="186">
        <f>'INFO'!$D$27</f>
        <v>0</v>
      </c>
      <c r="AA405" t="s" s="187">
        <f>'INFO'!$D$28</f>
      </c>
      <c r="AB405" s="186">
        <f>'INFO'!$D$29</f>
        <v>0</v>
      </c>
      <c r="AC405" s="189">
        <f>'INFO'!$J$10</f>
        <v>0</v>
      </c>
      <c r="AD405" s="186">
        <f>'INFO'!$J$9</f>
        <v>0</v>
      </c>
      <c r="AE405" s="186">
        <f>IF($G$389&gt;0,10*$G$389/D405,0)</f>
        <v>0</v>
      </c>
    </row>
    <row r="406" ht="15.35" customHeight="1">
      <c r="A406" t="s" s="180">
        <v>464</v>
      </c>
      <c r="B406" t="s" s="204">
        <v>63</v>
      </c>
      <c r="C406" s="205">
        <v>10083</v>
      </c>
      <c r="D406" s="182">
        <f>_xlfn.SUMIFS('HOLDS'!R1:R155,'HOLDS'!C1:C155,B406)+_xlfn.SUMIFS('HOLDS'!R1:R155,'HOLDS'!C1:C155,"CH.GR.RVSET")</f>
        <v>0</v>
      </c>
      <c r="E406" t="s" s="183">
        <v>10</v>
      </c>
      <c r="F406" s="184">
        <f>VLOOKUP(B406,'HOLDS'!C1:T155,5,FALSE)*1.05</f>
        <v>146.475</v>
      </c>
      <c r="G406" s="182">
        <f>_xlfn.SUMIFS('HOLDS'!R1:R155,'HOLDS'!C1:C155,B406)</f>
        <v>0</v>
      </c>
      <c r="H406" s="185">
        <f>F406*G406</f>
        <v>0</v>
      </c>
      <c r="I406" s="186">
        <f>'INFO'!$D$6</f>
        <v>0</v>
      </c>
      <c r="J406" s="186">
        <f>'INFO'!$D$7</f>
        <v>0</v>
      </c>
      <c r="K406" t="s" s="187">
        <f>'INFO'!$D$8</f>
      </c>
      <c r="L406" s="186">
        <f>'INFO'!$D$9</f>
        <v>0</v>
      </c>
      <c r="M406" s="186">
        <f>'INFO'!$D$10</f>
        <v>0</v>
      </c>
      <c r="N406" t="s" s="187">
        <f>'INFO'!$D$11</f>
      </c>
      <c r="O406" s="186">
        <f>'INFO'!$D$13</f>
        <v>0</v>
      </c>
      <c r="P406" s="186">
        <f>'INFO'!$D$14</f>
        <v>0</v>
      </c>
      <c r="Q406" t="s" s="187">
        <f>'INFO'!$D$15</f>
      </c>
      <c r="R406" s="188">
        <f>'INFO'!$D$17</f>
      </c>
      <c r="S406" t="s" s="187">
        <f>'INFO'!$D$18</f>
      </c>
      <c r="T406" t="s" s="187">
        <f>'INFO'!$D$19</f>
      </c>
      <c r="U406" s="186">
        <f>'INFO'!$D$22</f>
        <v>0</v>
      </c>
      <c r="V406" s="186">
        <f>'INFO'!$D$23</f>
        <v>0</v>
      </c>
      <c r="W406" t="s" s="187">
        <f>'INFO'!$D$24</f>
      </c>
      <c r="X406" s="186">
        <f>'INFO'!$D$25</f>
        <v>0</v>
      </c>
      <c r="Y406" s="186">
        <f>'INFO'!$D$26</f>
        <v>0</v>
      </c>
      <c r="Z406" s="186">
        <f>'INFO'!$D$27</f>
        <v>0</v>
      </c>
      <c r="AA406" t="s" s="187">
        <f>'INFO'!$D$28</f>
      </c>
      <c r="AB406" s="186">
        <f>'INFO'!$D$29</f>
        <v>0</v>
      </c>
      <c r="AC406" s="189">
        <f>'INFO'!$J$10</f>
        <v>0</v>
      </c>
      <c r="AD406" s="186">
        <f>'INFO'!$J$9</f>
        <v>0</v>
      </c>
      <c r="AE406" s="186">
        <f>IF($G$389&gt;0,10*$G$389/D406,0)</f>
        <v>0</v>
      </c>
    </row>
    <row r="407" ht="15.35" customHeight="1">
      <c r="A407" t="s" s="180">
        <v>465</v>
      </c>
      <c r="B407" t="s" s="204">
        <v>65</v>
      </c>
      <c r="C407" s="205">
        <v>10083</v>
      </c>
      <c r="D407" s="182">
        <f>_xlfn.SUMIFS('HOLDS'!R1:R155,'HOLDS'!C1:C155,B407)+_xlfn.SUMIFS('HOLDS'!R1:R155,'HOLDS'!C1:C155,"CH.GR.RVSET")</f>
        <v>0</v>
      </c>
      <c r="E407" t="s" s="183">
        <v>10</v>
      </c>
      <c r="F407" s="184">
        <f>VLOOKUP(B407,'HOLDS'!C1:T155,5,FALSE)*1.05</f>
        <v>138.075</v>
      </c>
      <c r="G407" s="182">
        <f>_xlfn.SUMIFS('HOLDS'!R1:R155,'HOLDS'!C1:C155,B407)</f>
        <v>0</v>
      </c>
      <c r="H407" s="185">
        <f>F407*G407</f>
        <v>0</v>
      </c>
      <c r="I407" s="186">
        <f>'INFO'!$D$6</f>
        <v>0</v>
      </c>
      <c r="J407" s="186">
        <f>'INFO'!$D$7</f>
        <v>0</v>
      </c>
      <c r="K407" t="s" s="187">
        <f>'INFO'!$D$8</f>
      </c>
      <c r="L407" s="186">
        <f>'INFO'!$D$9</f>
        <v>0</v>
      </c>
      <c r="M407" s="186">
        <f>'INFO'!$D$10</f>
        <v>0</v>
      </c>
      <c r="N407" t="s" s="187">
        <f>'INFO'!$D$11</f>
      </c>
      <c r="O407" s="186">
        <f>'INFO'!$D$13</f>
        <v>0</v>
      </c>
      <c r="P407" s="186">
        <f>'INFO'!$D$14</f>
        <v>0</v>
      </c>
      <c r="Q407" t="s" s="187">
        <f>'INFO'!$D$15</f>
      </c>
      <c r="R407" s="188">
        <f>'INFO'!$D$17</f>
      </c>
      <c r="S407" t="s" s="187">
        <f>'INFO'!$D$18</f>
      </c>
      <c r="T407" t="s" s="187">
        <f>'INFO'!$D$19</f>
      </c>
      <c r="U407" s="186">
        <f>'INFO'!$D$22</f>
        <v>0</v>
      </c>
      <c r="V407" s="186">
        <f>'INFO'!$D$23</f>
        <v>0</v>
      </c>
      <c r="W407" t="s" s="187">
        <f>'INFO'!$D$24</f>
      </c>
      <c r="X407" s="186">
        <f>'INFO'!$D$25</f>
        <v>0</v>
      </c>
      <c r="Y407" s="186">
        <f>'INFO'!$D$26</f>
        <v>0</v>
      </c>
      <c r="Z407" s="186">
        <f>'INFO'!$D$27</f>
        <v>0</v>
      </c>
      <c r="AA407" t="s" s="187">
        <f>'INFO'!$D$28</f>
      </c>
      <c r="AB407" s="186">
        <f>'INFO'!$D$29</f>
        <v>0</v>
      </c>
      <c r="AC407" s="189">
        <f>'INFO'!$J$10</f>
        <v>0</v>
      </c>
      <c r="AD407" s="186">
        <f>'INFO'!$J$9</f>
        <v>0</v>
      </c>
      <c r="AE407" s="186">
        <f>IF($G$389&gt;0,10*$G$389/D407,0)</f>
        <v>0</v>
      </c>
    </row>
    <row r="408" ht="15.35" customHeight="1">
      <c r="A408" t="s" s="180">
        <v>466</v>
      </c>
      <c r="B408" t="s" s="204">
        <v>67</v>
      </c>
      <c r="C408" s="205">
        <v>10083</v>
      </c>
      <c r="D408" s="182">
        <f>_xlfn.SUMIFS('HOLDS'!R1:R155,'HOLDS'!C1:C155,B408)+_xlfn.SUMIFS('HOLDS'!R1:R155,'HOLDS'!C1:C155,"CH.GR.RVSET")</f>
        <v>0</v>
      </c>
      <c r="E408" t="s" s="183">
        <v>10</v>
      </c>
      <c r="F408" s="184">
        <f>VLOOKUP(B408,'HOLDS'!C1:T155,5,FALSE)*1.05</f>
        <v>129.15</v>
      </c>
      <c r="G408" s="182">
        <f>_xlfn.SUMIFS('HOLDS'!R1:R155,'HOLDS'!C1:C155,B408)</f>
        <v>0</v>
      </c>
      <c r="H408" s="185">
        <f>F408*G408</f>
        <v>0</v>
      </c>
      <c r="I408" s="186">
        <f>'INFO'!$D$6</f>
        <v>0</v>
      </c>
      <c r="J408" s="186">
        <f>'INFO'!$D$7</f>
        <v>0</v>
      </c>
      <c r="K408" t="s" s="187">
        <f>'INFO'!$D$8</f>
      </c>
      <c r="L408" s="186">
        <f>'INFO'!$D$9</f>
        <v>0</v>
      </c>
      <c r="M408" s="186">
        <f>'INFO'!$D$10</f>
        <v>0</v>
      </c>
      <c r="N408" t="s" s="187">
        <f>'INFO'!$D$11</f>
      </c>
      <c r="O408" s="186">
        <f>'INFO'!$D$13</f>
        <v>0</v>
      </c>
      <c r="P408" s="186">
        <f>'INFO'!$D$14</f>
        <v>0</v>
      </c>
      <c r="Q408" t="s" s="187">
        <f>'INFO'!$D$15</f>
      </c>
      <c r="R408" s="188">
        <f>'INFO'!$D$17</f>
      </c>
      <c r="S408" t="s" s="187">
        <f>'INFO'!$D$18</f>
      </c>
      <c r="T408" t="s" s="187">
        <f>'INFO'!$D$19</f>
      </c>
      <c r="U408" s="186">
        <f>'INFO'!$D$22</f>
        <v>0</v>
      </c>
      <c r="V408" s="186">
        <f>'INFO'!$D$23</f>
        <v>0</v>
      </c>
      <c r="W408" t="s" s="187">
        <f>'INFO'!$D$24</f>
      </c>
      <c r="X408" s="186">
        <f>'INFO'!$D$25</f>
        <v>0</v>
      </c>
      <c r="Y408" s="186">
        <f>'INFO'!$D$26</f>
        <v>0</v>
      </c>
      <c r="Z408" s="186">
        <f>'INFO'!$D$27</f>
        <v>0</v>
      </c>
      <c r="AA408" t="s" s="187">
        <f>'INFO'!$D$28</f>
      </c>
      <c r="AB408" s="186">
        <f>'INFO'!$D$29</f>
        <v>0</v>
      </c>
      <c r="AC408" s="189">
        <f>'INFO'!$J$10</f>
        <v>0</v>
      </c>
      <c r="AD408" s="186">
        <f>'INFO'!$J$9</f>
        <v>0</v>
      </c>
      <c r="AE408" s="186">
        <f>IF($G$389&gt;0,10*$G$389/D408,0)</f>
        <v>0</v>
      </c>
    </row>
    <row r="409" ht="15.35" customHeight="1">
      <c r="A409" t="s" s="180">
        <v>467</v>
      </c>
      <c r="B409" t="s" s="204">
        <v>69</v>
      </c>
      <c r="C409" s="205">
        <v>10083</v>
      </c>
      <c r="D409" s="182">
        <f>_xlfn.SUMIFS('HOLDS'!R1:R155,'HOLDS'!C1:C155,B409)+_xlfn.SUMIFS('HOLDS'!R1:R155,'HOLDS'!C1:C155,"CH.GR.RVSET")</f>
        <v>0</v>
      </c>
      <c r="E409" t="s" s="183">
        <v>10</v>
      </c>
      <c r="F409" s="184">
        <f>VLOOKUP(B409,'HOLDS'!C1:T155,5,FALSE)*1.05</f>
        <v>143.325</v>
      </c>
      <c r="G409" s="182">
        <f>_xlfn.SUMIFS('HOLDS'!R1:R155,'HOLDS'!C1:C155,B409)</f>
        <v>0</v>
      </c>
      <c r="H409" s="185">
        <f>F409*G409</f>
        <v>0</v>
      </c>
      <c r="I409" s="186">
        <f>'INFO'!$D$6</f>
        <v>0</v>
      </c>
      <c r="J409" s="186">
        <f>'INFO'!$D$7</f>
        <v>0</v>
      </c>
      <c r="K409" t="s" s="187">
        <f>'INFO'!$D$8</f>
      </c>
      <c r="L409" s="186">
        <f>'INFO'!$D$9</f>
        <v>0</v>
      </c>
      <c r="M409" s="186">
        <f>'INFO'!$D$10</f>
        <v>0</v>
      </c>
      <c r="N409" t="s" s="187">
        <f>'INFO'!$D$11</f>
      </c>
      <c r="O409" s="186">
        <f>'INFO'!$D$13</f>
        <v>0</v>
      </c>
      <c r="P409" s="186">
        <f>'INFO'!$D$14</f>
        <v>0</v>
      </c>
      <c r="Q409" t="s" s="187">
        <f>'INFO'!$D$15</f>
      </c>
      <c r="R409" s="188">
        <f>'INFO'!$D$17</f>
      </c>
      <c r="S409" t="s" s="187">
        <f>'INFO'!$D$18</f>
      </c>
      <c r="T409" t="s" s="187">
        <f>'INFO'!$D$19</f>
      </c>
      <c r="U409" s="186">
        <f>'INFO'!$D$22</f>
        <v>0</v>
      </c>
      <c r="V409" s="186">
        <f>'INFO'!$D$23</f>
        <v>0</v>
      </c>
      <c r="W409" t="s" s="187">
        <f>'INFO'!$D$24</f>
      </c>
      <c r="X409" s="186">
        <f>'INFO'!$D$25</f>
        <v>0</v>
      </c>
      <c r="Y409" s="186">
        <f>'INFO'!$D$26</f>
        <v>0</v>
      </c>
      <c r="Z409" s="186">
        <f>'INFO'!$D$27</f>
        <v>0</v>
      </c>
      <c r="AA409" t="s" s="187">
        <f>'INFO'!$D$28</f>
      </c>
      <c r="AB409" s="186">
        <f>'INFO'!$D$29</f>
        <v>0</v>
      </c>
      <c r="AC409" s="189">
        <f>'INFO'!$J$10</f>
        <v>0</v>
      </c>
      <c r="AD409" s="186">
        <f>'INFO'!$J$9</f>
        <v>0</v>
      </c>
      <c r="AE409" s="186">
        <f>IF($G$389&gt;0,10*$G$389/D409,0)</f>
        <v>0</v>
      </c>
    </row>
    <row r="410" ht="15.35" customHeight="1">
      <c r="A410" t="s" s="180">
        <v>468</v>
      </c>
      <c r="B410" t="s" s="204">
        <v>71</v>
      </c>
      <c r="C410" s="205">
        <v>10083</v>
      </c>
      <c r="D410" s="182">
        <f>_xlfn.SUMIFS('HOLDS'!R1:R155,'HOLDS'!C1:C155,B410)+_xlfn.SUMIFS('HOLDS'!R1:R155,'HOLDS'!C1:C155,"CH.GR.RVSET")</f>
        <v>0</v>
      </c>
      <c r="E410" t="s" s="183">
        <v>10</v>
      </c>
      <c r="F410" s="184">
        <f>VLOOKUP(B410,'HOLDS'!C1:T155,5,FALSE)*1.05</f>
        <v>167.475</v>
      </c>
      <c r="G410" s="182">
        <f>_xlfn.SUMIFS('HOLDS'!R1:R155,'HOLDS'!C1:C155,B410)</f>
        <v>0</v>
      </c>
      <c r="H410" s="185">
        <f>F410*G410</f>
        <v>0</v>
      </c>
      <c r="I410" s="186">
        <f>'INFO'!$D$6</f>
        <v>0</v>
      </c>
      <c r="J410" s="186">
        <f>'INFO'!$D$7</f>
        <v>0</v>
      </c>
      <c r="K410" t="s" s="187">
        <f>'INFO'!$D$8</f>
      </c>
      <c r="L410" s="186">
        <f>'INFO'!$D$9</f>
        <v>0</v>
      </c>
      <c r="M410" s="186">
        <f>'INFO'!$D$10</f>
        <v>0</v>
      </c>
      <c r="N410" t="s" s="187">
        <f>'INFO'!$D$11</f>
      </c>
      <c r="O410" s="186">
        <f>'INFO'!$D$13</f>
        <v>0</v>
      </c>
      <c r="P410" s="186">
        <f>'INFO'!$D$14</f>
        <v>0</v>
      </c>
      <c r="Q410" t="s" s="187">
        <f>'INFO'!$D$15</f>
      </c>
      <c r="R410" s="188">
        <f>'INFO'!$D$17</f>
      </c>
      <c r="S410" t="s" s="187">
        <f>'INFO'!$D$18</f>
      </c>
      <c r="T410" t="s" s="187">
        <f>'INFO'!$D$19</f>
      </c>
      <c r="U410" s="186">
        <f>'INFO'!$D$22</f>
        <v>0</v>
      </c>
      <c r="V410" s="186">
        <f>'INFO'!$D$23</f>
        <v>0</v>
      </c>
      <c r="W410" t="s" s="187">
        <f>'INFO'!$D$24</f>
      </c>
      <c r="X410" s="186">
        <f>'INFO'!$D$25</f>
        <v>0</v>
      </c>
      <c r="Y410" s="186">
        <f>'INFO'!$D$26</f>
        <v>0</v>
      </c>
      <c r="Z410" s="186">
        <f>'INFO'!$D$27</f>
        <v>0</v>
      </c>
      <c r="AA410" t="s" s="187">
        <f>'INFO'!$D$28</f>
      </c>
      <c r="AB410" s="186">
        <f>'INFO'!$D$29</f>
        <v>0</v>
      </c>
      <c r="AC410" s="189">
        <f>'INFO'!$J$10</f>
        <v>0</v>
      </c>
      <c r="AD410" s="186">
        <f>'INFO'!$J$9</f>
        <v>0</v>
      </c>
      <c r="AE410" s="186">
        <f>IF($G$389&gt;0,10*$G$389/D410,0)</f>
        <v>0</v>
      </c>
    </row>
    <row r="411" ht="15.35" customHeight="1">
      <c r="A411" t="s" s="180">
        <v>469</v>
      </c>
      <c r="B411" t="s" s="204">
        <v>74</v>
      </c>
      <c r="C411" s="205">
        <v>10083</v>
      </c>
      <c r="D411" s="182">
        <f>_xlfn.SUMIFS('HOLDS'!R1:R155,'HOLDS'!C1:C155,B411)+_xlfn.SUMIFS('HOLDS'!R1:R155,'HOLDS'!C1:C155,"CH.GR.RVSET")</f>
        <v>0</v>
      </c>
      <c r="E411" t="s" s="183">
        <v>10</v>
      </c>
      <c r="F411" s="184">
        <f>VLOOKUP(B411,'HOLDS'!C1:T155,5,FALSE)*1.05</f>
        <v>169.575</v>
      </c>
      <c r="G411" s="182">
        <f>_xlfn.SUMIFS('HOLDS'!R1:R155,'HOLDS'!C1:C155,B411)</f>
        <v>0</v>
      </c>
      <c r="H411" s="185">
        <f>F411*G411</f>
        <v>0</v>
      </c>
      <c r="I411" s="186">
        <f>'INFO'!$D$6</f>
        <v>0</v>
      </c>
      <c r="J411" s="186">
        <f>'INFO'!$D$7</f>
        <v>0</v>
      </c>
      <c r="K411" t="s" s="187">
        <f>'INFO'!$D$8</f>
      </c>
      <c r="L411" s="186">
        <f>'INFO'!$D$9</f>
        <v>0</v>
      </c>
      <c r="M411" s="186">
        <f>'INFO'!$D$10</f>
        <v>0</v>
      </c>
      <c r="N411" t="s" s="187">
        <f>'INFO'!$D$11</f>
      </c>
      <c r="O411" s="186">
        <f>'INFO'!$D$13</f>
        <v>0</v>
      </c>
      <c r="P411" s="186">
        <f>'INFO'!$D$14</f>
        <v>0</v>
      </c>
      <c r="Q411" t="s" s="187">
        <f>'INFO'!$D$15</f>
      </c>
      <c r="R411" s="188">
        <f>'INFO'!$D$17</f>
      </c>
      <c r="S411" t="s" s="187">
        <f>'INFO'!$D$18</f>
      </c>
      <c r="T411" t="s" s="187">
        <f>'INFO'!$D$19</f>
      </c>
      <c r="U411" s="186">
        <f>'INFO'!$D$22</f>
        <v>0</v>
      </c>
      <c r="V411" s="186">
        <f>'INFO'!$D$23</f>
        <v>0</v>
      </c>
      <c r="W411" t="s" s="187">
        <f>'INFO'!$D$24</f>
      </c>
      <c r="X411" s="186">
        <f>'INFO'!$D$25</f>
        <v>0</v>
      </c>
      <c r="Y411" s="186">
        <f>'INFO'!$D$26</f>
        <v>0</v>
      </c>
      <c r="Z411" s="186">
        <f>'INFO'!$D$27</f>
        <v>0</v>
      </c>
      <c r="AA411" t="s" s="187">
        <f>'INFO'!$D$28</f>
      </c>
      <c r="AB411" s="186">
        <f>'INFO'!$D$29</f>
        <v>0</v>
      </c>
      <c r="AC411" s="189">
        <f>'INFO'!$J$10</f>
        <v>0</v>
      </c>
      <c r="AD411" s="186">
        <f>'INFO'!$J$9</f>
        <v>0</v>
      </c>
      <c r="AE411" s="186">
        <f>IF($G$389&gt;0,10*$G$389/D411,0)</f>
        <v>0</v>
      </c>
    </row>
    <row r="412" ht="15.35" customHeight="1">
      <c r="A412" t="s" s="180">
        <v>470</v>
      </c>
      <c r="B412" t="s" s="204">
        <v>76</v>
      </c>
      <c r="C412" s="205">
        <v>10083</v>
      </c>
      <c r="D412" s="182">
        <f>_xlfn.SUMIFS('HOLDS'!R1:R155,'HOLDS'!C1:C155,B412)+_xlfn.SUMIFS('HOLDS'!R1:R155,'HOLDS'!C1:C155,"CH.GR.RVSET")</f>
        <v>0</v>
      </c>
      <c r="E412" t="s" s="183">
        <v>10</v>
      </c>
      <c r="F412" s="184">
        <f>VLOOKUP(B412,'HOLDS'!C1:T155,5,FALSE)*1.05</f>
        <v>238.875</v>
      </c>
      <c r="G412" s="182">
        <f>_xlfn.SUMIFS('HOLDS'!R1:R155,'HOLDS'!C1:C155,B412)</f>
        <v>0</v>
      </c>
      <c r="H412" s="185">
        <f>F412*G412</f>
        <v>0</v>
      </c>
      <c r="I412" s="186">
        <f>'INFO'!$D$6</f>
        <v>0</v>
      </c>
      <c r="J412" s="186">
        <f>'INFO'!$D$7</f>
        <v>0</v>
      </c>
      <c r="K412" t="s" s="187">
        <f>'INFO'!$D$8</f>
      </c>
      <c r="L412" s="186">
        <f>'INFO'!$D$9</f>
        <v>0</v>
      </c>
      <c r="M412" s="186">
        <f>'INFO'!$D$10</f>
        <v>0</v>
      </c>
      <c r="N412" t="s" s="187">
        <f>'INFO'!$D$11</f>
      </c>
      <c r="O412" s="186">
        <f>'INFO'!$D$13</f>
        <v>0</v>
      </c>
      <c r="P412" s="186">
        <f>'INFO'!$D$14</f>
        <v>0</v>
      </c>
      <c r="Q412" t="s" s="187">
        <f>'INFO'!$D$15</f>
      </c>
      <c r="R412" s="188">
        <f>'INFO'!$D$17</f>
      </c>
      <c r="S412" t="s" s="187">
        <f>'INFO'!$D$18</f>
      </c>
      <c r="T412" t="s" s="187">
        <f>'INFO'!$D$19</f>
      </c>
      <c r="U412" s="186">
        <f>'INFO'!$D$22</f>
        <v>0</v>
      </c>
      <c r="V412" s="186">
        <f>'INFO'!$D$23</f>
        <v>0</v>
      </c>
      <c r="W412" t="s" s="187">
        <f>'INFO'!$D$24</f>
      </c>
      <c r="X412" s="186">
        <f>'INFO'!$D$25</f>
        <v>0</v>
      </c>
      <c r="Y412" s="186">
        <f>'INFO'!$D$26</f>
        <v>0</v>
      </c>
      <c r="Z412" s="186">
        <f>'INFO'!$D$27</f>
        <v>0</v>
      </c>
      <c r="AA412" t="s" s="187">
        <f>'INFO'!$D$28</f>
      </c>
      <c r="AB412" s="186">
        <f>'INFO'!$D$29</f>
        <v>0</v>
      </c>
      <c r="AC412" s="189">
        <f>'INFO'!$J$10</f>
        <v>0</v>
      </c>
      <c r="AD412" s="186">
        <f>'INFO'!$J$9</f>
        <v>0</v>
      </c>
      <c r="AE412" s="186">
        <f>IF($G$389&gt;0,10*$G$389/D412,0)</f>
        <v>0</v>
      </c>
    </row>
    <row r="413" ht="15.35" customHeight="1">
      <c r="A413" t="s" s="180">
        <v>471</v>
      </c>
      <c r="B413" t="s" s="204">
        <v>78</v>
      </c>
      <c r="C413" s="205">
        <v>10083</v>
      </c>
      <c r="D413" s="182">
        <f>_xlfn.SUMIFS('HOLDS'!R1:R155,'HOLDS'!C1:C155,B413)+_xlfn.SUMIFS('HOLDS'!R1:R155,'HOLDS'!C1:C155,"CH.GR.RVSET")</f>
        <v>0</v>
      </c>
      <c r="E413" t="s" s="183">
        <v>10</v>
      </c>
      <c r="F413" s="184">
        <f>VLOOKUP(B413,'HOLDS'!C1:T155,5,FALSE)*1.05</f>
        <v>160.65</v>
      </c>
      <c r="G413" s="182">
        <f>_xlfn.SUMIFS('HOLDS'!R1:R155,'HOLDS'!C1:C155,B413)</f>
        <v>0</v>
      </c>
      <c r="H413" s="185">
        <f>F413*G413</f>
        <v>0</v>
      </c>
      <c r="I413" s="186">
        <f>'INFO'!$D$6</f>
        <v>0</v>
      </c>
      <c r="J413" s="186">
        <f>'INFO'!$D$7</f>
        <v>0</v>
      </c>
      <c r="K413" t="s" s="187">
        <f>'INFO'!$D$8</f>
      </c>
      <c r="L413" s="186">
        <f>'INFO'!$D$9</f>
        <v>0</v>
      </c>
      <c r="M413" s="186">
        <f>'INFO'!$D$10</f>
        <v>0</v>
      </c>
      <c r="N413" t="s" s="187">
        <f>'INFO'!$D$11</f>
      </c>
      <c r="O413" s="186">
        <f>'INFO'!$D$13</f>
        <v>0</v>
      </c>
      <c r="P413" s="186">
        <f>'INFO'!$D$14</f>
        <v>0</v>
      </c>
      <c r="Q413" t="s" s="187">
        <f>'INFO'!$D$15</f>
      </c>
      <c r="R413" s="188">
        <f>'INFO'!$D$17</f>
      </c>
      <c r="S413" t="s" s="187">
        <f>'INFO'!$D$18</f>
      </c>
      <c r="T413" t="s" s="187">
        <f>'INFO'!$D$19</f>
      </c>
      <c r="U413" s="186">
        <f>'INFO'!$D$22</f>
        <v>0</v>
      </c>
      <c r="V413" s="186">
        <f>'INFO'!$D$23</f>
        <v>0</v>
      </c>
      <c r="W413" t="s" s="187">
        <f>'INFO'!$D$24</f>
      </c>
      <c r="X413" s="186">
        <f>'INFO'!$D$25</f>
        <v>0</v>
      </c>
      <c r="Y413" s="186">
        <f>'INFO'!$D$26</f>
        <v>0</v>
      </c>
      <c r="Z413" s="186">
        <f>'INFO'!$D$27</f>
        <v>0</v>
      </c>
      <c r="AA413" t="s" s="187">
        <f>'INFO'!$D$28</f>
      </c>
      <c r="AB413" s="186">
        <f>'INFO'!$D$29</f>
        <v>0</v>
      </c>
      <c r="AC413" s="189">
        <f>'INFO'!$J$10</f>
        <v>0</v>
      </c>
      <c r="AD413" s="186">
        <f>'INFO'!$J$9</f>
        <v>0</v>
      </c>
      <c r="AE413" s="186">
        <f>IF($G$389&gt;0,10*$G$389/D413,0)</f>
        <v>0</v>
      </c>
    </row>
    <row r="414" ht="15.35" customHeight="1">
      <c r="A414" t="s" s="180">
        <v>472</v>
      </c>
      <c r="B414" t="s" s="204">
        <v>80</v>
      </c>
      <c r="C414" s="205">
        <v>10083</v>
      </c>
      <c r="D414" s="182">
        <f>_xlfn.SUMIFS('HOLDS'!R1:R155,'HOLDS'!C1:C155,B414)+_xlfn.SUMIFS('HOLDS'!R1:R155,'HOLDS'!C1:C155,"CH.GR.RVSET")</f>
        <v>0</v>
      </c>
      <c r="E414" t="s" s="183">
        <v>10</v>
      </c>
      <c r="F414" s="184">
        <f>VLOOKUP(B414,'HOLDS'!C1:T155,5,FALSE)*1.05</f>
        <v>148.05</v>
      </c>
      <c r="G414" s="182">
        <f>_xlfn.SUMIFS('HOLDS'!R1:R155,'HOLDS'!C1:C155,B414)</f>
        <v>0</v>
      </c>
      <c r="H414" s="185">
        <f>F414*G414</f>
        <v>0</v>
      </c>
      <c r="I414" s="186">
        <f>'INFO'!$D$6</f>
        <v>0</v>
      </c>
      <c r="J414" s="186">
        <f>'INFO'!$D$7</f>
        <v>0</v>
      </c>
      <c r="K414" t="s" s="187">
        <f>'INFO'!$D$8</f>
      </c>
      <c r="L414" s="186">
        <f>'INFO'!$D$9</f>
        <v>0</v>
      </c>
      <c r="M414" s="186">
        <f>'INFO'!$D$10</f>
        <v>0</v>
      </c>
      <c r="N414" t="s" s="187">
        <f>'INFO'!$D$11</f>
      </c>
      <c r="O414" s="186">
        <f>'INFO'!$D$13</f>
        <v>0</v>
      </c>
      <c r="P414" s="186">
        <f>'INFO'!$D$14</f>
        <v>0</v>
      </c>
      <c r="Q414" t="s" s="187">
        <f>'INFO'!$D$15</f>
      </c>
      <c r="R414" s="188">
        <f>'INFO'!$D$17</f>
      </c>
      <c r="S414" t="s" s="187">
        <f>'INFO'!$D$18</f>
      </c>
      <c r="T414" t="s" s="187">
        <f>'INFO'!$D$19</f>
      </c>
      <c r="U414" s="186">
        <f>'INFO'!$D$22</f>
        <v>0</v>
      </c>
      <c r="V414" s="186">
        <f>'INFO'!$D$23</f>
        <v>0</v>
      </c>
      <c r="W414" t="s" s="187">
        <f>'INFO'!$D$24</f>
      </c>
      <c r="X414" s="186">
        <f>'INFO'!$D$25</f>
        <v>0</v>
      </c>
      <c r="Y414" s="186">
        <f>'INFO'!$D$26</f>
        <v>0</v>
      </c>
      <c r="Z414" s="186">
        <f>'INFO'!$D$27</f>
        <v>0</v>
      </c>
      <c r="AA414" t="s" s="187">
        <f>'INFO'!$D$28</f>
      </c>
      <c r="AB414" s="186">
        <f>'INFO'!$D$29</f>
        <v>0</v>
      </c>
      <c r="AC414" s="189">
        <f>'INFO'!$J$10</f>
        <v>0</v>
      </c>
      <c r="AD414" s="186">
        <f>'INFO'!$J$9</f>
        <v>0</v>
      </c>
      <c r="AE414" s="186">
        <f>IF($G$389&gt;0,10*$G$389/D414,0)</f>
        <v>0</v>
      </c>
    </row>
    <row r="415" ht="15.35" customHeight="1">
      <c r="A415" t="s" s="180">
        <v>473</v>
      </c>
      <c r="B415" t="s" s="204">
        <v>82</v>
      </c>
      <c r="C415" s="205">
        <v>10083</v>
      </c>
      <c r="D415" s="182">
        <f>_xlfn.SUMIFS('HOLDS'!R1:R155,'HOLDS'!C1:C155,B415)+_xlfn.SUMIFS('HOLDS'!R1:R155,'HOLDS'!C1:C155,"CH.GR.RVSET")</f>
        <v>0</v>
      </c>
      <c r="E415" t="s" s="183">
        <v>10</v>
      </c>
      <c r="F415" s="184">
        <f>VLOOKUP(B415,'HOLDS'!C1:T155,5,FALSE)*1.05</f>
        <v>135.975</v>
      </c>
      <c r="G415" s="182">
        <f>_xlfn.SUMIFS('HOLDS'!R1:R155,'HOLDS'!C1:C155,B415)</f>
        <v>0</v>
      </c>
      <c r="H415" s="185">
        <f>F415*G415</f>
        <v>0</v>
      </c>
      <c r="I415" s="186">
        <f>'INFO'!$D$6</f>
        <v>0</v>
      </c>
      <c r="J415" s="186">
        <f>'INFO'!$D$7</f>
        <v>0</v>
      </c>
      <c r="K415" t="s" s="187">
        <f>'INFO'!$D$8</f>
      </c>
      <c r="L415" s="186">
        <f>'INFO'!$D$9</f>
        <v>0</v>
      </c>
      <c r="M415" s="186">
        <f>'INFO'!$D$10</f>
        <v>0</v>
      </c>
      <c r="N415" t="s" s="187">
        <f>'INFO'!$D$11</f>
      </c>
      <c r="O415" s="186">
        <f>'INFO'!$D$13</f>
        <v>0</v>
      </c>
      <c r="P415" s="186">
        <f>'INFO'!$D$14</f>
        <v>0</v>
      </c>
      <c r="Q415" t="s" s="187">
        <f>'INFO'!$D$15</f>
      </c>
      <c r="R415" s="188">
        <f>'INFO'!$D$17</f>
      </c>
      <c r="S415" t="s" s="187">
        <f>'INFO'!$D$18</f>
      </c>
      <c r="T415" t="s" s="187">
        <f>'INFO'!$D$19</f>
      </c>
      <c r="U415" s="186">
        <f>'INFO'!$D$22</f>
        <v>0</v>
      </c>
      <c r="V415" s="186">
        <f>'INFO'!$D$23</f>
        <v>0</v>
      </c>
      <c r="W415" t="s" s="187">
        <f>'INFO'!$D$24</f>
      </c>
      <c r="X415" s="186">
        <f>'INFO'!$D$25</f>
        <v>0</v>
      </c>
      <c r="Y415" s="186">
        <f>'INFO'!$D$26</f>
        <v>0</v>
      </c>
      <c r="Z415" s="186">
        <f>'INFO'!$D$27</f>
        <v>0</v>
      </c>
      <c r="AA415" t="s" s="187">
        <f>'INFO'!$D$28</f>
      </c>
      <c r="AB415" s="186">
        <f>'INFO'!$D$29</f>
        <v>0</v>
      </c>
      <c r="AC415" s="189">
        <f>'INFO'!$J$10</f>
        <v>0</v>
      </c>
      <c r="AD415" s="186">
        <f>'INFO'!$J$9</f>
        <v>0</v>
      </c>
      <c r="AE415" s="186">
        <f>IF($G$389&gt;0,10*$G$389/D415,0)</f>
        <v>0</v>
      </c>
    </row>
    <row r="416" ht="15.35" customHeight="1">
      <c r="A416" t="s" s="180">
        <v>474</v>
      </c>
      <c r="B416" t="s" s="204">
        <v>84</v>
      </c>
      <c r="C416" s="205">
        <v>10083</v>
      </c>
      <c r="D416" s="182">
        <f>_xlfn.SUMIFS('HOLDS'!R1:R155,'HOLDS'!C1:C155,B416)+_xlfn.SUMIFS('HOLDS'!R1:R155,'HOLDS'!C1:C155,"CH.GR.RVSET")</f>
        <v>0</v>
      </c>
      <c r="E416" t="s" s="183">
        <v>10</v>
      </c>
      <c r="F416" s="184">
        <f>VLOOKUP(B416,'HOLDS'!C1:T155,5,FALSE)*1.05</f>
        <v>132.825</v>
      </c>
      <c r="G416" s="182">
        <f>_xlfn.SUMIFS('HOLDS'!R1:R155,'HOLDS'!C1:C155,B416)</f>
        <v>0</v>
      </c>
      <c r="H416" s="185">
        <f>F416*G416</f>
        <v>0</v>
      </c>
      <c r="I416" s="186">
        <f>'INFO'!$D$6</f>
        <v>0</v>
      </c>
      <c r="J416" s="186">
        <f>'INFO'!$D$7</f>
        <v>0</v>
      </c>
      <c r="K416" t="s" s="187">
        <f>'INFO'!$D$8</f>
      </c>
      <c r="L416" s="186">
        <f>'INFO'!$D$9</f>
        <v>0</v>
      </c>
      <c r="M416" s="186">
        <f>'INFO'!$D$10</f>
        <v>0</v>
      </c>
      <c r="N416" t="s" s="187">
        <f>'INFO'!$D$11</f>
      </c>
      <c r="O416" s="186">
        <f>'INFO'!$D$13</f>
        <v>0</v>
      </c>
      <c r="P416" s="186">
        <f>'INFO'!$D$14</f>
        <v>0</v>
      </c>
      <c r="Q416" t="s" s="187">
        <f>'INFO'!$D$15</f>
      </c>
      <c r="R416" s="188">
        <f>'INFO'!$D$17</f>
      </c>
      <c r="S416" t="s" s="187">
        <f>'INFO'!$D$18</f>
      </c>
      <c r="T416" t="s" s="187">
        <f>'INFO'!$D$19</f>
      </c>
      <c r="U416" s="186">
        <f>'INFO'!$D$22</f>
        <v>0</v>
      </c>
      <c r="V416" s="186">
        <f>'INFO'!$D$23</f>
        <v>0</v>
      </c>
      <c r="W416" t="s" s="187">
        <f>'INFO'!$D$24</f>
      </c>
      <c r="X416" s="186">
        <f>'INFO'!$D$25</f>
        <v>0</v>
      </c>
      <c r="Y416" s="186">
        <f>'INFO'!$D$26</f>
        <v>0</v>
      </c>
      <c r="Z416" s="186">
        <f>'INFO'!$D$27</f>
        <v>0</v>
      </c>
      <c r="AA416" t="s" s="187">
        <f>'INFO'!$D$28</f>
      </c>
      <c r="AB416" s="186">
        <f>'INFO'!$D$29</f>
        <v>0</v>
      </c>
      <c r="AC416" s="189">
        <f>'INFO'!$J$10</f>
        <v>0</v>
      </c>
      <c r="AD416" s="186">
        <f>'INFO'!$J$9</f>
        <v>0</v>
      </c>
      <c r="AE416" s="186">
        <f>IF($G$389&gt;0,10*$G$389/D416,0)</f>
        <v>0</v>
      </c>
    </row>
    <row r="417" ht="15.35" customHeight="1">
      <c r="A417" t="s" s="180">
        <v>475</v>
      </c>
      <c r="B417" t="s" s="204">
        <v>86</v>
      </c>
      <c r="C417" s="205">
        <v>10083</v>
      </c>
      <c r="D417" s="182">
        <f>_xlfn.SUMIFS('HOLDS'!R1:R155,'HOLDS'!C1:C155,B417)+_xlfn.SUMIFS('HOLDS'!R1:R155,'HOLDS'!C1:C155,"CH.GR.RVSET")</f>
        <v>0</v>
      </c>
      <c r="E417" t="s" s="183">
        <v>10</v>
      </c>
      <c r="F417" s="184">
        <f>VLOOKUP(B417,'HOLDS'!C1:T155,5,FALSE)*1.05</f>
        <v>132.3</v>
      </c>
      <c r="G417" s="182">
        <f>_xlfn.SUMIFS('HOLDS'!R1:R155,'HOLDS'!C1:C155,B417)</f>
        <v>0</v>
      </c>
      <c r="H417" s="185">
        <f>F417*G417</f>
        <v>0</v>
      </c>
      <c r="I417" s="186">
        <f>'INFO'!$D$6</f>
        <v>0</v>
      </c>
      <c r="J417" s="186">
        <f>'INFO'!$D$7</f>
        <v>0</v>
      </c>
      <c r="K417" t="s" s="187">
        <f>'INFO'!$D$8</f>
      </c>
      <c r="L417" s="186">
        <f>'INFO'!$D$9</f>
        <v>0</v>
      </c>
      <c r="M417" s="186">
        <f>'INFO'!$D$10</f>
        <v>0</v>
      </c>
      <c r="N417" t="s" s="187">
        <f>'INFO'!$D$11</f>
      </c>
      <c r="O417" s="186">
        <f>'INFO'!$D$13</f>
        <v>0</v>
      </c>
      <c r="P417" s="186">
        <f>'INFO'!$D$14</f>
        <v>0</v>
      </c>
      <c r="Q417" t="s" s="187">
        <f>'INFO'!$D$15</f>
      </c>
      <c r="R417" s="188">
        <f>'INFO'!$D$17</f>
      </c>
      <c r="S417" t="s" s="187">
        <f>'INFO'!$D$18</f>
      </c>
      <c r="T417" t="s" s="187">
        <f>'INFO'!$D$19</f>
      </c>
      <c r="U417" s="186">
        <f>'INFO'!$D$22</f>
        <v>0</v>
      </c>
      <c r="V417" s="186">
        <f>'INFO'!$D$23</f>
        <v>0</v>
      </c>
      <c r="W417" t="s" s="187">
        <f>'INFO'!$D$24</f>
      </c>
      <c r="X417" s="186">
        <f>'INFO'!$D$25</f>
        <v>0</v>
      </c>
      <c r="Y417" s="186">
        <f>'INFO'!$D$26</f>
        <v>0</v>
      </c>
      <c r="Z417" s="186">
        <f>'INFO'!$D$27</f>
        <v>0</v>
      </c>
      <c r="AA417" t="s" s="187">
        <f>'INFO'!$D$28</f>
      </c>
      <c r="AB417" s="186">
        <f>'INFO'!$D$29</f>
        <v>0</v>
      </c>
      <c r="AC417" s="189">
        <f>'INFO'!$J$10</f>
        <v>0</v>
      </c>
      <c r="AD417" s="186">
        <f>'INFO'!$J$9</f>
        <v>0</v>
      </c>
      <c r="AE417" s="186">
        <f>IF($G$389&gt;0,10*$G$389/D417,0)</f>
        <v>0</v>
      </c>
    </row>
    <row r="418" ht="15.35" customHeight="1">
      <c r="A418" t="s" s="180">
        <v>476</v>
      </c>
      <c r="B418" t="s" s="204">
        <v>88</v>
      </c>
      <c r="C418" s="205">
        <v>10083</v>
      </c>
      <c r="D418" s="182">
        <f>_xlfn.SUMIFS('HOLDS'!R1:R155,'HOLDS'!C1:C155,B418)+_xlfn.SUMIFS('HOLDS'!R1:R155,'HOLDS'!C1:C155,"CH.GR.RVSET")</f>
        <v>0</v>
      </c>
      <c r="E418" t="s" s="183">
        <v>10</v>
      </c>
      <c r="F418" s="184">
        <f>VLOOKUP(B418,'HOLDS'!C1:T155,5,FALSE)*1.05</f>
        <v>139.65</v>
      </c>
      <c r="G418" s="182">
        <f>_xlfn.SUMIFS('HOLDS'!R1:R155,'HOLDS'!C1:C155,B418)</f>
        <v>0</v>
      </c>
      <c r="H418" s="185">
        <f>F418*G418</f>
        <v>0</v>
      </c>
      <c r="I418" s="186">
        <f>'INFO'!$D$6</f>
        <v>0</v>
      </c>
      <c r="J418" s="186">
        <f>'INFO'!$D$7</f>
        <v>0</v>
      </c>
      <c r="K418" t="s" s="187">
        <f>'INFO'!$D$8</f>
      </c>
      <c r="L418" s="186">
        <f>'INFO'!$D$9</f>
        <v>0</v>
      </c>
      <c r="M418" s="186">
        <f>'INFO'!$D$10</f>
        <v>0</v>
      </c>
      <c r="N418" t="s" s="187">
        <f>'INFO'!$D$11</f>
      </c>
      <c r="O418" s="186">
        <f>'INFO'!$D$13</f>
        <v>0</v>
      </c>
      <c r="P418" s="186">
        <f>'INFO'!$D$14</f>
        <v>0</v>
      </c>
      <c r="Q418" t="s" s="187">
        <f>'INFO'!$D$15</f>
      </c>
      <c r="R418" s="188">
        <f>'INFO'!$D$17</f>
      </c>
      <c r="S418" t="s" s="187">
        <f>'INFO'!$D$18</f>
      </c>
      <c r="T418" t="s" s="187">
        <f>'INFO'!$D$19</f>
      </c>
      <c r="U418" s="186">
        <f>'INFO'!$D$22</f>
        <v>0</v>
      </c>
      <c r="V418" s="186">
        <f>'INFO'!$D$23</f>
        <v>0</v>
      </c>
      <c r="W418" t="s" s="187">
        <f>'INFO'!$D$24</f>
      </c>
      <c r="X418" s="186">
        <f>'INFO'!$D$25</f>
        <v>0</v>
      </c>
      <c r="Y418" s="186">
        <f>'INFO'!$D$26</f>
        <v>0</v>
      </c>
      <c r="Z418" s="186">
        <f>'INFO'!$D$27</f>
        <v>0</v>
      </c>
      <c r="AA418" t="s" s="187">
        <f>'INFO'!$D$28</f>
      </c>
      <c r="AB418" s="186">
        <f>'INFO'!$D$29</f>
        <v>0</v>
      </c>
      <c r="AC418" s="189">
        <f>'INFO'!$J$10</f>
        <v>0</v>
      </c>
      <c r="AD418" s="186">
        <f>'INFO'!$J$9</f>
        <v>0</v>
      </c>
      <c r="AE418" s="186">
        <f>IF($G$389&gt;0,10*$G$389/D418,0)</f>
        <v>0</v>
      </c>
    </row>
    <row r="419" ht="15.35" customHeight="1">
      <c r="A419" t="s" s="180">
        <v>477</v>
      </c>
      <c r="B419" t="s" s="204">
        <v>90</v>
      </c>
      <c r="C419" s="205">
        <v>10083</v>
      </c>
      <c r="D419" s="182">
        <f>_xlfn.SUMIFS('HOLDS'!R1:R155,'HOLDS'!C1:C155,B419)+_xlfn.SUMIFS('HOLDS'!R1:R155,'HOLDS'!C1:C155,"CH.GR.RVSET")</f>
        <v>0</v>
      </c>
      <c r="E419" t="s" s="183">
        <v>10</v>
      </c>
      <c r="F419" s="184">
        <f>VLOOKUP(B419,'HOLDS'!C1:T155,5,FALSE)*1.05</f>
        <v>160.125</v>
      </c>
      <c r="G419" s="182">
        <f>_xlfn.SUMIFS('HOLDS'!R1:R155,'HOLDS'!C1:C155,B419)</f>
        <v>0</v>
      </c>
      <c r="H419" s="185">
        <f>F419*G419</f>
        <v>0</v>
      </c>
      <c r="I419" s="186">
        <f>'INFO'!$D$6</f>
        <v>0</v>
      </c>
      <c r="J419" s="186">
        <f>'INFO'!$D$7</f>
        <v>0</v>
      </c>
      <c r="K419" t="s" s="187">
        <f>'INFO'!$D$8</f>
      </c>
      <c r="L419" s="186">
        <f>'INFO'!$D$9</f>
        <v>0</v>
      </c>
      <c r="M419" s="186">
        <f>'INFO'!$D$10</f>
        <v>0</v>
      </c>
      <c r="N419" t="s" s="187">
        <f>'INFO'!$D$11</f>
      </c>
      <c r="O419" s="186">
        <f>'INFO'!$D$13</f>
        <v>0</v>
      </c>
      <c r="P419" s="186">
        <f>'INFO'!$D$14</f>
        <v>0</v>
      </c>
      <c r="Q419" t="s" s="187">
        <f>'INFO'!$D$15</f>
      </c>
      <c r="R419" s="188">
        <f>'INFO'!$D$17</f>
      </c>
      <c r="S419" t="s" s="187">
        <f>'INFO'!$D$18</f>
      </c>
      <c r="T419" t="s" s="187">
        <f>'INFO'!$D$19</f>
      </c>
      <c r="U419" s="186">
        <f>'INFO'!$D$22</f>
        <v>0</v>
      </c>
      <c r="V419" s="186">
        <f>'INFO'!$D$23</f>
        <v>0</v>
      </c>
      <c r="W419" t="s" s="187">
        <f>'INFO'!$D$24</f>
      </c>
      <c r="X419" s="186">
        <f>'INFO'!$D$25</f>
        <v>0</v>
      </c>
      <c r="Y419" s="186">
        <f>'INFO'!$D$26</f>
        <v>0</v>
      </c>
      <c r="Z419" s="186">
        <f>'INFO'!$D$27</f>
        <v>0</v>
      </c>
      <c r="AA419" t="s" s="187">
        <f>'INFO'!$D$28</f>
      </c>
      <c r="AB419" s="186">
        <f>'INFO'!$D$29</f>
        <v>0</v>
      </c>
      <c r="AC419" s="189">
        <f>'INFO'!$J$10</f>
        <v>0</v>
      </c>
      <c r="AD419" s="186">
        <f>'INFO'!$J$9</f>
        <v>0</v>
      </c>
      <c r="AE419" s="186">
        <f>IF($G$389&gt;0,10*$G$389/D419,0)</f>
        <v>0</v>
      </c>
    </row>
    <row r="420" ht="15.35" customHeight="1">
      <c r="A420" t="s" s="180">
        <v>478</v>
      </c>
      <c r="B420" t="s" s="204">
        <v>92</v>
      </c>
      <c r="C420" s="205">
        <v>10083</v>
      </c>
      <c r="D420" s="182">
        <f>_xlfn.SUMIFS('HOLDS'!R1:R155,'HOLDS'!C1:C155,B420)+_xlfn.SUMIFS('HOLDS'!R1:R155,'HOLDS'!C1:C155,"CH.GR.RVSET")</f>
        <v>0</v>
      </c>
      <c r="E420" t="s" s="183">
        <v>10</v>
      </c>
      <c r="F420" s="184">
        <f>VLOOKUP(B420,'HOLDS'!C1:T155,5,FALSE)*1.05</f>
        <v>168</v>
      </c>
      <c r="G420" s="182">
        <f>_xlfn.SUMIFS('HOLDS'!R1:R155,'HOLDS'!C1:C155,B420)</f>
        <v>0</v>
      </c>
      <c r="H420" s="185">
        <f>F420*G420</f>
        <v>0</v>
      </c>
      <c r="I420" s="186">
        <f>'INFO'!$D$6</f>
        <v>0</v>
      </c>
      <c r="J420" s="186">
        <f>'INFO'!$D$7</f>
        <v>0</v>
      </c>
      <c r="K420" t="s" s="187">
        <f>'INFO'!$D$8</f>
      </c>
      <c r="L420" s="186">
        <f>'INFO'!$D$9</f>
        <v>0</v>
      </c>
      <c r="M420" s="186">
        <f>'INFO'!$D$10</f>
        <v>0</v>
      </c>
      <c r="N420" t="s" s="187">
        <f>'INFO'!$D$11</f>
      </c>
      <c r="O420" s="186">
        <f>'INFO'!$D$13</f>
        <v>0</v>
      </c>
      <c r="P420" s="186">
        <f>'INFO'!$D$14</f>
        <v>0</v>
      </c>
      <c r="Q420" t="s" s="187">
        <f>'INFO'!$D$15</f>
      </c>
      <c r="R420" s="188">
        <f>'INFO'!$D$17</f>
      </c>
      <c r="S420" t="s" s="187">
        <f>'INFO'!$D$18</f>
      </c>
      <c r="T420" t="s" s="187">
        <f>'INFO'!$D$19</f>
      </c>
      <c r="U420" s="186">
        <f>'INFO'!$D$22</f>
        <v>0</v>
      </c>
      <c r="V420" s="186">
        <f>'INFO'!$D$23</f>
        <v>0</v>
      </c>
      <c r="W420" t="s" s="187">
        <f>'INFO'!$D$24</f>
      </c>
      <c r="X420" s="186">
        <f>'INFO'!$D$25</f>
        <v>0</v>
      </c>
      <c r="Y420" s="186">
        <f>'INFO'!$D$26</f>
        <v>0</v>
      </c>
      <c r="Z420" s="186">
        <f>'INFO'!$D$27</f>
        <v>0</v>
      </c>
      <c r="AA420" t="s" s="187">
        <f>'INFO'!$D$28</f>
      </c>
      <c r="AB420" s="186">
        <f>'INFO'!$D$29</f>
        <v>0</v>
      </c>
      <c r="AC420" s="189">
        <f>'INFO'!$J$10</f>
        <v>0</v>
      </c>
      <c r="AD420" s="186">
        <f>'INFO'!$J$9</f>
        <v>0</v>
      </c>
      <c r="AE420" s="186">
        <f>IF($G$389&gt;0,10*$G$389/D420,0)</f>
        <v>0</v>
      </c>
    </row>
    <row r="421" ht="15.35" customHeight="1">
      <c r="A421" t="s" s="180">
        <v>479</v>
      </c>
      <c r="B421" t="s" s="204">
        <v>94</v>
      </c>
      <c r="C421" s="205">
        <v>10083</v>
      </c>
      <c r="D421" s="182">
        <f>_xlfn.SUMIFS('HOLDS'!R1:R155,'HOLDS'!C1:C155,B421)+_xlfn.SUMIFS('HOLDS'!R1:R155,'HOLDS'!C1:C155,"CH.GR.RVSET")</f>
        <v>0</v>
      </c>
      <c r="E421" t="s" s="183">
        <v>10</v>
      </c>
      <c r="F421" s="184">
        <f>VLOOKUP(B421,'HOLDS'!C1:T155,5,FALSE)*1.05</f>
        <v>167.475</v>
      </c>
      <c r="G421" s="182">
        <f>_xlfn.SUMIFS('HOLDS'!R1:R155,'HOLDS'!C1:C155,B421)</f>
        <v>0</v>
      </c>
      <c r="H421" s="185">
        <f>F421*G421</f>
        <v>0</v>
      </c>
      <c r="I421" s="186">
        <f>'INFO'!$D$6</f>
        <v>0</v>
      </c>
      <c r="J421" s="186">
        <f>'INFO'!$D$7</f>
        <v>0</v>
      </c>
      <c r="K421" t="s" s="187">
        <f>'INFO'!$D$8</f>
      </c>
      <c r="L421" s="186">
        <f>'INFO'!$D$9</f>
        <v>0</v>
      </c>
      <c r="M421" s="186">
        <f>'INFO'!$D$10</f>
        <v>0</v>
      </c>
      <c r="N421" t="s" s="187">
        <f>'INFO'!$D$11</f>
      </c>
      <c r="O421" s="186">
        <f>'INFO'!$D$13</f>
        <v>0</v>
      </c>
      <c r="P421" s="186">
        <f>'INFO'!$D$14</f>
        <v>0</v>
      </c>
      <c r="Q421" t="s" s="187">
        <f>'INFO'!$D$15</f>
      </c>
      <c r="R421" s="188">
        <f>'INFO'!$D$17</f>
      </c>
      <c r="S421" t="s" s="187">
        <f>'INFO'!$D$18</f>
      </c>
      <c r="T421" t="s" s="187">
        <f>'INFO'!$D$19</f>
      </c>
      <c r="U421" s="186">
        <f>'INFO'!$D$22</f>
        <v>0</v>
      </c>
      <c r="V421" s="186">
        <f>'INFO'!$D$23</f>
        <v>0</v>
      </c>
      <c r="W421" t="s" s="187">
        <f>'INFO'!$D$24</f>
      </c>
      <c r="X421" s="186">
        <f>'INFO'!$D$25</f>
        <v>0</v>
      </c>
      <c r="Y421" s="186">
        <f>'INFO'!$D$26</f>
        <v>0</v>
      </c>
      <c r="Z421" s="186">
        <f>'INFO'!$D$27</f>
        <v>0</v>
      </c>
      <c r="AA421" t="s" s="187">
        <f>'INFO'!$D$28</f>
      </c>
      <c r="AB421" s="186">
        <f>'INFO'!$D$29</f>
        <v>0</v>
      </c>
      <c r="AC421" s="189">
        <f>'INFO'!$J$10</f>
        <v>0</v>
      </c>
      <c r="AD421" s="186">
        <f>'INFO'!$J$9</f>
        <v>0</v>
      </c>
      <c r="AE421" s="186">
        <f>IF($G$389&gt;0,10*$G$389/D421,0)</f>
        <v>0</v>
      </c>
    </row>
    <row r="422" ht="15.35" customHeight="1">
      <c r="A422" t="s" s="180">
        <v>480</v>
      </c>
      <c r="B422" t="s" s="204">
        <v>96</v>
      </c>
      <c r="C422" s="205">
        <v>10083</v>
      </c>
      <c r="D422" s="182">
        <f>_xlfn.SUMIFS('HOLDS'!R1:R155,'HOLDS'!C1:C155,B422)+_xlfn.SUMIFS('HOLDS'!R1:R155,'HOLDS'!C1:C155,"CH.GR.RVSET")</f>
        <v>0</v>
      </c>
      <c r="E422" t="s" s="183">
        <v>10</v>
      </c>
      <c r="F422" s="184">
        <f>VLOOKUP(B422,'HOLDS'!C1:T155,5,FALSE)*1.05</f>
        <v>143.325</v>
      </c>
      <c r="G422" s="182">
        <f>_xlfn.SUMIFS('HOLDS'!R1:R155,'HOLDS'!C1:C155,B422)</f>
        <v>0</v>
      </c>
      <c r="H422" s="185">
        <f>F422*G422</f>
        <v>0</v>
      </c>
      <c r="I422" s="186">
        <f>'INFO'!$D$6</f>
        <v>0</v>
      </c>
      <c r="J422" s="186">
        <f>'INFO'!$D$7</f>
        <v>0</v>
      </c>
      <c r="K422" t="s" s="187">
        <f>'INFO'!$D$8</f>
      </c>
      <c r="L422" s="186">
        <f>'INFO'!$D$9</f>
        <v>0</v>
      </c>
      <c r="M422" s="186">
        <f>'INFO'!$D$10</f>
        <v>0</v>
      </c>
      <c r="N422" t="s" s="187">
        <f>'INFO'!$D$11</f>
      </c>
      <c r="O422" s="186">
        <f>'INFO'!$D$13</f>
        <v>0</v>
      </c>
      <c r="P422" s="186">
        <f>'INFO'!$D$14</f>
        <v>0</v>
      </c>
      <c r="Q422" t="s" s="187">
        <f>'INFO'!$D$15</f>
      </c>
      <c r="R422" s="188">
        <f>'INFO'!$D$17</f>
      </c>
      <c r="S422" t="s" s="187">
        <f>'INFO'!$D$18</f>
      </c>
      <c r="T422" t="s" s="187">
        <f>'INFO'!$D$19</f>
      </c>
      <c r="U422" s="186">
        <f>'INFO'!$D$22</f>
        <v>0</v>
      </c>
      <c r="V422" s="186">
        <f>'INFO'!$D$23</f>
        <v>0</v>
      </c>
      <c r="W422" t="s" s="187">
        <f>'INFO'!$D$24</f>
      </c>
      <c r="X422" s="186">
        <f>'INFO'!$D$25</f>
        <v>0</v>
      </c>
      <c r="Y422" s="186">
        <f>'INFO'!$D$26</f>
        <v>0</v>
      </c>
      <c r="Z422" s="186">
        <f>'INFO'!$D$27</f>
        <v>0</v>
      </c>
      <c r="AA422" t="s" s="187">
        <f>'INFO'!$D$28</f>
      </c>
      <c r="AB422" s="186">
        <f>'INFO'!$D$29</f>
        <v>0</v>
      </c>
      <c r="AC422" s="189">
        <f>'INFO'!$J$10</f>
        <v>0</v>
      </c>
      <c r="AD422" s="186">
        <f>'INFO'!$J$9</f>
        <v>0</v>
      </c>
      <c r="AE422" s="186">
        <f>IF($G$389&gt;0,10*$G$389/D422,0)</f>
        <v>0</v>
      </c>
    </row>
    <row r="423" ht="15.35" customHeight="1">
      <c r="A423" t="s" s="180">
        <v>481</v>
      </c>
      <c r="B423" t="s" s="204">
        <v>98</v>
      </c>
      <c r="C423" s="205">
        <v>10083</v>
      </c>
      <c r="D423" s="182">
        <f>_xlfn.SUMIFS('HOLDS'!R1:R155,'HOLDS'!C1:C155,B423)+_xlfn.SUMIFS('HOLDS'!R1:R155,'HOLDS'!C1:C155,"CH.GR.RVSET")</f>
        <v>0</v>
      </c>
      <c r="E423" t="s" s="183">
        <v>10</v>
      </c>
      <c r="F423" s="184">
        <f>VLOOKUP(B423,'HOLDS'!C1:T155,5,FALSE)*1.05</f>
        <v>148.575</v>
      </c>
      <c r="G423" s="182">
        <f>_xlfn.SUMIFS('HOLDS'!R1:R155,'HOLDS'!C1:C155,B423)</f>
        <v>0</v>
      </c>
      <c r="H423" s="185">
        <f>F423*G423</f>
        <v>0</v>
      </c>
      <c r="I423" s="186">
        <f>'INFO'!$D$6</f>
        <v>0</v>
      </c>
      <c r="J423" s="186">
        <f>'INFO'!$D$7</f>
        <v>0</v>
      </c>
      <c r="K423" t="s" s="187">
        <f>'INFO'!$D$8</f>
      </c>
      <c r="L423" s="186">
        <f>'INFO'!$D$9</f>
        <v>0</v>
      </c>
      <c r="M423" s="186">
        <f>'INFO'!$D$10</f>
        <v>0</v>
      </c>
      <c r="N423" t="s" s="187">
        <f>'INFO'!$D$11</f>
      </c>
      <c r="O423" s="186">
        <f>'INFO'!$D$13</f>
        <v>0</v>
      </c>
      <c r="P423" s="186">
        <f>'INFO'!$D$14</f>
        <v>0</v>
      </c>
      <c r="Q423" t="s" s="187">
        <f>'INFO'!$D$15</f>
      </c>
      <c r="R423" s="188">
        <f>'INFO'!$D$17</f>
      </c>
      <c r="S423" t="s" s="187">
        <f>'INFO'!$D$18</f>
      </c>
      <c r="T423" t="s" s="187">
        <f>'INFO'!$D$19</f>
      </c>
      <c r="U423" s="186">
        <f>'INFO'!$D$22</f>
        <v>0</v>
      </c>
      <c r="V423" s="186">
        <f>'INFO'!$D$23</f>
        <v>0</v>
      </c>
      <c r="W423" t="s" s="187">
        <f>'INFO'!$D$24</f>
      </c>
      <c r="X423" s="186">
        <f>'INFO'!$D$25</f>
        <v>0</v>
      </c>
      <c r="Y423" s="186">
        <f>'INFO'!$D$26</f>
        <v>0</v>
      </c>
      <c r="Z423" s="186">
        <f>'INFO'!$D$27</f>
        <v>0</v>
      </c>
      <c r="AA423" t="s" s="187">
        <f>'INFO'!$D$28</f>
      </c>
      <c r="AB423" s="186">
        <f>'INFO'!$D$29</f>
        <v>0</v>
      </c>
      <c r="AC423" s="189">
        <f>'INFO'!$J$10</f>
        <v>0</v>
      </c>
      <c r="AD423" s="186">
        <f>'INFO'!$J$9</f>
        <v>0</v>
      </c>
      <c r="AE423" s="186">
        <f>IF($G$389&gt;0,10*$G$389/D423,0)</f>
        <v>0</v>
      </c>
    </row>
    <row r="424" ht="15.35" customHeight="1">
      <c r="A424" t="s" s="180">
        <v>482</v>
      </c>
      <c r="B424" t="s" s="204">
        <v>100</v>
      </c>
      <c r="C424" s="205">
        <v>10083</v>
      </c>
      <c r="D424" s="182">
        <f>_xlfn.SUMIFS('HOLDS'!R1:R155,'HOLDS'!C1:C155,B424)+_xlfn.SUMIFS('HOLDS'!R1:R155,'HOLDS'!C1:C155,"CH.GR.RVSET")</f>
        <v>0</v>
      </c>
      <c r="E424" t="s" s="183">
        <v>10</v>
      </c>
      <c r="F424" s="184">
        <f>VLOOKUP(B424,'HOLDS'!C1:T155,5,FALSE)*1.05</f>
        <v>169.575</v>
      </c>
      <c r="G424" s="182">
        <f>_xlfn.SUMIFS('HOLDS'!R1:R155,'HOLDS'!C1:C155,B424)</f>
        <v>0</v>
      </c>
      <c r="H424" s="185">
        <f>F424*G424</f>
        <v>0</v>
      </c>
      <c r="I424" s="186">
        <f>'INFO'!$D$6</f>
        <v>0</v>
      </c>
      <c r="J424" s="186">
        <f>'INFO'!$D$7</f>
        <v>0</v>
      </c>
      <c r="K424" t="s" s="187">
        <f>'INFO'!$D$8</f>
      </c>
      <c r="L424" s="186">
        <f>'INFO'!$D$9</f>
        <v>0</v>
      </c>
      <c r="M424" s="186">
        <f>'INFO'!$D$10</f>
        <v>0</v>
      </c>
      <c r="N424" t="s" s="187">
        <f>'INFO'!$D$11</f>
      </c>
      <c r="O424" s="186">
        <f>'INFO'!$D$13</f>
        <v>0</v>
      </c>
      <c r="P424" s="186">
        <f>'INFO'!$D$14</f>
        <v>0</v>
      </c>
      <c r="Q424" t="s" s="187">
        <f>'INFO'!$D$15</f>
      </c>
      <c r="R424" s="188">
        <f>'INFO'!$D$17</f>
      </c>
      <c r="S424" t="s" s="187">
        <f>'INFO'!$D$18</f>
      </c>
      <c r="T424" t="s" s="187">
        <f>'INFO'!$D$19</f>
      </c>
      <c r="U424" s="186">
        <f>'INFO'!$D$22</f>
        <v>0</v>
      </c>
      <c r="V424" s="186">
        <f>'INFO'!$D$23</f>
        <v>0</v>
      </c>
      <c r="W424" t="s" s="187">
        <f>'INFO'!$D$24</f>
      </c>
      <c r="X424" s="186">
        <f>'INFO'!$D$25</f>
        <v>0</v>
      </c>
      <c r="Y424" s="186">
        <f>'INFO'!$D$26</f>
        <v>0</v>
      </c>
      <c r="Z424" s="186">
        <f>'INFO'!$D$27</f>
        <v>0</v>
      </c>
      <c r="AA424" t="s" s="187">
        <f>'INFO'!$D$28</f>
      </c>
      <c r="AB424" s="186">
        <f>'INFO'!$D$29</f>
        <v>0</v>
      </c>
      <c r="AC424" s="189">
        <f>'INFO'!$J$10</f>
        <v>0</v>
      </c>
      <c r="AD424" s="186">
        <f>'INFO'!$J$9</f>
        <v>0</v>
      </c>
      <c r="AE424" s="186">
        <f>IF($G$389&gt;0,10*$G$389/D424,0)</f>
        <v>0</v>
      </c>
    </row>
    <row r="425" ht="15.35" customHeight="1">
      <c r="A425" t="s" s="180">
        <v>483</v>
      </c>
      <c r="B425" t="s" s="204">
        <v>102</v>
      </c>
      <c r="C425" s="205">
        <v>10083</v>
      </c>
      <c r="D425" s="182">
        <f>_xlfn.SUMIFS('HOLDS'!R1:R155,'HOLDS'!C1:C155,B425)+_xlfn.SUMIFS('HOLDS'!R1:R155,'HOLDS'!C1:C155,"CH.GR.RVSET")</f>
        <v>0</v>
      </c>
      <c r="E425" t="s" s="183">
        <v>10</v>
      </c>
      <c r="F425" s="184">
        <f>VLOOKUP(B425,'HOLDS'!C1:T155,5,FALSE)*1.05</f>
        <v>192.15</v>
      </c>
      <c r="G425" s="182">
        <f>_xlfn.SUMIFS('HOLDS'!R1:R155,'HOLDS'!C1:C155,B425)</f>
        <v>0</v>
      </c>
      <c r="H425" s="185">
        <f>F425*G425</f>
        <v>0</v>
      </c>
      <c r="I425" s="186">
        <f>'INFO'!$D$6</f>
        <v>0</v>
      </c>
      <c r="J425" s="186">
        <f>'INFO'!$D$7</f>
        <v>0</v>
      </c>
      <c r="K425" t="s" s="187">
        <f>'INFO'!$D$8</f>
      </c>
      <c r="L425" s="186">
        <f>'INFO'!$D$9</f>
        <v>0</v>
      </c>
      <c r="M425" s="186">
        <f>'INFO'!$D$10</f>
        <v>0</v>
      </c>
      <c r="N425" t="s" s="187">
        <f>'INFO'!$D$11</f>
      </c>
      <c r="O425" s="186">
        <f>'INFO'!$D$13</f>
        <v>0</v>
      </c>
      <c r="P425" s="186">
        <f>'INFO'!$D$14</f>
        <v>0</v>
      </c>
      <c r="Q425" t="s" s="187">
        <f>'INFO'!$D$15</f>
      </c>
      <c r="R425" s="188">
        <f>'INFO'!$D$17</f>
      </c>
      <c r="S425" t="s" s="187">
        <f>'INFO'!$D$18</f>
      </c>
      <c r="T425" t="s" s="187">
        <f>'INFO'!$D$19</f>
      </c>
      <c r="U425" s="186">
        <f>'INFO'!$D$22</f>
        <v>0</v>
      </c>
      <c r="V425" s="186">
        <f>'INFO'!$D$23</f>
        <v>0</v>
      </c>
      <c r="W425" t="s" s="187">
        <f>'INFO'!$D$24</f>
      </c>
      <c r="X425" s="186">
        <f>'INFO'!$D$25</f>
        <v>0</v>
      </c>
      <c r="Y425" s="186">
        <f>'INFO'!$D$26</f>
        <v>0</v>
      </c>
      <c r="Z425" s="186">
        <f>'INFO'!$D$27</f>
        <v>0</v>
      </c>
      <c r="AA425" t="s" s="187">
        <f>'INFO'!$D$28</f>
      </c>
      <c r="AB425" s="186">
        <f>'INFO'!$D$29</f>
        <v>0</v>
      </c>
      <c r="AC425" s="189">
        <f>'INFO'!$J$10</f>
        <v>0</v>
      </c>
      <c r="AD425" s="186">
        <f>'INFO'!$J$9</f>
        <v>0</v>
      </c>
      <c r="AE425" s="186">
        <f>IF($G$389&gt;0,10*$G$389/D425,0)</f>
        <v>0</v>
      </c>
    </row>
    <row r="426" ht="15.35" customHeight="1">
      <c r="A426" t="s" s="180">
        <v>484</v>
      </c>
      <c r="B426" t="s" s="204">
        <v>104</v>
      </c>
      <c r="C426" s="205">
        <v>10083</v>
      </c>
      <c r="D426" s="182">
        <f>_xlfn.SUMIFS('HOLDS'!R1:R155,'HOLDS'!C1:C155,B426)+_xlfn.SUMIFS('HOLDS'!R1:R155,'HOLDS'!C1:C155,"CH.GR.RVSET")</f>
        <v>0</v>
      </c>
      <c r="E426" t="s" s="183">
        <v>10</v>
      </c>
      <c r="F426" s="184">
        <f>VLOOKUP(B426,'HOLDS'!C1:T155,5,FALSE)*1.05</f>
        <v>153.825</v>
      </c>
      <c r="G426" s="182">
        <f>_xlfn.SUMIFS('HOLDS'!R1:R155,'HOLDS'!C1:C155,B426)</f>
        <v>0</v>
      </c>
      <c r="H426" s="185">
        <f>F426*G426</f>
        <v>0</v>
      </c>
      <c r="I426" s="186">
        <f>'INFO'!$D$6</f>
        <v>0</v>
      </c>
      <c r="J426" s="186">
        <f>'INFO'!$D$7</f>
        <v>0</v>
      </c>
      <c r="K426" t="s" s="187">
        <f>'INFO'!$D$8</f>
      </c>
      <c r="L426" s="186">
        <f>'INFO'!$D$9</f>
        <v>0</v>
      </c>
      <c r="M426" s="186">
        <f>'INFO'!$D$10</f>
        <v>0</v>
      </c>
      <c r="N426" t="s" s="187">
        <f>'INFO'!$D$11</f>
      </c>
      <c r="O426" s="186">
        <f>'INFO'!$D$13</f>
        <v>0</v>
      </c>
      <c r="P426" s="186">
        <f>'INFO'!$D$14</f>
        <v>0</v>
      </c>
      <c r="Q426" t="s" s="187">
        <f>'INFO'!$D$15</f>
      </c>
      <c r="R426" s="188">
        <f>'INFO'!$D$17</f>
      </c>
      <c r="S426" t="s" s="187">
        <f>'INFO'!$D$18</f>
      </c>
      <c r="T426" t="s" s="187">
        <f>'INFO'!$D$19</f>
      </c>
      <c r="U426" s="186">
        <f>'INFO'!$D$22</f>
        <v>0</v>
      </c>
      <c r="V426" s="186">
        <f>'INFO'!$D$23</f>
        <v>0</v>
      </c>
      <c r="W426" t="s" s="187">
        <f>'INFO'!$D$24</f>
      </c>
      <c r="X426" s="186">
        <f>'INFO'!$D$25</f>
        <v>0</v>
      </c>
      <c r="Y426" s="186">
        <f>'INFO'!$D$26</f>
        <v>0</v>
      </c>
      <c r="Z426" s="186">
        <f>'INFO'!$D$27</f>
        <v>0</v>
      </c>
      <c r="AA426" t="s" s="187">
        <f>'INFO'!$D$28</f>
      </c>
      <c r="AB426" s="186">
        <f>'INFO'!$D$29</f>
        <v>0</v>
      </c>
      <c r="AC426" s="189">
        <f>'INFO'!$J$10</f>
        <v>0</v>
      </c>
      <c r="AD426" s="186">
        <f>'INFO'!$J$9</f>
        <v>0</v>
      </c>
      <c r="AE426" s="186">
        <f>IF($G$389&gt;0,10*$G$389/D426,0)</f>
        <v>0</v>
      </c>
    </row>
    <row r="427" ht="15.35" customHeight="1">
      <c r="A427" t="s" s="180">
        <v>485</v>
      </c>
      <c r="B427" t="s" s="204">
        <v>106</v>
      </c>
      <c r="C427" s="205">
        <v>10083</v>
      </c>
      <c r="D427" s="182">
        <f>_xlfn.SUMIFS('HOLDS'!R1:R155,'HOLDS'!C1:C155,B427)+_xlfn.SUMIFS('HOLDS'!R1:R155,'HOLDS'!C1:C155,"CH.GR.RVSET")</f>
        <v>0</v>
      </c>
      <c r="E427" t="s" s="183">
        <v>10</v>
      </c>
      <c r="F427" s="184">
        <f>VLOOKUP(B427,'HOLDS'!C1:T155,5,FALSE)*1.05</f>
        <v>197.4</v>
      </c>
      <c r="G427" s="182">
        <f>_xlfn.SUMIFS('HOLDS'!R1:R155,'HOLDS'!C1:C155,B427)</f>
        <v>0</v>
      </c>
      <c r="H427" s="185">
        <f>F427*G427</f>
        <v>0</v>
      </c>
      <c r="I427" s="186">
        <f>'INFO'!$D$6</f>
        <v>0</v>
      </c>
      <c r="J427" s="186">
        <f>'INFO'!$D$7</f>
        <v>0</v>
      </c>
      <c r="K427" t="s" s="187">
        <f>'INFO'!$D$8</f>
      </c>
      <c r="L427" s="186">
        <f>'INFO'!$D$9</f>
        <v>0</v>
      </c>
      <c r="M427" s="186">
        <f>'INFO'!$D$10</f>
        <v>0</v>
      </c>
      <c r="N427" t="s" s="187">
        <f>'INFO'!$D$11</f>
      </c>
      <c r="O427" s="186">
        <f>'INFO'!$D$13</f>
        <v>0</v>
      </c>
      <c r="P427" s="186">
        <f>'INFO'!$D$14</f>
        <v>0</v>
      </c>
      <c r="Q427" t="s" s="187">
        <f>'INFO'!$D$15</f>
      </c>
      <c r="R427" s="188">
        <f>'INFO'!$D$17</f>
      </c>
      <c r="S427" t="s" s="187">
        <f>'INFO'!$D$18</f>
      </c>
      <c r="T427" t="s" s="187">
        <f>'INFO'!$D$19</f>
      </c>
      <c r="U427" s="186">
        <f>'INFO'!$D$22</f>
        <v>0</v>
      </c>
      <c r="V427" s="186">
        <f>'INFO'!$D$23</f>
        <v>0</v>
      </c>
      <c r="W427" t="s" s="187">
        <f>'INFO'!$D$24</f>
      </c>
      <c r="X427" s="186">
        <f>'INFO'!$D$25</f>
        <v>0</v>
      </c>
      <c r="Y427" s="186">
        <f>'INFO'!$D$26</f>
        <v>0</v>
      </c>
      <c r="Z427" s="186">
        <f>'INFO'!$D$27</f>
        <v>0</v>
      </c>
      <c r="AA427" t="s" s="187">
        <f>'INFO'!$D$28</f>
      </c>
      <c r="AB427" s="186">
        <f>'INFO'!$D$29</f>
        <v>0</v>
      </c>
      <c r="AC427" s="189">
        <f>'INFO'!$J$10</f>
        <v>0</v>
      </c>
      <c r="AD427" s="186">
        <f>'INFO'!$J$9</f>
        <v>0</v>
      </c>
      <c r="AE427" s="186">
        <f>IF($G$389&gt;0,10*$G$389/D427,0)</f>
        <v>0</v>
      </c>
    </row>
    <row r="428" ht="15.35" customHeight="1">
      <c r="A428" t="s" s="180">
        <v>486</v>
      </c>
      <c r="B428" t="s" s="204">
        <v>108</v>
      </c>
      <c r="C428" s="205">
        <v>10083</v>
      </c>
      <c r="D428" s="182">
        <f>_xlfn.SUMIFS('HOLDS'!R1:R155,'HOLDS'!C1:C155,B428)+_xlfn.SUMIFS('HOLDS'!R1:R155,'HOLDS'!C1:C155,"CH.GR.RVSET")</f>
        <v>0</v>
      </c>
      <c r="E428" t="s" s="183">
        <v>10</v>
      </c>
      <c r="F428" s="184">
        <f>VLOOKUP(B428,'HOLDS'!C1:T155,5,FALSE)*1.05</f>
        <v>157.5</v>
      </c>
      <c r="G428" s="182">
        <f>_xlfn.SUMIFS('HOLDS'!R1:R155,'HOLDS'!C1:C155,B428)</f>
        <v>0</v>
      </c>
      <c r="H428" s="185">
        <f>F428*G428</f>
        <v>0</v>
      </c>
      <c r="I428" s="186">
        <f>'INFO'!$D$6</f>
        <v>0</v>
      </c>
      <c r="J428" s="186">
        <f>'INFO'!$D$7</f>
        <v>0</v>
      </c>
      <c r="K428" t="s" s="187">
        <f>'INFO'!$D$8</f>
      </c>
      <c r="L428" s="186">
        <f>'INFO'!$D$9</f>
        <v>0</v>
      </c>
      <c r="M428" s="186">
        <f>'INFO'!$D$10</f>
        <v>0</v>
      </c>
      <c r="N428" t="s" s="187">
        <f>'INFO'!$D$11</f>
      </c>
      <c r="O428" s="186">
        <f>'INFO'!$D$13</f>
        <v>0</v>
      </c>
      <c r="P428" s="186">
        <f>'INFO'!$D$14</f>
        <v>0</v>
      </c>
      <c r="Q428" t="s" s="187">
        <f>'INFO'!$D$15</f>
      </c>
      <c r="R428" s="188">
        <f>'INFO'!$D$17</f>
      </c>
      <c r="S428" t="s" s="187">
        <f>'INFO'!$D$18</f>
      </c>
      <c r="T428" t="s" s="187">
        <f>'INFO'!$D$19</f>
      </c>
      <c r="U428" s="186">
        <f>'INFO'!$D$22</f>
        <v>0</v>
      </c>
      <c r="V428" s="186">
        <f>'INFO'!$D$23</f>
        <v>0</v>
      </c>
      <c r="W428" t="s" s="187">
        <f>'INFO'!$D$24</f>
      </c>
      <c r="X428" s="186">
        <f>'INFO'!$D$25</f>
        <v>0</v>
      </c>
      <c r="Y428" s="186">
        <f>'INFO'!$D$26</f>
        <v>0</v>
      </c>
      <c r="Z428" s="186">
        <f>'INFO'!$D$27</f>
        <v>0</v>
      </c>
      <c r="AA428" t="s" s="187">
        <f>'INFO'!$D$28</f>
      </c>
      <c r="AB428" s="186">
        <f>'INFO'!$D$29</f>
        <v>0</v>
      </c>
      <c r="AC428" s="189">
        <f>'INFO'!$J$10</f>
        <v>0</v>
      </c>
      <c r="AD428" s="186">
        <f>'INFO'!$J$9</f>
        <v>0</v>
      </c>
      <c r="AE428" s="186">
        <f>IF($G$389&gt;0,10*$G$389/D428,0)</f>
        <v>0</v>
      </c>
    </row>
    <row r="429" ht="15.35" customHeight="1">
      <c r="A429" t="s" s="180">
        <v>487</v>
      </c>
      <c r="B429" t="s" s="204">
        <v>110</v>
      </c>
      <c r="C429" s="205">
        <v>10083</v>
      </c>
      <c r="D429" s="182">
        <f>_xlfn.SUMIFS('HOLDS'!R1:R155,'HOLDS'!C1:C155,B429)+_xlfn.SUMIFS('HOLDS'!R1:R155,'HOLDS'!C1:C155,"CH.GR.RVSET")</f>
        <v>0</v>
      </c>
      <c r="E429" t="s" s="183">
        <v>10</v>
      </c>
      <c r="F429" s="184">
        <f>VLOOKUP(B429,'HOLDS'!C1:T155,5,FALSE)*1.05</f>
        <v>232.575</v>
      </c>
      <c r="G429" s="182">
        <f>_xlfn.SUMIFS('HOLDS'!R1:R155,'HOLDS'!C1:C155,B429)</f>
        <v>0</v>
      </c>
      <c r="H429" s="185">
        <f>F429*G429</f>
        <v>0</v>
      </c>
      <c r="I429" s="186">
        <f>'INFO'!$D$6</f>
        <v>0</v>
      </c>
      <c r="J429" s="186">
        <f>'INFO'!$D$7</f>
        <v>0</v>
      </c>
      <c r="K429" t="s" s="187">
        <f>'INFO'!$D$8</f>
      </c>
      <c r="L429" s="186">
        <f>'INFO'!$D$9</f>
        <v>0</v>
      </c>
      <c r="M429" s="186">
        <f>'INFO'!$D$10</f>
        <v>0</v>
      </c>
      <c r="N429" t="s" s="187">
        <f>'INFO'!$D$11</f>
      </c>
      <c r="O429" s="186">
        <f>'INFO'!$D$13</f>
        <v>0</v>
      </c>
      <c r="P429" s="186">
        <f>'INFO'!$D$14</f>
        <v>0</v>
      </c>
      <c r="Q429" t="s" s="187">
        <f>'INFO'!$D$15</f>
      </c>
      <c r="R429" s="188">
        <f>'INFO'!$D$17</f>
      </c>
      <c r="S429" t="s" s="187">
        <f>'INFO'!$D$18</f>
      </c>
      <c r="T429" t="s" s="187">
        <f>'INFO'!$D$19</f>
      </c>
      <c r="U429" s="186">
        <f>'INFO'!$D$22</f>
        <v>0</v>
      </c>
      <c r="V429" s="186">
        <f>'INFO'!$D$23</f>
        <v>0</v>
      </c>
      <c r="W429" t="s" s="187">
        <f>'INFO'!$D$24</f>
      </c>
      <c r="X429" s="186">
        <f>'INFO'!$D$25</f>
        <v>0</v>
      </c>
      <c r="Y429" s="186">
        <f>'INFO'!$D$26</f>
        <v>0</v>
      </c>
      <c r="Z429" s="186">
        <f>'INFO'!$D$27</f>
        <v>0</v>
      </c>
      <c r="AA429" t="s" s="187">
        <f>'INFO'!$D$28</f>
      </c>
      <c r="AB429" s="186">
        <f>'INFO'!$D$29</f>
        <v>0</v>
      </c>
      <c r="AC429" s="189">
        <f>'INFO'!$J$10</f>
        <v>0</v>
      </c>
      <c r="AD429" s="186">
        <f>'INFO'!$J$9</f>
        <v>0</v>
      </c>
      <c r="AE429" s="186">
        <f>IF($G$389&gt;0,10*$G$389/D429,0)</f>
        <v>0</v>
      </c>
    </row>
    <row r="430" ht="15.35" customHeight="1">
      <c r="A430" t="s" s="180">
        <v>488</v>
      </c>
      <c r="B430" t="s" s="204">
        <v>112</v>
      </c>
      <c r="C430" s="205">
        <v>10083</v>
      </c>
      <c r="D430" s="182">
        <f>_xlfn.SUMIFS('HOLDS'!R1:R155,'HOLDS'!C1:C155,B430)+_xlfn.SUMIFS('HOLDS'!R1:R155,'HOLDS'!C1:C155,"CH.GR.RVSET")</f>
        <v>0</v>
      </c>
      <c r="E430" t="s" s="183">
        <v>10</v>
      </c>
      <c r="F430" s="184">
        <f>VLOOKUP(B430,'HOLDS'!C1:T155,5,FALSE)*1.05</f>
        <v>240.45</v>
      </c>
      <c r="G430" s="182">
        <f>_xlfn.SUMIFS('HOLDS'!R1:R155,'HOLDS'!C1:C155,B430)</f>
        <v>0</v>
      </c>
      <c r="H430" s="185">
        <f>F430*G430</f>
        <v>0</v>
      </c>
      <c r="I430" s="186">
        <f>'INFO'!$D$6</f>
        <v>0</v>
      </c>
      <c r="J430" s="186">
        <f>'INFO'!$D$7</f>
        <v>0</v>
      </c>
      <c r="K430" t="s" s="187">
        <f>'INFO'!$D$8</f>
      </c>
      <c r="L430" s="186">
        <f>'INFO'!$D$9</f>
        <v>0</v>
      </c>
      <c r="M430" s="186">
        <f>'INFO'!$D$10</f>
        <v>0</v>
      </c>
      <c r="N430" t="s" s="187">
        <f>'INFO'!$D$11</f>
      </c>
      <c r="O430" s="186">
        <f>'INFO'!$D$13</f>
        <v>0</v>
      </c>
      <c r="P430" s="186">
        <f>'INFO'!$D$14</f>
        <v>0</v>
      </c>
      <c r="Q430" t="s" s="187">
        <f>'INFO'!$D$15</f>
      </c>
      <c r="R430" s="188">
        <f>'INFO'!$D$17</f>
      </c>
      <c r="S430" t="s" s="187">
        <f>'INFO'!$D$18</f>
      </c>
      <c r="T430" t="s" s="187">
        <f>'INFO'!$D$19</f>
      </c>
      <c r="U430" s="186">
        <f>'INFO'!$D$22</f>
        <v>0</v>
      </c>
      <c r="V430" s="186">
        <f>'INFO'!$D$23</f>
        <v>0</v>
      </c>
      <c r="W430" t="s" s="187">
        <f>'INFO'!$D$24</f>
      </c>
      <c r="X430" s="186">
        <f>'INFO'!$D$25</f>
        <v>0</v>
      </c>
      <c r="Y430" s="186">
        <f>'INFO'!$D$26</f>
        <v>0</v>
      </c>
      <c r="Z430" s="186">
        <f>'INFO'!$D$27</f>
        <v>0</v>
      </c>
      <c r="AA430" t="s" s="187">
        <f>'INFO'!$D$28</f>
      </c>
      <c r="AB430" s="186">
        <f>'INFO'!$D$29</f>
        <v>0</v>
      </c>
      <c r="AC430" s="189">
        <f>'INFO'!$J$10</f>
        <v>0</v>
      </c>
      <c r="AD430" s="186">
        <f>'INFO'!$J$9</f>
        <v>0</v>
      </c>
      <c r="AE430" s="186">
        <f>IF($G$389&gt;0,10*$G$389/D430,0)</f>
        <v>0</v>
      </c>
    </row>
    <row r="431" ht="15.35" customHeight="1">
      <c r="A431" t="s" s="180">
        <v>489</v>
      </c>
      <c r="B431" t="s" s="204">
        <v>114</v>
      </c>
      <c r="C431" s="205">
        <v>10083</v>
      </c>
      <c r="D431" s="182">
        <f>_xlfn.SUMIFS('HOLDS'!R1:R155,'HOLDS'!C1:C155,B431)+_xlfn.SUMIFS('HOLDS'!R1:R155,'HOLDS'!C1:C155,"CH.GR.RVSET")</f>
        <v>0</v>
      </c>
      <c r="E431" t="s" s="183">
        <v>10</v>
      </c>
      <c r="F431" s="184">
        <f>VLOOKUP(B431,'HOLDS'!C1:T155,5,FALSE)*1.05</f>
        <v>240.45</v>
      </c>
      <c r="G431" s="182">
        <f>_xlfn.SUMIFS('HOLDS'!R1:R155,'HOLDS'!C1:C155,B431)</f>
        <v>0</v>
      </c>
      <c r="H431" s="185">
        <f>F431*G431</f>
        <v>0</v>
      </c>
      <c r="I431" s="186">
        <f>'INFO'!$D$6</f>
        <v>0</v>
      </c>
      <c r="J431" s="186">
        <f>'INFO'!$D$7</f>
        <v>0</v>
      </c>
      <c r="K431" t="s" s="187">
        <f>'INFO'!$D$8</f>
      </c>
      <c r="L431" s="186">
        <f>'INFO'!$D$9</f>
        <v>0</v>
      </c>
      <c r="M431" s="186">
        <f>'INFO'!$D$10</f>
        <v>0</v>
      </c>
      <c r="N431" t="s" s="187">
        <f>'INFO'!$D$11</f>
      </c>
      <c r="O431" s="186">
        <f>'INFO'!$D$13</f>
        <v>0</v>
      </c>
      <c r="P431" s="186">
        <f>'INFO'!$D$14</f>
        <v>0</v>
      </c>
      <c r="Q431" t="s" s="187">
        <f>'INFO'!$D$15</f>
      </c>
      <c r="R431" s="188">
        <f>'INFO'!$D$17</f>
      </c>
      <c r="S431" t="s" s="187">
        <f>'INFO'!$D$18</f>
      </c>
      <c r="T431" t="s" s="187">
        <f>'INFO'!$D$19</f>
      </c>
      <c r="U431" s="186">
        <f>'INFO'!$D$22</f>
        <v>0</v>
      </c>
      <c r="V431" s="186">
        <f>'INFO'!$D$23</f>
        <v>0</v>
      </c>
      <c r="W431" t="s" s="187">
        <f>'INFO'!$D$24</f>
      </c>
      <c r="X431" s="186">
        <f>'INFO'!$D$25</f>
        <v>0</v>
      </c>
      <c r="Y431" s="186">
        <f>'INFO'!$D$26</f>
        <v>0</v>
      </c>
      <c r="Z431" s="186">
        <f>'INFO'!$D$27</f>
        <v>0</v>
      </c>
      <c r="AA431" t="s" s="187">
        <f>'INFO'!$D$28</f>
      </c>
      <c r="AB431" s="186">
        <f>'INFO'!$D$29</f>
        <v>0</v>
      </c>
      <c r="AC431" s="189">
        <f>'INFO'!$J$10</f>
        <v>0</v>
      </c>
      <c r="AD431" s="186">
        <f>'INFO'!$J$9</f>
        <v>0</v>
      </c>
      <c r="AE431" s="191">
        <f>IF($G$389&gt;0,10*$G$389/D431,0)</f>
        <v>0</v>
      </c>
    </row>
    <row r="432" ht="15.35" customHeight="1">
      <c r="A432" t="s" s="192">
        <v>447</v>
      </c>
      <c r="B432" t="s" s="202">
        <v>23</v>
      </c>
      <c r="C432" s="203">
        <v>10082</v>
      </c>
      <c r="D432" s="169"/>
      <c r="E432" t="s" s="194">
        <v>11</v>
      </c>
      <c r="F432" s="195">
        <f>VLOOKUP(B432,'HOLDS'!C1:T155,5,FALSE)*1.05</f>
        <v>5917.275</v>
      </c>
      <c r="G432" s="172">
        <f>_xlfn.SUMIFS('HOLDS'!S1:S155,'HOLDS'!C1:C155,B432)</f>
        <v>0</v>
      </c>
      <c r="H432" s="196">
        <f>F432*G432</f>
        <v>0</v>
      </c>
      <c r="I432" s="197">
        <f>'INFO'!$D$6</f>
        <v>0</v>
      </c>
      <c r="J432" s="197">
        <f>'INFO'!$D$7</f>
        <v>0</v>
      </c>
      <c r="K432" t="s" s="198">
        <f>'INFO'!$D$8</f>
      </c>
      <c r="L432" s="197">
        <f>'INFO'!$D$9</f>
        <v>0</v>
      </c>
      <c r="M432" s="197">
        <f>'INFO'!$D$10</f>
        <v>0</v>
      </c>
      <c r="N432" t="s" s="198">
        <f>'INFO'!$D$11</f>
      </c>
      <c r="O432" s="197">
        <f>'INFO'!$D$13</f>
        <v>0</v>
      </c>
      <c r="P432" s="197">
        <f>'INFO'!$D$14</f>
        <v>0</v>
      </c>
      <c r="Q432" t="s" s="198">
        <f>'INFO'!$D$15</f>
      </c>
      <c r="R432" s="199">
        <f>'INFO'!$D$17</f>
      </c>
      <c r="S432" t="s" s="198">
        <f>'INFO'!$D$18</f>
      </c>
      <c r="T432" t="s" s="198">
        <f>'INFO'!$D$19</f>
      </c>
      <c r="U432" s="197">
        <f>'INFO'!$D$22</f>
        <v>0</v>
      </c>
      <c r="V432" s="197">
        <f>'INFO'!$D$23</f>
        <v>0</v>
      </c>
      <c r="W432" t="s" s="198">
        <f>'INFO'!$D$24</f>
      </c>
      <c r="X432" s="197">
        <f>'INFO'!$D$25</f>
        <v>0</v>
      </c>
      <c r="Y432" s="197">
        <f>'INFO'!$D$26</f>
        <v>0</v>
      </c>
      <c r="Z432" s="197">
        <f>'INFO'!$D$27</f>
        <v>0</v>
      </c>
      <c r="AA432" t="s" s="198">
        <f>'INFO'!$D$28</f>
      </c>
      <c r="AB432" s="197">
        <f>'INFO'!$D$29</f>
        <v>0</v>
      </c>
      <c r="AC432" s="200">
        <f>'INFO'!$J$10</f>
        <v>0</v>
      </c>
      <c r="AD432" s="201">
        <f>'INFO'!$J$9</f>
        <v>0</v>
      </c>
      <c r="AE432" s="179"/>
    </row>
    <row r="433" ht="15.35" customHeight="1">
      <c r="A433" t="s" s="180">
        <v>448</v>
      </c>
      <c r="B433" t="s" s="204">
        <v>26</v>
      </c>
      <c r="C433" s="205">
        <v>10082</v>
      </c>
      <c r="D433" s="182">
        <f>_xlfn.SUMIFS('HOLDS'!S1:S155,'HOLDS'!C1:C155,B433)+_xlfn.SUMIFS('HOLDS'!S1:S155,'HOLDS'!C1:C155,"CH.GR.RVSET")</f>
        <v>0</v>
      </c>
      <c r="E433" t="s" s="183">
        <v>11</v>
      </c>
      <c r="F433" s="184">
        <f>VLOOKUP(B433,'HOLDS'!C1:T155,5,FALSE)*1.05</f>
        <v>156.45</v>
      </c>
      <c r="G433" s="182">
        <f>_xlfn.SUMIFS('HOLDS'!S1:S155,'HOLDS'!C1:C155,B433)</f>
        <v>0</v>
      </c>
      <c r="H433" s="185">
        <f>F433*G433</f>
        <v>0</v>
      </c>
      <c r="I433" s="186">
        <f>'INFO'!$D$6</f>
        <v>0</v>
      </c>
      <c r="J433" s="186">
        <f>'INFO'!$D$7</f>
        <v>0</v>
      </c>
      <c r="K433" t="s" s="187">
        <f>'INFO'!$D$8</f>
      </c>
      <c r="L433" s="186">
        <f>'INFO'!$D$9</f>
        <v>0</v>
      </c>
      <c r="M433" s="186">
        <f>'INFO'!$D$10</f>
        <v>0</v>
      </c>
      <c r="N433" t="s" s="187">
        <f>'INFO'!$D$11</f>
      </c>
      <c r="O433" s="186">
        <f>'INFO'!$D$13</f>
        <v>0</v>
      </c>
      <c r="P433" s="186">
        <f>'INFO'!$D$14</f>
        <v>0</v>
      </c>
      <c r="Q433" t="s" s="187">
        <f>'INFO'!$D$15</f>
      </c>
      <c r="R433" s="188">
        <f>'INFO'!$D$17</f>
      </c>
      <c r="S433" t="s" s="187">
        <f>'INFO'!$D$18</f>
      </c>
      <c r="T433" t="s" s="187">
        <f>'INFO'!$D$19</f>
      </c>
      <c r="U433" s="186">
        <f>'INFO'!$D$22</f>
        <v>0</v>
      </c>
      <c r="V433" s="186">
        <f>'INFO'!$D$23</f>
        <v>0</v>
      </c>
      <c r="W433" t="s" s="187">
        <f>'INFO'!$D$24</f>
      </c>
      <c r="X433" s="186">
        <f>'INFO'!$D$25</f>
        <v>0</v>
      </c>
      <c r="Y433" s="186">
        <f>'INFO'!$D$26</f>
        <v>0</v>
      </c>
      <c r="Z433" s="186">
        <f>'INFO'!$D$27</f>
        <v>0</v>
      </c>
      <c r="AA433" t="s" s="187">
        <f>'INFO'!$D$28</f>
      </c>
      <c r="AB433" s="186">
        <f>'INFO'!$D$29</f>
        <v>0</v>
      </c>
      <c r="AC433" s="189">
        <f>'INFO'!$J$10</f>
        <v>0</v>
      </c>
      <c r="AD433" s="186">
        <f>'INFO'!$J$9</f>
        <v>0</v>
      </c>
      <c r="AE433" s="190">
        <f>IF($G$432&gt;0,10*$G$432/D433,0)</f>
        <v>0</v>
      </c>
    </row>
    <row r="434" ht="15.35" customHeight="1">
      <c r="A434" t="s" s="180">
        <v>449</v>
      </c>
      <c r="B434" t="s" s="204">
        <v>29</v>
      </c>
      <c r="C434" s="205">
        <v>10082</v>
      </c>
      <c r="D434" s="182">
        <f>_xlfn.SUMIFS('HOLDS'!S1:S155,'HOLDS'!C1:C155,B434)+_xlfn.SUMIFS('HOLDS'!S1:S155,'HOLDS'!C1:C155,"CH.GR.RVSET")</f>
        <v>0</v>
      </c>
      <c r="E434" t="s" s="183">
        <v>11</v>
      </c>
      <c r="F434" s="184">
        <f>VLOOKUP(B434,'HOLDS'!C1:T155,5,FALSE)*1.05</f>
        <v>143.325</v>
      </c>
      <c r="G434" s="182">
        <f>_xlfn.SUMIFS('HOLDS'!S1:S155,'HOLDS'!C1:C155,B434)</f>
        <v>0</v>
      </c>
      <c r="H434" s="185">
        <f>F434*G434</f>
        <v>0</v>
      </c>
      <c r="I434" s="186">
        <f>'INFO'!$D$6</f>
        <v>0</v>
      </c>
      <c r="J434" s="186">
        <f>'INFO'!$D$7</f>
        <v>0</v>
      </c>
      <c r="K434" t="s" s="187">
        <f>'INFO'!$D$8</f>
      </c>
      <c r="L434" s="186">
        <f>'INFO'!$D$9</f>
        <v>0</v>
      </c>
      <c r="M434" s="186">
        <f>'INFO'!$D$10</f>
        <v>0</v>
      </c>
      <c r="N434" t="s" s="187">
        <f>'INFO'!$D$11</f>
      </c>
      <c r="O434" s="186">
        <f>'INFO'!$D$13</f>
        <v>0</v>
      </c>
      <c r="P434" s="186">
        <f>'INFO'!$D$14</f>
        <v>0</v>
      </c>
      <c r="Q434" t="s" s="187">
        <f>'INFO'!$D$15</f>
      </c>
      <c r="R434" s="188">
        <f>'INFO'!$D$17</f>
      </c>
      <c r="S434" t="s" s="187">
        <f>'INFO'!$D$18</f>
      </c>
      <c r="T434" t="s" s="187">
        <f>'INFO'!$D$19</f>
      </c>
      <c r="U434" s="186">
        <f>'INFO'!$D$22</f>
        <v>0</v>
      </c>
      <c r="V434" s="186">
        <f>'INFO'!$D$23</f>
        <v>0</v>
      </c>
      <c r="W434" t="s" s="187">
        <f>'INFO'!$D$24</f>
      </c>
      <c r="X434" s="186">
        <f>'INFO'!$D$25</f>
        <v>0</v>
      </c>
      <c r="Y434" s="186">
        <f>'INFO'!$D$26</f>
        <v>0</v>
      </c>
      <c r="Z434" s="186">
        <f>'INFO'!$D$27</f>
        <v>0</v>
      </c>
      <c r="AA434" t="s" s="187">
        <f>'INFO'!$D$28</f>
      </c>
      <c r="AB434" s="186">
        <f>'INFO'!$D$29</f>
        <v>0</v>
      </c>
      <c r="AC434" s="189">
        <f>'INFO'!$J$10</f>
        <v>0</v>
      </c>
      <c r="AD434" s="186">
        <f>'INFO'!$J$9</f>
        <v>0</v>
      </c>
      <c r="AE434" s="186">
        <f>IF($G$432&gt;0,10*$G$432/D434,0)</f>
        <v>0</v>
      </c>
    </row>
    <row r="435" ht="15.35" customHeight="1">
      <c r="A435" t="s" s="180">
        <v>450</v>
      </c>
      <c r="B435" t="s" s="204">
        <v>31</v>
      </c>
      <c r="C435" s="205">
        <v>10082</v>
      </c>
      <c r="D435" s="182">
        <f>_xlfn.SUMIFS('HOLDS'!S1:S155,'HOLDS'!C1:C155,B435)+_xlfn.SUMIFS('HOLDS'!S1:S155,'HOLDS'!C1:C155,"CH.GR.RVSET")</f>
        <v>0</v>
      </c>
      <c r="E435" t="s" s="183">
        <v>11</v>
      </c>
      <c r="F435" s="184">
        <f>VLOOKUP(B435,'HOLDS'!C1:T155,5,FALSE)*1.05</f>
        <v>134.4</v>
      </c>
      <c r="G435" s="182">
        <f>_xlfn.SUMIFS('HOLDS'!S1:S155,'HOLDS'!C1:C155,B435)</f>
        <v>0</v>
      </c>
      <c r="H435" s="185">
        <f>F435*G435</f>
        <v>0</v>
      </c>
      <c r="I435" s="186">
        <f>'INFO'!$D$6</f>
        <v>0</v>
      </c>
      <c r="J435" s="186">
        <f>'INFO'!$D$7</f>
        <v>0</v>
      </c>
      <c r="K435" t="s" s="187">
        <f>'INFO'!$D$8</f>
      </c>
      <c r="L435" s="186">
        <f>'INFO'!$D$9</f>
        <v>0</v>
      </c>
      <c r="M435" s="186">
        <f>'INFO'!$D$10</f>
        <v>0</v>
      </c>
      <c r="N435" t="s" s="187">
        <f>'INFO'!$D$11</f>
      </c>
      <c r="O435" s="186">
        <f>'INFO'!$D$13</f>
        <v>0</v>
      </c>
      <c r="P435" s="186">
        <f>'INFO'!$D$14</f>
        <v>0</v>
      </c>
      <c r="Q435" t="s" s="187">
        <f>'INFO'!$D$15</f>
      </c>
      <c r="R435" s="188">
        <f>'INFO'!$D$17</f>
      </c>
      <c r="S435" t="s" s="187">
        <f>'INFO'!$D$18</f>
      </c>
      <c r="T435" t="s" s="187">
        <f>'INFO'!$D$19</f>
      </c>
      <c r="U435" s="186">
        <f>'INFO'!$D$22</f>
        <v>0</v>
      </c>
      <c r="V435" s="186">
        <f>'INFO'!$D$23</f>
        <v>0</v>
      </c>
      <c r="W435" t="s" s="187">
        <f>'INFO'!$D$24</f>
      </c>
      <c r="X435" s="186">
        <f>'INFO'!$D$25</f>
        <v>0</v>
      </c>
      <c r="Y435" s="186">
        <f>'INFO'!$D$26</f>
        <v>0</v>
      </c>
      <c r="Z435" s="186">
        <f>'INFO'!$D$27</f>
        <v>0</v>
      </c>
      <c r="AA435" t="s" s="187">
        <f>'INFO'!$D$28</f>
      </c>
      <c r="AB435" s="186">
        <f>'INFO'!$D$29</f>
        <v>0</v>
      </c>
      <c r="AC435" s="189">
        <f>'INFO'!$J$10</f>
        <v>0</v>
      </c>
      <c r="AD435" s="186">
        <f>'INFO'!$J$9</f>
        <v>0</v>
      </c>
      <c r="AE435" s="186">
        <f>IF($G$432&gt;0,10*$G$432/D435,0)</f>
        <v>0</v>
      </c>
    </row>
    <row r="436" ht="15.35" customHeight="1">
      <c r="A436" t="s" s="180">
        <v>451</v>
      </c>
      <c r="B436" t="s" s="204">
        <v>34</v>
      </c>
      <c r="C436" s="205">
        <v>10082</v>
      </c>
      <c r="D436" s="182">
        <f>_xlfn.SUMIFS('HOLDS'!S1:S155,'HOLDS'!C1:C155,B436)+_xlfn.SUMIFS('HOLDS'!S1:S155,'HOLDS'!C1:C155,"CH.GR.RVSET")</f>
        <v>0</v>
      </c>
      <c r="E436" t="s" s="183">
        <v>11</v>
      </c>
      <c r="F436" s="184">
        <f>VLOOKUP(B436,'HOLDS'!C1:T155,5,FALSE)*1.05</f>
        <v>120.75</v>
      </c>
      <c r="G436" s="182">
        <f>_xlfn.SUMIFS('HOLDS'!S1:S155,'HOLDS'!C1:C155,B436)</f>
        <v>0</v>
      </c>
      <c r="H436" s="185">
        <f>F436*G436</f>
        <v>0</v>
      </c>
      <c r="I436" s="186">
        <f>'INFO'!$D$6</f>
        <v>0</v>
      </c>
      <c r="J436" s="186">
        <f>'INFO'!$D$7</f>
        <v>0</v>
      </c>
      <c r="K436" t="s" s="187">
        <f>'INFO'!$D$8</f>
      </c>
      <c r="L436" s="186">
        <f>'INFO'!$D$9</f>
        <v>0</v>
      </c>
      <c r="M436" s="186">
        <f>'INFO'!$D$10</f>
        <v>0</v>
      </c>
      <c r="N436" t="s" s="187">
        <f>'INFO'!$D$11</f>
      </c>
      <c r="O436" s="186">
        <f>'INFO'!$D$13</f>
        <v>0</v>
      </c>
      <c r="P436" s="186">
        <f>'INFO'!$D$14</f>
        <v>0</v>
      </c>
      <c r="Q436" t="s" s="187">
        <f>'INFO'!$D$15</f>
      </c>
      <c r="R436" s="188">
        <f>'INFO'!$D$17</f>
      </c>
      <c r="S436" t="s" s="187">
        <f>'INFO'!$D$18</f>
      </c>
      <c r="T436" t="s" s="187">
        <f>'INFO'!$D$19</f>
      </c>
      <c r="U436" s="186">
        <f>'INFO'!$D$22</f>
        <v>0</v>
      </c>
      <c r="V436" s="186">
        <f>'INFO'!$D$23</f>
        <v>0</v>
      </c>
      <c r="W436" t="s" s="187">
        <f>'INFO'!$D$24</f>
      </c>
      <c r="X436" s="186">
        <f>'INFO'!$D$25</f>
        <v>0</v>
      </c>
      <c r="Y436" s="186">
        <f>'INFO'!$D$26</f>
        <v>0</v>
      </c>
      <c r="Z436" s="186">
        <f>'INFO'!$D$27</f>
        <v>0</v>
      </c>
      <c r="AA436" t="s" s="187">
        <f>'INFO'!$D$28</f>
      </c>
      <c r="AB436" s="186">
        <f>'INFO'!$D$29</f>
        <v>0</v>
      </c>
      <c r="AC436" s="189">
        <f>'INFO'!$J$10</f>
        <v>0</v>
      </c>
      <c r="AD436" s="186">
        <f>'INFO'!$J$9</f>
        <v>0</v>
      </c>
      <c r="AE436" s="186">
        <f>IF($G$432&gt;0,10*$G$432/D436,0)</f>
        <v>0</v>
      </c>
    </row>
    <row r="437" ht="15.35" customHeight="1">
      <c r="A437" t="s" s="180">
        <v>452</v>
      </c>
      <c r="B437" t="s" s="204">
        <v>37</v>
      </c>
      <c r="C437" s="205">
        <v>10082</v>
      </c>
      <c r="D437" s="182">
        <f>_xlfn.SUMIFS('HOLDS'!S1:S155,'HOLDS'!C1:C155,B437)+_xlfn.SUMIFS('HOLDS'!S1:S155,'HOLDS'!C1:C155,"CH.GR.RVSET")</f>
        <v>0</v>
      </c>
      <c r="E437" t="s" s="183">
        <v>11</v>
      </c>
      <c r="F437" s="184">
        <f>VLOOKUP(B437,'HOLDS'!C1:T155,5,FALSE)*1.05</f>
        <v>167.475</v>
      </c>
      <c r="G437" s="182">
        <f>_xlfn.SUMIFS('HOLDS'!S1:S155,'HOLDS'!C1:C155,B437)</f>
        <v>0</v>
      </c>
      <c r="H437" s="185">
        <f>F437*G437</f>
        <v>0</v>
      </c>
      <c r="I437" s="186">
        <f>'INFO'!$D$6</f>
        <v>0</v>
      </c>
      <c r="J437" s="186">
        <f>'INFO'!$D$7</f>
        <v>0</v>
      </c>
      <c r="K437" t="s" s="187">
        <f>'INFO'!$D$8</f>
      </c>
      <c r="L437" s="186">
        <f>'INFO'!$D$9</f>
        <v>0</v>
      </c>
      <c r="M437" s="186">
        <f>'INFO'!$D$10</f>
        <v>0</v>
      </c>
      <c r="N437" t="s" s="187">
        <f>'INFO'!$D$11</f>
      </c>
      <c r="O437" s="186">
        <f>'INFO'!$D$13</f>
        <v>0</v>
      </c>
      <c r="P437" s="186">
        <f>'INFO'!$D$14</f>
        <v>0</v>
      </c>
      <c r="Q437" t="s" s="187">
        <f>'INFO'!$D$15</f>
      </c>
      <c r="R437" s="188">
        <f>'INFO'!$D$17</f>
      </c>
      <c r="S437" t="s" s="187">
        <f>'INFO'!$D$18</f>
      </c>
      <c r="T437" t="s" s="187">
        <f>'INFO'!$D$19</f>
      </c>
      <c r="U437" s="186">
        <f>'INFO'!$D$22</f>
        <v>0</v>
      </c>
      <c r="V437" s="186">
        <f>'INFO'!$D$23</f>
        <v>0</v>
      </c>
      <c r="W437" t="s" s="187">
        <f>'INFO'!$D$24</f>
      </c>
      <c r="X437" s="186">
        <f>'INFO'!$D$25</f>
        <v>0</v>
      </c>
      <c r="Y437" s="186">
        <f>'INFO'!$D$26</f>
        <v>0</v>
      </c>
      <c r="Z437" s="186">
        <f>'INFO'!$D$27</f>
        <v>0</v>
      </c>
      <c r="AA437" t="s" s="187">
        <f>'INFO'!$D$28</f>
      </c>
      <c r="AB437" s="186">
        <f>'INFO'!$D$29</f>
        <v>0</v>
      </c>
      <c r="AC437" s="189">
        <f>'INFO'!$J$10</f>
        <v>0</v>
      </c>
      <c r="AD437" s="186">
        <f>'INFO'!$J$9</f>
        <v>0</v>
      </c>
      <c r="AE437" s="186">
        <f>IF($G$432&gt;0,10*$G$432/D437,0)</f>
        <v>0</v>
      </c>
    </row>
    <row r="438" ht="15.35" customHeight="1">
      <c r="A438" t="s" s="180">
        <v>453</v>
      </c>
      <c r="B438" t="s" s="204">
        <v>39</v>
      </c>
      <c r="C438" s="205">
        <v>10082</v>
      </c>
      <c r="D438" s="182">
        <f>_xlfn.SUMIFS('HOLDS'!S1:S155,'HOLDS'!C1:C155,B438)+_xlfn.SUMIFS('HOLDS'!S1:S155,'HOLDS'!C1:C155,"CH.GR.RVSET")</f>
        <v>0</v>
      </c>
      <c r="E438" t="s" s="183">
        <v>11</v>
      </c>
      <c r="F438" s="184">
        <f>VLOOKUP(B438,'HOLDS'!C1:T155,5,FALSE)*1.05</f>
        <v>125.475</v>
      </c>
      <c r="G438" s="182">
        <f>_xlfn.SUMIFS('HOLDS'!S1:S155,'HOLDS'!C1:C155,B438)</f>
        <v>0</v>
      </c>
      <c r="H438" s="185">
        <f>F438*G438</f>
        <v>0</v>
      </c>
      <c r="I438" s="186">
        <f>'INFO'!$D$6</f>
        <v>0</v>
      </c>
      <c r="J438" s="186">
        <f>'INFO'!$D$7</f>
        <v>0</v>
      </c>
      <c r="K438" t="s" s="187">
        <f>'INFO'!$D$8</f>
      </c>
      <c r="L438" s="186">
        <f>'INFO'!$D$9</f>
        <v>0</v>
      </c>
      <c r="M438" s="186">
        <f>'INFO'!$D$10</f>
        <v>0</v>
      </c>
      <c r="N438" t="s" s="187">
        <f>'INFO'!$D$11</f>
      </c>
      <c r="O438" s="186">
        <f>'INFO'!$D$13</f>
        <v>0</v>
      </c>
      <c r="P438" s="186">
        <f>'INFO'!$D$14</f>
        <v>0</v>
      </c>
      <c r="Q438" t="s" s="187">
        <f>'INFO'!$D$15</f>
      </c>
      <c r="R438" s="188">
        <f>'INFO'!$D$17</f>
      </c>
      <c r="S438" t="s" s="187">
        <f>'INFO'!$D$18</f>
      </c>
      <c r="T438" t="s" s="187">
        <f>'INFO'!$D$19</f>
      </c>
      <c r="U438" s="186">
        <f>'INFO'!$D$22</f>
        <v>0</v>
      </c>
      <c r="V438" s="186">
        <f>'INFO'!$D$23</f>
        <v>0</v>
      </c>
      <c r="W438" t="s" s="187">
        <f>'INFO'!$D$24</f>
      </c>
      <c r="X438" s="186">
        <f>'INFO'!$D$25</f>
        <v>0</v>
      </c>
      <c r="Y438" s="186">
        <f>'INFO'!$D$26</f>
        <v>0</v>
      </c>
      <c r="Z438" s="186">
        <f>'INFO'!$D$27</f>
        <v>0</v>
      </c>
      <c r="AA438" t="s" s="187">
        <f>'INFO'!$D$28</f>
      </c>
      <c r="AB438" s="186">
        <f>'INFO'!$D$29</f>
        <v>0</v>
      </c>
      <c r="AC438" s="189">
        <f>'INFO'!$J$10</f>
        <v>0</v>
      </c>
      <c r="AD438" s="186">
        <f>'INFO'!$J$9</f>
        <v>0</v>
      </c>
      <c r="AE438" s="186">
        <f>IF($G$432&gt;0,10*$G$432/D438,0)</f>
        <v>0</v>
      </c>
    </row>
    <row r="439" ht="15.35" customHeight="1">
      <c r="A439" t="s" s="180">
        <v>454</v>
      </c>
      <c r="B439" t="s" s="204">
        <v>41</v>
      </c>
      <c r="C439" s="205">
        <v>10082</v>
      </c>
      <c r="D439" s="182">
        <f>_xlfn.SUMIFS('HOLDS'!S1:S155,'HOLDS'!C1:C155,B439)+_xlfn.SUMIFS('HOLDS'!S1:S155,'HOLDS'!C1:C155,"CH.GR.RVSET")</f>
        <v>0</v>
      </c>
      <c r="E439" t="s" s="183">
        <v>11</v>
      </c>
      <c r="F439" s="184">
        <f>VLOOKUP(B439,'HOLDS'!C1:T155,5,FALSE)*1.05</f>
        <v>156.45</v>
      </c>
      <c r="G439" s="182">
        <f>_xlfn.SUMIFS('HOLDS'!S1:S155,'HOLDS'!C1:C155,B439)</f>
        <v>0</v>
      </c>
      <c r="H439" s="185">
        <f>F439*G439</f>
        <v>0</v>
      </c>
      <c r="I439" s="186">
        <f>'INFO'!$D$6</f>
        <v>0</v>
      </c>
      <c r="J439" s="186">
        <f>'INFO'!$D$7</f>
        <v>0</v>
      </c>
      <c r="K439" t="s" s="187">
        <f>'INFO'!$D$8</f>
      </c>
      <c r="L439" s="186">
        <f>'INFO'!$D$9</f>
        <v>0</v>
      </c>
      <c r="M439" s="186">
        <f>'INFO'!$D$10</f>
        <v>0</v>
      </c>
      <c r="N439" t="s" s="187">
        <f>'INFO'!$D$11</f>
      </c>
      <c r="O439" s="186">
        <f>'INFO'!$D$13</f>
        <v>0</v>
      </c>
      <c r="P439" s="186">
        <f>'INFO'!$D$14</f>
        <v>0</v>
      </c>
      <c r="Q439" t="s" s="187">
        <f>'INFO'!$D$15</f>
      </c>
      <c r="R439" s="188">
        <f>'INFO'!$D$17</f>
      </c>
      <c r="S439" t="s" s="187">
        <f>'INFO'!$D$18</f>
      </c>
      <c r="T439" t="s" s="187">
        <f>'INFO'!$D$19</f>
      </c>
      <c r="U439" s="186">
        <f>'INFO'!$D$22</f>
        <v>0</v>
      </c>
      <c r="V439" s="186">
        <f>'INFO'!$D$23</f>
        <v>0</v>
      </c>
      <c r="W439" t="s" s="187">
        <f>'INFO'!$D$24</f>
      </c>
      <c r="X439" s="186">
        <f>'INFO'!$D$25</f>
        <v>0</v>
      </c>
      <c r="Y439" s="186">
        <f>'INFO'!$D$26</f>
        <v>0</v>
      </c>
      <c r="Z439" s="186">
        <f>'INFO'!$D$27</f>
        <v>0</v>
      </c>
      <c r="AA439" t="s" s="187">
        <f>'INFO'!$D$28</f>
      </c>
      <c r="AB439" s="186">
        <f>'INFO'!$D$29</f>
        <v>0</v>
      </c>
      <c r="AC439" s="189">
        <f>'INFO'!$J$10</f>
        <v>0</v>
      </c>
      <c r="AD439" s="186">
        <f>'INFO'!$J$9</f>
        <v>0</v>
      </c>
      <c r="AE439" s="186">
        <f>IF($G$432&gt;0,10*$G$432/D439,0)</f>
        <v>0</v>
      </c>
    </row>
    <row r="440" ht="15.35" customHeight="1">
      <c r="A440" t="s" s="180">
        <v>455</v>
      </c>
      <c r="B440" t="s" s="204">
        <v>43</v>
      </c>
      <c r="C440" s="205">
        <v>10082</v>
      </c>
      <c r="D440" s="182">
        <f>_xlfn.SUMIFS('HOLDS'!S1:S155,'HOLDS'!C1:C155,B440)+_xlfn.SUMIFS('HOLDS'!S1:S155,'HOLDS'!C1:C155,"CH.GR.RVSET")</f>
        <v>0</v>
      </c>
      <c r="E440" t="s" s="183">
        <v>11</v>
      </c>
      <c r="F440" s="184">
        <f>VLOOKUP(B440,'HOLDS'!C1:T155,5,FALSE)*1.05</f>
        <v>118.65</v>
      </c>
      <c r="G440" s="182">
        <f>_xlfn.SUMIFS('HOLDS'!S1:S155,'HOLDS'!C1:C155,B440)</f>
        <v>0</v>
      </c>
      <c r="H440" s="185">
        <f>F440*G440</f>
        <v>0</v>
      </c>
      <c r="I440" s="186">
        <f>'INFO'!$D$6</f>
        <v>0</v>
      </c>
      <c r="J440" s="186">
        <f>'INFO'!$D$7</f>
        <v>0</v>
      </c>
      <c r="K440" t="s" s="187">
        <f>'INFO'!$D$8</f>
      </c>
      <c r="L440" s="186">
        <f>'INFO'!$D$9</f>
        <v>0</v>
      </c>
      <c r="M440" s="186">
        <f>'INFO'!$D$10</f>
        <v>0</v>
      </c>
      <c r="N440" t="s" s="187">
        <f>'INFO'!$D$11</f>
      </c>
      <c r="O440" s="186">
        <f>'INFO'!$D$13</f>
        <v>0</v>
      </c>
      <c r="P440" s="186">
        <f>'INFO'!$D$14</f>
        <v>0</v>
      </c>
      <c r="Q440" t="s" s="187">
        <f>'INFO'!$D$15</f>
      </c>
      <c r="R440" s="188">
        <f>'INFO'!$D$17</f>
      </c>
      <c r="S440" t="s" s="187">
        <f>'INFO'!$D$18</f>
      </c>
      <c r="T440" t="s" s="187">
        <f>'INFO'!$D$19</f>
      </c>
      <c r="U440" s="186">
        <f>'INFO'!$D$22</f>
        <v>0</v>
      </c>
      <c r="V440" s="186">
        <f>'INFO'!$D$23</f>
        <v>0</v>
      </c>
      <c r="W440" t="s" s="187">
        <f>'INFO'!$D$24</f>
      </c>
      <c r="X440" s="186">
        <f>'INFO'!$D$25</f>
        <v>0</v>
      </c>
      <c r="Y440" s="186">
        <f>'INFO'!$D$26</f>
        <v>0</v>
      </c>
      <c r="Z440" s="186">
        <f>'INFO'!$D$27</f>
        <v>0</v>
      </c>
      <c r="AA440" t="s" s="187">
        <f>'INFO'!$D$28</f>
      </c>
      <c r="AB440" s="186">
        <f>'INFO'!$D$29</f>
        <v>0</v>
      </c>
      <c r="AC440" s="189">
        <f>'INFO'!$J$10</f>
        <v>0</v>
      </c>
      <c r="AD440" s="186">
        <f>'INFO'!$J$9</f>
        <v>0</v>
      </c>
      <c r="AE440" s="186">
        <f>IF($G$432&gt;0,10*$G$432/D440,0)</f>
        <v>0</v>
      </c>
    </row>
    <row r="441" ht="15.35" customHeight="1">
      <c r="A441" t="s" s="180">
        <v>456</v>
      </c>
      <c r="B441" t="s" s="204">
        <v>45</v>
      </c>
      <c r="C441" s="205">
        <v>10082</v>
      </c>
      <c r="D441" s="182">
        <f>_xlfn.SUMIFS('HOLDS'!S1:S155,'HOLDS'!C1:C155,B441)+_xlfn.SUMIFS('HOLDS'!S1:S155,'HOLDS'!C1:C155,"CH.GR.RVSET")</f>
        <v>0</v>
      </c>
      <c r="E441" t="s" s="183">
        <v>11</v>
      </c>
      <c r="F441" s="184">
        <f>VLOOKUP(B441,'HOLDS'!C1:T155,5,FALSE)*1.05</f>
        <v>143.325</v>
      </c>
      <c r="G441" s="182">
        <f>_xlfn.SUMIFS('HOLDS'!S1:S155,'HOLDS'!C1:C155,B441)</f>
        <v>0</v>
      </c>
      <c r="H441" s="185">
        <f>F441*G441</f>
        <v>0</v>
      </c>
      <c r="I441" s="186">
        <f>'INFO'!$D$6</f>
        <v>0</v>
      </c>
      <c r="J441" s="186">
        <f>'INFO'!$D$7</f>
        <v>0</v>
      </c>
      <c r="K441" t="s" s="187">
        <f>'INFO'!$D$8</f>
      </c>
      <c r="L441" s="186">
        <f>'INFO'!$D$9</f>
        <v>0</v>
      </c>
      <c r="M441" s="186">
        <f>'INFO'!$D$10</f>
        <v>0</v>
      </c>
      <c r="N441" t="s" s="187">
        <f>'INFO'!$D$11</f>
      </c>
      <c r="O441" s="186">
        <f>'INFO'!$D$13</f>
        <v>0</v>
      </c>
      <c r="P441" s="186">
        <f>'INFO'!$D$14</f>
        <v>0</v>
      </c>
      <c r="Q441" t="s" s="187">
        <f>'INFO'!$D$15</f>
      </c>
      <c r="R441" s="188">
        <f>'INFO'!$D$17</f>
      </c>
      <c r="S441" t="s" s="187">
        <f>'INFO'!$D$18</f>
      </c>
      <c r="T441" t="s" s="187">
        <f>'INFO'!$D$19</f>
      </c>
      <c r="U441" s="186">
        <f>'INFO'!$D$22</f>
        <v>0</v>
      </c>
      <c r="V441" s="186">
        <f>'INFO'!$D$23</f>
        <v>0</v>
      </c>
      <c r="W441" t="s" s="187">
        <f>'INFO'!$D$24</f>
      </c>
      <c r="X441" s="186">
        <f>'INFO'!$D$25</f>
        <v>0</v>
      </c>
      <c r="Y441" s="186">
        <f>'INFO'!$D$26</f>
        <v>0</v>
      </c>
      <c r="Z441" s="186">
        <f>'INFO'!$D$27</f>
        <v>0</v>
      </c>
      <c r="AA441" t="s" s="187">
        <f>'INFO'!$D$28</f>
      </c>
      <c r="AB441" s="186">
        <f>'INFO'!$D$29</f>
        <v>0</v>
      </c>
      <c r="AC441" s="189">
        <f>'INFO'!$J$10</f>
        <v>0</v>
      </c>
      <c r="AD441" s="186">
        <f>'INFO'!$J$9</f>
        <v>0</v>
      </c>
      <c r="AE441" s="186">
        <f>IF($G$432&gt;0,10*$G$432/D441,0)</f>
        <v>0</v>
      </c>
    </row>
    <row r="442" ht="15.35" customHeight="1">
      <c r="A442" t="s" s="180">
        <v>457</v>
      </c>
      <c r="B442" t="s" s="204">
        <v>47</v>
      </c>
      <c r="C442" s="205">
        <v>10082</v>
      </c>
      <c r="D442" s="182">
        <f>_xlfn.SUMIFS('HOLDS'!S1:S155,'HOLDS'!C1:C155,B442)+_xlfn.SUMIFS('HOLDS'!S1:S155,'HOLDS'!C1:C155,"CH.GR.RVSET")</f>
        <v>0</v>
      </c>
      <c r="E442" t="s" s="183">
        <v>11</v>
      </c>
      <c r="F442" s="184">
        <f>VLOOKUP(B442,'HOLDS'!C1:T155,5,FALSE)*1.05</f>
        <v>147</v>
      </c>
      <c r="G442" s="182">
        <f>_xlfn.SUMIFS('HOLDS'!S1:S155,'HOLDS'!C1:C155,B442)</f>
        <v>0</v>
      </c>
      <c r="H442" s="185">
        <f>F442*G442</f>
        <v>0</v>
      </c>
      <c r="I442" s="186">
        <f>'INFO'!$D$6</f>
        <v>0</v>
      </c>
      <c r="J442" s="186">
        <f>'INFO'!$D$7</f>
        <v>0</v>
      </c>
      <c r="K442" t="s" s="187">
        <f>'INFO'!$D$8</f>
      </c>
      <c r="L442" s="186">
        <f>'INFO'!$D$9</f>
        <v>0</v>
      </c>
      <c r="M442" s="186">
        <f>'INFO'!$D$10</f>
        <v>0</v>
      </c>
      <c r="N442" t="s" s="187">
        <f>'INFO'!$D$11</f>
      </c>
      <c r="O442" s="186">
        <f>'INFO'!$D$13</f>
        <v>0</v>
      </c>
      <c r="P442" s="186">
        <f>'INFO'!$D$14</f>
        <v>0</v>
      </c>
      <c r="Q442" t="s" s="187">
        <f>'INFO'!$D$15</f>
      </c>
      <c r="R442" s="188">
        <f>'INFO'!$D$17</f>
      </c>
      <c r="S442" t="s" s="187">
        <f>'INFO'!$D$18</f>
      </c>
      <c r="T442" t="s" s="187">
        <f>'INFO'!$D$19</f>
      </c>
      <c r="U442" s="186">
        <f>'INFO'!$D$22</f>
        <v>0</v>
      </c>
      <c r="V442" s="186">
        <f>'INFO'!$D$23</f>
        <v>0</v>
      </c>
      <c r="W442" t="s" s="187">
        <f>'INFO'!$D$24</f>
      </c>
      <c r="X442" s="186">
        <f>'INFO'!$D$25</f>
        <v>0</v>
      </c>
      <c r="Y442" s="186">
        <f>'INFO'!$D$26</f>
        <v>0</v>
      </c>
      <c r="Z442" s="186">
        <f>'INFO'!$D$27</f>
        <v>0</v>
      </c>
      <c r="AA442" t="s" s="187">
        <f>'INFO'!$D$28</f>
      </c>
      <c r="AB442" s="186">
        <f>'INFO'!$D$29</f>
        <v>0</v>
      </c>
      <c r="AC442" s="189">
        <f>'INFO'!$J$10</f>
        <v>0</v>
      </c>
      <c r="AD442" s="186">
        <f>'INFO'!$J$9</f>
        <v>0</v>
      </c>
      <c r="AE442" s="186">
        <f>IF($G$432&gt;0,10*$G$432/D442,0)</f>
        <v>0</v>
      </c>
    </row>
    <row r="443" ht="15.35" customHeight="1">
      <c r="A443" t="s" s="180">
        <v>458</v>
      </c>
      <c r="B443" t="s" s="204">
        <v>50</v>
      </c>
      <c r="C443" s="205">
        <v>10082</v>
      </c>
      <c r="D443" s="182">
        <f>_xlfn.SUMIFS('HOLDS'!S1:S155,'HOLDS'!C1:C155,B443)+_xlfn.SUMIFS('HOLDS'!S1:S155,'HOLDS'!C1:C155,"CH.GR.RVSET")</f>
        <v>0</v>
      </c>
      <c r="E443" t="s" s="183">
        <v>11</v>
      </c>
      <c r="F443" s="184">
        <f>VLOOKUP(B443,'HOLDS'!C1:T155,5,FALSE)*1.05</f>
        <v>135.45</v>
      </c>
      <c r="G443" s="182">
        <f>_xlfn.SUMIFS('HOLDS'!S1:S155,'HOLDS'!C1:C155,B443)</f>
        <v>0</v>
      </c>
      <c r="H443" s="185">
        <f>F443*G443</f>
        <v>0</v>
      </c>
      <c r="I443" s="186">
        <f>'INFO'!$D$6</f>
        <v>0</v>
      </c>
      <c r="J443" s="186">
        <f>'INFO'!$D$7</f>
        <v>0</v>
      </c>
      <c r="K443" t="s" s="187">
        <f>'INFO'!$D$8</f>
      </c>
      <c r="L443" s="186">
        <f>'INFO'!$D$9</f>
        <v>0</v>
      </c>
      <c r="M443" s="186">
        <f>'INFO'!$D$10</f>
        <v>0</v>
      </c>
      <c r="N443" t="s" s="187">
        <f>'INFO'!$D$11</f>
      </c>
      <c r="O443" s="186">
        <f>'INFO'!$D$13</f>
        <v>0</v>
      </c>
      <c r="P443" s="186">
        <f>'INFO'!$D$14</f>
        <v>0</v>
      </c>
      <c r="Q443" t="s" s="187">
        <f>'INFO'!$D$15</f>
      </c>
      <c r="R443" s="188">
        <f>'INFO'!$D$17</f>
      </c>
      <c r="S443" t="s" s="187">
        <f>'INFO'!$D$18</f>
      </c>
      <c r="T443" t="s" s="187">
        <f>'INFO'!$D$19</f>
      </c>
      <c r="U443" s="186">
        <f>'INFO'!$D$22</f>
        <v>0</v>
      </c>
      <c r="V443" s="186">
        <f>'INFO'!$D$23</f>
        <v>0</v>
      </c>
      <c r="W443" t="s" s="187">
        <f>'INFO'!$D$24</f>
      </c>
      <c r="X443" s="186">
        <f>'INFO'!$D$25</f>
        <v>0</v>
      </c>
      <c r="Y443" s="186">
        <f>'INFO'!$D$26</f>
        <v>0</v>
      </c>
      <c r="Z443" s="186">
        <f>'INFO'!$D$27</f>
        <v>0</v>
      </c>
      <c r="AA443" t="s" s="187">
        <f>'INFO'!$D$28</f>
      </c>
      <c r="AB443" s="186">
        <f>'INFO'!$D$29</f>
        <v>0</v>
      </c>
      <c r="AC443" s="189">
        <f>'INFO'!$J$10</f>
        <v>0</v>
      </c>
      <c r="AD443" s="186">
        <f>'INFO'!$J$9</f>
        <v>0</v>
      </c>
      <c r="AE443" s="186">
        <f>IF($G$432&gt;0,10*$G$432/D443,0)</f>
        <v>0</v>
      </c>
    </row>
    <row r="444" ht="15.35" customHeight="1">
      <c r="A444" t="s" s="180">
        <v>459</v>
      </c>
      <c r="B444" t="s" s="204">
        <v>53</v>
      </c>
      <c r="C444" s="205">
        <v>10082</v>
      </c>
      <c r="D444" s="182">
        <f>_xlfn.SUMIFS('HOLDS'!S1:S155,'HOLDS'!C1:C155,B444)+_xlfn.SUMIFS('HOLDS'!S1:S155,'HOLDS'!C1:C155,"CH.GR.RVSET")</f>
        <v>0</v>
      </c>
      <c r="E444" t="s" s="183">
        <v>11</v>
      </c>
      <c r="F444" s="184">
        <f>VLOOKUP(B444,'HOLDS'!C1:T155,5,FALSE)*1.05</f>
        <v>127.575</v>
      </c>
      <c r="G444" s="182">
        <f>_xlfn.SUMIFS('HOLDS'!S1:S155,'HOLDS'!C1:C155,B444)</f>
        <v>0</v>
      </c>
      <c r="H444" s="185">
        <f>F444*G444</f>
        <v>0</v>
      </c>
      <c r="I444" s="186">
        <f>'INFO'!$D$6</f>
        <v>0</v>
      </c>
      <c r="J444" s="186">
        <f>'INFO'!$D$7</f>
        <v>0</v>
      </c>
      <c r="K444" t="s" s="187">
        <f>'INFO'!$D$8</f>
      </c>
      <c r="L444" s="186">
        <f>'INFO'!$D$9</f>
        <v>0</v>
      </c>
      <c r="M444" s="186">
        <f>'INFO'!$D$10</f>
        <v>0</v>
      </c>
      <c r="N444" t="s" s="187">
        <f>'INFO'!$D$11</f>
      </c>
      <c r="O444" s="186">
        <f>'INFO'!$D$13</f>
        <v>0</v>
      </c>
      <c r="P444" s="186">
        <f>'INFO'!$D$14</f>
        <v>0</v>
      </c>
      <c r="Q444" t="s" s="187">
        <f>'INFO'!$D$15</f>
      </c>
      <c r="R444" s="188">
        <f>'INFO'!$D$17</f>
      </c>
      <c r="S444" t="s" s="187">
        <f>'INFO'!$D$18</f>
      </c>
      <c r="T444" t="s" s="187">
        <f>'INFO'!$D$19</f>
      </c>
      <c r="U444" s="186">
        <f>'INFO'!$D$22</f>
        <v>0</v>
      </c>
      <c r="V444" s="186">
        <f>'INFO'!$D$23</f>
        <v>0</v>
      </c>
      <c r="W444" t="s" s="187">
        <f>'INFO'!$D$24</f>
      </c>
      <c r="X444" s="186">
        <f>'INFO'!$D$25</f>
        <v>0</v>
      </c>
      <c r="Y444" s="186">
        <f>'INFO'!$D$26</f>
        <v>0</v>
      </c>
      <c r="Z444" s="186">
        <f>'INFO'!$D$27</f>
        <v>0</v>
      </c>
      <c r="AA444" t="s" s="187">
        <f>'INFO'!$D$28</f>
      </c>
      <c r="AB444" s="186">
        <f>'INFO'!$D$29</f>
        <v>0</v>
      </c>
      <c r="AC444" s="189">
        <f>'INFO'!$J$10</f>
        <v>0</v>
      </c>
      <c r="AD444" s="186">
        <f>'INFO'!$J$9</f>
        <v>0</v>
      </c>
      <c r="AE444" s="186">
        <f>IF($G$432&gt;0,10*$G$432/D444,0)</f>
        <v>0</v>
      </c>
    </row>
    <row r="445" ht="15.35" customHeight="1">
      <c r="A445" t="s" s="180">
        <v>460</v>
      </c>
      <c r="B445" t="s" s="204">
        <v>55</v>
      </c>
      <c r="C445" s="205">
        <v>10082</v>
      </c>
      <c r="D445" s="182">
        <f>_xlfn.SUMIFS('HOLDS'!S1:S155,'HOLDS'!C1:C155,B445)+_xlfn.SUMIFS('HOLDS'!S1:S155,'HOLDS'!C1:C155,"CH.GR.RVSET")</f>
        <v>0</v>
      </c>
      <c r="E445" t="s" s="183">
        <v>11</v>
      </c>
      <c r="F445" s="184">
        <f>VLOOKUP(B445,'HOLDS'!C1:T155,5,FALSE)*1.05</f>
        <v>139.65</v>
      </c>
      <c r="G445" s="182">
        <f>_xlfn.SUMIFS('HOLDS'!S1:S155,'HOLDS'!C1:C155,B445)</f>
        <v>0</v>
      </c>
      <c r="H445" s="185">
        <f>F445*G445</f>
        <v>0</v>
      </c>
      <c r="I445" s="186">
        <f>'INFO'!$D$6</f>
        <v>0</v>
      </c>
      <c r="J445" s="186">
        <f>'INFO'!$D$7</f>
        <v>0</v>
      </c>
      <c r="K445" t="s" s="187">
        <f>'INFO'!$D$8</f>
      </c>
      <c r="L445" s="186">
        <f>'INFO'!$D$9</f>
        <v>0</v>
      </c>
      <c r="M445" s="186">
        <f>'INFO'!$D$10</f>
        <v>0</v>
      </c>
      <c r="N445" t="s" s="187">
        <f>'INFO'!$D$11</f>
      </c>
      <c r="O445" s="186">
        <f>'INFO'!$D$13</f>
        <v>0</v>
      </c>
      <c r="P445" s="186">
        <f>'INFO'!$D$14</f>
        <v>0</v>
      </c>
      <c r="Q445" t="s" s="187">
        <f>'INFO'!$D$15</f>
      </c>
      <c r="R445" s="188">
        <f>'INFO'!$D$17</f>
      </c>
      <c r="S445" t="s" s="187">
        <f>'INFO'!$D$18</f>
      </c>
      <c r="T445" t="s" s="187">
        <f>'INFO'!$D$19</f>
      </c>
      <c r="U445" s="186">
        <f>'INFO'!$D$22</f>
        <v>0</v>
      </c>
      <c r="V445" s="186">
        <f>'INFO'!$D$23</f>
        <v>0</v>
      </c>
      <c r="W445" t="s" s="187">
        <f>'INFO'!$D$24</f>
      </c>
      <c r="X445" s="186">
        <f>'INFO'!$D$25</f>
        <v>0</v>
      </c>
      <c r="Y445" s="186">
        <f>'INFO'!$D$26</f>
        <v>0</v>
      </c>
      <c r="Z445" s="186">
        <f>'INFO'!$D$27</f>
        <v>0</v>
      </c>
      <c r="AA445" t="s" s="187">
        <f>'INFO'!$D$28</f>
      </c>
      <c r="AB445" s="186">
        <f>'INFO'!$D$29</f>
        <v>0</v>
      </c>
      <c r="AC445" s="189">
        <f>'INFO'!$J$10</f>
        <v>0</v>
      </c>
      <c r="AD445" s="186">
        <f>'INFO'!$J$9</f>
        <v>0</v>
      </c>
      <c r="AE445" s="186">
        <f>IF($G$432&gt;0,10*$G$432/D445,0)</f>
        <v>0</v>
      </c>
    </row>
    <row r="446" ht="15.35" customHeight="1">
      <c r="A446" t="s" s="180">
        <v>461</v>
      </c>
      <c r="B446" t="s" s="204">
        <v>57</v>
      </c>
      <c r="C446" s="205">
        <v>10082</v>
      </c>
      <c r="D446" s="182">
        <f>_xlfn.SUMIFS('HOLDS'!S1:S155,'HOLDS'!C1:C155,B446)+_xlfn.SUMIFS('HOLDS'!S1:S155,'HOLDS'!C1:C155,"CH.GR.RVSET")</f>
        <v>0</v>
      </c>
      <c r="E446" t="s" s="183">
        <v>11</v>
      </c>
      <c r="F446" s="184">
        <f>VLOOKUP(B446,'HOLDS'!C1:T155,5,FALSE)*1.05</f>
        <v>131.25</v>
      </c>
      <c r="G446" s="182">
        <f>_xlfn.SUMIFS('HOLDS'!S1:S155,'HOLDS'!C1:C155,B446)</f>
        <v>0</v>
      </c>
      <c r="H446" s="185">
        <f>F446*G446</f>
        <v>0</v>
      </c>
      <c r="I446" s="186">
        <f>'INFO'!$D$6</f>
        <v>0</v>
      </c>
      <c r="J446" s="186">
        <f>'INFO'!$D$7</f>
        <v>0</v>
      </c>
      <c r="K446" t="s" s="187">
        <f>'INFO'!$D$8</f>
      </c>
      <c r="L446" s="186">
        <f>'INFO'!$D$9</f>
        <v>0</v>
      </c>
      <c r="M446" s="186">
        <f>'INFO'!$D$10</f>
        <v>0</v>
      </c>
      <c r="N446" t="s" s="187">
        <f>'INFO'!$D$11</f>
      </c>
      <c r="O446" s="186">
        <f>'INFO'!$D$13</f>
        <v>0</v>
      </c>
      <c r="P446" s="186">
        <f>'INFO'!$D$14</f>
        <v>0</v>
      </c>
      <c r="Q446" t="s" s="187">
        <f>'INFO'!$D$15</f>
      </c>
      <c r="R446" s="188">
        <f>'INFO'!$D$17</f>
      </c>
      <c r="S446" t="s" s="187">
        <f>'INFO'!$D$18</f>
      </c>
      <c r="T446" t="s" s="187">
        <f>'INFO'!$D$19</f>
      </c>
      <c r="U446" s="186">
        <f>'INFO'!$D$22</f>
        <v>0</v>
      </c>
      <c r="V446" s="186">
        <f>'INFO'!$D$23</f>
        <v>0</v>
      </c>
      <c r="W446" t="s" s="187">
        <f>'INFO'!$D$24</f>
      </c>
      <c r="X446" s="186">
        <f>'INFO'!$D$25</f>
        <v>0</v>
      </c>
      <c r="Y446" s="186">
        <f>'INFO'!$D$26</f>
        <v>0</v>
      </c>
      <c r="Z446" s="186">
        <f>'INFO'!$D$27</f>
        <v>0</v>
      </c>
      <c r="AA446" t="s" s="187">
        <f>'INFO'!$D$28</f>
      </c>
      <c r="AB446" s="186">
        <f>'INFO'!$D$29</f>
        <v>0</v>
      </c>
      <c r="AC446" s="189">
        <f>'INFO'!$J$10</f>
        <v>0</v>
      </c>
      <c r="AD446" s="186">
        <f>'INFO'!$J$9</f>
        <v>0</v>
      </c>
      <c r="AE446" s="186">
        <f>IF($G$432&gt;0,10*$G$432/D446,0)</f>
        <v>0</v>
      </c>
    </row>
    <row r="447" ht="15.35" customHeight="1">
      <c r="A447" t="s" s="180">
        <v>462</v>
      </c>
      <c r="B447" t="s" s="204">
        <v>59</v>
      </c>
      <c r="C447" s="205">
        <v>10082</v>
      </c>
      <c r="D447" s="182">
        <f>_xlfn.SUMIFS('HOLDS'!S1:S155,'HOLDS'!C1:C155,B447)+_xlfn.SUMIFS('HOLDS'!S1:S155,'HOLDS'!C1:C155,"CH.GR.RVSET")</f>
        <v>0</v>
      </c>
      <c r="E447" t="s" s="183">
        <v>11</v>
      </c>
      <c r="F447" s="184">
        <f>VLOOKUP(B447,'HOLDS'!C1:T155,5,FALSE)*1.05</f>
        <v>137.55</v>
      </c>
      <c r="G447" s="182">
        <f>_xlfn.SUMIFS('HOLDS'!S1:S155,'HOLDS'!C1:C155,B447)</f>
        <v>0</v>
      </c>
      <c r="H447" s="185">
        <f>F447*G447</f>
        <v>0</v>
      </c>
      <c r="I447" s="186">
        <f>'INFO'!$D$6</f>
        <v>0</v>
      </c>
      <c r="J447" s="186">
        <f>'INFO'!$D$7</f>
        <v>0</v>
      </c>
      <c r="K447" t="s" s="187">
        <f>'INFO'!$D$8</f>
      </c>
      <c r="L447" s="186">
        <f>'INFO'!$D$9</f>
        <v>0</v>
      </c>
      <c r="M447" s="186">
        <f>'INFO'!$D$10</f>
        <v>0</v>
      </c>
      <c r="N447" t="s" s="187">
        <f>'INFO'!$D$11</f>
      </c>
      <c r="O447" s="186">
        <f>'INFO'!$D$13</f>
        <v>0</v>
      </c>
      <c r="P447" s="186">
        <f>'INFO'!$D$14</f>
        <v>0</v>
      </c>
      <c r="Q447" t="s" s="187">
        <f>'INFO'!$D$15</f>
      </c>
      <c r="R447" s="188">
        <f>'INFO'!$D$17</f>
      </c>
      <c r="S447" t="s" s="187">
        <f>'INFO'!$D$18</f>
      </c>
      <c r="T447" t="s" s="187">
        <f>'INFO'!$D$19</f>
      </c>
      <c r="U447" s="186">
        <f>'INFO'!$D$22</f>
        <v>0</v>
      </c>
      <c r="V447" s="186">
        <f>'INFO'!$D$23</f>
        <v>0</v>
      </c>
      <c r="W447" t="s" s="187">
        <f>'INFO'!$D$24</f>
      </c>
      <c r="X447" s="186">
        <f>'INFO'!$D$25</f>
        <v>0</v>
      </c>
      <c r="Y447" s="186">
        <f>'INFO'!$D$26</f>
        <v>0</v>
      </c>
      <c r="Z447" s="186">
        <f>'INFO'!$D$27</f>
        <v>0</v>
      </c>
      <c r="AA447" t="s" s="187">
        <f>'INFO'!$D$28</f>
      </c>
      <c r="AB447" s="186">
        <f>'INFO'!$D$29</f>
        <v>0</v>
      </c>
      <c r="AC447" s="189">
        <f>'INFO'!$J$10</f>
        <v>0</v>
      </c>
      <c r="AD447" s="186">
        <f>'INFO'!$J$9</f>
        <v>0</v>
      </c>
      <c r="AE447" s="186">
        <f>IF($G$432&gt;0,10*$G$432/D447,0)</f>
        <v>0</v>
      </c>
    </row>
    <row r="448" ht="15.35" customHeight="1">
      <c r="A448" t="s" s="180">
        <v>463</v>
      </c>
      <c r="B448" t="s" s="204">
        <v>61</v>
      </c>
      <c r="C448" s="205">
        <v>10082</v>
      </c>
      <c r="D448" s="182">
        <f>_xlfn.SUMIFS('HOLDS'!S1:S155,'HOLDS'!C1:C155,B448)+_xlfn.SUMIFS('HOLDS'!S1:S155,'HOLDS'!C1:C155,"CH.GR.RVSET")</f>
        <v>0</v>
      </c>
      <c r="E448" t="s" s="183">
        <v>11</v>
      </c>
      <c r="F448" s="184">
        <f>VLOOKUP(B448,'HOLDS'!C1:T155,5,FALSE)*1.05</f>
        <v>135.975</v>
      </c>
      <c r="G448" s="182">
        <f>_xlfn.SUMIFS('HOLDS'!S1:S155,'HOLDS'!C1:C155,B448)</f>
        <v>0</v>
      </c>
      <c r="H448" s="185">
        <f>F448*G448</f>
        <v>0</v>
      </c>
      <c r="I448" s="186">
        <f>'INFO'!$D$6</f>
        <v>0</v>
      </c>
      <c r="J448" s="186">
        <f>'INFO'!$D$7</f>
        <v>0</v>
      </c>
      <c r="K448" t="s" s="187">
        <f>'INFO'!$D$8</f>
      </c>
      <c r="L448" s="186">
        <f>'INFO'!$D$9</f>
        <v>0</v>
      </c>
      <c r="M448" s="186">
        <f>'INFO'!$D$10</f>
        <v>0</v>
      </c>
      <c r="N448" t="s" s="187">
        <f>'INFO'!$D$11</f>
      </c>
      <c r="O448" s="186">
        <f>'INFO'!$D$13</f>
        <v>0</v>
      </c>
      <c r="P448" s="186">
        <f>'INFO'!$D$14</f>
        <v>0</v>
      </c>
      <c r="Q448" t="s" s="187">
        <f>'INFO'!$D$15</f>
      </c>
      <c r="R448" s="188">
        <f>'INFO'!$D$17</f>
      </c>
      <c r="S448" t="s" s="187">
        <f>'INFO'!$D$18</f>
      </c>
      <c r="T448" t="s" s="187">
        <f>'INFO'!$D$19</f>
      </c>
      <c r="U448" s="186">
        <f>'INFO'!$D$22</f>
        <v>0</v>
      </c>
      <c r="V448" s="186">
        <f>'INFO'!$D$23</f>
        <v>0</v>
      </c>
      <c r="W448" t="s" s="187">
        <f>'INFO'!$D$24</f>
      </c>
      <c r="X448" s="186">
        <f>'INFO'!$D$25</f>
        <v>0</v>
      </c>
      <c r="Y448" s="186">
        <f>'INFO'!$D$26</f>
        <v>0</v>
      </c>
      <c r="Z448" s="186">
        <f>'INFO'!$D$27</f>
        <v>0</v>
      </c>
      <c r="AA448" t="s" s="187">
        <f>'INFO'!$D$28</f>
      </c>
      <c r="AB448" s="186">
        <f>'INFO'!$D$29</f>
        <v>0</v>
      </c>
      <c r="AC448" s="189">
        <f>'INFO'!$J$10</f>
        <v>0</v>
      </c>
      <c r="AD448" s="186">
        <f>'INFO'!$J$9</f>
        <v>0</v>
      </c>
      <c r="AE448" s="186">
        <f>IF($G$432&gt;0,10*$G$432/D448,0)</f>
        <v>0</v>
      </c>
    </row>
    <row r="449" ht="15.35" customHeight="1">
      <c r="A449" t="s" s="180">
        <v>464</v>
      </c>
      <c r="B449" t="s" s="204">
        <v>63</v>
      </c>
      <c r="C449" s="205">
        <v>10082</v>
      </c>
      <c r="D449" s="182">
        <f>_xlfn.SUMIFS('HOLDS'!S1:S155,'HOLDS'!C1:C155,B449)+_xlfn.SUMIFS('HOLDS'!S1:S155,'HOLDS'!C1:C155,"CH.GR.RVSET")</f>
        <v>0</v>
      </c>
      <c r="E449" t="s" s="183">
        <v>11</v>
      </c>
      <c r="F449" s="184">
        <f>VLOOKUP(B449,'HOLDS'!C1:T155,5,FALSE)*1.05</f>
        <v>146.475</v>
      </c>
      <c r="G449" s="182">
        <f>_xlfn.SUMIFS('HOLDS'!S1:S155,'HOLDS'!C1:C155,B449)</f>
        <v>0</v>
      </c>
      <c r="H449" s="185">
        <f>F449*G449</f>
        <v>0</v>
      </c>
      <c r="I449" s="186">
        <f>'INFO'!$D$6</f>
        <v>0</v>
      </c>
      <c r="J449" s="186">
        <f>'INFO'!$D$7</f>
        <v>0</v>
      </c>
      <c r="K449" t="s" s="187">
        <f>'INFO'!$D$8</f>
      </c>
      <c r="L449" s="186">
        <f>'INFO'!$D$9</f>
        <v>0</v>
      </c>
      <c r="M449" s="186">
        <f>'INFO'!$D$10</f>
        <v>0</v>
      </c>
      <c r="N449" t="s" s="187">
        <f>'INFO'!$D$11</f>
      </c>
      <c r="O449" s="186">
        <f>'INFO'!$D$13</f>
        <v>0</v>
      </c>
      <c r="P449" s="186">
        <f>'INFO'!$D$14</f>
        <v>0</v>
      </c>
      <c r="Q449" t="s" s="187">
        <f>'INFO'!$D$15</f>
      </c>
      <c r="R449" s="188">
        <f>'INFO'!$D$17</f>
      </c>
      <c r="S449" t="s" s="187">
        <f>'INFO'!$D$18</f>
      </c>
      <c r="T449" t="s" s="187">
        <f>'INFO'!$D$19</f>
      </c>
      <c r="U449" s="186">
        <f>'INFO'!$D$22</f>
        <v>0</v>
      </c>
      <c r="V449" s="186">
        <f>'INFO'!$D$23</f>
        <v>0</v>
      </c>
      <c r="W449" t="s" s="187">
        <f>'INFO'!$D$24</f>
      </c>
      <c r="X449" s="186">
        <f>'INFO'!$D$25</f>
        <v>0</v>
      </c>
      <c r="Y449" s="186">
        <f>'INFO'!$D$26</f>
        <v>0</v>
      </c>
      <c r="Z449" s="186">
        <f>'INFO'!$D$27</f>
        <v>0</v>
      </c>
      <c r="AA449" t="s" s="187">
        <f>'INFO'!$D$28</f>
      </c>
      <c r="AB449" s="186">
        <f>'INFO'!$D$29</f>
        <v>0</v>
      </c>
      <c r="AC449" s="189">
        <f>'INFO'!$J$10</f>
        <v>0</v>
      </c>
      <c r="AD449" s="186">
        <f>'INFO'!$J$9</f>
        <v>0</v>
      </c>
      <c r="AE449" s="186">
        <f>IF($G$432&gt;0,10*$G$432/D449,0)</f>
        <v>0</v>
      </c>
    </row>
    <row r="450" ht="15.35" customHeight="1">
      <c r="A450" t="s" s="180">
        <v>465</v>
      </c>
      <c r="B450" t="s" s="204">
        <v>65</v>
      </c>
      <c r="C450" s="205">
        <v>10082</v>
      </c>
      <c r="D450" s="182">
        <f>_xlfn.SUMIFS('HOLDS'!S1:S155,'HOLDS'!C1:C155,B450)+_xlfn.SUMIFS('HOLDS'!S1:S155,'HOLDS'!C1:C155,"CH.GR.RVSET")</f>
        <v>0</v>
      </c>
      <c r="E450" t="s" s="183">
        <v>11</v>
      </c>
      <c r="F450" s="184">
        <f>VLOOKUP(B450,'HOLDS'!C1:T155,5,FALSE)*1.05</f>
        <v>138.075</v>
      </c>
      <c r="G450" s="182">
        <f>_xlfn.SUMIFS('HOLDS'!S1:S155,'HOLDS'!C1:C155,B450)</f>
        <v>0</v>
      </c>
      <c r="H450" s="185">
        <f>F450*G450</f>
        <v>0</v>
      </c>
      <c r="I450" s="186">
        <f>'INFO'!$D$6</f>
        <v>0</v>
      </c>
      <c r="J450" s="186">
        <f>'INFO'!$D$7</f>
        <v>0</v>
      </c>
      <c r="K450" t="s" s="187">
        <f>'INFO'!$D$8</f>
      </c>
      <c r="L450" s="186">
        <f>'INFO'!$D$9</f>
        <v>0</v>
      </c>
      <c r="M450" s="186">
        <f>'INFO'!$D$10</f>
        <v>0</v>
      </c>
      <c r="N450" t="s" s="187">
        <f>'INFO'!$D$11</f>
      </c>
      <c r="O450" s="186">
        <f>'INFO'!$D$13</f>
        <v>0</v>
      </c>
      <c r="P450" s="186">
        <f>'INFO'!$D$14</f>
        <v>0</v>
      </c>
      <c r="Q450" t="s" s="187">
        <f>'INFO'!$D$15</f>
      </c>
      <c r="R450" s="188">
        <f>'INFO'!$D$17</f>
      </c>
      <c r="S450" t="s" s="187">
        <f>'INFO'!$D$18</f>
      </c>
      <c r="T450" t="s" s="187">
        <f>'INFO'!$D$19</f>
      </c>
      <c r="U450" s="186">
        <f>'INFO'!$D$22</f>
        <v>0</v>
      </c>
      <c r="V450" s="186">
        <f>'INFO'!$D$23</f>
        <v>0</v>
      </c>
      <c r="W450" t="s" s="187">
        <f>'INFO'!$D$24</f>
      </c>
      <c r="X450" s="186">
        <f>'INFO'!$D$25</f>
        <v>0</v>
      </c>
      <c r="Y450" s="186">
        <f>'INFO'!$D$26</f>
        <v>0</v>
      </c>
      <c r="Z450" s="186">
        <f>'INFO'!$D$27</f>
        <v>0</v>
      </c>
      <c r="AA450" t="s" s="187">
        <f>'INFO'!$D$28</f>
      </c>
      <c r="AB450" s="186">
        <f>'INFO'!$D$29</f>
        <v>0</v>
      </c>
      <c r="AC450" s="189">
        <f>'INFO'!$J$10</f>
        <v>0</v>
      </c>
      <c r="AD450" s="186">
        <f>'INFO'!$J$9</f>
        <v>0</v>
      </c>
      <c r="AE450" s="186">
        <f>IF($G$432&gt;0,10*$G$432/D450,0)</f>
        <v>0</v>
      </c>
    </row>
    <row r="451" ht="15.35" customHeight="1">
      <c r="A451" t="s" s="180">
        <v>466</v>
      </c>
      <c r="B451" t="s" s="204">
        <v>67</v>
      </c>
      <c r="C451" s="205">
        <v>10082</v>
      </c>
      <c r="D451" s="182">
        <f>_xlfn.SUMIFS('HOLDS'!S1:S155,'HOLDS'!C1:C155,B451)+_xlfn.SUMIFS('HOLDS'!S1:S155,'HOLDS'!C1:C155,"CH.GR.RVSET")</f>
        <v>0</v>
      </c>
      <c r="E451" t="s" s="183">
        <v>11</v>
      </c>
      <c r="F451" s="184">
        <f>VLOOKUP(B451,'HOLDS'!C1:T155,5,FALSE)*1.05</f>
        <v>129.15</v>
      </c>
      <c r="G451" s="182">
        <f>_xlfn.SUMIFS('HOLDS'!S1:S155,'HOLDS'!C1:C155,B451)</f>
        <v>0</v>
      </c>
      <c r="H451" s="185">
        <f>F451*G451</f>
        <v>0</v>
      </c>
      <c r="I451" s="186">
        <f>'INFO'!$D$6</f>
        <v>0</v>
      </c>
      <c r="J451" s="186">
        <f>'INFO'!$D$7</f>
        <v>0</v>
      </c>
      <c r="K451" t="s" s="187">
        <f>'INFO'!$D$8</f>
      </c>
      <c r="L451" s="186">
        <f>'INFO'!$D$9</f>
        <v>0</v>
      </c>
      <c r="M451" s="186">
        <f>'INFO'!$D$10</f>
        <v>0</v>
      </c>
      <c r="N451" t="s" s="187">
        <f>'INFO'!$D$11</f>
      </c>
      <c r="O451" s="186">
        <f>'INFO'!$D$13</f>
        <v>0</v>
      </c>
      <c r="P451" s="186">
        <f>'INFO'!$D$14</f>
        <v>0</v>
      </c>
      <c r="Q451" t="s" s="187">
        <f>'INFO'!$D$15</f>
      </c>
      <c r="R451" s="188">
        <f>'INFO'!$D$17</f>
      </c>
      <c r="S451" t="s" s="187">
        <f>'INFO'!$D$18</f>
      </c>
      <c r="T451" t="s" s="187">
        <f>'INFO'!$D$19</f>
      </c>
      <c r="U451" s="186">
        <f>'INFO'!$D$22</f>
        <v>0</v>
      </c>
      <c r="V451" s="186">
        <f>'INFO'!$D$23</f>
        <v>0</v>
      </c>
      <c r="W451" t="s" s="187">
        <f>'INFO'!$D$24</f>
      </c>
      <c r="X451" s="186">
        <f>'INFO'!$D$25</f>
        <v>0</v>
      </c>
      <c r="Y451" s="186">
        <f>'INFO'!$D$26</f>
        <v>0</v>
      </c>
      <c r="Z451" s="186">
        <f>'INFO'!$D$27</f>
        <v>0</v>
      </c>
      <c r="AA451" t="s" s="187">
        <f>'INFO'!$D$28</f>
      </c>
      <c r="AB451" s="186">
        <f>'INFO'!$D$29</f>
        <v>0</v>
      </c>
      <c r="AC451" s="189">
        <f>'INFO'!$J$10</f>
        <v>0</v>
      </c>
      <c r="AD451" s="186">
        <f>'INFO'!$J$9</f>
        <v>0</v>
      </c>
      <c r="AE451" s="186">
        <f>IF($G$432&gt;0,10*$G$432/D451,0)</f>
        <v>0</v>
      </c>
    </row>
    <row r="452" ht="15.35" customHeight="1">
      <c r="A452" t="s" s="180">
        <v>467</v>
      </c>
      <c r="B452" t="s" s="204">
        <v>69</v>
      </c>
      <c r="C452" s="205">
        <v>10082</v>
      </c>
      <c r="D452" s="182">
        <f>_xlfn.SUMIFS('HOLDS'!S1:S155,'HOLDS'!C1:C155,B452)+_xlfn.SUMIFS('HOLDS'!S1:S155,'HOLDS'!C1:C155,"CH.GR.RVSET")</f>
        <v>0</v>
      </c>
      <c r="E452" t="s" s="183">
        <v>11</v>
      </c>
      <c r="F452" s="184">
        <f>VLOOKUP(B452,'HOLDS'!C1:T155,5,FALSE)*1.05</f>
        <v>143.325</v>
      </c>
      <c r="G452" s="182">
        <f>_xlfn.SUMIFS('HOLDS'!S1:S155,'HOLDS'!C1:C155,B452)</f>
        <v>0</v>
      </c>
      <c r="H452" s="185">
        <f>F452*G452</f>
        <v>0</v>
      </c>
      <c r="I452" s="186">
        <f>'INFO'!$D$6</f>
        <v>0</v>
      </c>
      <c r="J452" s="186">
        <f>'INFO'!$D$7</f>
        <v>0</v>
      </c>
      <c r="K452" t="s" s="187">
        <f>'INFO'!$D$8</f>
      </c>
      <c r="L452" s="186">
        <f>'INFO'!$D$9</f>
        <v>0</v>
      </c>
      <c r="M452" s="186">
        <f>'INFO'!$D$10</f>
        <v>0</v>
      </c>
      <c r="N452" t="s" s="187">
        <f>'INFO'!$D$11</f>
      </c>
      <c r="O452" s="186">
        <f>'INFO'!$D$13</f>
        <v>0</v>
      </c>
      <c r="P452" s="186">
        <f>'INFO'!$D$14</f>
        <v>0</v>
      </c>
      <c r="Q452" t="s" s="187">
        <f>'INFO'!$D$15</f>
      </c>
      <c r="R452" s="188">
        <f>'INFO'!$D$17</f>
      </c>
      <c r="S452" t="s" s="187">
        <f>'INFO'!$D$18</f>
      </c>
      <c r="T452" t="s" s="187">
        <f>'INFO'!$D$19</f>
      </c>
      <c r="U452" s="186">
        <f>'INFO'!$D$22</f>
        <v>0</v>
      </c>
      <c r="V452" s="186">
        <f>'INFO'!$D$23</f>
        <v>0</v>
      </c>
      <c r="W452" t="s" s="187">
        <f>'INFO'!$D$24</f>
      </c>
      <c r="X452" s="186">
        <f>'INFO'!$D$25</f>
        <v>0</v>
      </c>
      <c r="Y452" s="186">
        <f>'INFO'!$D$26</f>
        <v>0</v>
      </c>
      <c r="Z452" s="186">
        <f>'INFO'!$D$27</f>
        <v>0</v>
      </c>
      <c r="AA452" t="s" s="187">
        <f>'INFO'!$D$28</f>
      </c>
      <c r="AB452" s="186">
        <f>'INFO'!$D$29</f>
        <v>0</v>
      </c>
      <c r="AC452" s="189">
        <f>'INFO'!$J$10</f>
        <v>0</v>
      </c>
      <c r="AD452" s="186">
        <f>'INFO'!$J$9</f>
        <v>0</v>
      </c>
      <c r="AE452" s="186">
        <f>IF($G$432&gt;0,10*$G$432/D452,0)</f>
        <v>0</v>
      </c>
    </row>
    <row r="453" ht="15.35" customHeight="1">
      <c r="A453" t="s" s="180">
        <v>468</v>
      </c>
      <c r="B453" t="s" s="204">
        <v>71</v>
      </c>
      <c r="C453" s="205">
        <v>10082</v>
      </c>
      <c r="D453" s="182">
        <f>_xlfn.SUMIFS('HOLDS'!S1:S155,'HOLDS'!C1:C155,B453)+_xlfn.SUMIFS('HOLDS'!S1:S155,'HOLDS'!C1:C155,"CH.GR.RVSET")</f>
        <v>0</v>
      </c>
      <c r="E453" t="s" s="183">
        <v>11</v>
      </c>
      <c r="F453" s="184">
        <f>VLOOKUP(B453,'HOLDS'!C1:T155,5,FALSE)*1.05</f>
        <v>167.475</v>
      </c>
      <c r="G453" s="182">
        <f>_xlfn.SUMIFS('HOLDS'!S1:S155,'HOLDS'!C1:C155,B453)</f>
        <v>0</v>
      </c>
      <c r="H453" s="185">
        <f>F453*G453</f>
        <v>0</v>
      </c>
      <c r="I453" s="186">
        <f>'INFO'!$D$6</f>
        <v>0</v>
      </c>
      <c r="J453" s="186">
        <f>'INFO'!$D$7</f>
        <v>0</v>
      </c>
      <c r="K453" t="s" s="187">
        <f>'INFO'!$D$8</f>
      </c>
      <c r="L453" s="186">
        <f>'INFO'!$D$9</f>
        <v>0</v>
      </c>
      <c r="M453" s="186">
        <f>'INFO'!$D$10</f>
        <v>0</v>
      </c>
      <c r="N453" t="s" s="187">
        <f>'INFO'!$D$11</f>
      </c>
      <c r="O453" s="186">
        <f>'INFO'!$D$13</f>
        <v>0</v>
      </c>
      <c r="P453" s="186">
        <f>'INFO'!$D$14</f>
        <v>0</v>
      </c>
      <c r="Q453" t="s" s="187">
        <f>'INFO'!$D$15</f>
      </c>
      <c r="R453" s="188">
        <f>'INFO'!$D$17</f>
      </c>
      <c r="S453" t="s" s="187">
        <f>'INFO'!$D$18</f>
      </c>
      <c r="T453" t="s" s="187">
        <f>'INFO'!$D$19</f>
      </c>
      <c r="U453" s="186">
        <f>'INFO'!$D$22</f>
        <v>0</v>
      </c>
      <c r="V453" s="186">
        <f>'INFO'!$D$23</f>
        <v>0</v>
      </c>
      <c r="W453" t="s" s="187">
        <f>'INFO'!$D$24</f>
      </c>
      <c r="X453" s="186">
        <f>'INFO'!$D$25</f>
        <v>0</v>
      </c>
      <c r="Y453" s="186">
        <f>'INFO'!$D$26</f>
        <v>0</v>
      </c>
      <c r="Z453" s="186">
        <f>'INFO'!$D$27</f>
        <v>0</v>
      </c>
      <c r="AA453" t="s" s="187">
        <f>'INFO'!$D$28</f>
      </c>
      <c r="AB453" s="186">
        <f>'INFO'!$D$29</f>
        <v>0</v>
      </c>
      <c r="AC453" s="189">
        <f>'INFO'!$J$10</f>
        <v>0</v>
      </c>
      <c r="AD453" s="186">
        <f>'INFO'!$J$9</f>
        <v>0</v>
      </c>
      <c r="AE453" s="186">
        <f>IF($G$432&gt;0,10*$G$432/D453,0)</f>
        <v>0</v>
      </c>
    </row>
    <row r="454" ht="15.35" customHeight="1">
      <c r="A454" t="s" s="180">
        <v>469</v>
      </c>
      <c r="B454" t="s" s="204">
        <v>74</v>
      </c>
      <c r="C454" s="205">
        <v>10082</v>
      </c>
      <c r="D454" s="182">
        <f>_xlfn.SUMIFS('HOLDS'!S1:S155,'HOLDS'!C1:C155,B454)+_xlfn.SUMIFS('HOLDS'!S1:S155,'HOLDS'!C1:C155,"CH.GR.RVSET")</f>
        <v>0</v>
      </c>
      <c r="E454" t="s" s="183">
        <v>11</v>
      </c>
      <c r="F454" s="184">
        <f>VLOOKUP(B454,'HOLDS'!C1:T155,5,FALSE)*1.05</f>
        <v>169.575</v>
      </c>
      <c r="G454" s="182">
        <f>_xlfn.SUMIFS('HOLDS'!S1:S155,'HOLDS'!C1:C155,B454)</f>
        <v>0</v>
      </c>
      <c r="H454" s="185">
        <f>F454*G454</f>
        <v>0</v>
      </c>
      <c r="I454" s="186">
        <f>'INFO'!$D$6</f>
        <v>0</v>
      </c>
      <c r="J454" s="186">
        <f>'INFO'!$D$7</f>
        <v>0</v>
      </c>
      <c r="K454" t="s" s="187">
        <f>'INFO'!$D$8</f>
      </c>
      <c r="L454" s="186">
        <f>'INFO'!$D$9</f>
        <v>0</v>
      </c>
      <c r="M454" s="186">
        <f>'INFO'!$D$10</f>
        <v>0</v>
      </c>
      <c r="N454" t="s" s="187">
        <f>'INFO'!$D$11</f>
      </c>
      <c r="O454" s="186">
        <f>'INFO'!$D$13</f>
        <v>0</v>
      </c>
      <c r="P454" s="186">
        <f>'INFO'!$D$14</f>
        <v>0</v>
      </c>
      <c r="Q454" t="s" s="187">
        <f>'INFO'!$D$15</f>
      </c>
      <c r="R454" s="188">
        <f>'INFO'!$D$17</f>
      </c>
      <c r="S454" t="s" s="187">
        <f>'INFO'!$D$18</f>
      </c>
      <c r="T454" t="s" s="187">
        <f>'INFO'!$D$19</f>
      </c>
      <c r="U454" s="186">
        <f>'INFO'!$D$22</f>
        <v>0</v>
      </c>
      <c r="V454" s="186">
        <f>'INFO'!$D$23</f>
        <v>0</v>
      </c>
      <c r="W454" t="s" s="187">
        <f>'INFO'!$D$24</f>
      </c>
      <c r="X454" s="186">
        <f>'INFO'!$D$25</f>
        <v>0</v>
      </c>
      <c r="Y454" s="186">
        <f>'INFO'!$D$26</f>
        <v>0</v>
      </c>
      <c r="Z454" s="186">
        <f>'INFO'!$D$27</f>
        <v>0</v>
      </c>
      <c r="AA454" t="s" s="187">
        <f>'INFO'!$D$28</f>
      </c>
      <c r="AB454" s="186">
        <f>'INFO'!$D$29</f>
        <v>0</v>
      </c>
      <c r="AC454" s="189">
        <f>'INFO'!$J$10</f>
        <v>0</v>
      </c>
      <c r="AD454" s="186">
        <f>'INFO'!$J$9</f>
        <v>0</v>
      </c>
      <c r="AE454" s="186">
        <f>IF($G$432&gt;0,10*$G$432/D454,0)</f>
        <v>0</v>
      </c>
    </row>
    <row r="455" ht="15.35" customHeight="1">
      <c r="A455" t="s" s="180">
        <v>470</v>
      </c>
      <c r="B455" t="s" s="204">
        <v>76</v>
      </c>
      <c r="C455" s="205">
        <v>10082</v>
      </c>
      <c r="D455" s="182">
        <f>_xlfn.SUMIFS('HOLDS'!S1:S155,'HOLDS'!C1:C155,B455)+_xlfn.SUMIFS('HOLDS'!S1:S155,'HOLDS'!C1:C155,"CH.GR.RVSET")</f>
        <v>0</v>
      </c>
      <c r="E455" t="s" s="183">
        <v>11</v>
      </c>
      <c r="F455" s="184">
        <f>VLOOKUP(B455,'HOLDS'!C1:T155,5,FALSE)*1.05</f>
        <v>238.875</v>
      </c>
      <c r="G455" s="182">
        <f>_xlfn.SUMIFS('HOLDS'!S1:S155,'HOLDS'!C1:C155,B455)</f>
        <v>0</v>
      </c>
      <c r="H455" s="185">
        <f>F455*G455</f>
        <v>0</v>
      </c>
      <c r="I455" s="186">
        <f>'INFO'!$D$6</f>
        <v>0</v>
      </c>
      <c r="J455" s="186">
        <f>'INFO'!$D$7</f>
        <v>0</v>
      </c>
      <c r="K455" t="s" s="187">
        <f>'INFO'!$D$8</f>
      </c>
      <c r="L455" s="186">
        <f>'INFO'!$D$9</f>
        <v>0</v>
      </c>
      <c r="M455" s="186">
        <f>'INFO'!$D$10</f>
        <v>0</v>
      </c>
      <c r="N455" t="s" s="187">
        <f>'INFO'!$D$11</f>
      </c>
      <c r="O455" s="186">
        <f>'INFO'!$D$13</f>
        <v>0</v>
      </c>
      <c r="P455" s="186">
        <f>'INFO'!$D$14</f>
        <v>0</v>
      </c>
      <c r="Q455" t="s" s="187">
        <f>'INFO'!$D$15</f>
      </c>
      <c r="R455" s="188">
        <f>'INFO'!$D$17</f>
      </c>
      <c r="S455" t="s" s="187">
        <f>'INFO'!$D$18</f>
      </c>
      <c r="T455" t="s" s="187">
        <f>'INFO'!$D$19</f>
      </c>
      <c r="U455" s="186">
        <f>'INFO'!$D$22</f>
        <v>0</v>
      </c>
      <c r="V455" s="186">
        <f>'INFO'!$D$23</f>
        <v>0</v>
      </c>
      <c r="W455" t="s" s="187">
        <f>'INFO'!$D$24</f>
      </c>
      <c r="X455" s="186">
        <f>'INFO'!$D$25</f>
        <v>0</v>
      </c>
      <c r="Y455" s="186">
        <f>'INFO'!$D$26</f>
        <v>0</v>
      </c>
      <c r="Z455" s="186">
        <f>'INFO'!$D$27</f>
        <v>0</v>
      </c>
      <c r="AA455" t="s" s="187">
        <f>'INFO'!$D$28</f>
      </c>
      <c r="AB455" s="186">
        <f>'INFO'!$D$29</f>
        <v>0</v>
      </c>
      <c r="AC455" s="189">
        <f>'INFO'!$J$10</f>
        <v>0</v>
      </c>
      <c r="AD455" s="186">
        <f>'INFO'!$J$9</f>
        <v>0</v>
      </c>
      <c r="AE455" s="186">
        <f>IF($G$432&gt;0,10*$G$432/D455,0)</f>
        <v>0</v>
      </c>
    </row>
    <row r="456" ht="15.35" customHeight="1">
      <c r="A456" t="s" s="180">
        <v>471</v>
      </c>
      <c r="B456" t="s" s="204">
        <v>78</v>
      </c>
      <c r="C456" s="205">
        <v>10082</v>
      </c>
      <c r="D456" s="182">
        <f>_xlfn.SUMIFS('HOLDS'!S1:S155,'HOLDS'!C1:C155,B456)+_xlfn.SUMIFS('HOLDS'!S1:S155,'HOLDS'!C1:C155,"CH.GR.RVSET")</f>
        <v>0</v>
      </c>
      <c r="E456" t="s" s="183">
        <v>11</v>
      </c>
      <c r="F456" s="184">
        <f>VLOOKUP(B456,'HOLDS'!C1:T155,5,FALSE)*1.05</f>
        <v>160.65</v>
      </c>
      <c r="G456" s="182">
        <f>_xlfn.SUMIFS('HOLDS'!S1:S155,'HOLDS'!C1:C155,B456)</f>
        <v>0</v>
      </c>
      <c r="H456" s="185">
        <f>F456*G456</f>
        <v>0</v>
      </c>
      <c r="I456" s="186">
        <f>'INFO'!$D$6</f>
        <v>0</v>
      </c>
      <c r="J456" s="186">
        <f>'INFO'!$D$7</f>
        <v>0</v>
      </c>
      <c r="K456" t="s" s="187">
        <f>'INFO'!$D$8</f>
      </c>
      <c r="L456" s="186">
        <f>'INFO'!$D$9</f>
        <v>0</v>
      </c>
      <c r="M456" s="186">
        <f>'INFO'!$D$10</f>
        <v>0</v>
      </c>
      <c r="N456" t="s" s="187">
        <f>'INFO'!$D$11</f>
      </c>
      <c r="O456" s="186">
        <f>'INFO'!$D$13</f>
        <v>0</v>
      </c>
      <c r="P456" s="186">
        <f>'INFO'!$D$14</f>
        <v>0</v>
      </c>
      <c r="Q456" t="s" s="187">
        <f>'INFO'!$D$15</f>
      </c>
      <c r="R456" s="188">
        <f>'INFO'!$D$17</f>
      </c>
      <c r="S456" t="s" s="187">
        <f>'INFO'!$D$18</f>
      </c>
      <c r="T456" t="s" s="187">
        <f>'INFO'!$D$19</f>
      </c>
      <c r="U456" s="186">
        <f>'INFO'!$D$22</f>
        <v>0</v>
      </c>
      <c r="V456" s="186">
        <f>'INFO'!$D$23</f>
        <v>0</v>
      </c>
      <c r="W456" t="s" s="187">
        <f>'INFO'!$D$24</f>
      </c>
      <c r="X456" s="186">
        <f>'INFO'!$D$25</f>
        <v>0</v>
      </c>
      <c r="Y456" s="186">
        <f>'INFO'!$D$26</f>
        <v>0</v>
      </c>
      <c r="Z456" s="186">
        <f>'INFO'!$D$27</f>
        <v>0</v>
      </c>
      <c r="AA456" t="s" s="187">
        <f>'INFO'!$D$28</f>
      </c>
      <c r="AB456" s="186">
        <f>'INFO'!$D$29</f>
        <v>0</v>
      </c>
      <c r="AC456" s="189">
        <f>'INFO'!$J$10</f>
        <v>0</v>
      </c>
      <c r="AD456" s="186">
        <f>'INFO'!$J$9</f>
        <v>0</v>
      </c>
      <c r="AE456" s="186">
        <f>IF($G$432&gt;0,10*$G$432/D456,0)</f>
        <v>0</v>
      </c>
    </row>
    <row r="457" ht="15.35" customHeight="1">
      <c r="A457" t="s" s="180">
        <v>472</v>
      </c>
      <c r="B457" t="s" s="204">
        <v>80</v>
      </c>
      <c r="C457" s="205">
        <v>10082</v>
      </c>
      <c r="D457" s="182">
        <f>_xlfn.SUMIFS('HOLDS'!S1:S155,'HOLDS'!C1:C155,B457)+_xlfn.SUMIFS('HOLDS'!S1:S155,'HOLDS'!C1:C155,"CH.GR.RVSET")</f>
        <v>0</v>
      </c>
      <c r="E457" t="s" s="183">
        <v>11</v>
      </c>
      <c r="F457" s="184">
        <f>VLOOKUP(B457,'HOLDS'!C1:T155,5,FALSE)*1.05</f>
        <v>148.05</v>
      </c>
      <c r="G457" s="182">
        <f>_xlfn.SUMIFS('HOLDS'!S1:S155,'HOLDS'!C1:C155,B457)</f>
        <v>0</v>
      </c>
      <c r="H457" s="185">
        <f>F457*G457</f>
        <v>0</v>
      </c>
      <c r="I457" s="186">
        <f>'INFO'!$D$6</f>
        <v>0</v>
      </c>
      <c r="J457" s="186">
        <f>'INFO'!$D$7</f>
        <v>0</v>
      </c>
      <c r="K457" t="s" s="187">
        <f>'INFO'!$D$8</f>
      </c>
      <c r="L457" s="186">
        <f>'INFO'!$D$9</f>
        <v>0</v>
      </c>
      <c r="M457" s="186">
        <f>'INFO'!$D$10</f>
        <v>0</v>
      </c>
      <c r="N457" t="s" s="187">
        <f>'INFO'!$D$11</f>
      </c>
      <c r="O457" s="186">
        <f>'INFO'!$D$13</f>
        <v>0</v>
      </c>
      <c r="P457" s="186">
        <f>'INFO'!$D$14</f>
        <v>0</v>
      </c>
      <c r="Q457" t="s" s="187">
        <f>'INFO'!$D$15</f>
      </c>
      <c r="R457" s="188">
        <f>'INFO'!$D$17</f>
      </c>
      <c r="S457" t="s" s="187">
        <f>'INFO'!$D$18</f>
      </c>
      <c r="T457" t="s" s="187">
        <f>'INFO'!$D$19</f>
      </c>
      <c r="U457" s="186">
        <f>'INFO'!$D$22</f>
        <v>0</v>
      </c>
      <c r="V457" s="186">
        <f>'INFO'!$D$23</f>
        <v>0</v>
      </c>
      <c r="W457" t="s" s="187">
        <f>'INFO'!$D$24</f>
      </c>
      <c r="X457" s="186">
        <f>'INFO'!$D$25</f>
        <v>0</v>
      </c>
      <c r="Y457" s="186">
        <f>'INFO'!$D$26</f>
        <v>0</v>
      </c>
      <c r="Z457" s="186">
        <f>'INFO'!$D$27</f>
        <v>0</v>
      </c>
      <c r="AA457" t="s" s="187">
        <f>'INFO'!$D$28</f>
      </c>
      <c r="AB457" s="186">
        <f>'INFO'!$D$29</f>
        <v>0</v>
      </c>
      <c r="AC457" s="189">
        <f>'INFO'!$J$10</f>
        <v>0</v>
      </c>
      <c r="AD457" s="186">
        <f>'INFO'!$J$9</f>
        <v>0</v>
      </c>
      <c r="AE457" s="186">
        <f>IF($G$432&gt;0,10*$G$432/D457,0)</f>
        <v>0</v>
      </c>
    </row>
    <row r="458" ht="15.35" customHeight="1">
      <c r="A458" t="s" s="180">
        <v>473</v>
      </c>
      <c r="B458" t="s" s="204">
        <v>82</v>
      </c>
      <c r="C458" s="205">
        <v>10082</v>
      </c>
      <c r="D458" s="182">
        <f>_xlfn.SUMIFS('HOLDS'!S1:S155,'HOLDS'!C1:C155,B458)+_xlfn.SUMIFS('HOLDS'!S1:S155,'HOLDS'!C1:C155,"CH.GR.RVSET")</f>
        <v>0</v>
      </c>
      <c r="E458" t="s" s="183">
        <v>11</v>
      </c>
      <c r="F458" s="184">
        <f>VLOOKUP(B458,'HOLDS'!C1:T155,5,FALSE)*1.05</f>
        <v>135.975</v>
      </c>
      <c r="G458" s="182">
        <f>_xlfn.SUMIFS('HOLDS'!S1:S155,'HOLDS'!C1:C155,B458)</f>
        <v>0</v>
      </c>
      <c r="H458" s="185">
        <f>F458*G458</f>
        <v>0</v>
      </c>
      <c r="I458" s="186">
        <f>'INFO'!$D$6</f>
        <v>0</v>
      </c>
      <c r="J458" s="186">
        <f>'INFO'!$D$7</f>
        <v>0</v>
      </c>
      <c r="K458" t="s" s="187">
        <f>'INFO'!$D$8</f>
      </c>
      <c r="L458" s="186">
        <f>'INFO'!$D$9</f>
        <v>0</v>
      </c>
      <c r="M458" s="186">
        <f>'INFO'!$D$10</f>
        <v>0</v>
      </c>
      <c r="N458" t="s" s="187">
        <f>'INFO'!$D$11</f>
      </c>
      <c r="O458" s="186">
        <f>'INFO'!$D$13</f>
        <v>0</v>
      </c>
      <c r="P458" s="186">
        <f>'INFO'!$D$14</f>
        <v>0</v>
      </c>
      <c r="Q458" t="s" s="187">
        <f>'INFO'!$D$15</f>
      </c>
      <c r="R458" s="188">
        <f>'INFO'!$D$17</f>
      </c>
      <c r="S458" t="s" s="187">
        <f>'INFO'!$D$18</f>
      </c>
      <c r="T458" t="s" s="187">
        <f>'INFO'!$D$19</f>
      </c>
      <c r="U458" s="186">
        <f>'INFO'!$D$22</f>
        <v>0</v>
      </c>
      <c r="V458" s="186">
        <f>'INFO'!$D$23</f>
        <v>0</v>
      </c>
      <c r="W458" t="s" s="187">
        <f>'INFO'!$D$24</f>
      </c>
      <c r="X458" s="186">
        <f>'INFO'!$D$25</f>
        <v>0</v>
      </c>
      <c r="Y458" s="186">
        <f>'INFO'!$D$26</f>
        <v>0</v>
      </c>
      <c r="Z458" s="186">
        <f>'INFO'!$D$27</f>
        <v>0</v>
      </c>
      <c r="AA458" t="s" s="187">
        <f>'INFO'!$D$28</f>
      </c>
      <c r="AB458" s="186">
        <f>'INFO'!$D$29</f>
        <v>0</v>
      </c>
      <c r="AC458" s="189">
        <f>'INFO'!$J$10</f>
        <v>0</v>
      </c>
      <c r="AD458" s="186">
        <f>'INFO'!$J$9</f>
        <v>0</v>
      </c>
      <c r="AE458" s="186">
        <f>IF($G$432&gt;0,10*$G$432/D458,0)</f>
        <v>0</v>
      </c>
    </row>
    <row r="459" ht="15.35" customHeight="1">
      <c r="A459" t="s" s="180">
        <v>474</v>
      </c>
      <c r="B459" t="s" s="204">
        <v>84</v>
      </c>
      <c r="C459" s="205">
        <v>10082</v>
      </c>
      <c r="D459" s="182">
        <f>_xlfn.SUMIFS('HOLDS'!S1:S155,'HOLDS'!C1:C155,B459)+_xlfn.SUMIFS('HOLDS'!S1:S155,'HOLDS'!C1:C155,"CH.GR.RVSET")</f>
        <v>0</v>
      </c>
      <c r="E459" t="s" s="183">
        <v>11</v>
      </c>
      <c r="F459" s="184">
        <f>VLOOKUP(B459,'HOLDS'!C1:T155,5,FALSE)*1.05</f>
        <v>132.825</v>
      </c>
      <c r="G459" s="182">
        <f>_xlfn.SUMIFS('HOLDS'!S1:S155,'HOLDS'!C1:C155,B459)</f>
        <v>0</v>
      </c>
      <c r="H459" s="185">
        <f>F459*G459</f>
        <v>0</v>
      </c>
      <c r="I459" s="186">
        <f>'INFO'!$D$6</f>
        <v>0</v>
      </c>
      <c r="J459" s="186">
        <f>'INFO'!$D$7</f>
        <v>0</v>
      </c>
      <c r="K459" t="s" s="187">
        <f>'INFO'!$D$8</f>
      </c>
      <c r="L459" s="186">
        <f>'INFO'!$D$9</f>
        <v>0</v>
      </c>
      <c r="M459" s="186">
        <f>'INFO'!$D$10</f>
        <v>0</v>
      </c>
      <c r="N459" t="s" s="187">
        <f>'INFO'!$D$11</f>
      </c>
      <c r="O459" s="186">
        <f>'INFO'!$D$13</f>
        <v>0</v>
      </c>
      <c r="P459" s="186">
        <f>'INFO'!$D$14</f>
        <v>0</v>
      </c>
      <c r="Q459" t="s" s="187">
        <f>'INFO'!$D$15</f>
      </c>
      <c r="R459" s="188">
        <f>'INFO'!$D$17</f>
      </c>
      <c r="S459" t="s" s="187">
        <f>'INFO'!$D$18</f>
      </c>
      <c r="T459" t="s" s="187">
        <f>'INFO'!$D$19</f>
      </c>
      <c r="U459" s="186">
        <f>'INFO'!$D$22</f>
        <v>0</v>
      </c>
      <c r="V459" s="186">
        <f>'INFO'!$D$23</f>
        <v>0</v>
      </c>
      <c r="W459" t="s" s="187">
        <f>'INFO'!$D$24</f>
      </c>
      <c r="X459" s="186">
        <f>'INFO'!$D$25</f>
        <v>0</v>
      </c>
      <c r="Y459" s="186">
        <f>'INFO'!$D$26</f>
        <v>0</v>
      </c>
      <c r="Z459" s="186">
        <f>'INFO'!$D$27</f>
        <v>0</v>
      </c>
      <c r="AA459" t="s" s="187">
        <f>'INFO'!$D$28</f>
      </c>
      <c r="AB459" s="186">
        <f>'INFO'!$D$29</f>
        <v>0</v>
      </c>
      <c r="AC459" s="189">
        <f>'INFO'!$J$10</f>
        <v>0</v>
      </c>
      <c r="AD459" s="186">
        <f>'INFO'!$J$9</f>
        <v>0</v>
      </c>
      <c r="AE459" s="186">
        <f>IF($G$432&gt;0,10*$G$432/D459,0)</f>
        <v>0</v>
      </c>
    </row>
    <row r="460" ht="15.35" customHeight="1">
      <c r="A460" t="s" s="180">
        <v>475</v>
      </c>
      <c r="B460" t="s" s="204">
        <v>86</v>
      </c>
      <c r="C460" s="205">
        <v>10082</v>
      </c>
      <c r="D460" s="182">
        <f>_xlfn.SUMIFS('HOLDS'!S1:S155,'HOLDS'!C1:C155,B460)+_xlfn.SUMIFS('HOLDS'!S1:S155,'HOLDS'!C1:C155,"CH.GR.RVSET")</f>
        <v>0</v>
      </c>
      <c r="E460" t="s" s="183">
        <v>11</v>
      </c>
      <c r="F460" s="184">
        <f>VLOOKUP(B460,'HOLDS'!C1:T155,5,FALSE)*1.05</f>
        <v>132.3</v>
      </c>
      <c r="G460" s="182">
        <f>_xlfn.SUMIFS('HOLDS'!S1:S155,'HOLDS'!C1:C155,B460)</f>
        <v>0</v>
      </c>
      <c r="H460" s="185">
        <f>F460*G460</f>
        <v>0</v>
      </c>
      <c r="I460" s="186">
        <f>'INFO'!$D$6</f>
        <v>0</v>
      </c>
      <c r="J460" s="186">
        <f>'INFO'!$D$7</f>
        <v>0</v>
      </c>
      <c r="K460" t="s" s="187">
        <f>'INFO'!$D$8</f>
      </c>
      <c r="L460" s="186">
        <f>'INFO'!$D$9</f>
        <v>0</v>
      </c>
      <c r="M460" s="186">
        <f>'INFO'!$D$10</f>
        <v>0</v>
      </c>
      <c r="N460" t="s" s="187">
        <f>'INFO'!$D$11</f>
      </c>
      <c r="O460" s="186">
        <f>'INFO'!$D$13</f>
        <v>0</v>
      </c>
      <c r="P460" s="186">
        <f>'INFO'!$D$14</f>
        <v>0</v>
      </c>
      <c r="Q460" t="s" s="187">
        <f>'INFO'!$D$15</f>
      </c>
      <c r="R460" s="188">
        <f>'INFO'!$D$17</f>
      </c>
      <c r="S460" t="s" s="187">
        <f>'INFO'!$D$18</f>
      </c>
      <c r="T460" t="s" s="187">
        <f>'INFO'!$D$19</f>
      </c>
      <c r="U460" s="186">
        <f>'INFO'!$D$22</f>
        <v>0</v>
      </c>
      <c r="V460" s="186">
        <f>'INFO'!$D$23</f>
        <v>0</v>
      </c>
      <c r="W460" t="s" s="187">
        <f>'INFO'!$D$24</f>
      </c>
      <c r="X460" s="186">
        <f>'INFO'!$D$25</f>
        <v>0</v>
      </c>
      <c r="Y460" s="186">
        <f>'INFO'!$D$26</f>
        <v>0</v>
      </c>
      <c r="Z460" s="186">
        <f>'INFO'!$D$27</f>
        <v>0</v>
      </c>
      <c r="AA460" t="s" s="187">
        <f>'INFO'!$D$28</f>
      </c>
      <c r="AB460" s="186">
        <f>'INFO'!$D$29</f>
        <v>0</v>
      </c>
      <c r="AC460" s="189">
        <f>'INFO'!$J$10</f>
        <v>0</v>
      </c>
      <c r="AD460" s="186">
        <f>'INFO'!$J$9</f>
        <v>0</v>
      </c>
      <c r="AE460" s="186">
        <f>IF($G$432&gt;0,10*$G$432/D460,0)</f>
        <v>0</v>
      </c>
    </row>
    <row r="461" ht="15.35" customHeight="1">
      <c r="A461" t="s" s="180">
        <v>476</v>
      </c>
      <c r="B461" t="s" s="204">
        <v>88</v>
      </c>
      <c r="C461" s="205">
        <v>10082</v>
      </c>
      <c r="D461" s="182">
        <f>_xlfn.SUMIFS('HOLDS'!S1:S155,'HOLDS'!C1:C155,B461)+_xlfn.SUMIFS('HOLDS'!S1:S155,'HOLDS'!C1:C155,"CH.GR.RVSET")</f>
        <v>0</v>
      </c>
      <c r="E461" t="s" s="183">
        <v>11</v>
      </c>
      <c r="F461" s="184">
        <f>VLOOKUP(B461,'HOLDS'!C1:T155,5,FALSE)*1.05</f>
        <v>139.65</v>
      </c>
      <c r="G461" s="182">
        <f>_xlfn.SUMIFS('HOLDS'!S1:S155,'HOLDS'!C1:C155,B461)</f>
        <v>0</v>
      </c>
      <c r="H461" s="185">
        <f>F461*G461</f>
        <v>0</v>
      </c>
      <c r="I461" s="186">
        <f>'INFO'!$D$6</f>
        <v>0</v>
      </c>
      <c r="J461" s="186">
        <f>'INFO'!$D$7</f>
        <v>0</v>
      </c>
      <c r="K461" t="s" s="187">
        <f>'INFO'!$D$8</f>
      </c>
      <c r="L461" s="186">
        <f>'INFO'!$D$9</f>
        <v>0</v>
      </c>
      <c r="M461" s="186">
        <f>'INFO'!$D$10</f>
        <v>0</v>
      </c>
      <c r="N461" t="s" s="187">
        <f>'INFO'!$D$11</f>
      </c>
      <c r="O461" s="186">
        <f>'INFO'!$D$13</f>
        <v>0</v>
      </c>
      <c r="P461" s="186">
        <f>'INFO'!$D$14</f>
        <v>0</v>
      </c>
      <c r="Q461" t="s" s="187">
        <f>'INFO'!$D$15</f>
      </c>
      <c r="R461" s="188">
        <f>'INFO'!$D$17</f>
      </c>
      <c r="S461" t="s" s="187">
        <f>'INFO'!$D$18</f>
      </c>
      <c r="T461" t="s" s="187">
        <f>'INFO'!$D$19</f>
      </c>
      <c r="U461" s="186">
        <f>'INFO'!$D$22</f>
        <v>0</v>
      </c>
      <c r="V461" s="186">
        <f>'INFO'!$D$23</f>
        <v>0</v>
      </c>
      <c r="W461" t="s" s="187">
        <f>'INFO'!$D$24</f>
      </c>
      <c r="X461" s="186">
        <f>'INFO'!$D$25</f>
        <v>0</v>
      </c>
      <c r="Y461" s="186">
        <f>'INFO'!$D$26</f>
        <v>0</v>
      </c>
      <c r="Z461" s="186">
        <f>'INFO'!$D$27</f>
        <v>0</v>
      </c>
      <c r="AA461" t="s" s="187">
        <f>'INFO'!$D$28</f>
      </c>
      <c r="AB461" s="186">
        <f>'INFO'!$D$29</f>
        <v>0</v>
      </c>
      <c r="AC461" s="189">
        <f>'INFO'!$J$10</f>
        <v>0</v>
      </c>
      <c r="AD461" s="186">
        <f>'INFO'!$J$9</f>
        <v>0</v>
      </c>
      <c r="AE461" s="186">
        <f>IF($G$432&gt;0,10*$G$432/D461,0)</f>
        <v>0</v>
      </c>
    </row>
    <row r="462" ht="15.35" customHeight="1">
      <c r="A462" t="s" s="180">
        <v>477</v>
      </c>
      <c r="B462" t="s" s="204">
        <v>90</v>
      </c>
      <c r="C462" s="205">
        <v>10082</v>
      </c>
      <c r="D462" s="182">
        <f>_xlfn.SUMIFS('HOLDS'!S1:S155,'HOLDS'!C1:C155,B462)+_xlfn.SUMIFS('HOLDS'!S1:S155,'HOLDS'!C1:C155,"CH.GR.RVSET")</f>
        <v>0</v>
      </c>
      <c r="E462" t="s" s="183">
        <v>11</v>
      </c>
      <c r="F462" s="184">
        <f>VLOOKUP(B462,'HOLDS'!C1:T155,5,FALSE)*1.05</f>
        <v>160.125</v>
      </c>
      <c r="G462" s="182">
        <f>_xlfn.SUMIFS('HOLDS'!S1:S155,'HOLDS'!C1:C155,B462)</f>
        <v>0</v>
      </c>
      <c r="H462" s="185">
        <f>F462*G462</f>
        <v>0</v>
      </c>
      <c r="I462" s="186">
        <f>'INFO'!$D$6</f>
        <v>0</v>
      </c>
      <c r="J462" s="186">
        <f>'INFO'!$D$7</f>
        <v>0</v>
      </c>
      <c r="K462" t="s" s="187">
        <f>'INFO'!$D$8</f>
      </c>
      <c r="L462" s="186">
        <f>'INFO'!$D$9</f>
        <v>0</v>
      </c>
      <c r="M462" s="186">
        <f>'INFO'!$D$10</f>
        <v>0</v>
      </c>
      <c r="N462" t="s" s="187">
        <f>'INFO'!$D$11</f>
      </c>
      <c r="O462" s="186">
        <f>'INFO'!$D$13</f>
        <v>0</v>
      </c>
      <c r="P462" s="186">
        <f>'INFO'!$D$14</f>
        <v>0</v>
      </c>
      <c r="Q462" t="s" s="187">
        <f>'INFO'!$D$15</f>
      </c>
      <c r="R462" s="188">
        <f>'INFO'!$D$17</f>
      </c>
      <c r="S462" t="s" s="187">
        <f>'INFO'!$D$18</f>
      </c>
      <c r="T462" t="s" s="187">
        <f>'INFO'!$D$19</f>
      </c>
      <c r="U462" s="186">
        <f>'INFO'!$D$22</f>
        <v>0</v>
      </c>
      <c r="V462" s="186">
        <f>'INFO'!$D$23</f>
        <v>0</v>
      </c>
      <c r="W462" t="s" s="187">
        <f>'INFO'!$D$24</f>
      </c>
      <c r="X462" s="186">
        <f>'INFO'!$D$25</f>
        <v>0</v>
      </c>
      <c r="Y462" s="186">
        <f>'INFO'!$D$26</f>
        <v>0</v>
      </c>
      <c r="Z462" s="186">
        <f>'INFO'!$D$27</f>
        <v>0</v>
      </c>
      <c r="AA462" t="s" s="187">
        <f>'INFO'!$D$28</f>
      </c>
      <c r="AB462" s="186">
        <f>'INFO'!$D$29</f>
        <v>0</v>
      </c>
      <c r="AC462" s="189">
        <f>'INFO'!$J$10</f>
        <v>0</v>
      </c>
      <c r="AD462" s="186">
        <f>'INFO'!$J$9</f>
        <v>0</v>
      </c>
      <c r="AE462" s="186">
        <f>IF($G$432&gt;0,10*$G$432/D462,0)</f>
        <v>0</v>
      </c>
    </row>
    <row r="463" ht="15.35" customHeight="1">
      <c r="A463" t="s" s="180">
        <v>478</v>
      </c>
      <c r="B463" t="s" s="204">
        <v>92</v>
      </c>
      <c r="C463" s="205">
        <v>10082</v>
      </c>
      <c r="D463" s="182">
        <f>_xlfn.SUMIFS('HOLDS'!S1:S155,'HOLDS'!C1:C155,B463)+_xlfn.SUMIFS('HOLDS'!S1:S155,'HOLDS'!C1:C155,"CH.GR.RVSET")</f>
        <v>0</v>
      </c>
      <c r="E463" t="s" s="183">
        <v>11</v>
      </c>
      <c r="F463" s="184">
        <f>VLOOKUP(B463,'HOLDS'!C1:T155,5,FALSE)*1.05</f>
        <v>168</v>
      </c>
      <c r="G463" s="182">
        <f>_xlfn.SUMIFS('HOLDS'!S1:S155,'HOLDS'!C1:C155,B463)</f>
        <v>0</v>
      </c>
      <c r="H463" s="185">
        <f>F463*G463</f>
        <v>0</v>
      </c>
      <c r="I463" s="186">
        <f>'INFO'!$D$6</f>
        <v>0</v>
      </c>
      <c r="J463" s="186">
        <f>'INFO'!$D$7</f>
        <v>0</v>
      </c>
      <c r="K463" t="s" s="187">
        <f>'INFO'!$D$8</f>
      </c>
      <c r="L463" s="186">
        <f>'INFO'!$D$9</f>
        <v>0</v>
      </c>
      <c r="M463" s="186">
        <f>'INFO'!$D$10</f>
        <v>0</v>
      </c>
      <c r="N463" t="s" s="187">
        <f>'INFO'!$D$11</f>
      </c>
      <c r="O463" s="186">
        <f>'INFO'!$D$13</f>
        <v>0</v>
      </c>
      <c r="P463" s="186">
        <f>'INFO'!$D$14</f>
        <v>0</v>
      </c>
      <c r="Q463" t="s" s="187">
        <f>'INFO'!$D$15</f>
      </c>
      <c r="R463" s="188">
        <f>'INFO'!$D$17</f>
      </c>
      <c r="S463" t="s" s="187">
        <f>'INFO'!$D$18</f>
      </c>
      <c r="T463" t="s" s="187">
        <f>'INFO'!$D$19</f>
      </c>
      <c r="U463" s="186">
        <f>'INFO'!$D$22</f>
        <v>0</v>
      </c>
      <c r="V463" s="186">
        <f>'INFO'!$D$23</f>
        <v>0</v>
      </c>
      <c r="W463" t="s" s="187">
        <f>'INFO'!$D$24</f>
      </c>
      <c r="X463" s="186">
        <f>'INFO'!$D$25</f>
        <v>0</v>
      </c>
      <c r="Y463" s="186">
        <f>'INFO'!$D$26</f>
        <v>0</v>
      </c>
      <c r="Z463" s="186">
        <f>'INFO'!$D$27</f>
        <v>0</v>
      </c>
      <c r="AA463" t="s" s="187">
        <f>'INFO'!$D$28</f>
      </c>
      <c r="AB463" s="186">
        <f>'INFO'!$D$29</f>
        <v>0</v>
      </c>
      <c r="AC463" s="189">
        <f>'INFO'!$J$10</f>
        <v>0</v>
      </c>
      <c r="AD463" s="186">
        <f>'INFO'!$J$9</f>
        <v>0</v>
      </c>
      <c r="AE463" s="186">
        <f>IF($G$432&gt;0,10*$G$432/D463,0)</f>
        <v>0</v>
      </c>
    </row>
    <row r="464" ht="15.35" customHeight="1">
      <c r="A464" t="s" s="180">
        <v>479</v>
      </c>
      <c r="B464" t="s" s="204">
        <v>94</v>
      </c>
      <c r="C464" s="205">
        <v>10082</v>
      </c>
      <c r="D464" s="182">
        <f>_xlfn.SUMIFS('HOLDS'!S1:S155,'HOLDS'!C1:C155,B464)+_xlfn.SUMIFS('HOLDS'!S1:S155,'HOLDS'!C1:C155,"CH.GR.RVSET")</f>
        <v>0</v>
      </c>
      <c r="E464" t="s" s="183">
        <v>11</v>
      </c>
      <c r="F464" s="184">
        <f>VLOOKUP(B464,'HOLDS'!C1:T155,5,FALSE)*1.05</f>
        <v>167.475</v>
      </c>
      <c r="G464" s="182">
        <f>_xlfn.SUMIFS('HOLDS'!S1:S155,'HOLDS'!C1:C155,B464)</f>
        <v>0</v>
      </c>
      <c r="H464" s="185">
        <f>F464*G464</f>
        <v>0</v>
      </c>
      <c r="I464" s="186">
        <f>'INFO'!$D$6</f>
        <v>0</v>
      </c>
      <c r="J464" s="186">
        <f>'INFO'!$D$7</f>
        <v>0</v>
      </c>
      <c r="K464" t="s" s="187">
        <f>'INFO'!$D$8</f>
      </c>
      <c r="L464" s="186">
        <f>'INFO'!$D$9</f>
        <v>0</v>
      </c>
      <c r="M464" s="186">
        <f>'INFO'!$D$10</f>
        <v>0</v>
      </c>
      <c r="N464" t="s" s="187">
        <f>'INFO'!$D$11</f>
      </c>
      <c r="O464" s="186">
        <f>'INFO'!$D$13</f>
        <v>0</v>
      </c>
      <c r="P464" s="186">
        <f>'INFO'!$D$14</f>
        <v>0</v>
      </c>
      <c r="Q464" t="s" s="187">
        <f>'INFO'!$D$15</f>
      </c>
      <c r="R464" s="188">
        <f>'INFO'!$D$17</f>
      </c>
      <c r="S464" t="s" s="187">
        <f>'INFO'!$D$18</f>
      </c>
      <c r="T464" t="s" s="187">
        <f>'INFO'!$D$19</f>
      </c>
      <c r="U464" s="186">
        <f>'INFO'!$D$22</f>
        <v>0</v>
      </c>
      <c r="V464" s="186">
        <f>'INFO'!$D$23</f>
        <v>0</v>
      </c>
      <c r="W464" t="s" s="187">
        <f>'INFO'!$D$24</f>
      </c>
      <c r="X464" s="186">
        <f>'INFO'!$D$25</f>
        <v>0</v>
      </c>
      <c r="Y464" s="186">
        <f>'INFO'!$D$26</f>
        <v>0</v>
      </c>
      <c r="Z464" s="186">
        <f>'INFO'!$D$27</f>
        <v>0</v>
      </c>
      <c r="AA464" t="s" s="187">
        <f>'INFO'!$D$28</f>
      </c>
      <c r="AB464" s="186">
        <f>'INFO'!$D$29</f>
        <v>0</v>
      </c>
      <c r="AC464" s="189">
        <f>'INFO'!$J$10</f>
        <v>0</v>
      </c>
      <c r="AD464" s="186">
        <f>'INFO'!$J$9</f>
        <v>0</v>
      </c>
      <c r="AE464" s="186">
        <f>IF($G$432&gt;0,10*$G$432/D464,0)</f>
        <v>0</v>
      </c>
    </row>
    <row r="465" ht="15.35" customHeight="1">
      <c r="A465" t="s" s="180">
        <v>480</v>
      </c>
      <c r="B465" t="s" s="204">
        <v>96</v>
      </c>
      <c r="C465" s="205">
        <v>10082</v>
      </c>
      <c r="D465" s="182">
        <f>_xlfn.SUMIFS('HOLDS'!S1:S155,'HOLDS'!C1:C155,B465)+_xlfn.SUMIFS('HOLDS'!S1:S155,'HOLDS'!C1:C155,"CH.GR.RVSET")</f>
        <v>0</v>
      </c>
      <c r="E465" t="s" s="183">
        <v>11</v>
      </c>
      <c r="F465" s="184">
        <f>VLOOKUP(B465,'HOLDS'!C1:T155,5,FALSE)*1.05</f>
        <v>143.325</v>
      </c>
      <c r="G465" s="182">
        <f>_xlfn.SUMIFS('HOLDS'!S1:S155,'HOLDS'!C1:C155,B465)</f>
        <v>0</v>
      </c>
      <c r="H465" s="185">
        <f>F465*G465</f>
        <v>0</v>
      </c>
      <c r="I465" s="186">
        <f>'INFO'!$D$6</f>
        <v>0</v>
      </c>
      <c r="J465" s="186">
        <f>'INFO'!$D$7</f>
        <v>0</v>
      </c>
      <c r="K465" t="s" s="187">
        <f>'INFO'!$D$8</f>
      </c>
      <c r="L465" s="186">
        <f>'INFO'!$D$9</f>
        <v>0</v>
      </c>
      <c r="M465" s="186">
        <f>'INFO'!$D$10</f>
        <v>0</v>
      </c>
      <c r="N465" t="s" s="187">
        <f>'INFO'!$D$11</f>
      </c>
      <c r="O465" s="186">
        <f>'INFO'!$D$13</f>
        <v>0</v>
      </c>
      <c r="P465" s="186">
        <f>'INFO'!$D$14</f>
        <v>0</v>
      </c>
      <c r="Q465" t="s" s="187">
        <f>'INFO'!$D$15</f>
      </c>
      <c r="R465" s="188">
        <f>'INFO'!$D$17</f>
      </c>
      <c r="S465" t="s" s="187">
        <f>'INFO'!$D$18</f>
      </c>
      <c r="T465" t="s" s="187">
        <f>'INFO'!$D$19</f>
      </c>
      <c r="U465" s="186">
        <f>'INFO'!$D$22</f>
        <v>0</v>
      </c>
      <c r="V465" s="186">
        <f>'INFO'!$D$23</f>
        <v>0</v>
      </c>
      <c r="W465" t="s" s="187">
        <f>'INFO'!$D$24</f>
      </c>
      <c r="X465" s="186">
        <f>'INFO'!$D$25</f>
        <v>0</v>
      </c>
      <c r="Y465" s="186">
        <f>'INFO'!$D$26</f>
        <v>0</v>
      </c>
      <c r="Z465" s="186">
        <f>'INFO'!$D$27</f>
        <v>0</v>
      </c>
      <c r="AA465" t="s" s="187">
        <f>'INFO'!$D$28</f>
      </c>
      <c r="AB465" s="186">
        <f>'INFO'!$D$29</f>
        <v>0</v>
      </c>
      <c r="AC465" s="189">
        <f>'INFO'!$J$10</f>
        <v>0</v>
      </c>
      <c r="AD465" s="186">
        <f>'INFO'!$J$9</f>
        <v>0</v>
      </c>
      <c r="AE465" s="186">
        <f>IF($G$432&gt;0,10*$G$432/D465,0)</f>
        <v>0</v>
      </c>
    </row>
    <row r="466" ht="15.35" customHeight="1">
      <c r="A466" t="s" s="180">
        <v>481</v>
      </c>
      <c r="B466" t="s" s="204">
        <v>98</v>
      </c>
      <c r="C466" s="205">
        <v>10082</v>
      </c>
      <c r="D466" s="182">
        <f>_xlfn.SUMIFS('HOLDS'!S1:S155,'HOLDS'!C1:C155,B466)+_xlfn.SUMIFS('HOLDS'!S1:S155,'HOLDS'!C1:C155,"CH.GR.RVSET")</f>
        <v>0</v>
      </c>
      <c r="E466" t="s" s="183">
        <v>11</v>
      </c>
      <c r="F466" s="184">
        <f>VLOOKUP(B466,'HOLDS'!C1:T155,5,FALSE)*1.05</f>
        <v>148.575</v>
      </c>
      <c r="G466" s="182">
        <f>_xlfn.SUMIFS('HOLDS'!S1:S155,'HOLDS'!C1:C155,B466)</f>
        <v>0</v>
      </c>
      <c r="H466" s="185">
        <f>F466*G466</f>
        <v>0</v>
      </c>
      <c r="I466" s="186">
        <f>'INFO'!$D$6</f>
        <v>0</v>
      </c>
      <c r="J466" s="186">
        <f>'INFO'!$D$7</f>
        <v>0</v>
      </c>
      <c r="K466" t="s" s="187">
        <f>'INFO'!$D$8</f>
      </c>
      <c r="L466" s="186">
        <f>'INFO'!$D$9</f>
        <v>0</v>
      </c>
      <c r="M466" s="186">
        <f>'INFO'!$D$10</f>
        <v>0</v>
      </c>
      <c r="N466" t="s" s="187">
        <f>'INFO'!$D$11</f>
      </c>
      <c r="O466" s="186">
        <f>'INFO'!$D$13</f>
        <v>0</v>
      </c>
      <c r="P466" s="186">
        <f>'INFO'!$D$14</f>
        <v>0</v>
      </c>
      <c r="Q466" t="s" s="187">
        <f>'INFO'!$D$15</f>
      </c>
      <c r="R466" s="188">
        <f>'INFO'!$D$17</f>
      </c>
      <c r="S466" t="s" s="187">
        <f>'INFO'!$D$18</f>
      </c>
      <c r="T466" t="s" s="187">
        <f>'INFO'!$D$19</f>
      </c>
      <c r="U466" s="186">
        <f>'INFO'!$D$22</f>
        <v>0</v>
      </c>
      <c r="V466" s="186">
        <f>'INFO'!$D$23</f>
        <v>0</v>
      </c>
      <c r="W466" t="s" s="187">
        <f>'INFO'!$D$24</f>
      </c>
      <c r="X466" s="186">
        <f>'INFO'!$D$25</f>
        <v>0</v>
      </c>
      <c r="Y466" s="186">
        <f>'INFO'!$D$26</f>
        <v>0</v>
      </c>
      <c r="Z466" s="186">
        <f>'INFO'!$D$27</f>
        <v>0</v>
      </c>
      <c r="AA466" t="s" s="187">
        <f>'INFO'!$D$28</f>
      </c>
      <c r="AB466" s="186">
        <f>'INFO'!$D$29</f>
        <v>0</v>
      </c>
      <c r="AC466" s="189">
        <f>'INFO'!$J$10</f>
        <v>0</v>
      </c>
      <c r="AD466" s="186">
        <f>'INFO'!$J$9</f>
        <v>0</v>
      </c>
      <c r="AE466" s="186">
        <f>IF($G$432&gt;0,10*$G$432/D466,0)</f>
        <v>0</v>
      </c>
    </row>
    <row r="467" ht="15.35" customHeight="1">
      <c r="A467" t="s" s="180">
        <v>482</v>
      </c>
      <c r="B467" t="s" s="204">
        <v>100</v>
      </c>
      <c r="C467" s="205">
        <v>10082</v>
      </c>
      <c r="D467" s="182">
        <f>_xlfn.SUMIFS('HOLDS'!S1:S155,'HOLDS'!C1:C155,B467)+_xlfn.SUMIFS('HOLDS'!S1:S155,'HOLDS'!C1:C155,"CH.GR.RVSET")</f>
        <v>0</v>
      </c>
      <c r="E467" t="s" s="183">
        <v>11</v>
      </c>
      <c r="F467" s="184">
        <f>VLOOKUP(B467,'HOLDS'!C1:T155,5,FALSE)*1.05</f>
        <v>169.575</v>
      </c>
      <c r="G467" s="182">
        <f>_xlfn.SUMIFS('HOLDS'!S1:S155,'HOLDS'!C1:C155,B467)</f>
        <v>0</v>
      </c>
      <c r="H467" s="185">
        <f>F467*G467</f>
        <v>0</v>
      </c>
      <c r="I467" s="186">
        <f>'INFO'!$D$6</f>
        <v>0</v>
      </c>
      <c r="J467" s="186">
        <f>'INFO'!$D$7</f>
        <v>0</v>
      </c>
      <c r="K467" t="s" s="187">
        <f>'INFO'!$D$8</f>
      </c>
      <c r="L467" s="186">
        <f>'INFO'!$D$9</f>
        <v>0</v>
      </c>
      <c r="M467" s="186">
        <f>'INFO'!$D$10</f>
        <v>0</v>
      </c>
      <c r="N467" t="s" s="187">
        <f>'INFO'!$D$11</f>
      </c>
      <c r="O467" s="186">
        <f>'INFO'!$D$13</f>
        <v>0</v>
      </c>
      <c r="P467" s="186">
        <f>'INFO'!$D$14</f>
        <v>0</v>
      </c>
      <c r="Q467" t="s" s="187">
        <f>'INFO'!$D$15</f>
      </c>
      <c r="R467" s="188">
        <f>'INFO'!$D$17</f>
      </c>
      <c r="S467" t="s" s="187">
        <f>'INFO'!$D$18</f>
      </c>
      <c r="T467" t="s" s="187">
        <f>'INFO'!$D$19</f>
      </c>
      <c r="U467" s="186">
        <f>'INFO'!$D$22</f>
        <v>0</v>
      </c>
      <c r="V467" s="186">
        <f>'INFO'!$D$23</f>
        <v>0</v>
      </c>
      <c r="W467" t="s" s="187">
        <f>'INFO'!$D$24</f>
      </c>
      <c r="X467" s="186">
        <f>'INFO'!$D$25</f>
        <v>0</v>
      </c>
      <c r="Y467" s="186">
        <f>'INFO'!$D$26</f>
        <v>0</v>
      </c>
      <c r="Z467" s="186">
        <f>'INFO'!$D$27</f>
        <v>0</v>
      </c>
      <c r="AA467" t="s" s="187">
        <f>'INFO'!$D$28</f>
      </c>
      <c r="AB467" s="186">
        <f>'INFO'!$D$29</f>
        <v>0</v>
      </c>
      <c r="AC467" s="189">
        <f>'INFO'!$J$10</f>
        <v>0</v>
      </c>
      <c r="AD467" s="186">
        <f>'INFO'!$J$9</f>
        <v>0</v>
      </c>
      <c r="AE467" s="186">
        <f>IF($G$432&gt;0,10*$G$432/D467,0)</f>
        <v>0</v>
      </c>
    </row>
    <row r="468" ht="15.35" customHeight="1">
      <c r="A468" t="s" s="180">
        <v>483</v>
      </c>
      <c r="B468" t="s" s="204">
        <v>102</v>
      </c>
      <c r="C468" s="205">
        <v>10082</v>
      </c>
      <c r="D468" s="182">
        <f>_xlfn.SUMIFS('HOLDS'!S1:S155,'HOLDS'!C1:C155,B468)+_xlfn.SUMIFS('HOLDS'!S1:S155,'HOLDS'!C1:C155,"CH.GR.RVSET")</f>
        <v>0</v>
      </c>
      <c r="E468" t="s" s="183">
        <v>11</v>
      </c>
      <c r="F468" s="184">
        <f>VLOOKUP(B468,'HOLDS'!C1:T155,5,FALSE)*1.05</f>
        <v>192.15</v>
      </c>
      <c r="G468" s="182">
        <f>_xlfn.SUMIFS('HOLDS'!S1:S155,'HOLDS'!C1:C155,B468)</f>
        <v>0</v>
      </c>
      <c r="H468" s="185">
        <f>F468*G468</f>
        <v>0</v>
      </c>
      <c r="I468" s="186">
        <f>'INFO'!$D$6</f>
        <v>0</v>
      </c>
      <c r="J468" s="186">
        <f>'INFO'!$D$7</f>
        <v>0</v>
      </c>
      <c r="K468" t="s" s="187">
        <f>'INFO'!$D$8</f>
      </c>
      <c r="L468" s="186">
        <f>'INFO'!$D$9</f>
        <v>0</v>
      </c>
      <c r="M468" s="186">
        <f>'INFO'!$D$10</f>
        <v>0</v>
      </c>
      <c r="N468" t="s" s="187">
        <f>'INFO'!$D$11</f>
      </c>
      <c r="O468" s="186">
        <f>'INFO'!$D$13</f>
        <v>0</v>
      </c>
      <c r="P468" s="186">
        <f>'INFO'!$D$14</f>
        <v>0</v>
      </c>
      <c r="Q468" t="s" s="187">
        <f>'INFO'!$D$15</f>
      </c>
      <c r="R468" s="188">
        <f>'INFO'!$D$17</f>
      </c>
      <c r="S468" t="s" s="187">
        <f>'INFO'!$D$18</f>
      </c>
      <c r="T468" t="s" s="187">
        <f>'INFO'!$D$19</f>
      </c>
      <c r="U468" s="186">
        <f>'INFO'!$D$22</f>
        <v>0</v>
      </c>
      <c r="V468" s="186">
        <f>'INFO'!$D$23</f>
        <v>0</v>
      </c>
      <c r="W468" t="s" s="187">
        <f>'INFO'!$D$24</f>
      </c>
      <c r="X468" s="186">
        <f>'INFO'!$D$25</f>
        <v>0</v>
      </c>
      <c r="Y468" s="186">
        <f>'INFO'!$D$26</f>
        <v>0</v>
      </c>
      <c r="Z468" s="186">
        <f>'INFO'!$D$27</f>
        <v>0</v>
      </c>
      <c r="AA468" t="s" s="187">
        <f>'INFO'!$D$28</f>
      </c>
      <c r="AB468" s="186">
        <f>'INFO'!$D$29</f>
        <v>0</v>
      </c>
      <c r="AC468" s="189">
        <f>'INFO'!$J$10</f>
        <v>0</v>
      </c>
      <c r="AD468" s="186">
        <f>'INFO'!$J$9</f>
        <v>0</v>
      </c>
      <c r="AE468" s="186">
        <f>IF($G$432&gt;0,10*$G$432/D468,0)</f>
        <v>0</v>
      </c>
    </row>
    <row r="469" ht="15.35" customHeight="1">
      <c r="A469" t="s" s="180">
        <v>484</v>
      </c>
      <c r="B469" t="s" s="204">
        <v>104</v>
      </c>
      <c r="C469" s="205">
        <v>10082</v>
      </c>
      <c r="D469" s="182">
        <f>_xlfn.SUMIFS('HOLDS'!S1:S155,'HOLDS'!C1:C155,B469)+_xlfn.SUMIFS('HOLDS'!S1:S155,'HOLDS'!C1:C155,"CH.GR.RVSET")</f>
        <v>0</v>
      </c>
      <c r="E469" t="s" s="183">
        <v>11</v>
      </c>
      <c r="F469" s="184">
        <f>VLOOKUP(B469,'HOLDS'!C1:T155,5,FALSE)*1.05</f>
        <v>153.825</v>
      </c>
      <c r="G469" s="182">
        <f>_xlfn.SUMIFS('HOLDS'!S1:S155,'HOLDS'!C1:C155,B469)</f>
        <v>0</v>
      </c>
      <c r="H469" s="185">
        <f>F469*G469</f>
        <v>0</v>
      </c>
      <c r="I469" s="186">
        <f>'INFO'!$D$6</f>
        <v>0</v>
      </c>
      <c r="J469" s="186">
        <f>'INFO'!$D$7</f>
        <v>0</v>
      </c>
      <c r="K469" t="s" s="187">
        <f>'INFO'!$D$8</f>
      </c>
      <c r="L469" s="186">
        <f>'INFO'!$D$9</f>
        <v>0</v>
      </c>
      <c r="M469" s="186">
        <f>'INFO'!$D$10</f>
        <v>0</v>
      </c>
      <c r="N469" t="s" s="187">
        <f>'INFO'!$D$11</f>
      </c>
      <c r="O469" s="186">
        <f>'INFO'!$D$13</f>
        <v>0</v>
      </c>
      <c r="P469" s="186">
        <f>'INFO'!$D$14</f>
        <v>0</v>
      </c>
      <c r="Q469" t="s" s="187">
        <f>'INFO'!$D$15</f>
      </c>
      <c r="R469" s="188">
        <f>'INFO'!$D$17</f>
      </c>
      <c r="S469" t="s" s="187">
        <f>'INFO'!$D$18</f>
      </c>
      <c r="T469" t="s" s="187">
        <f>'INFO'!$D$19</f>
      </c>
      <c r="U469" s="186">
        <f>'INFO'!$D$22</f>
        <v>0</v>
      </c>
      <c r="V469" s="186">
        <f>'INFO'!$D$23</f>
        <v>0</v>
      </c>
      <c r="W469" t="s" s="187">
        <f>'INFO'!$D$24</f>
      </c>
      <c r="X469" s="186">
        <f>'INFO'!$D$25</f>
        <v>0</v>
      </c>
      <c r="Y469" s="186">
        <f>'INFO'!$D$26</f>
        <v>0</v>
      </c>
      <c r="Z469" s="186">
        <f>'INFO'!$D$27</f>
        <v>0</v>
      </c>
      <c r="AA469" t="s" s="187">
        <f>'INFO'!$D$28</f>
      </c>
      <c r="AB469" s="186">
        <f>'INFO'!$D$29</f>
        <v>0</v>
      </c>
      <c r="AC469" s="189">
        <f>'INFO'!$J$10</f>
        <v>0</v>
      </c>
      <c r="AD469" s="186">
        <f>'INFO'!$J$9</f>
        <v>0</v>
      </c>
      <c r="AE469" s="186">
        <f>IF($G$432&gt;0,10*$G$432/D469,0)</f>
        <v>0</v>
      </c>
    </row>
    <row r="470" ht="15.35" customHeight="1">
      <c r="A470" t="s" s="180">
        <v>485</v>
      </c>
      <c r="B470" t="s" s="204">
        <v>106</v>
      </c>
      <c r="C470" s="205">
        <v>10082</v>
      </c>
      <c r="D470" s="182">
        <f>_xlfn.SUMIFS('HOLDS'!S1:S155,'HOLDS'!C1:C155,B470)+_xlfn.SUMIFS('HOLDS'!S1:S155,'HOLDS'!C1:C155,"CH.GR.RVSET")</f>
        <v>0</v>
      </c>
      <c r="E470" t="s" s="183">
        <v>11</v>
      </c>
      <c r="F470" s="184">
        <f>VLOOKUP(B470,'HOLDS'!C1:T155,5,FALSE)*1.05</f>
        <v>197.4</v>
      </c>
      <c r="G470" s="182">
        <f>_xlfn.SUMIFS('HOLDS'!S1:S155,'HOLDS'!C1:C155,B470)</f>
        <v>0</v>
      </c>
      <c r="H470" s="185">
        <f>F470*G470</f>
        <v>0</v>
      </c>
      <c r="I470" s="186">
        <f>'INFO'!$D$6</f>
        <v>0</v>
      </c>
      <c r="J470" s="186">
        <f>'INFO'!$D$7</f>
        <v>0</v>
      </c>
      <c r="K470" t="s" s="187">
        <f>'INFO'!$D$8</f>
      </c>
      <c r="L470" s="186">
        <f>'INFO'!$D$9</f>
        <v>0</v>
      </c>
      <c r="M470" s="186">
        <f>'INFO'!$D$10</f>
        <v>0</v>
      </c>
      <c r="N470" t="s" s="187">
        <f>'INFO'!$D$11</f>
      </c>
      <c r="O470" s="186">
        <f>'INFO'!$D$13</f>
        <v>0</v>
      </c>
      <c r="P470" s="186">
        <f>'INFO'!$D$14</f>
        <v>0</v>
      </c>
      <c r="Q470" t="s" s="187">
        <f>'INFO'!$D$15</f>
      </c>
      <c r="R470" s="188">
        <f>'INFO'!$D$17</f>
      </c>
      <c r="S470" t="s" s="187">
        <f>'INFO'!$D$18</f>
      </c>
      <c r="T470" t="s" s="187">
        <f>'INFO'!$D$19</f>
      </c>
      <c r="U470" s="186">
        <f>'INFO'!$D$22</f>
        <v>0</v>
      </c>
      <c r="V470" s="186">
        <f>'INFO'!$D$23</f>
        <v>0</v>
      </c>
      <c r="W470" t="s" s="187">
        <f>'INFO'!$D$24</f>
      </c>
      <c r="X470" s="186">
        <f>'INFO'!$D$25</f>
        <v>0</v>
      </c>
      <c r="Y470" s="186">
        <f>'INFO'!$D$26</f>
        <v>0</v>
      </c>
      <c r="Z470" s="186">
        <f>'INFO'!$D$27</f>
        <v>0</v>
      </c>
      <c r="AA470" t="s" s="187">
        <f>'INFO'!$D$28</f>
      </c>
      <c r="AB470" s="186">
        <f>'INFO'!$D$29</f>
        <v>0</v>
      </c>
      <c r="AC470" s="189">
        <f>'INFO'!$J$10</f>
        <v>0</v>
      </c>
      <c r="AD470" s="186">
        <f>'INFO'!$J$9</f>
        <v>0</v>
      </c>
      <c r="AE470" s="186">
        <f>IF($G$432&gt;0,10*$G$432/D470,0)</f>
        <v>0</v>
      </c>
    </row>
    <row r="471" ht="15.35" customHeight="1">
      <c r="A471" t="s" s="180">
        <v>486</v>
      </c>
      <c r="B471" t="s" s="204">
        <v>108</v>
      </c>
      <c r="C471" s="205">
        <v>10082</v>
      </c>
      <c r="D471" s="182">
        <f>_xlfn.SUMIFS('HOLDS'!S1:S155,'HOLDS'!C1:C155,B471)+_xlfn.SUMIFS('HOLDS'!S1:S155,'HOLDS'!C1:C155,"CH.GR.RVSET")</f>
        <v>0</v>
      </c>
      <c r="E471" t="s" s="183">
        <v>11</v>
      </c>
      <c r="F471" s="184">
        <f>VLOOKUP(B471,'HOLDS'!C1:T155,5,FALSE)*1.05</f>
        <v>157.5</v>
      </c>
      <c r="G471" s="182">
        <f>_xlfn.SUMIFS('HOLDS'!S1:S155,'HOLDS'!C1:C155,B471)</f>
        <v>0</v>
      </c>
      <c r="H471" s="185">
        <f>F471*G471</f>
        <v>0</v>
      </c>
      <c r="I471" s="186">
        <f>'INFO'!$D$6</f>
        <v>0</v>
      </c>
      <c r="J471" s="186">
        <f>'INFO'!$D$7</f>
        <v>0</v>
      </c>
      <c r="K471" t="s" s="187">
        <f>'INFO'!$D$8</f>
      </c>
      <c r="L471" s="186">
        <f>'INFO'!$D$9</f>
        <v>0</v>
      </c>
      <c r="M471" s="186">
        <f>'INFO'!$D$10</f>
        <v>0</v>
      </c>
      <c r="N471" t="s" s="187">
        <f>'INFO'!$D$11</f>
      </c>
      <c r="O471" s="186">
        <f>'INFO'!$D$13</f>
        <v>0</v>
      </c>
      <c r="P471" s="186">
        <f>'INFO'!$D$14</f>
        <v>0</v>
      </c>
      <c r="Q471" t="s" s="187">
        <f>'INFO'!$D$15</f>
      </c>
      <c r="R471" s="188">
        <f>'INFO'!$D$17</f>
      </c>
      <c r="S471" t="s" s="187">
        <f>'INFO'!$D$18</f>
      </c>
      <c r="T471" t="s" s="187">
        <f>'INFO'!$D$19</f>
      </c>
      <c r="U471" s="186">
        <f>'INFO'!$D$22</f>
        <v>0</v>
      </c>
      <c r="V471" s="186">
        <f>'INFO'!$D$23</f>
        <v>0</v>
      </c>
      <c r="W471" t="s" s="187">
        <f>'INFO'!$D$24</f>
      </c>
      <c r="X471" s="186">
        <f>'INFO'!$D$25</f>
        <v>0</v>
      </c>
      <c r="Y471" s="186">
        <f>'INFO'!$D$26</f>
        <v>0</v>
      </c>
      <c r="Z471" s="186">
        <f>'INFO'!$D$27</f>
        <v>0</v>
      </c>
      <c r="AA471" t="s" s="187">
        <f>'INFO'!$D$28</f>
      </c>
      <c r="AB471" s="186">
        <f>'INFO'!$D$29</f>
        <v>0</v>
      </c>
      <c r="AC471" s="189">
        <f>'INFO'!$J$10</f>
        <v>0</v>
      </c>
      <c r="AD471" s="186">
        <f>'INFO'!$J$9</f>
        <v>0</v>
      </c>
      <c r="AE471" s="186">
        <f>IF($G$432&gt;0,10*$G$432/D471,0)</f>
        <v>0</v>
      </c>
    </row>
    <row r="472" ht="15.35" customHeight="1">
      <c r="A472" t="s" s="180">
        <v>487</v>
      </c>
      <c r="B472" t="s" s="204">
        <v>110</v>
      </c>
      <c r="C472" s="205">
        <v>10082</v>
      </c>
      <c r="D472" s="182">
        <f>_xlfn.SUMIFS('HOLDS'!S1:S155,'HOLDS'!C1:C155,B472)+_xlfn.SUMIFS('HOLDS'!S1:S155,'HOLDS'!C1:C155,"CH.GR.RVSET")</f>
        <v>0</v>
      </c>
      <c r="E472" t="s" s="183">
        <v>11</v>
      </c>
      <c r="F472" s="184">
        <f>VLOOKUP(B472,'HOLDS'!C1:T155,5,FALSE)*1.05</f>
        <v>232.575</v>
      </c>
      <c r="G472" s="182">
        <f>_xlfn.SUMIFS('HOLDS'!S1:S155,'HOLDS'!C1:C155,B472)</f>
        <v>0</v>
      </c>
      <c r="H472" s="185">
        <f>F472*G472</f>
        <v>0</v>
      </c>
      <c r="I472" s="186">
        <f>'INFO'!$D$6</f>
        <v>0</v>
      </c>
      <c r="J472" s="186">
        <f>'INFO'!$D$7</f>
        <v>0</v>
      </c>
      <c r="K472" t="s" s="187">
        <f>'INFO'!$D$8</f>
      </c>
      <c r="L472" s="186">
        <f>'INFO'!$D$9</f>
        <v>0</v>
      </c>
      <c r="M472" s="186">
        <f>'INFO'!$D$10</f>
        <v>0</v>
      </c>
      <c r="N472" t="s" s="187">
        <f>'INFO'!$D$11</f>
      </c>
      <c r="O472" s="186">
        <f>'INFO'!$D$13</f>
        <v>0</v>
      </c>
      <c r="P472" s="186">
        <f>'INFO'!$D$14</f>
        <v>0</v>
      </c>
      <c r="Q472" t="s" s="187">
        <f>'INFO'!$D$15</f>
      </c>
      <c r="R472" s="188">
        <f>'INFO'!$D$17</f>
      </c>
      <c r="S472" t="s" s="187">
        <f>'INFO'!$D$18</f>
      </c>
      <c r="T472" t="s" s="187">
        <f>'INFO'!$D$19</f>
      </c>
      <c r="U472" s="186">
        <f>'INFO'!$D$22</f>
        <v>0</v>
      </c>
      <c r="V472" s="186">
        <f>'INFO'!$D$23</f>
        <v>0</v>
      </c>
      <c r="W472" t="s" s="187">
        <f>'INFO'!$D$24</f>
      </c>
      <c r="X472" s="186">
        <f>'INFO'!$D$25</f>
        <v>0</v>
      </c>
      <c r="Y472" s="186">
        <f>'INFO'!$D$26</f>
        <v>0</v>
      </c>
      <c r="Z472" s="186">
        <f>'INFO'!$D$27</f>
        <v>0</v>
      </c>
      <c r="AA472" t="s" s="187">
        <f>'INFO'!$D$28</f>
      </c>
      <c r="AB472" s="186">
        <f>'INFO'!$D$29</f>
        <v>0</v>
      </c>
      <c r="AC472" s="189">
        <f>'INFO'!$J$10</f>
        <v>0</v>
      </c>
      <c r="AD472" s="186">
        <f>'INFO'!$J$9</f>
        <v>0</v>
      </c>
      <c r="AE472" s="186">
        <f>IF($G$432&gt;0,10*$G$432/D472,0)</f>
        <v>0</v>
      </c>
    </row>
    <row r="473" ht="15.35" customHeight="1">
      <c r="A473" t="s" s="180">
        <v>488</v>
      </c>
      <c r="B473" t="s" s="204">
        <v>112</v>
      </c>
      <c r="C473" s="205">
        <v>10082</v>
      </c>
      <c r="D473" s="182">
        <f>_xlfn.SUMIFS('HOLDS'!S1:S155,'HOLDS'!C1:C155,B473)+_xlfn.SUMIFS('HOLDS'!S1:S155,'HOLDS'!C1:C155,"CH.GR.RVSET")</f>
        <v>0</v>
      </c>
      <c r="E473" t="s" s="183">
        <v>11</v>
      </c>
      <c r="F473" s="184">
        <f>VLOOKUP(B473,'HOLDS'!C1:T155,5,FALSE)*1.05</f>
        <v>240.45</v>
      </c>
      <c r="G473" s="182">
        <f>_xlfn.SUMIFS('HOLDS'!S1:S155,'HOLDS'!C1:C155,B473)</f>
        <v>0</v>
      </c>
      <c r="H473" s="185">
        <f>F473*G473</f>
        <v>0</v>
      </c>
      <c r="I473" s="186">
        <f>'INFO'!$D$6</f>
        <v>0</v>
      </c>
      <c r="J473" s="186">
        <f>'INFO'!$D$7</f>
        <v>0</v>
      </c>
      <c r="K473" t="s" s="187">
        <f>'INFO'!$D$8</f>
      </c>
      <c r="L473" s="186">
        <f>'INFO'!$D$9</f>
        <v>0</v>
      </c>
      <c r="M473" s="186">
        <f>'INFO'!$D$10</f>
        <v>0</v>
      </c>
      <c r="N473" t="s" s="187">
        <f>'INFO'!$D$11</f>
      </c>
      <c r="O473" s="186">
        <f>'INFO'!$D$13</f>
        <v>0</v>
      </c>
      <c r="P473" s="186">
        <f>'INFO'!$D$14</f>
        <v>0</v>
      </c>
      <c r="Q473" t="s" s="187">
        <f>'INFO'!$D$15</f>
      </c>
      <c r="R473" s="188">
        <f>'INFO'!$D$17</f>
      </c>
      <c r="S473" t="s" s="187">
        <f>'INFO'!$D$18</f>
      </c>
      <c r="T473" t="s" s="187">
        <f>'INFO'!$D$19</f>
      </c>
      <c r="U473" s="186">
        <f>'INFO'!$D$22</f>
        <v>0</v>
      </c>
      <c r="V473" s="186">
        <f>'INFO'!$D$23</f>
        <v>0</v>
      </c>
      <c r="W473" t="s" s="187">
        <f>'INFO'!$D$24</f>
      </c>
      <c r="X473" s="186">
        <f>'INFO'!$D$25</f>
        <v>0</v>
      </c>
      <c r="Y473" s="186">
        <f>'INFO'!$D$26</f>
        <v>0</v>
      </c>
      <c r="Z473" s="186">
        <f>'INFO'!$D$27</f>
        <v>0</v>
      </c>
      <c r="AA473" t="s" s="187">
        <f>'INFO'!$D$28</f>
      </c>
      <c r="AB473" s="186">
        <f>'INFO'!$D$29</f>
        <v>0</v>
      </c>
      <c r="AC473" s="189">
        <f>'INFO'!$J$10</f>
        <v>0</v>
      </c>
      <c r="AD473" s="186">
        <f>'INFO'!$J$9</f>
        <v>0</v>
      </c>
      <c r="AE473" s="186">
        <f>IF($G$432&gt;0,10*$G$432/D473,0)</f>
        <v>0</v>
      </c>
    </row>
    <row r="474" ht="15.35" customHeight="1">
      <c r="A474" t="s" s="180">
        <v>489</v>
      </c>
      <c r="B474" t="s" s="204">
        <v>114</v>
      </c>
      <c r="C474" s="206">
        <v>10082</v>
      </c>
      <c r="D474" s="182">
        <f>_xlfn.SUMIFS('HOLDS'!S1:S155,'HOLDS'!C1:C155,B474)+_xlfn.SUMIFS('HOLDS'!S1:S155,'HOLDS'!C1:C155,"CH.GR.RVSET")</f>
        <v>0</v>
      </c>
      <c r="E474" t="s" s="183">
        <v>11</v>
      </c>
      <c r="F474" s="184">
        <f>VLOOKUP(B474,'HOLDS'!C1:T155,5,FALSE)*1.05</f>
        <v>240.45</v>
      </c>
      <c r="G474" s="182">
        <f>_xlfn.SUMIFS('HOLDS'!S1:S155,'HOLDS'!C1:C155,B474)</f>
        <v>0</v>
      </c>
      <c r="H474" s="185">
        <f>F474*G474</f>
        <v>0</v>
      </c>
      <c r="I474" s="186">
        <f>'INFO'!$D$6</f>
        <v>0</v>
      </c>
      <c r="J474" s="186">
        <f>'INFO'!$D$7</f>
        <v>0</v>
      </c>
      <c r="K474" t="s" s="187">
        <f>'INFO'!$D$8</f>
      </c>
      <c r="L474" s="186">
        <f>'INFO'!$D$9</f>
        <v>0</v>
      </c>
      <c r="M474" s="186">
        <f>'INFO'!$D$10</f>
        <v>0</v>
      </c>
      <c r="N474" t="s" s="187">
        <f>'INFO'!$D$11</f>
      </c>
      <c r="O474" s="186">
        <f>'INFO'!$D$13</f>
        <v>0</v>
      </c>
      <c r="P474" s="186">
        <f>'INFO'!$D$14</f>
        <v>0</v>
      </c>
      <c r="Q474" t="s" s="187">
        <f>'INFO'!$D$15</f>
      </c>
      <c r="R474" s="188">
        <f>'INFO'!$D$17</f>
      </c>
      <c r="S474" t="s" s="187">
        <f>'INFO'!$D$18</f>
      </c>
      <c r="T474" t="s" s="187">
        <f>'INFO'!$D$19</f>
      </c>
      <c r="U474" s="186">
        <f>'INFO'!$D$22</f>
        <v>0</v>
      </c>
      <c r="V474" s="186">
        <f>'INFO'!$D$23</f>
        <v>0</v>
      </c>
      <c r="W474" t="s" s="187">
        <f>'INFO'!$D$24</f>
      </c>
      <c r="X474" s="186">
        <f>'INFO'!$D$25</f>
        <v>0</v>
      </c>
      <c r="Y474" s="186">
        <f>'INFO'!$D$26</f>
        <v>0</v>
      </c>
      <c r="Z474" s="186">
        <f>'INFO'!$D$27</f>
        <v>0</v>
      </c>
      <c r="AA474" t="s" s="187">
        <f>'INFO'!$D$28</f>
      </c>
      <c r="AB474" s="186">
        <f>'INFO'!$D$29</f>
        <v>0</v>
      </c>
      <c r="AC474" s="189">
        <f>'INFO'!$J$10</f>
        <v>0</v>
      </c>
      <c r="AD474" s="186">
        <f>'INFO'!$J$9</f>
        <v>0</v>
      </c>
      <c r="AE474" s="191">
        <f>IF($G$432&gt;0,10*$G$432/D474,0)</f>
        <v>0</v>
      </c>
    </row>
    <row r="475" ht="15.35" customHeight="1">
      <c r="A475" t="s" s="192">
        <v>490</v>
      </c>
      <c r="B475" t="s" s="202">
        <v>270</v>
      </c>
      <c r="C475" s="207">
        <v>10086</v>
      </c>
      <c r="D475" s="169"/>
      <c r="E475" t="s" s="194">
        <v>0</v>
      </c>
      <c r="F475" s="195">
        <f>VLOOKUP(B475,'MACROS'!C1:T87,5,FALSE)</f>
        <v>1686.5</v>
      </c>
      <c r="G475" s="172">
        <f>_xlfn.SUMIFS('MACROS'!H1:H87,'MACROS'!C1:C87,B475)</f>
        <v>0</v>
      </c>
      <c r="H475" s="196">
        <f>F475*G475</f>
        <v>0</v>
      </c>
      <c r="I475" s="197">
        <f>'INFO'!$D$6</f>
        <v>0</v>
      </c>
      <c r="J475" s="197">
        <f>'INFO'!$D$7</f>
        <v>0</v>
      </c>
      <c r="K475" t="s" s="198">
        <f>'INFO'!$D$8</f>
      </c>
      <c r="L475" s="197">
        <f>'INFO'!$D$9</f>
        <v>0</v>
      </c>
      <c r="M475" s="197">
        <f>'INFO'!$D$10</f>
        <v>0</v>
      </c>
      <c r="N475" t="s" s="198">
        <f>'INFO'!$D$11</f>
      </c>
      <c r="O475" s="197">
        <f>'INFO'!$D$13</f>
        <v>0</v>
      </c>
      <c r="P475" s="197">
        <f>'INFO'!$D$14</f>
        <v>0</v>
      </c>
      <c r="Q475" t="s" s="198">
        <f>'INFO'!$D$15</f>
      </c>
      <c r="R475" s="199">
        <f>'INFO'!$D$17</f>
      </c>
      <c r="S475" t="s" s="198">
        <f>'INFO'!$D$18</f>
      </c>
      <c r="T475" t="s" s="198">
        <f>'INFO'!$D$19</f>
      </c>
      <c r="U475" s="197">
        <f>'INFO'!$D$22</f>
        <v>0</v>
      </c>
      <c r="V475" s="197">
        <f>'INFO'!$D$23</f>
        <v>0</v>
      </c>
      <c r="W475" t="s" s="198">
        <f>'INFO'!$D$24</f>
      </c>
      <c r="X475" s="197">
        <f>'INFO'!$D$25</f>
        <v>0</v>
      </c>
      <c r="Y475" s="197">
        <f>'INFO'!$D$26</f>
        <v>0</v>
      </c>
      <c r="Z475" s="197">
        <f>'INFO'!$D$27</f>
        <v>0</v>
      </c>
      <c r="AA475" t="s" s="198">
        <f>'INFO'!$D$28</f>
      </c>
      <c r="AB475" s="197">
        <f>'INFO'!$D$29</f>
        <v>0</v>
      </c>
      <c r="AC475" s="200">
        <f>'INFO'!$J$10</f>
        <v>0</v>
      </c>
      <c r="AD475" s="201">
        <f>'INFO'!$J$9</f>
        <v>0</v>
      </c>
      <c r="AE475" s="179"/>
    </row>
    <row r="476" ht="15.35" customHeight="1">
      <c r="A476" t="s" s="187">
        <v>491</v>
      </c>
      <c r="B476" t="s" s="204">
        <v>273</v>
      </c>
      <c r="C476" s="208">
        <v>10086</v>
      </c>
      <c r="D476" s="182">
        <f>_xlfn.SUMIFS('MACROS'!H1:H87,'MACROS'!C1:C87,B476)+_xlfn.SUMIFS('MACROS'!H1:H87,'MACROS'!C1:C87,"CH.VM.SHSET")</f>
        <v>0</v>
      </c>
      <c r="E476" t="s" s="183">
        <v>0</v>
      </c>
      <c r="F476" s="184">
        <f>VLOOKUP(B476,'MACROS'!C1:T87,5,FALSE)</f>
        <v>144.5</v>
      </c>
      <c r="G476" s="182">
        <f>_xlfn.SUMIFS('MACROS'!H1:H87,'MACROS'!C1:C87,B476)</f>
        <v>0</v>
      </c>
      <c r="H476" s="185">
        <f>F476*G476</f>
        <v>0</v>
      </c>
      <c r="I476" s="186">
        <f>'INFO'!$D$6</f>
        <v>0</v>
      </c>
      <c r="J476" s="186">
        <f>'INFO'!$D$7</f>
        <v>0</v>
      </c>
      <c r="K476" t="s" s="187">
        <f>'INFO'!$D$8</f>
      </c>
      <c r="L476" s="186">
        <f>'INFO'!$D$9</f>
        <v>0</v>
      </c>
      <c r="M476" s="186">
        <f>'INFO'!$D$10</f>
        <v>0</v>
      </c>
      <c r="N476" t="s" s="187">
        <f>'INFO'!$D$11</f>
      </c>
      <c r="O476" s="186">
        <f>'INFO'!$D$13</f>
        <v>0</v>
      </c>
      <c r="P476" s="186">
        <f>'INFO'!$D$14</f>
        <v>0</v>
      </c>
      <c r="Q476" t="s" s="187">
        <f>'INFO'!$D$15</f>
      </c>
      <c r="R476" s="188">
        <f>'INFO'!$D$17</f>
      </c>
      <c r="S476" t="s" s="187">
        <f>'INFO'!$D$18</f>
      </c>
      <c r="T476" t="s" s="187">
        <f>'INFO'!$D$19</f>
      </c>
      <c r="U476" s="186">
        <f>'INFO'!$D$22</f>
        <v>0</v>
      </c>
      <c r="V476" s="186">
        <f>'INFO'!$D$23</f>
        <v>0</v>
      </c>
      <c r="W476" t="s" s="187">
        <f>'INFO'!$D$24</f>
      </c>
      <c r="X476" s="186">
        <f>'INFO'!$D$25</f>
        <v>0</v>
      </c>
      <c r="Y476" s="186">
        <f>'INFO'!$D$26</f>
        <v>0</v>
      </c>
      <c r="Z476" s="186">
        <f>'INFO'!$D$27</f>
        <v>0</v>
      </c>
      <c r="AA476" t="s" s="187">
        <f>'INFO'!$D$28</f>
      </c>
      <c r="AB476" s="186">
        <f>'INFO'!$D$29</f>
        <v>0</v>
      </c>
      <c r="AC476" s="189">
        <f>'INFO'!$J$10</f>
        <v>0</v>
      </c>
      <c r="AD476" s="186">
        <f>'INFO'!$J$9</f>
        <v>0</v>
      </c>
      <c r="AE476" s="190">
        <f>IF($G$475&gt;0,10*$G$475/D476,0)</f>
        <v>0</v>
      </c>
    </row>
    <row r="477" ht="15.35" customHeight="1">
      <c r="A477" t="s" s="187">
        <v>492</v>
      </c>
      <c r="B477" t="s" s="204">
        <v>275</v>
      </c>
      <c r="C477" s="208">
        <v>10086</v>
      </c>
      <c r="D477" s="182">
        <f>_xlfn.SUMIFS('MACROS'!H1:H87,'MACROS'!C1:C87,B477)+_xlfn.SUMIFS('MACROS'!H1:H87,'MACROS'!C1:C87,"CH.VM.SHSET")</f>
        <v>0</v>
      </c>
      <c r="E477" t="s" s="183">
        <v>0</v>
      </c>
      <c r="F477" s="184">
        <f>VLOOKUP(B477,'MACROS'!C1:T87,5,FALSE)</f>
        <v>136.5</v>
      </c>
      <c r="G477" s="182">
        <f>_xlfn.SUMIFS('MACROS'!H1:H87,'MACROS'!C1:C87,B477)</f>
        <v>0</v>
      </c>
      <c r="H477" s="185">
        <f>F477*G477</f>
        <v>0</v>
      </c>
      <c r="I477" s="186">
        <f>'INFO'!$D$6</f>
        <v>0</v>
      </c>
      <c r="J477" s="186">
        <f>'INFO'!$D$7</f>
        <v>0</v>
      </c>
      <c r="K477" t="s" s="187">
        <f>'INFO'!$D$8</f>
      </c>
      <c r="L477" s="186">
        <f>'INFO'!$D$9</f>
        <v>0</v>
      </c>
      <c r="M477" s="186">
        <f>'INFO'!$D$10</f>
        <v>0</v>
      </c>
      <c r="N477" t="s" s="187">
        <f>'INFO'!$D$11</f>
      </c>
      <c r="O477" s="186">
        <f>'INFO'!$D$13</f>
        <v>0</v>
      </c>
      <c r="P477" s="186">
        <f>'INFO'!$D$14</f>
        <v>0</v>
      </c>
      <c r="Q477" t="s" s="187">
        <f>'INFO'!$D$15</f>
      </c>
      <c r="R477" s="188">
        <f>'INFO'!$D$17</f>
      </c>
      <c r="S477" t="s" s="187">
        <f>'INFO'!$D$18</f>
      </c>
      <c r="T477" t="s" s="187">
        <f>'INFO'!$D$19</f>
      </c>
      <c r="U477" s="186">
        <f>'INFO'!$D$22</f>
        <v>0</v>
      </c>
      <c r="V477" s="186">
        <f>'INFO'!$D$23</f>
        <v>0</v>
      </c>
      <c r="W477" t="s" s="187">
        <f>'INFO'!$D$24</f>
      </c>
      <c r="X477" s="186">
        <f>'INFO'!$D$25</f>
        <v>0</v>
      </c>
      <c r="Y477" s="186">
        <f>'INFO'!$D$26</f>
        <v>0</v>
      </c>
      <c r="Z477" s="186">
        <f>'INFO'!$D$27</f>
        <v>0</v>
      </c>
      <c r="AA477" t="s" s="187">
        <f>'INFO'!$D$28</f>
      </c>
      <c r="AB477" s="186">
        <f>'INFO'!$D$29</f>
        <v>0</v>
      </c>
      <c r="AC477" s="189">
        <f>'INFO'!$J$10</f>
        <v>0</v>
      </c>
      <c r="AD477" s="186">
        <f>'INFO'!$J$9</f>
        <v>0</v>
      </c>
      <c r="AE477" s="186">
        <f>IF($G$475&gt;0,10*$G$475/D477,0)</f>
        <v>0</v>
      </c>
    </row>
    <row r="478" ht="15.35" customHeight="1">
      <c r="A478" t="s" s="187">
        <v>493</v>
      </c>
      <c r="B478" t="s" s="204">
        <v>277</v>
      </c>
      <c r="C478" s="208">
        <v>10086</v>
      </c>
      <c r="D478" s="182">
        <f>_xlfn.SUMIFS('MACROS'!H1:H87,'MACROS'!C1:C87,B478)+_xlfn.SUMIFS('MACROS'!H1:H87,'MACROS'!C1:C87,"CH.VM.SHSET")</f>
        <v>0</v>
      </c>
      <c r="E478" t="s" s="183">
        <v>0</v>
      </c>
      <c r="F478" s="184">
        <f>VLOOKUP(B478,'MACROS'!C1:T87,5,FALSE)</f>
        <v>126</v>
      </c>
      <c r="G478" s="182">
        <f>_xlfn.SUMIFS('MACROS'!H1:H87,'MACROS'!C1:C87,B478)</f>
        <v>0</v>
      </c>
      <c r="H478" s="185">
        <f>F478*G478</f>
        <v>0</v>
      </c>
      <c r="I478" s="186">
        <f>'INFO'!$D$6</f>
        <v>0</v>
      </c>
      <c r="J478" s="186">
        <f>'INFO'!$D$7</f>
        <v>0</v>
      </c>
      <c r="K478" t="s" s="187">
        <f>'INFO'!$D$8</f>
      </c>
      <c r="L478" s="186">
        <f>'INFO'!$D$9</f>
        <v>0</v>
      </c>
      <c r="M478" s="186">
        <f>'INFO'!$D$10</f>
        <v>0</v>
      </c>
      <c r="N478" t="s" s="187">
        <f>'INFO'!$D$11</f>
      </c>
      <c r="O478" s="186">
        <f>'INFO'!$D$13</f>
        <v>0</v>
      </c>
      <c r="P478" s="186">
        <f>'INFO'!$D$14</f>
        <v>0</v>
      </c>
      <c r="Q478" t="s" s="187">
        <f>'INFO'!$D$15</f>
      </c>
      <c r="R478" s="188">
        <f>'INFO'!$D$17</f>
      </c>
      <c r="S478" t="s" s="187">
        <f>'INFO'!$D$18</f>
      </c>
      <c r="T478" t="s" s="187">
        <f>'INFO'!$D$19</f>
      </c>
      <c r="U478" s="186">
        <f>'INFO'!$D$22</f>
        <v>0</v>
      </c>
      <c r="V478" s="186">
        <f>'INFO'!$D$23</f>
        <v>0</v>
      </c>
      <c r="W478" t="s" s="187">
        <f>'INFO'!$D$24</f>
      </c>
      <c r="X478" s="186">
        <f>'INFO'!$D$25</f>
        <v>0</v>
      </c>
      <c r="Y478" s="186">
        <f>'INFO'!$D$26</f>
        <v>0</v>
      </c>
      <c r="Z478" s="186">
        <f>'INFO'!$D$27</f>
        <v>0</v>
      </c>
      <c r="AA478" t="s" s="187">
        <f>'INFO'!$D$28</f>
      </c>
      <c r="AB478" s="186">
        <f>'INFO'!$D$29</f>
        <v>0</v>
      </c>
      <c r="AC478" s="189">
        <f>'INFO'!$J$10</f>
        <v>0</v>
      </c>
      <c r="AD478" s="186">
        <f>'INFO'!$J$9</f>
        <v>0</v>
      </c>
      <c r="AE478" s="186">
        <f>IF($G$475&gt;0,10*$G$475/D478,0)</f>
        <v>0</v>
      </c>
    </row>
    <row r="479" ht="15.35" customHeight="1">
      <c r="A479" t="s" s="180">
        <v>494</v>
      </c>
      <c r="B479" t="s" s="204">
        <v>279</v>
      </c>
      <c r="C479" s="208">
        <v>10086</v>
      </c>
      <c r="D479" s="182">
        <f>_xlfn.SUMIFS('MACROS'!H1:H87,'MACROS'!C1:C87,B479)+_xlfn.SUMIFS('MACROS'!H1:H87,'MACROS'!C1:C87,"CH.VM.SHSET")</f>
        <v>0</v>
      </c>
      <c r="E479" t="s" s="183">
        <v>0</v>
      </c>
      <c r="F479" s="184">
        <f>VLOOKUP(B479,'MACROS'!C1:T87,5,FALSE)</f>
        <v>129</v>
      </c>
      <c r="G479" s="182">
        <f>_xlfn.SUMIFS('MACROS'!H1:H87,'MACROS'!C1:C87,B479)</f>
        <v>0</v>
      </c>
      <c r="H479" s="185">
        <f>F479*G479</f>
        <v>0</v>
      </c>
      <c r="I479" s="186">
        <f>'INFO'!$D$6</f>
        <v>0</v>
      </c>
      <c r="J479" s="186">
        <f>'INFO'!$D$7</f>
        <v>0</v>
      </c>
      <c r="K479" t="s" s="187">
        <f>'INFO'!$D$8</f>
      </c>
      <c r="L479" s="186">
        <f>'INFO'!$D$9</f>
        <v>0</v>
      </c>
      <c r="M479" s="186">
        <f>'INFO'!$D$10</f>
        <v>0</v>
      </c>
      <c r="N479" t="s" s="187">
        <f>'INFO'!$D$11</f>
      </c>
      <c r="O479" s="186">
        <f>'INFO'!$D$13</f>
        <v>0</v>
      </c>
      <c r="P479" s="186">
        <f>'INFO'!$D$14</f>
        <v>0</v>
      </c>
      <c r="Q479" t="s" s="187">
        <f>'INFO'!$D$15</f>
      </c>
      <c r="R479" s="188">
        <f>'INFO'!$D$17</f>
      </c>
      <c r="S479" t="s" s="187">
        <f>'INFO'!$D$18</f>
      </c>
      <c r="T479" t="s" s="187">
        <f>'INFO'!$D$19</f>
      </c>
      <c r="U479" s="186">
        <f>'INFO'!$D$22</f>
        <v>0</v>
      </c>
      <c r="V479" s="186">
        <f>'INFO'!$D$23</f>
        <v>0</v>
      </c>
      <c r="W479" t="s" s="187">
        <f>'INFO'!$D$24</f>
      </c>
      <c r="X479" s="186">
        <f>'INFO'!$D$25</f>
        <v>0</v>
      </c>
      <c r="Y479" s="186">
        <f>'INFO'!$D$26</f>
        <v>0</v>
      </c>
      <c r="Z479" s="186">
        <f>'INFO'!$D$27</f>
        <v>0</v>
      </c>
      <c r="AA479" t="s" s="187">
        <f>'INFO'!$D$28</f>
      </c>
      <c r="AB479" s="186">
        <f>'INFO'!$D$29</f>
        <v>0</v>
      </c>
      <c r="AC479" s="189">
        <f>'INFO'!$J$10</f>
        <v>0</v>
      </c>
      <c r="AD479" s="186">
        <f>'INFO'!$J$9</f>
        <v>0</v>
      </c>
      <c r="AE479" s="186">
        <f>IF($G$475&gt;0,10*$G$475/D479,0)</f>
        <v>0</v>
      </c>
    </row>
    <row r="480" ht="15.35" customHeight="1">
      <c r="A480" t="s" s="180">
        <v>495</v>
      </c>
      <c r="B480" t="s" s="204">
        <v>281</v>
      </c>
      <c r="C480" s="208">
        <v>10086</v>
      </c>
      <c r="D480" s="182">
        <f>_xlfn.SUMIFS('MACROS'!H1:H87,'MACROS'!C1:C87,B480)+_xlfn.SUMIFS('MACROS'!H1:H87,'MACROS'!C1:C87,"CH.VM.SHSET")</f>
        <v>0</v>
      </c>
      <c r="E480" t="s" s="183">
        <v>0</v>
      </c>
      <c r="F480" s="184">
        <f>VLOOKUP(B480,'MACROS'!C1:T87,5,FALSE)</f>
        <v>153</v>
      </c>
      <c r="G480" s="182">
        <f>_xlfn.SUMIFS('MACROS'!H1:H87,'MACROS'!C1:C87,B480)</f>
        <v>0</v>
      </c>
      <c r="H480" s="185">
        <f>F480*G480</f>
        <v>0</v>
      </c>
      <c r="I480" s="186">
        <f>'INFO'!$D$6</f>
        <v>0</v>
      </c>
      <c r="J480" s="186">
        <f>'INFO'!$D$7</f>
        <v>0</v>
      </c>
      <c r="K480" t="s" s="187">
        <f>'INFO'!$D$8</f>
      </c>
      <c r="L480" s="186">
        <f>'INFO'!$D$9</f>
        <v>0</v>
      </c>
      <c r="M480" s="186">
        <f>'INFO'!$D$10</f>
        <v>0</v>
      </c>
      <c r="N480" t="s" s="187">
        <f>'INFO'!$D$11</f>
      </c>
      <c r="O480" s="186">
        <f>'INFO'!$D$13</f>
        <v>0</v>
      </c>
      <c r="P480" s="186">
        <f>'INFO'!$D$14</f>
        <v>0</v>
      </c>
      <c r="Q480" t="s" s="187">
        <f>'INFO'!$D$15</f>
      </c>
      <c r="R480" s="188">
        <f>'INFO'!$D$17</f>
      </c>
      <c r="S480" t="s" s="187">
        <f>'INFO'!$D$18</f>
      </c>
      <c r="T480" t="s" s="187">
        <f>'INFO'!$D$19</f>
      </c>
      <c r="U480" s="186">
        <f>'INFO'!$D$22</f>
        <v>0</v>
      </c>
      <c r="V480" s="186">
        <f>'INFO'!$D$23</f>
        <v>0</v>
      </c>
      <c r="W480" t="s" s="187">
        <f>'INFO'!$D$24</f>
      </c>
      <c r="X480" s="186">
        <f>'INFO'!$D$25</f>
        <v>0</v>
      </c>
      <c r="Y480" s="186">
        <f>'INFO'!$D$26</f>
        <v>0</v>
      </c>
      <c r="Z480" s="186">
        <f>'INFO'!$D$27</f>
        <v>0</v>
      </c>
      <c r="AA480" t="s" s="187">
        <f>'INFO'!$D$28</f>
      </c>
      <c r="AB480" s="186">
        <f>'INFO'!$D$29</f>
        <v>0</v>
      </c>
      <c r="AC480" s="189">
        <f>'INFO'!$J$10</f>
        <v>0</v>
      </c>
      <c r="AD480" s="186">
        <f>'INFO'!$J$9</f>
        <v>0</v>
      </c>
      <c r="AE480" s="186">
        <f>IF($G$475&gt;0,10*$G$475/D480,0)</f>
        <v>0</v>
      </c>
    </row>
    <row r="481" ht="15.35" customHeight="1">
      <c r="A481" t="s" s="180">
        <v>496</v>
      </c>
      <c r="B481" t="s" s="204">
        <v>283</v>
      </c>
      <c r="C481" s="208">
        <v>10086</v>
      </c>
      <c r="D481" s="182">
        <f>_xlfn.SUMIFS('MACROS'!H1:H87,'MACROS'!C1:C87,B481)+_xlfn.SUMIFS('MACROS'!H1:H87,'MACROS'!C1:C87,"CH.VM.SHSET")</f>
        <v>0</v>
      </c>
      <c r="E481" t="s" s="183">
        <v>0</v>
      </c>
      <c r="F481" s="184">
        <f>VLOOKUP(B481,'MACROS'!C1:T87,5,FALSE)</f>
        <v>121.5</v>
      </c>
      <c r="G481" s="182">
        <f>_xlfn.SUMIFS('MACROS'!H1:H87,'MACROS'!C1:C87,B481)</f>
        <v>0</v>
      </c>
      <c r="H481" s="185">
        <f>F481*G481</f>
        <v>0</v>
      </c>
      <c r="I481" s="186">
        <f>'INFO'!$D$6</f>
        <v>0</v>
      </c>
      <c r="J481" s="186">
        <f>'INFO'!$D$7</f>
        <v>0</v>
      </c>
      <c r="K481" t="s" s="187">
        <f>'INFO'!$D$8</f>
      </c>
      <c r="L481" s="186">
        <f>'INFO'!$D$9</f>
        <v>0</v>
      </c>
      <c r="M481" s="186">
        <f>'INFO'!$D$10</f>
        <v>0</v>
      </c>
      <c r="N481" t="s" s="187">
        <f>'INFO'!$D$11</f>
      </c>
      <c r="O481" s="186">
        <f>'INFO'!$D$13</f>
        <v>0</v>
      </c>
      <c r="P481" s="186">
        <f>'INFO'!$D$14</f>
        <v>0</v>
      </c>
      <c r="Q481" t="s" s="187">
        <f>'INFO'!$D$15</f>
      </c>
      <c r="R481" s="188">
        <f>'INFO'!$D$17</f>
      </c>
      <c r="S481" t="s" s="187">
        <f>'INFO'!$D$18</f>
      </c>
      <c r="T481" t="s" s="187">
        <f>'INFO'!$D$19</f>
      </c>
      <c r="U481" s="186">
        <f>'INFO'!$D$22</f>
        <v>0</v>
      </c>
      <c r="V481" s="186">
        <f>'INFO'!$D$23</f>
        <v>0</v>
      </c>
      <c r="W481" t="s" s="187">
        <f>'INFO'!$D$24</f>
      </c>
      <c r="X481" s="186">
        <f>'INFO'!$D$25</f>
        <v>0</v>
      </c>
      <c r="Y481" s="186">
        <f>'INFO'!$D$26</f>
        <v>0</v>
      </c>
      <c r="Z481" s="186">
        <f>'INFO'!$D$27</f>
        <v>0</v>
      </c>
      <c r="AA481" t="s" s="187">
        <f>'INFO'!$D$28</f>
      </c>
      <c r="AB481" s="186">
        <f>'INFO'!$D$29</f>
        <v>0</v>
      </c>
      <c r="AC481" s="189">
        <f>'INFO'!$J$10</f>
        <v>0</v>
      </c>
      <c r="AD481" s="186">
        <f>'INFO'!$J$9</f>
        <v>0</v>
      </c>
      <c r="AE481" s="186">
        <f>IF($G$475&gt;0,10*$G$475/D481,0)</f>
        <v>0</v>
      </c>
    </row>
    <row r="482" ht="15.35" customHeight="1">
      <c r="A482" t="s" s="180">
        <v>497</v>
      </c>
      <c r="B482" t="s" s="204">
        <v>285</v>
      </c>
      <c r="C482" s="208">
        <v>10086</v>
      </c>
      <c r="D482" s="182">
        <f>_xlfn.SUMIFS('MACROS'!H1:H87,'MACROS'!C1:C87,B482)+_xlfn.SUMIFS('MACROS'!H1:H87,'MACROS'!C1:C87,"CH.VM.SHSET")</f>
        <v>0</v>
      </c>
      <c r="E482" t="s" s="183">
        <v>0</v>
      </c>
      <c r="F482" s="184">
        <f>VLOOKUP(B482,'MACROS'!C1:T87,5,FALSE)</f>
        <v>126</v>
      </c>
      <c r="G482" s="182">
        <f>_xlfn.SUMIFS('MACROS'!H1:H87,'MACROS'!C1:C87,B482)</f>
        <v>0</v>
      </c>
      <c r="H482" s="185">
        <f>F482*G482</f>
        <v>0</v>
      </c>
      <c r="I482" s="186">
        <f>'INFO'!$D$6</f>
        <v>0</v>
      </c>
      <c r="J482" s="186">
        <f>'INFO'!$D$7</f>
        <v>0</v>
      </c>
      <c r="K482" t="s" s="187">
        <f>'INFO'!$D$8</f>
      </c>
      <c r="L482" s="186">
        <f>'INFO'!$D$9</f>
        <v>0</v>
      </c>
      <c r="M482" s="186">
        <f>'INFO'!$D$10</f>
        <v>0</v>
      </c>
      <c r="N482" t="s" s="187">
        <f>'INFO'!$D$11</f>
      </c>
      <c r="O482" s="186">
        <f>'INFO'!$D$13</f>
        <v>0</v>
      </c>
      <c r="P482" s="186">
        <f>'INFO'!$D$14</f>
        <v>0</v>
      </c>
      <c r="Q482" t="s" s="187">
        <f>'INFO'!$D$15</f>
      </c>
      <c r="R482" s="188">
        <f>'INFO'!$D$17</f>
      </c>
      <c r="S482" t="s" s="187">
        <f>'INFO'!$D$18</f>
      </c>
      <c r="T482" t="s" s="187">
        <f>'INFO'!$D$19</f>
      </c>
      <c r="U482" s="186">
        <f>'INFO'!$D$22</f>
        <v>0</v>
      </c>
      <c r="V482" s="186">
        <f>'INFO'!$D$23</f>
        <v>0</v>
      </c>
      <c r="W482" t="s" s="187">
        <f>'INFO'!$D$24</f>
      </c>
      <c r="X482" s="186">
        <f>'INFO'!$D$25</f>
        <v>0</v>
      </c>
      <c r="Y482" s="186">
        <f>'INFO'!$D$26</f>
        <v>0</v>
      </c>
      <c r="Z482" s="186">
        <f>'INFO'!$D$27</f>
        <v>0</v>
      </c>
      <c r="AA482" t="s" s="187">
        <f>'INFO'!$D$28</f>
      </c>
      <c r="AB482" s="186">
        <f>'INFO'!$D$29</f>
        <v>0</v>
      </c>
      <c r="AC482" s="189">
        <f>'INFO'!$J$10</f>
        <v>0</v>
      </c>
      <c r="AD482" s="186">
        <f>'INFO'!$J$9</f>
        <v>0</v>
      </c>
      <c r="AE482" s="186">
        <f>IF($G$475&gt;0,10*$G$475/D482,0)</f>
        <v>0</v>
      </c>
    </row>
    <row r="483" ht="15.35" customHeight="1">
      <c r="A483" t="s" s="180">
        <v>498</v>
      </c>
      <c r="B483" t="s" s="204">
        <v>287</v>
      </c>
      <c r="C483" s="208">
        <v>10086</v>
      </c>
      <c r="D483" s="182">
        <f>_xlfn.SUMIFS('MACROS'!H1:H87,'MACROS'!C1:C87,B483)+_xlfn.SUMIFS('MACROS'!H1:H87,'MACROS'!C1:C87,"CH.VM.SHSET")</f>
        <v>0</v>
      </c>
      <c r="E483" t="s" s="183">
        <v>0</v>
      </c>
      <c r="F483" s="184">
        <f>VLOOKUP(B483,'MACROS'!C1:T87,5,FALSE)</f>
        <v>118</v>
      </c>
      <c r="G483" s="182">
        <f>_xlfn.SUMIFS('MACROS'!H1:H87,'MACROS'!C1:C87,B483)</f>
        <v>0</v>
      </c>
      <c r="H483" s="185">
        <f>F483*G483</f>
        <v>0</v>
      </c>
      <c r="I483" s="186">
        <f>'INFO'!$D$6</f>
        <v>0</v>
      </c>
      <c r="J483" s="186">
        <f>'INFO'!$D$7</f>
        <v>0</v>
      </c>
      <c r="K483" t="s" s="187">
        <f>'INFO'!$D$8</f>
      </c>
      <c r="L483" s="186">
        <f>'INFO'!$D$9</f>
        <v>0</v>
      </c>
      <c r="M483" s="186">
        <f>'INFO'!$D$10</f>
        <v>0</v>
      </c>
      <c r="N483" t="s" s="187">
        <f>'INFO'!$D$11</f>
      </c>
      <c r="O483" s="186">
        <f>'INFO'!$D$13</f>
        <v>0</v>
      </c>
      <c r="P483" s="186">
        <f>'INFO'!$D$14</f>
        <v>0</v>
      </c>
      <c r="Q483" t="s" s="187">
        <f>'INFO'!$D$15</f>
      </c>
      <c r="R483" s="188">
        <f>'INFO'!$D$17</f>
      </c>
      <c r="S483" t="s" s="187">
        <f>'INFO'!$D$18</f>
      </c>
      <c r="T483" t="s" s="187">
        <f>'INFO'!$D$19</f>
      </c>
      <c r="U483" s="186">
        <f>'INFO'!$D$22</f>
        <v>0</v>
      </c>
      <c r="V483" s="186">
        <f>'INFO'!$D$23</f>
        <v>0</v>
      </c>
      <c r="W483" t="s" s="187">
        <f>'INFO'!$D$24</f>
      </c>
      <c r="X483" s="186">
        <f>'INFO'!$D$25</f>
        <v>0</v>
      </c>
      <c r="Y483" s="186">
        <f>'INFO'!$D$26</f>
        <v>0</v>
      </c>
      <c r="Z483" s="186">
        <f>'INFO'!$D$27</f>
        <v>0</v>
      </c>
      <c r="AA483" t="s" s="187">
        <f>'INFO'!$D$28</f>
      </c>
      <c r="AB483" s="186">
        <f>'INFO'!$D$29</f>
        <v>0</v>
      </c>
      <c r="AC483" s="189">
        <f>'INFO'!$J$10</f>
        <v>0</v>
      </c>
      <c r="AD483" s="186">
        <f>'INFO'!$J$9</f>
        <v>0</v>
      </c>
      <c r="AE483" s="186">
        <f>IF($G$475&gt;0,10*$G$475/D483,0)</f>
        <v>0</v>
      </c>
    </row>
    <row r="484" ht="15.35" customHeight="1">
      <c r="A484" t="s" s="180">
        <v>499</v>
      </c>
      <c r="B484" t="s" s="204">
        <v>289</v>
      </c>
      <c r="C484" s="208">
        <v>10086</v>
      </c>
      <c r="D484" s="182">
        <f>_xlfn.SUMIFS('MACROS'!H1:H87,'MACROS'!C1:C87,B484)+_xlfn.SUMIFS('MACROS'!H1:H87,'MACROS'!C1:C87,"CH.VM.SHSET")</f>
        <v>0</v>
      </c>
      <c r="E484" t="s" s="183">
        <v>0</v>
      </c>
      <c r="F484" s="184">
        <f>VLOOKUP(B484,'MACROS'!C1:T87,5,FALSE)</f>
        <v>142.5</v>
      </c>
      <c r="G484" s="182">
        <f>_xlfn.SUMIFS('MACROS'!H1:H87,'MACROS'!C1:C87,B484)</f>
        <v>0</v>
      </c>
      <c r="H484" s="185">
        <f>F484*G484</f>
        <v>0</v>
      </c>
      <c r="I484" s="186">
        <f>'INFO'!$D$6</f>
        <v>0</v>
      </c>
      <c r="J484" s="186">
        <f>'INFO'!$D$7</f>
        <v>0</v>
      </c>
      <c r="K484" t="s" s="187">
        <f>'INFO'!$D$8</f>
      </c>
      <c r="L484" s="186">
        <f>'INFO'!$D$9</f>
        <v>0</v>
      </c>
      <c r="M484" s="186">
        <f>'INFO'!$D$10</f>
        <v>0</v>
      </c>
      <c r="N484" t="s" s="187">
        <f>'INFO'!$D$11</f>
      </c>
      <c r="O484" s="186">
        <f>'INFO'!$D$13</f>
        <v>0</v>
      </c>
      <c r="P484" s="186">
        <f>'INFO'!$D$14</f>
        <v>0</v>
      </c>
      <c r="Q484" t="s" s="187">
        <f>'INFO'!$D$15</f>
      </c>
      <c r="R484" s="188">
        <f>'INFO'!$D$17</f>
      </c>
      <c r="S484" t="s" s="187">
        <f>'INFO'!$D$18</f>
      </c>
      <c r="T484" t="s" s="187">
        <f>'INFO'!$D$19</f>
      </c>
      <c r="U484" s="186">
        <f>'INFO'!$D$22</f>
        <v>0</v>
      </c>
      <c r="V484" s="186">
        <f>'INFO'!$D$23</f>
        <v>0</v>
      </c>
      <c r="W484" t="s" s="187">
        <f>'INFO'!$D$24</f>
      </c>
      <c r="X484" s="186">
        <f>'INFO'!$D$25</f>
        <v>0</v>
      </c>
      <c r="Y484" s="186">
        <f>'INFO'!$D$26</f>
        <v>0</v>
      </c>
      <c r="Z484" s="186">
        <f>'INFO'!$D$27</f>
        <v>0</v>
      </c>
      <c r="AA484" t="s" s="187">
        <f>'INFO'!$D$28</f>
      </c>
      <c r="AB484" s="186">
        <f>'INFO'!$D$29</f>
        <v>0</v>
      </c>
      <c r="AC484" s="189">
        <f>'INFO'!$J$10</f>
        <v>0</v>
      </c>
      <c r="AD484" s="186">
        <f>'INFO'!$J$9</f>
        <v>0</v>
      </c>
      <c r="AE484" s="186">
        <f>IF($G$475&gt;0,10*$G$475/D484,0)</f>
        <v>0</v>
      </c>
    </row>
    <row r="485" ht="15.35" customHeight="1">
      <c r="A485" t="s" s="180">
        <v>500</v>
      </c>
      <c r="B485" t="s" s="204">
        <v>291</v>
      </c>
      <c r="C485" s="208">
        <v>10086</v>
      </c>
      <c r="D485" s="182">
        <f>_xlfn.SUMIFS('MACROS'!H1:H87,'MACROS'!C1:C87,B485)+_xlfn.SUMIFS('MACROS'!H1:H87,'MACROS'!C1:C87,"CH.VM.SHSET")</f>
        <v>0</v>
      </c>
      <c r="E485" t="s" s="183">
        <v>0</v>
      </c>
      <c r="F485" s="184">
        <f>VLOOKUP(B485,'MACROS'!C1:T87,5,FALSE)</f>
        <v>114.5</v>
      </c>
      <c r="G485" s="182">
        <f>_xlfn.SUMIFS('MACROS'!H1:H87,'MACROS'!C1:C87,B485)</f>
        <v>0</v>
      </c>
      <c r="H485" s="185">
        <f>F485*G485</f>
        <v>0</v>
      </c>
      <c r="I485" s="186">
        <f>'INFO'!$D$6</f>
        <v>0</v>
      </c>
      <c r="J485" s="186">
        <f>'INFO'!$D$7</f>
        <v>0</v>
      </c>
      <c r="K485" t="s" s="187">
        <f>'INFO'!$D$8</f>
      </c>
      <c r="L485" s="186">
        <f>'INFO'!$D$9</f>
        <v>0</v>
      </c>
      <c r="M485" s="186">
        <f>'INFO'!$D$10</f>
        <v>0</v>
      </c>
      <c r="N485" t="s" s="187">
        <f>'INFO'!$D$11</f>
      </c>
      <c r="O485" s="186">
        <f>'INFO'!$D$13</f>
        <v>0</v>
      </c>
      <c r="P485" s="186">
        <f>'INFO'!$D$14</f>
        <v>0</v>
      </c>
      <c r="Q485" t="s" s="187">
        <f>'INFO'!$D$15</f>
      </c>
      <c r="R485" s="188">
        <f>'INFO'!$D$17</f>
      </c>
      <c r="S485" t="s" s="187">
        <f>'INFO'!$D$18</f>
      </c>
      <c r="T485" t="s" s="187">
        <f>'INFO'!$D$19</f>
      </c>
      <c r="U485" s="186">
        <f>'INFO'!$D$22</f>
        <v>0</v>
      </c>
      <c r="V485" s="186">
        <f>'INFO'!$D$23</f>
        <v>0</v>
      </c>
      <c r="W485" t="s" s="187">
        <f>'INFO'!$D$24</f>
      </c>
      <c r="X485" s="186">
        <f>'INFO'!$D$25</f>
        <v>0</v>
      </c>
      <c r="Y485" s="186">
        <f>'INFO'!$D$26</f>
        <v>0</v>
      </c>
      <c r="Z485" s="186">
        <f>'INFO'!$D$27</f>
        <v>0</v>
      </c>
      <c r="AA485" t="s" s="187">
        <f>'INFO'!$D$28</f>
      </c>
      <c r="AB485" s="186">
        <f>'INFO'!$D$29</f>
        <v>0</v>
      </c>
      <c r="AC485" s="189">
        <f>'INFO'!$J$10</f>
        <v>0</v>
      </c>
      <c r="AD485" s="186">
        <f>'INFO'!$J$9</f>
        <v>0</v>
      </c>
      <c r="AE485" s="186">
        <f>IF($G$475&gt;0,10*$G$475/D485,0)</f>
        <v>0</v>
      </c>
    </row>
    <row r="486" ht="15.35" customHeight="1">
      <c r="A486" t="s" s="180">
        <v>501</v>
      </c>
      <c r="B486" t="s" s="204">
        <v>293</v>
      </c>
      <c r="C486" s="208">
        <v>10086</v>
      </c>
      <c r="D486" s="182">
        <f>_xlfn.SUMIFS('MACROS'!H1:H87,'MACROS'!C1:C87,B486)+_xlfn.SUMIFS('MACROS'!H1:H87,'MACROS'!C1:C87,"CH.VM.SHSET")</f>
        <v>0</v>
      </c>
      <c r="E486" t="s" s="183">
        <v>0</v>
      </c>
      <c r="F486" s="184">
        <f>VLOOKUP(B486,'MACROS'!C1:T87,5,FALSE)</f>
        <v>126</v>
      </c>
      <c r="G486" s="182">
        <f>_xlfn.SUMIFS('MACROS'!H1:H87,'MACROS'!C1:C87,B486)</f>
        <v>0</v>
      </c>
      <c r="H486" s="185">
        <f>F486*G486</f>
        <v>0</v>
      </c>
      <c r="I486" s="186">
        <f>'INFO'!$D$6</f>
        <v>0</v>
      </c>
      <c r="J486" s="186">
        <f>'INFO'!$D$7</f>
        <v>0</v>
      </c>
      <c r="K486" t="s" s="187">
        <f>'INFO'!$D$8</f>
      </c>
      <c r="L486" s="186">
        <f>'INFO'!$D$9</f>
        <v>0</v>
      </c>
      <c r="M486" s="186">
        <f>'INFO'!$D$10</f>
        <v>0</v>
      </c>
      <c r="N486" t="s" s="187">
        <f>'INFO'!$D$11</f>
      </c>
      <c r="O486" s="186">
        <f>'INFO'!$D$13</f>
        <v>0</v>
      </c>
      <c r="P486" s="186">
        <f>'INFO'!$D$14</f>
        <v>0</v>
      </c>
      <c r="Q486" t="s" s="187">
        <f>'INFO'!$D$15</f>
      </c>
      <c r="R486" s="188">
        <f>'INFO'!$D$17</f>
      </c>
      <c r="S486" t="s" s="187">
        <f>'INFO'!$D$18</f>
      </c>
      <c r="T486" t="s" s="187">
        <f>'INFO'!$D$19</f>
      </c>
      <c r="U486" s="186">
        <f>'INFO'!$D$22</f>
        <v>0</v>
      </c>
      <c r="V486" s="186">
        <f>'INFO'!$D$23</f>
        <v>0</v>
      </c>
      <c r="W486" t="s" s="187">
        <f>'INFO'!$D$24</f>
      </c>
      <c r="X486" s="186">
        <f>'INFO'!$D$25</f>
        <v>0</v>
      </c>
      <c r="Y486" s="186">
        <f>'INFO'!$D$26</f>
        <v>0</v>
      </c>
      <c r="Z486" s="186">
        <f>'INFO'!$D$27</f>
        <v>0</v>
      </c>
      <c r="AA486" t="s" s="187">
        <f>'INFO'!$D$28</f>
      </c>
      <c r="AB486" s="186">
        <f>'INFO'!$D$29</f>
        <v>0</v>
      </c>
      <c r="AC486" s="189">
        <f>'INFO'!$J$10</f>
        <v>0</v>
      </c>
      <c r="AD486" s="186">
        <f>'INFO'!$J$9</f>
        <v>0</v>
      </c>
      <c r="AE486" s="186">
        <f>IF($G$475&gt;0,10*$G$475/D486,0)</f>
        <v>0</v>
      </c>
    </row>
    <row r="487" ht="15.35" customHeight="1">
      <c r="A487" t="s" s="180">
        <v>502</v>
      </c>
      <c r="B487" t="s" s="204">
        <v>295</v>
      </c>
      <c r="C487" s="208">
        <v>10086</v>
      </c>
      <c r="D487" s="182">
        <f>_xlfn.SUMIFS('MACROS'!H1:H87,'MACROS'!C1:C87,B487)+_xlfn.SUMIFS('MACROS'!H1:H87,'MACROS'!C1:C87,"CH.VM.SHSET")</f>
        <v>0</v>
      </c>
      <c r="E487" t="s" s="183">
        <v>0</v>
      </c>
      <c r="F487" s="184">
        <f>VLOOKUP(B487,'MACROS'!C1:T87,5,FALSE)</f>
        <v>157.5</v>
      </c>
      <c r="G487" s="182">
        <f>_xlfn.SUMIFS('MACROS'!H1:H87,'MACROS'!C1:C87,B487)</f>
        <v>0</v>
      </c>
      <c r="H487" s="185">
        <f>F487*G487</f>
        <v>0</v>
      </c>
      <c r="I487" s="186">
        <f>'INFO'!$D$6</f>
        <v>0</v>
      </c>
      <c r="J487" s="186">
        <f>'INFO'!$D$7</f>
        <v>0</v>
      </c>
      <c r="K487" t="s" s="187">
        <f>'INFO'!$D$8</f>
      </c>
      <c r="L487" s="186">
        <f>'INFO'!$D$9</f>
        <v>0</v>
      </c>
      <c r="M487" s="186">
        <f>'INFO'!$D$10</f>
        <v>0</v>
      </c>
      <c r="N487" t="s" s="187">
        <f>'INFO'!$D$11</f>
      </c>
      <c r="O487" s="186">
        <f>'INFO'!$D$13</f>
        <v>0</v>
      </c>
      <c r="P487" s="186">
        <f>'INFO'!$D$14</f>
        <v>0</v>
      </c>
      <c r="Q487" t="s" s="187">
        <f>'INFO'!$D$15</f>
      </c>
      <c r="R487" s="188">
        <f>'INFO'!$D$17</f>
      </c>
      <c r="S487" t="s" s="187">
        <f>'INFO'!$D$18</f>
      </c>
      <c r="T487" t="s" s="187">
        <f>'INFO'!$D$19</f>
      </c>
      <c r="U487" s="186">
        <f>'INFO'!$D$22</f>
        <v>0</v>
      </c>
      <c r="V487" s="186">
        <f>'INFO'!$D$23</f>
        <v>0</v>
      </c>
      <c r="W487" t="s" s="187">
        <f>'INFO'!$D$24</f>
      </c>
      <c r="X487" s="186">
        <f>'INFO'!$D$25</f>
        <v>0</v>
      </c>
      <c r="Y487" s="186">
        <f>'INFO'!$D$26</f>
        <v>0</v>
      </c>
      <c r="Z487" s="186">
        <f>'INFO'!$D$27</f>
        <v>0</v>
      </c>
      <c r="AA487" t="s" s="187">
        <f>'INFO'!$D$28</f>
      </c>
      <c r="AB487" s="186">
        <f>'INFO'!$D$29</f>
        <v>0</v>
      </c>
      <c r="AC487" s="189">
        <f>'INFO'!$J$10</f>
        <v>0</v>
      </c>
      <c r="AD487" s="186">
        <f>'INFO'!$J$9</f>
        <v>0</v>
      </c>
      <c r="AE487" s="186">
        <f>IF($G$475&gt;0,10*$G$475/D487,0)</f>
        <v>0</v>
      </c>
    </row>
    <row r="488" ht="15.35" customHeight="1">
      <c r="A488" t="s" s="187">
        <v>503</v>
      </c>
      <c r="B488" t="s" s="204">
        <v>297</v>
      </c>
      <c r="C488" s="208">
        <v>10086</v>
      </c>
      <c r="D488" s="182">
        <f>_xlfn.SUMIFS('MACROS'!H1:H87,'MACROS'!C1:C87,B488)+_xlfn.SUMIFS('MACROS'!H1:H87,'MACROS'!C1:C87,"CH.VM.SHSET")</f>
        <v>0</v>
      </c>
      <c r="E488" t="s" s="183">
        <v>0</v>
      </c>
      <c r="F488" s="184">
        <f>VLOOKUP(B488,'MACROS'!C1:T87,5,FALSE)</f>
        <v>134</v>
      </c>
      <c r="G488" s="182">
        <f>_xlfn.SUMIFS('MACROS'!H1:H87,'MACROS'!C1:C87,B488)</f>
        <v>0</v>
      </c>
      <c r="H488" s="185">
        <f>F488*G488</f>
        <v>0</v>
      </c>
      <c r="I488" s="186">
        <f>'INFO'!$D$6</f>
        <v>0</v>
      </c>
      <c r="J488" s="186">
        <f>'INFO'!$D$7</f>
        <v>0</v>
      </c>
      <c r="K488" t="s" s="187">
        <f>'INFO'!$D$8</f>
      </c>
      <c r="L488" s="186">
        <f>'INFO'!$D$9</f>
        <v>0</v>
      </c>
      <c r="M488" s="186">
        <f>'INFO'!$D$10</f>
        <v>0</v>
      </c>
      <c r="N488" t="s" s="187">
        <f>'INFO'!$D$11</f>
      </c>
      <c r="O488" s="186">
        <f>'INFO'!$D$13</f>
        <v>0</v>
      </c>
      <c r="P488" s="186">
        <f>'INFO'!$D$14</f>
        <v>0</v>
      </c>
      <c r="Q488" t="s" s="187">
        <f>'INFO'!$D$15</f>
      </c>
      <c r="R488" s="188">
        <f>'INFO'!$D$17</f>
      </c>
      <c r="S488" t="s" s="187">
        <f>'INFO'!$D$18</f>
      </c>
      <c r="T488" t="s" s="187">
        <f>'INFO'!$D$19</f>
      </c>
      <c r="U488" s="186">
        <f>'INFO'!$D$22</f>
        <v>0</v>
      </c>
      <c r="V488" s="186">
        <f>'INFO'!$D$23</f>
        <v>0</v>
      </c>
      <c r="W488" t="s" s="187">
        <f>'INFO'!$D$24</f>
      </c>
      <c r="X488" s="186">
        <f>'INFO'!$D$25</f>
        <v>0</v>
      </c>
      <c r="Y488" s="186">
        <f>'INFO'!$D$26</f>
        <v>0</v>
      </c>
      <c r="Z488" s="186">
        <f>'INFO'!$D$27</f>
        <v>0</v>
      </c>
      <c r="AA488" t="s" s="187">
        <f>'INFO'!$D$28</f>
      </c>
      <c r="AB488" s="186">
        <f>'INFO'!$D$29</f>
        <v>0</v>
      </c>
      <c r="AC488" s="189">
        <f>'INFO'!$J$10</f>
        <v>0</v>
      </c>
      <c r="AD488" s="186">
        <f>'INFO'!$J$9</f>
        <v>0</v>
      </c>
      <c r="AE488" s="186">
        <f>IF($G$475&gt;0,10*$G$475/D488,0)</f>
        <v>0</v>
      </c>
    </row>
    <row r="489" ht="15.35" customHeight="1">
      <c r="A489" t="s" s="187">
        <v>504</v>
      </c>
      <c r="B489" t="s" s="204">
        <v>299</v>
      </c>
      <c r="C489" s="208">
        <v>10086</v>
      </c>
      <c r="D489" s="182">
        <f>_xlfn.SUMIFS('MACROS'!H1:H87,'MACROS'!C1:C87,B489)+_xlfn.SUMIFS('MACROS'!H1:H87,'MACROS'!C1:C87,"CH.VM.SHSET")</f>
        <v>0</v>
      </c>
      <c r="E489" t="s" s="183">
        <v>0</v>
      </c>
      <c r="F489" s="184">
        <f>VLOOKUP(B489,'MACROS'!C1:T87,5,FALSE)</f>
        <v>144.5</v>
      </c>
      <c r="G489" s="182">
        <f>_xlfn.SUMIFS('MACROS'!H1:H87,'MACROS'!C1:C87,B489)</f>
        <v>0</v>
      </c>
      <c r="H489" s="185">
        <f>F489*G489</f>
        <v>0</v>
      </c>
      <c r="I489" s="186">
        <f>'INFO'!$D$6</f>
        <v>0</v>
      </c>
      <c r="J489" s="186">
        <f>'INFO'!$D$7</f>
        <v>0</v>
      </c>
      <c r="K489" t="s" s="187">
        <f>'INFO'!$D$8</f>
      </c>
      <c r="L489" s="186">
        <f>'INFO'!$D$9</f>
        <v>0</v>
      </c>
      <c r="M489" s="186">
        <f>'INFO'!$D$10</f>
        <v>0</v>
      </c>
      <c r="N489" t="s" s="187">
        <f>'INFO'!$D$11</f>
      </c>
      <c r="O489" s="186">
        <f>'INFO'!$D$13</f>
        <v>0</v>
      </c>
      <c r="P489" s="186">
        <f>'INFO'!$D$14</f>
        <v>0</v>
      </c>
      <c r="Q489" t="s" s="187">
        <f>'INFO'!$D$15</f>
      </c>
      <c r="R489" s="188">
        <f>'INFO'!$D$17</f>
      </c>
      <c r="S489" t="s" s="187">
        <f>'INFO'!$D$18</f>
      </c>
      <c r="T489" t="s" s="187">
        <f>'INFO'!$D$19</f>
      </c>
      <c r="U489" s="186">
        <f>'INFO'!$D$22</f>
        <v>0</v>
      </c>
      <c r="V489" s="186">
        <f>'INFO'!$D$23</f>
        <v>0</v>
      </c>
      <c r="W489" t="s" s="187">
        <f>'INFO'!$D$24</f>
      </c>
      <c r="X489" s="186">
        <f>'INFO'!$D$25</f>
        <v>0</v>
      </c>
      <c r="Y489" s="186">
        <f>'INFO'!$D$26</f>
        <v>0</v>
      </c>
      <c r="Z489" s="186">
        <f>'INFO'!$D$27</f>
        <v>0</v>
      </c>
      <c r="AA489" t="s" s="187">
        <f>'INFO'!$D$28</f>
      </c>
      <c r="AB489" s="186">
        <f>'INFO'!$D$29</f>
        <v>0</v>
      </c>
      <c r="AC489" s="189">
        <f>'INFO'!$J$10</f>
        <v>0</v>
      </c>
      <c r="AD489" s="186">
        <f>'INFO'!$J$9</f>
        <v>0</v>
      </c>
      <c r="AE489" s="191">
        <f>IF($G$475&gt;0,10*$G$475/D489,0)</f>
        <v>0</v>
      </c>
    </row>
    <row r="490" ht="15.35" customHeight="1">
      <c r="A490" t="s" s="192">
        <v>505</v>
      </c>
      <c r="B490" t="s" s="192">
        <v>301</v>
      </c>
      <c r="C490" s="209">
        <v>10127</v>
      </c>
      <c r="D490" s="169"/>
      <c r="E490" t="s" s="194">
        <v>0</v>
      </c>
      <c r="F490" s="195">
        <f>VLOOKUP(B490,'MACROS'!C1:T87,5,FALSE)</f>
        <v>2070</v>
      </c>
      <c r="G490" s="172">
        <f>_xlfn.SUMIFS('MACROS'!H1:H87,'MACROS'!C1:C87,B490)</f>
        <v>0</v>
      </c>
      <c r="H490" s="196">
        <f>F490*G490</f>
        <v>0</v>
      </c>
      <c r="I490" s="197">
        <f>'INFO'!$D$6</f>
        <v>0</v>
      </c>
      <c r="J490" s="197">
        <f>'INFO'!$D$7</f>
        <v>0</v>
      </c>
      <c r="K490" t="s" s="198">
        <f>'INFO'!$D$8</f>
      </c>
      <c r="L490" s="197">
        <f>'INFO'!$D$9</f>
        <v>0</v>
      </c>
      <c r="M490" s="197">
        <f>'INFO'!$D$10</f>
        <v>0</v>
      </c>
      <c r="N490" t="s" s="198">
        <f>'INFO'!$D$11</f>
      </c>
      <c r="O490" s="197">
        <f>'INFO'!$D$13</f>
        <v>0</v>
      </c>
      <c r="P490" s="197">
        <f>'INFO'!$D$14</f>
        <v>0</v>
      </c>
      <c r="Q490" t="s" s="198">
        <f>'INFO'!$D$15</f>
      </c>
      <c r="R490" s="199">
        <f>'INFO'!$D$17</f>
      </c>
      <c r="S490" t="s" s="198">
        <f>'INFO'!$D$18</f>
      </c>
      <c r="T490" t="s" s="198">
        <f>'INFO'!$D$19</f>
      </c>
      <c r="U490" s="197">
        <f>'INFO'!$D$22</f>
        <v>0</v>
      </c>
      <c r="V490" s="197">
        <f>'INFO'!$D$23</f>
        <v>0</v>
      </c>
      <c r="W490" t="s" s="198">
        <f>'INFO'!$D$24</f>
      </c>
      <c r="X490" s="197">
        <f>'INFO'!$D$25</f>
        <v>0</v>
      </c>
      <c r="Y490" s="197">
        <f>'INFO'!$D$26</f>
        <v>0</v>
      </c>
      <c r="Z490" s="197">
        <f>'INFO'!$D$27</f>
        <v>0</v>
      </c>
      <c r="AA490" t="s" s="198">
        <f>'INFO'!$D$28</f>
      </c>
      <c r="AB490" s="197">
        <f>'INFO'!$D$29</f>
        <v>0</v>
      </c>
      <c r="AC490" s="200">
        <f>'INFO'!$J$10</f>
        <v>0</v>
      </c>
      <c r="AD490" s="201">
        <f>'INFO'!$J$9</f>
        <v>0</v>
      </c>
      <c r="AE490" s="179"/>
    </row>
    <row r="491" ht="15.35" customHeight="1">
      <c r="A491" t="s" s="187">
        <v>506</v>
      </c>
      <c r="B491" t="s" s="180">
        <v>303</v>
      </c>
      <c r="C491" s="210">
        <v>10127</v>
      </c>
      <c r="D491" s="182">
        <f>_xlfn.SUMIFS('MACROS'!H1:H87,'MACROS'!C1:C87,B491)+_xlfn.SUMIFS('MACROS'!H1:H87,'MACROS'!C1:C87,"CH.VM.SHDTSET")</f>
        <v>0</v>
      </c>
      <c r="E491" t="s" s="183">
        <v>0</v>
      </c>
      <c r="F491" s="184">
        <f>VLOOKUP(B491,'MACROS'!C1:T87,5,FALSE)</f>
        <v>178</v>
      </c>
      <c r="G491" s="182">
        <f>_xlfn.SUMIFS('MACROS'!H1:H87,'MACROS'!C1:C87,B491)</f>
        <v>0</v>
      </c>
      <c r="H491" s="185">
        <f>F491*G491</f>
        <v>0</v>
      </c>
      <c r="I491" s="186">
        <f>'INFO'!$D$6</f>
        <v>0</v>
      </c>
      <c r="J491" s="186">
        <f>'INFO'!$D$7</f>
        <v>0</v>
      </c>
      <c r="K491" t="s" s="187">
        <f>'INFO'!$D$8</f>
      </c>
      <c r="L491" s="186">
        <f>'INFO'!$D$9</f>
        <v>0</v>
      </c>
      <c r="M491" s="186">
        <f>'INFO'!$D$10</f>
        <v>0</v>
      </c>
      <c r="N491" t="s" s="187">
        <f>'INFO'!$D$11</f>
      </c>
      <c r="O491" s="186">
        <f>'INFO'!$D$13</f>
        <v>0</v>
      </c>
      <c r="P491" s="186">
        <f>'INFO'!$D$14</f>
        <v>0</v>
      </c>
      <c r="Q491" t="s" s="187">
        <f>'INFO'!$D$15</f>
      </c>
      <c r="R491" s="188">
        <f>'INFO'!$D$17</f>
      </c>
      <c r="S491" t="s" s="187">
        <f>'INFO'!$D$18</f>
      </c>
      <c r="T491" t="s" s="187">
        <f>'INFO'!$D$19</f>
      </c>
      <c r="U491" s="186">
        <f>'INFO'!$D$22</f>
        <v>0</v>
      </c>
      <c r="V491" s="186">
        <f>'INFO'!$D$23</f>
        <v>0</v>
      </c>
      <c r="W491" t="s" s="187">
        <f>'INFO'!$D$24</f>
      </c>
      <c r="X491" s="186">
        <f>'INFO'!$D$25</f>
        <v>0</v>
      </c>
      <c r="Y491" s="186">
        <f>'INFO'!$D$26</f>
        <v>0</v>
      </c>
      <c r="Z491" s="186">
        <f>'INFO'!$D$27</f>
        <v>0</v>
      </c>
      <c r="AA491" t="s" s="187">
        <f>'INFO'!$D$28</f>
      </c>
      <c r="AB491" s="186">
        <f>'INFO'!$D$29</f>
        <v>0</v>
      </c>
      <c r="AC491" s="189">
        <f>'INFO'!$J$10</f>
        <v>0</v>
      </c>
      <c r="AD491" s="186">
        <f>'INFO'!$J$9</f>
        <v>0</v>
      </c>
      <c r="AE491" s="190">
        <f>IF($G$490&gt;0,10*$G$490/D491,0)</f>
        <v>0</v>
      </c>
    </row>
    <row r="492" ht="15.35" customHeight="1">
      <c r="A492" t="s" s="187">
        <v>507</v>
      </c>
      <c r="B492" t="s" s="180">
        <v>305</v>
      </c>
      <c r="C492" s="210">
        <v>10127</v>
      </c>
      <c r="D492" s="182">
        <f>_xlfn.SUMIFS('MACROS'!H1:H87,'MACROS'!C1:C87,B492)+_xlfn.SUMIFS('MACROS'!H1:H87,'MACROS'!C1:C87,"CH.VM.SHDTSET")</f>
        <v>0</v>
      </c>
      <c r="E492" t="s" s="183">
        <v>0</v>
      </c>
      <c r="F492" s="184">
        <f>VLOOKUP(B492,'MACROS'!C1:T87,5,FALSE)</f>
        <v>165</v>
      </c>
      <c r="G492" s="182">
        <f>_xlfn.SUMIFS('MACROS'!H1:H87,'MACROS'!C1:C87,B492)</f>
        <v>0</v>
      </c>
      <c r="H492" s="185">
        <f>F492*G492</f>
        <v>0</v>
      </c>
      <c r="I492" s="186">
        <f>'INFO'!$D$6</f>
        <v>0</v>
      </c>
      <c r="J492" s="186">
        <f>'INFO'!$D$7</f>
        <v>0</v>
      </c>
      <c r="K492" t="s" s="187">
        <f>'INFO'!$D$8</f>
      </c>
      <c r="L492" s="186">
        <f>'INFO'!$D$9</f>
        <v>0</v>
      </c>
      <c r="M492" s="186">
        <f>'INFO'!$D$10</f>
        <v>0</v>
      </c>
      <c r="N492" t="s" s="187">
        <f>'INFO'!$D$11</f>
      </c>
      <c r="O492" s="186">
        <f>'INFO'!$D$13</f>
        <v>0</v>
      </c>
      <c r="P492" s="186">
        <f>'INFO'!$D$14</f>
        <v>0</v>
      </c>
      <c r="Q492" t="s" s="187">
        <f>'INFO'!$D$15</f>
      </c>
      <c r="R492" s="188">
        <f>'INFO'!$D$17</f>
      </c>
      <c r="S492" t="s" s="187">
        <f>'INFO'!$D$18</f>
      </c>
      <c r="T492" t="s" s="187">
        <f>'INFO'!$D$19</f>
      </c>
      <c r="U492" s="186">
        <f>'INFO'!$D$22</f>
        <v>0</v>
      </c>
      <c r="V492" s="186">
        <f>'INFO'!$D$23</f>
        <v>0</v>
      </c>
      <c r="W492" t="s" s="187">
        <f>'INFO'!$D$24</f>
      </c>
      <c r="X492" s="186">
        <f>'INFO'!$D$25</f>
        <v>0</v>
      </c>
      <c r="Y492" s="186">
        <f>'INFO'!$D$26</f>
        <v>0</v>
      </c>
      <c r="Z492" s="186">
        <f>'INFO'!$D$27</f>
        <v>0</v>
      </c>
      <c r="AA492" t="s" s="187">
        <f>'INFO'!$D$28</f>
      </c>
      <c r="AB492" s="186">
        <f>'INFO'!$D$29</f>
        <v>0</v>
      </c>
      <c r="AC492" s="189">
        <f>'INFO'!$J$10</f>
        <v>0</v>
      </c>
      <c r="AD492" s="186">
        <f>'INFO'!$J$9</f>
        <v>0</v>
      </c>
      <c r="AE492" s="186">
        <f>IF($G$490&gt;0,10*$G$490/D492,0)</f>
        <v>0</v>
      </c>
    </row>
    <row r="493" ht="15.35" customHeight="1">
      <c r="A493" t="s" s="187">
        <v>508</v>
      </c>
      <c r="B493" t="s" s="180">
        <v>307</v>
      </c>
      <c r="C493" s="210">
        <v>10127</v>
      </c>
      <c r="D493" s="182">
        <f>_xlfn.SUMIFS('MACROS'!H1:H87,'MACROS'!C1:C87,B493)+_xlfn.SUMIFS('MACROS'!H1:H87,'MACROS'!C1:C87,"CH.VM.SHDTSET")</f>
        <v>0</v>
      </c>
      <c r="E493" t="s" s="183">
        <v>0</v>
      </c>
      <c r="F493" s="184">
        <f>VLOOKUP(B493,'MACROS'!C1:T87,5,FALSE)</f>
        <v>156</v>
      </c>
      <c r="G493" s="182">
        <f>_xlfn.SUMIFS('MACROS'!H1:H87,'MACROS'!C1:C87,B493)</f>
        <v>0</v>
      </c>
      <c r="H493" s="185">
        <f>F493*G493</f>
        <v>0</v>
      </c>
      <c r="I493" s="186">
        <f>'INFO'!$D$6</f>
        <v>0</v>
      </c>
      <c r="J493" s="186">
        <f>'INFO'!$D$7</f>
        <v>0</v>
      </c>
      <c r="K493" t="s" s="187">
        <f>'INFO'!$D$8</f>
      </c>
      <c r="L493" s="186">
        <f>'INFO'!$D$9</f>
        <v>0</v>
      </c>
      <c r="M493" s="186">
        <f>'INFO'!$D$10</f>
        <v>0</v>
      </c>
      <c r="N493" t="s" s="187">
        <f>'INFO'!$D$11</f>
      </c>
      <c r="O493" s="186">
        <f>'INFO'!$D$13</f>
        <v>0</v>
      </c>
      <c r="P493" s="186">
        <f>'INFO'!$D$14</f>
        <v>0</v>
      </c>
      <c r="Q493" t="s" s="187">
        <f>'INFO'!$D$15</f>
      </c>
      <c r="R493" s="188">
        <f>'INFO'!$D$17</f>
      </c>
      <c r="S493" t="s" s="187">
        <f>'INFO'!$D$18</f>
      </c>
      <c r="T493" t="s" s="187">
        <f>'INFO'!$D$19</f>
      </c>
      <c r="U493" s="186">
        <f>'INFO'!$D$22</f>
        <v>0</v>
      </c>
      <c r="V493" s="186">
        <f>'INFO'!$D$23</f>
        <v>0</v>
      </c>
      <c r="W493" t="s" s="187">
        <f>'INFO'!$D$24</f>
      </c>
      <c r="X493" s="186">
        <f>'INFO'!$D$25</f>
        <v>0</v>
      </c>
      <c r="Y493" s="186">
        <f>'INFO'!$D$26</f>
        <v>0</v>
      </c>
      <c r="Z493" s="186">
        <f>'INFO'!$D$27</f>
        <v>0</v>
      </c>
      <c r="AA493" t="s" s="187">
        <f>'INFO'!$D$28</f>
      </c>
      <c r="AB493" s="186">
        <f>'INFO'!$D$29</f>
        <v>0</v>
      </c>
      <c r="AC493" s="189">
        <f>'INFO'!$J$10</f>
        <v>0</v>
      </c>
      <c r="AD493" s="186">
        <f>'INFO'!$J$9</f>
        <v>0</v>
      </c>
      <c r="AE493" s="186">
        <f>IF($G$490&gt;0,10*$G$490/D493,0)</f>
        <v>0</v>
      </c>
    </row>
    <row r="494" ht="15.35" customHeight="1">
      <c r="A494" t="s" s="180">
        <v>509</v>
      </c>
      <c r="B494" t="s" s="180">
        <v>309</v>
      </c>
      <c r="C494" s="210">
        <v>10127</v>
      </c>
      <c r="D494" s="182">
        <f>_xlfn.SUMIFS('MACROS'!H1:H87,'MACROS'!C1:C87,B494)+_xlfn.SUMIFS('MACROS'!H1:H87,'MACROS'!C1:C87,"CH.VM.SHDTSET")</f>
        <v>0</v>
      </c>
      <c r="E494" t="s" s="183">
        <v>0</v>
      </c>
      <c r="F494" s="184">
        <f>VLOOKUP(B494,'MACROS'!C1:T87,5,FALSE)</f>
        <v>157.5</v>
      </c>
      <c r="G494" s="182">
        <f>_xlfn.SUMIFS('MACROS'!H1:H87,'MACROS'!C1:C87,B494)</f>
        <v>0</v>
      </c>
      <c r="H494" s="185">
        <f>F494*G494</f>
        <v>0</v>
      </c>
      <c r="I494" s="186">
        <f>'INFO'!$D$6</f>
        <v>0</v>
      </c>
      <c r="J494" s="186">
        <f>'INFO'!$D$7</f>
        <v>0</v>
      </c>
      <c r="K494" t="s" s="187">
        <f>'INFO'!$D$8</f>
      </c>
      <c r="L494" s="186">
        <f>'INFO'!$D$9</f>
        <v>0</v>
      </c>
      <c r="M494" s="186">
        <f>'INFO'!$D$10</f>
        <v>0</v>
      </c>
      <c r="N494" t="s" s="187">
        <f>'INFO'!$D$11</f>
      </c>
      <c r="O494" s="186">
        <f>'INFO'!$D$13</f>
        <v>0</v>
      </c>
      <c r="P494" s="186">
        <f>'INFO'!$D$14</f>
        <v>0</v>
      </c>
      <c r="Q494" t="s" s="187">
        <f>'INFO'!$D$15</f>
      </c>
      <c r="R494" s="188">
        <f>'INFO'!$D$17</f>
      </c>
      <c r="S494" t="s" s="187">
        <f>'INFO'!$D$18</f>
      </c>
      <c r="T494" t="s" s="187">
        <f>'INFO'!$D$19</f>
      </c>
      <c r="U494" s="186">
        <f>'INFO'!$D$22</f>
        <v>0</v>
      </c>
      <c r="V494" s="186">
        <f>'INFO'!$D$23</f>
        <v>0</v>
      </c>
      <c r="W494" t="s" s="187">
        <f>'INFO'!$D$24</f>
      </c>
      <c r="X494" s="186">
        <f>'INFO'!$D$25</f>
        <v>0</v>
      </c>
      <c r="Y494" s="186">
        <f>'INFO'!$D$26</f>
        <v>0</v>
      </c>
      <c r="Z494" s="186">
        <f>'INFO'!$D$27</f>
        <v>0</v>
      </c>
      <c r="AA494" t="s" s="187">
        <f>'INFO'!$D$28</f>
      </c>
      <c r="AB494" s="186">
        <f>'INFO'!$D$29</f>
        <v>0</v>
      </c>
      <c r="AC494" s="189">
        <f>'INFO'!$J$10</f>
        <v>0</v>
      </c>
      <c r="AD494" s="186">
        <f>'INFO'!$J$9</f>
        <v>0</v>
      </c>
      <c r="AE494" s="186">
        <f>IF($G$490&gt;0,10*$G$490/D494,0)</f>
        <v>0</v>
      </c>
    </row>
    <row r="495" ht="15.35" customHeight="1">
      <c r="A495" t="s" s="180">
        <v>510</v>
      </c>
      <c r="B495" t="s" s="180">
        <v>311</v>
      </c>
      <c r="C495" s="210">
        <v>10127</v>
      </c>
      <c r="D495" s="182">
        <f>_xlfn.SUMIFS('MACROS'!H1:H87,'MACROS'!C1:C87,B495)+_xlfn.SUMIFS('MACROS'!H1:H87,'MACROS'!C1:C87,"CH.VM.SHDTSET")</f>
        <v>0</v>
      </c>
      <c r="E495" t="s" s="183">
        <v>0</v>
      </c>
      <c r="F495" s="184">
        <f>VLOOKUP(B495,'MACROS'!C1:T87,5,FALSE)</f>
        <v>191.5</v>
      </c>
      <c r="G495" s="182">
        <f>_xlfn.SUMIFS('MACROS'!H1:H87,'MACROS'!C1:C87,B495)</f>
        <v>0</v>
      </c>
      <c r="H495" s="185">
        <f>F495*G495</f>
        <v>0</v>
      </c>
      <c r="I495" s="186">
        <f>'INFO'!$D$6</f>
        <v>0</v>
      </c>
      <c r="J495" s="186">
        <f>'INFO'!$D$7</f>
        <v>0</v>
      </c>
      <c r="K495" t="s" s="187">
        <f>'INFO'!$D$8</f>
      </c>
      <c r="L495" s="186">
        <f>'INFO'!$D$9</f>
        <v>0</v>
      </c>
      <c r="M495" s="186">
        <f>'INFO'!$D$10</f>
        <v>0</v>
      </c>
      <c r="N495" t="s" s="187">
        <f>'INFO'!$D$11</f>
      </c>
      <c r="O495" s="186">
        <f>'INFO'!$D$13</f>
        <v>0</v>
      </c>
      <c r="P495" s="186">
        <f>'INFO'!$D$14</f>
        <v>0</v>
      </c>
      <c r="Q495" t="s" s="187">
        <f>'INFO'!$D$15</f>
      </c>
      <c r="R495" s="188">
        <f>'INFO'!$D$17</f>
      </c>
      <c r="S495" t="s" s="187">
        <f>'INFO'!$D$18</f>
      </c>
      <c r="T495" t="s" s="187">
        <f>'INFO'!$D$19</f>
      </c>
      <c r="U495" s="186">
        <f>'INFO'!$D$22</f>
        <v>0</v>
      </c>
      <c r="V495" s="186">
        <f>'INFO'!$D$23</f>
        <v>0</v>
      </c>
      <c r="W495" t="s" s="187">
        <f>'INFO'!$D$24</f>
      </c>
      <c r="X495" s="186">
        <f>'INFO'!$D$25</f>
        <v>0</v>
      </c>
      <c r="Y495" s="186">
        <f>'INFO'!$D$26</f>
        <v>0</v>
      </c>
      <c r="Z495" s="186">
        <f>'INFO'!$D$27</f>
        <v>0</v>
      </c>
      <c r="AA495" t="s" s="187">
        <f>'INFO'!$D$28</f>
      </c>
      <c r="AB495" s="186">
        <f>'INFO'!$D$29</f>
        <v>0</v>
      </c>
      <c r="AC495" s="189">
        <f>'INFO'!$J$10</f>
        <v>0</v>
      </c>
      <c r="AD495" s="186">
        <f>'INFO'!$J$9</f>
        <v>0</v>
      </c>
      <c r="AE495" s="186">
        <f>IF($G$490&gt;0,10*$G$490/D495,0)</f>
        <v>0</v>
      </c>
    </row>
    <row r="496" ht="15.35" customHeight="1">
      <c r="A496" t="s" s="180">
        <v>511</v>
      </c>
      <c r="B496" t="s" s="180">
        <v>313</v>
      </c>
      <c r="C496" s="210">
        <v>10127</v>
      </c>
      <c r="D496" s="182">
        <f>_xlfn.SUMIFS('MACROS'!H1:H87,'MACROS'!C1:C87,B496)+_xlfn.SUMIFS('MACROS'!H1:H87,'MACROS'!C1:C87,"CH.VM.SHDTSET")</f>
        <v>0</v>
      </c>
      <c r="E496" t="s" s="183">
        <v>0</v>
      </c>
      <c r="F496" s="184">
        <f>VLOOKUP(B496,'MACROS'!C1:T87,5,FALSE)</f>
        <v>148</v>
      </c>
      <c r="G496" s="182">
        <f>_xlfn.SUMIFS('MACROS'!H1:H87,'MACROS'!C1:C87,B496)</f>
        <v>0</v>
      </c>
      <c r="H496" s="185">
        <f>F496*G496</f>
        <v>0</v>
      </c>
      <c r="I496" s="186">
        <f>'INFO'!$D$6</f>
        <v>0</v>
      </c>
      <c r="J496" s="186">
        <f>'INFO'!$D$7</f>
        <v>0</v>
      </c>
      <c r="K496" t="s" s="187">
        <f>'INFO'!$D$8</f>
      </c>
      <c r="L496" s="186">
        <f>'INFO'!$D$9</f>
        <v>0</v>
      </c>
      <c r="M496" s="186">
        <f>'INFO'!$D$10</f>
        <v>0</v>
      </c>
      <c r="N496" t="s" s="187">
        <f>'INFO'!$D$11</f>
      </c>
      <c r="O496" s="186">
        <f>'INFO'!$D$13</f>
        <v>0</v>
      </c>
      <c r="P496" s="186">
        <f>'INFO'!$D$14</f>
        <v>0</v>
      </c>
      <c r="Q496" t="s" s="187">
        <f>'INFO'!$D$15</f>
      </c>
      <c r="R496" s="188">
        <f>'INFO'!$D$17</f>
      </c>
      <c r="S496" t="s" s="187">
        <f>'INFO'!$D$18</f>
      </c>
      <c r="T496" t="s" s="187">
        <f>'INFO'!$D$19</f>
      </c>
      <c r="U496" s="186">
        <f>'INFO'!$D$22</f>
        <v>0</v>
      </c>
      <c r="V496" s="186">
        <f>'INFO'!$D$23</f>
        <v>0</v>
      </c>
      <c r="W496" t="s" s="187">
        <f>'INFO'!$D$24</f>
      </c>
      <c r="X496" s="186">
        <f>'INFO'!$D$25</f>
        <v>0</v>
      </c>
      <c r="Y496" s="186">
        <f>'INFO'!$D$26</f>
        <v>0</v>
      </c>
      <c r="Z496" s="186">
        <f>'INFO'!$D$27</f>
        <v>0</v>
      </c>
      <c r="AA496" t="s" s="187">
        <f>'INFO'!$D$28</f>
      </c>
      <c r="AB496" s="186">
        <f>'INFO'!$D$29</f>
        <v>0</v>
      </c>
      <c r="AC496" s="189">
        <f>'INFO'!$J$10</f>
        <v>0</v>
      </c>
      <c r="AD496" s="186">
        <f>'INFO'!$J$9</f>
        <v>0</v>
      </c>
      <c r="AE496" s="186">
        <f>IF($G$490&gt;0,10*$G$490/D496,0)</f>
        <v>0</v>
      </c>
    </row>
    <row r="497" ht="15.35" customHeight="1">
      <c r="A497" t="s" s="180">
        <v>512</v>
      </c>
      <c r="B497" t="s" s="180">
        <v>315</v>
      </c>
      <c r="C497" s="210">
        <v>10127</v>
      </c>
      <c r="D497" s="182">
        <f>_xlfn.SUMIFS('MACROS'!H1:H87,'MACROS'!C1:C87,B497)+_xlfn.SUMIFS('MACROS'!H1:H87,'MACROS'!C1:C87,"CH.VM.SHDTSET")</f>
        <v>0</v>
      </c>
      <c r="E497" t="s" s="183">
        <v>0</v>
      </c>
      <c r="F497" s="184">
        <f>VLOOKUP(B497,'MACROS'!C1:T87,5,FALSE)</f>
        <v>154.5</v>
      </c>
      <c r="G497" s="182">
        <f>_xlfn.SUMIFS('MACROS'!H1:H87,'MACROS'!C1:C87,B497)</f>
        <v>0</v>
      </c>
      <c r="H497" s="185">
        <f>F497*G497</f>
        <v>0</v>
      </c>
      <c r="I497" s="186">
        <f>'INFO'!$D$6</f>
        <v>0</v>
      </c>
      <c r="J497" s="186">
        <f>'INFO'!$D$7</f>
        <v>0</v>
      </c>
      <c r="K497" t="s" s="187">
        <f>'INFO'!$D$8</f>
      </c>
      <c r="L497" s="186">
        <f>'INFO'!$D$9</f>
        <v>0</v>
      </c>
      <c r="M497" s="186">
        <f>'INFO'!$D$10</f>
        <v>0</v>
      </c>
      <c r="N497" t="s" s="187">
        <f>'INFO'!$D$11</f>
      </c>
      <c r="O497" s="186">
        <f>'INFO'!$D$13</f>
        <v>0</v>
      </c>
      <c r="P497" s="186">
        <f>'INFO'!$D$14</f>
        <v>0</v>
      </c>
      <c r="Q497" t="s" s="187">
        <f>'INFO'!$D$15</f>
      </c>
      <c r="R497" s="188">
        <f>'INFO'!$D$17</f>
      </c>
      <c r="S497" t="s" s="187">
        <f>'INFO'!$D$18</f>
      </c>
      <c r="T497" t="s" s="187">
        <f>'INFO'!$D$19</f>
      </c>
      <c r="U497" s="186">
        <f>'INFO'!$D$22</f>
        <v>0</v>
      </c>
      <c r="V497" s="186">
        <f>'INFO'!$D$23</f>
        <v>0</v>
      </c>
      <c r="W497" t="s" s="187">
        <f>'INFO'!$D$24</f>
      </c>
      <c r="X497" s="186">
        <f>'INFO'!$D$25</f>
        <v>0</v>
      </c>
      <c r="Y497" s="186">
        <f>'INFO'!$D$26</f>
        <v>0</v>
      </c>
      <c r="Z497" s="186">
        <f>'INFO'!$D$27</f>
        <v>0</v>
      </c>
      <c r="AA497" t="s" s="187">
        <f>'INFO'!$D$28</f>
      </c>
      <c r="AB497" s="186">
        <f>'INFO'!$D$29</f>
        <v>0</v>
      </c>
      <c r="AC497" s="189">
        <f>'INFO'!$J$10</f>
        <v>0</v>
      </c>
      <c r="AD497" s="186">
        <f>'INFO'!$J$9</f>
        <v>0</v>
      </c>
      <c r="AE497" s="186">
        <f>IF($G$490&gt;0,10*$G$490/D497,0)</f>
        <v>0</v>
      </c>
    </row>
    <row r="498" ht="15.35" customHeight="1">
      <c r="A498" t="s" s="180">
        <v>513</v>
      </c>
      <c r="B498" t="s" s="180">
        <v>317</v>
      </c>
      <c r="C498" s="210">
        <v>10127</v>
      </c>
      <c r="D498" s="182">
        <f>_xlfn.SUMIFS('MACROS'!H1:H87,'MACROS'!C1:C87,B498)+_xlfn.SUMIFS('MACROS'!H1:H87,'MACROS'!C1:C87,"CH.VM.SHDTSET")</f>
        <v>0</v>
      </c>
      <c r="E498" t="s" s="183">
        <v>0</v>
      </c>
      <c r="F498" s="184">
        <f>VLOOKUP(B498,'MACROS'!C1:T87,5,FALSE)</f>
        <v>143</v>
      </c>
      <c r="G498" s="182">
        <f>_xlfn.SUMIFS('MACROS'!H1:H87,'MACROS'!C1:C87,B498)</f>
        <v>0</v>
      </c>
      <c r="H498" s="185">
        <f>F498*G498</f>
        <v>0</v>
      </c>
      <c r="I498" s="186">
        <f>'INFO'!$D$6</f>
        <v>0</v>
      </c>
      <c r="J498" s="186">
        <f>'INFO'!$D$7</f>
        <v>0</v>
      </c>
      <c r="K498" t="s" s="187">
        <f>'INFO'!$D$8</f>
      </c>
      <c r="L498" s="186">
        <f>'INFO'!$D$9</f>
        <v>0</v>
      </c>
      <c r="M498" s="186">
        <f>'INFO'!$D$10</f>
        <v>0</v>
      </c>
      <c r="N498" t="s" s="187">
        <f>'INFO'!$D$11</f>
      </c>
      <c r="O498" s="186">
        <f>'INFO'!$D$13</f>
        <v>0</v>
      </c>
      <c r="P498" s="186">
        <f>'INFO'!$D$14</f>
        <v>0</v>
      </c>
      <c r="Q498" t="s" s="187">
        <f>'INFO'!$D$15</f>
      </c>
      <c r="R498" s="188">
        <f>'INFO'!$D$17</f>
      </c>
      <c r="S498" t="s" s="187">
        <f>'INFO'!$D$18</f>
      </c>
      <c r="T498" t="s" s="187">
        <f>'INFO'!$D$19</f>
      </c>
      <c r="U498" s="186">
        <f>'INFO'!$D$22</f>
        <v>0</v>
      </c>
      <c r="V498" s="186">
        <f>'INFO'!$D$23</f>
        <v>0</v>
      </c>
      <c r="W498" t="s" s="187">
        <f>'INFO'!$D$24</f>
      </c>
      <c r="X498" s="186">
        <f>'INFO'!$D$25</f>
        <v>0</v>
      </c>
      <c r="Y498" s="186">
        <f>'INFO'!$D$26</f>
        <v>0</v>
      </c>
      <c r="Z498" s="186">
        <f>'INFO'!$D$27</f>
        <v>0</v>
      </c>
      <c r="AA498" t="s" s="187">
        <f>'INFO'!$D$28</f>
      </c>
      <c r="AB498" s="186">
        <f>'INFO'!$D$29</f>
        <v>0</v>
      </c>
      <c r="AC498" s="189">
        <f>'INFO'!$J$10</f>
        <v>0</v>
      </c>
      <c r="AD498" s="186">
        <f>'INFO'!$J$9</f>
        <v>0</v>
      </c>
      <c r="AE498" s="186">
        <f>IF($G$490&gt;0,10*$G$490/D498,0)</f>
        <v>0</v>
      </c>
    </row>
    <row r="499" ht="15.35" customHeight="1">
      <c r="A499" t="s" s="180">
        <v>514</v>
      </c>
      <c r="B499" t="s" s="180">
        <v>319</v>
      </c>
      <c r="C499" s="210">
        <v>10127</v>
      </c>
      <c r="D499" s="182">
        <f>_xlfn.SUMIFS('MACROS'!H1:H87,'MACROS'!C1:C87,B499)+_xlfn.SUMIFS('MACROS'!H1:H87,'MACROS'!C1:C87,"CH.VM.SHDTSET")</f>
        <v>0</v>
      </c>
      <c r="E499" t="s" s="183">
        <v>0</v>
      </c>
      <c r="F499" s="184">
        <f>VLOOKUP(B499,'MACROS'!C1:T87,5,FALSE)</f>
        <v>174.5</v>
      </c>
      <c r="G499" s="182">
        <f>_xlfn.SUMIFS('MACROS'!H1:H87,'MACROS'!C1:C87,B499)</f>
        <v>0</v>
      </c>
      <c r="H499" s="185">
        <f>F499*G499</f>
        <v>0</v>
      </c>
      <c r="I499" s="186">
        <f>'INFO'!$D$6</f>
        <v>0</v>
      </c>
      <c r="J499" s="186">
        <f>'INFO'!$D$7</f>
        <v>0</v>
      </c>
      <c r="K499" t="s" s="187">
        <f>'INFO'!$D$8</f>
      </c>
      <c r="L499" s="186">
        <f>'INFO'!$D$9</f>
        <v>0</v>
      </c>
      <c r="M499" s="186">
        <f>'INFO'!$D$10</f>
        <v>0</v>
      </c>
      <c r="N499" t="s" s="187">
        <f>'INFO'!$D$11</f>
      </c>
      <c r="O499" s="186">
        <f>'INFO'!$D$13</f>
        <v>0</v>
      </c>
      <c r="P499" s="186">
        <f>'INFO'!$D$14</f>
        <v>0</v>
      </c>
      <c r="Q499" t="s" s="187">
        <f>'INFO'!$D$15</f>
      </c>
      <c r="R499" s="188">
        <f>'INFO'!$D$17</f>
      </c>
      <c r="S499" t="s" s="187">
        <f>'INFO'!$D$18</f>
      </c>
      <c r="T499" t="s" s="187">
        <f>'INFO'!$D$19</f>
      </c>
      <c r="U499" s="186">
        <f>'INFO'!$D$22</f>
        <v>0</v>
      </c>
      <c r="V499" s="186">
        <f>'INFO'!$D$23</f>
        <v>0</v>
      </c>
      <c r="W499" t="s" s="187">
        <f>'INFO'!$D$24</f>
      </c>
      <c r="X499" s="186">
        <f>'INFO'!$D$25</f>
        <v>0</v>
      </c>
      <c r="Y499" s="186">
        <f>'INFO'!$D$26</f>
        <v>0</v>
      </c>
      <c r="Z499" s="186">
        <f>'INFO'!$D$27</f>
        <v>0</v>
      </c>
      <c r="AA499" t="s" s="187">
        <f>'INFO'!$D$28</f>
      </c>
      <c r="AB499" s="186">
        <f>'INFO'!$D$29</f>
        <v>0</v>
      </c>
      <c r="AC499" s="189">
        <f>'INFO'!$J$10</f>
        <v>0</v>
      </c>
      <c r="AD499" s="186">
        <f>'INFO'!$J$9</f>
        <v>0</v>
      </c>
      <c r="AE499" s="186">
        <f>IF($G$490&gt;0,10*$G$490/D499,0)</f>
        <v>0</v>
      </c>
    </row>
    <row r="500" ht="15.35" customHeight="1">
      <c r="A500" t="s" s="180">
        <v>515</v>
      </c>
      <c r="B500" t="s" s="180">
        <v>321</v>
      </c>
      <c r="C500" s="210">
        <v>10127</v>
      </c>
      <c r="D500" s="182">
        <f>_xlfn.SUMIFS('MACROS'!H1:H87,'MACROS'!C1:C87,B500)+_xlfn.SUMIFS('MACROS'!H1:H87,'MACROS'!C1:C87,"CH.VM.SHDTSET")</f>
        <v>0</v>
      </c>
      <c r="E500" t="s" s="183">
        <v>0</v>
      </c>
      <c r="F500" s="184">
        <f>VLOOKUP(B500,'MACROS'!C1:T87,5,FALSE)</f>
        <v>138</v>
      </c>
      <c r="G500" s="182">
        <f>_xlfn.SUMIFS('MACROS'!H1:H87,'MACROS'!C1:C87,B500)</f>
        <v>0</v>
      </c>
      <c r="H500" s="185">
        <f>F500*G500</f>
        <v>0</v>
      </c>
      <c r="I500" s="186">
        <f>'INFO'!$D$6</f>
        <v>0</v>
      </c>
      <c r="J500" s="186">
        <f>'INFO'!$D$7</f>
        <v>0</v>
      </c>
      <c r="K500" t="s" s="187">
        <f>'INFO'!$D$8</f>
      </c>
      <c r="L500" s="186">
        <f>'INFO'!$D$9</f>
        <v>0</v>
      </c>
      <c r="M500" s="186">
        <f>'INFO'!$D$10</f>
        <v>0</v>
      </c>
      <c r="N500" t="s" s="187">
        <f>'INFO'!$D$11</f>
      </c>
      <c r="O500" s="186">
        <f>'INFO'!$D$13</f>
        <v>0</v>
      </c>
      <c r="P500" s="186">
        <f>'INFO'!$D$14</f>
        <v>0</v>
      </c>
      <c r="Q500" t="s" s="187">
        <f>'INFO'!$D$15</f>
      </c>
      <c r="R500" s="188">
        <f>'INFO'!$D$17</f>
      </c>
      <c r="S500" t="s" s="187">
        <f>'INFO'!$D$18</f>
      </c>
      <c r="T500" t="s" s="187">
        <f>'INFO'!$D$19</f>
      </c>
      <c r="U500" s="186">
        <f>'INFO'!$D$22</f>
        <v>0</v>
      </c>
      <c r="V500" s="186">
        <f>'INFO'!$D$23</f>
        <v>0</v>
      </c>
      <c r="W500" t="s" s="187">
        <f>'INFO'!$D$24</f>
      </c>
      <c r="X500" s="186">
        <f>'INFO'!$D$25</f>
        <v>0</v>
      </c>
      <c r="Y500" s="186">
        <f>'INFO'!$D$26</f>
        <v>0</v>
      </c>
      <c r="Z500" s="186">
        <f>'INFO'!$D$27</f>
        <v>0</v>
      </c>
      <c r="AA500" t="s" s="187">
        <f>'INFO'!$D$28</f>
      </c>
      <c r="AB500" s="186">
        <f>'INFO'!$D$29</f>
        <v>0</v>
      </c>
      <c r="AC500" s="189">
        <f>'INFO'!$J$10</f>
        <v>0</v>
      </c>
      <c r="AD500" s="186">
        <f>'INFO'!$J$9</f>
        <v>0</v>
      </c>
      <c r="AE500" s="186">
        <f>IF($G$490&gt;0,10*$G$490/D500,0)</f>
        <v>0</v>
      </c>
    </row>
    <row r="501" ht="15.35" customHeight="1">
      <c r="A501" t="s" s="180">
        <v>516</v>
      </c>
      <c r="B501" t="s" s="180">
        <v>323</v>
      </c>
      <c r="C501" s="210">
        <v>10127</v>
      </c>
      <c r="D501" s="182">
        <f>_xlfn.SUMIFS('MACROS'!H1:H87,'MACROS'!C1:C87,B501)+_xlfn.SUMIFS('MACROS'!H1:H87,'MACROS'!C1:C87,"CH.VM.SHDTSET")</f>
        <v>0</v>
      </c>
      <c r="E501" t="s" s="183">
        <v>0</v>
      </c>
      <c r="F501" s="184">
        <f>VLOOKUP(B501,'MACROS'!C1:T87,5,FALSE)</f>
        <v>154</v>
      </c>
      <c r="G501" s="182">
        <f>_xlfn.SUMIFS('MACROS'!H1:H87,'MACROS'!C1:C87,B501)</f>
        <v>0</v>
      </c>
      <c r="H501" s="185">
        <f>F501*G501</f>
        <v>0</v>
      </c>
      <c r="I501" s="186">
        <f>'INFO'!$D$6</f>
        <v>0</v>
      </c>
      <c r="J501" s="186">
        <f>'INFO'!$D$7</f>
        <v>0</v>
      </c>
      <c r="K501" t="s" s="187">
        <f>'INFO'!$D$8</f>
      </c>
      <c r="L501" s="186">
        <f>'INFO'!$D$9</f>
        <v>0</v>
      </c>
      <c r="M501" s="186">
        <f>'INFO'!$D$10</f>
        <v>0</v>
      </c>
      <c r="N501" t="s" s="187">
        <f>'INFO'!$D$11</f>
      </c>
      <c r="O501" s="186">
        <f>'INFO'!$D$13</f>
        <v>0</v>
      </c>
      <c r="P501" s="186">
        <f>'INFO'!$D$14</f>
        <v>0</v>
      </c>
      <c r="Q501" t="s" s="187">
        <f>'INFO'!$D$15</f>
      </c>
      <c r="R501" s="188">
        <f>'INFO'!$D$17</f>
      </c>
      <c r="S501" t="s" s="187">
        <f>'INFO'!$D$18</f>
      </c>
      <c r="T501" t="s" s="187">
        <f>'INFO'!$D$19</f>
      </c>
      <c r="U501" s="186">
        <f>'INFO'!$D$22</f>
        <v>0</v>
      </c>
      <c r="V501" s="186">
        <f>'INFO'!$D$23</f>
        <v>0</v>
      </c>
      <c r="W501" t="s" s="187">
        <f>'INFO'!$D$24</f>
      </c>
      <c r="X501" s="186">
        <f>'INFO'!$D$25</f>
        <v>0</v>
      </c>
      <c r="Y501" s="186">
        <f>'INFO'!$D$26</f>
        <v>0</v>
      </c>
      <c r="Z501" s="186">
        <f>'INFO'!$D$27</f>
        <v>0</v>
      </c>
      <c r="AA501" t="s" s="187">
        <f>'INFO'!$D$28</f>
      </c>
      <c r="AB501" s="186">
        <f>'INFO'!$D$29</f>
        <v>0</v>
      </c>
      <c r="AC501" s="189">
        <f>'INFO'!$J$10</f>
        <v>0</v>
      </c>
      <c r="AD501" s="186">
        <f>'INFO'!$J$9</f>
        <v>0</v>
      </c>
      <c r="AE501" s="186">
        <f>IF($G$490&gt;0,10*$G$490/D501,0)</f>
        <v>0</v>
      </c>
    </row>
    <row r="502" ht="15.35" customHeight="1">
      <c r="A502" t="s" s="180">
        <v>517</v>
      </c>
      <c r="B502" t="s" s="180">
        <v>325</v>
      </c>
      <c r="C502" s="210">
        <v>10127</v>
      </c>
      <c r="D502" s="182">
        <f>_xlfn.SUMIFS('MACROS'!H1:H87,'MACROS'!C1:C87,B502)+_xlfn.SUMIFS('MACROS'!H1:H87,'MACROS'!C1:C87,"CH.VM.SHDTSET")</f>
        <v>0</v>
      </c>
      <c r="E502" t="s" s="183">
        <v>0</v>
      </c>
      <c r="F502" s="184">
        <f>VLOOKUP(B502,'MACROS'!C1:T87,5,FALSE)</f>
        <v>196.5</v>
      </c>
      <c r="G502" s="182">
        <f>_xlfn.SUMIFS('MACROS'!H1:H87,'MACROS'!C1:C87,B502)</f>
        <v>0</v>
      </c>
      <c r="H502" s="185">
        <f>F502*G502</f>
        <v>0</v>
      </c>
      <c r="I502" s="186">
        <f>'INFO'!$D$6</f>
        <v>0</v>
      </c>
      <c r="J502" s="186">
        <f>'INFO'!$D$7</f>
        <v>0</v>
      </c>
      <c r="K502" t="s" s="187">
        <f>'INFO'!$D$8</f>
      </c>
      <c r="L502" s="186">
        <f>'INFO'!$D$9</f>
        <v>0</v>
      </c>
      <c r="M502" s="186">
        <f>'INFO'!$D$10</f>
        <v>0</v>
      </c>
      <c r="N502" t="s" s="187">
        <f>'INFO'!$D$11</f>
      </c>
      <c r="O502" s="186">
        <f>'INFO'!$D$13</f>
        <v>0</v>
      </c>
      <c r="P502" s="186">
        <f>'INFO'!$D$14</f>
        <v>0</v>
      </c>
      <c r="Q502" t="s" s="187">
        <f>'INFO'!$D$15</f>
      </c>
      <c r="R502" s="188">
        <f>'INFO'!$D$17</f>
      </c>
      <c r="S502" t="s" s="187">
        <f>'INFO'!$D$18</f>
      </c>
      <c r="T502" t="s" s="187">
        <f>'INFO'!$D$19</f>
      </c>
      <c r="U502" s="186">
        <f>'INFO'!$D$22</f>
        <v>0</v>
      </c>
      <c r="V502" s="186">
        <f>'INFO'!$D$23</f>
        <v>0</v>
      </c>
      <c r="W502" t="s" s="187">
        <f>'INFO'!$D$24</f>
      </c>
      <c r="X502" s="186">
        <f>'INFO'!$D$25</f>
        <v>0</v>
      </c>
      <c r="Y502" s="186">
        <f>'INFO'!$D$26</f>
        <v>0</v>
      </c>
      <c r="Z502" s="186">
        <f>'INFO'!$D$27</f>
        <v>0</v>
      </c>
      <c r="AA502" t="s" s="187">
        <f>'INFO'!$D$28</f>
      </c>
      <c r="AB502" s="186">
        <f>'INFO'!$D$29</f>
        <v>0</v>
      </c>
      <c r="AC502" s="189">
        <f>'INFO'!$J$10</f>
        <v>0</v>
      </c>
      <c r="AD502" s="186">
        <f>'INFO'!$J$9</f>
        <v>0</v>
      </c>
      <c r="AE502" s="186">
        <f>IF($G$490&gt;0,10*$G$490/D502,0)</f>
        <v>0</v>
      </c>
    </row>
    <row r="503" ht="15.35" customHeight="1">
      <c r="A503" t="s" s="180">
        <v>518</v>
      </c>
      <c r="B503" t="s" s="180">
        <v>327</v>
      </c>
      <c r="C503" s="210">
        <v>10127</v>
      </c>
      <c r="D503" s="182">
        <f>_xlfn.SUMIFS('MACROS'!H1:H87,'MACROS'!C1:C87,B503)+_xlfn.SUMIFS('MACROS'!H1:H87,'MACROS'!C1:C87,"CH.VM.SHDTSET")</f>
        <v>0</v>
      </c>
      <c r="E503" t="s" s="183">
        <v>0</v>
      </c>
      <c r="F503" s="184">
        <f>VLOOKUP(B503,'MACROS'!C1:T87,5,FALSE)</f>
        <v>166</v>
      </c>
      <c r="G503" s="182">
        <f>_xlfn.SUMIFS('MACROS'!H1:H87,'MACROS'!C1:C87,B503)</f>
        <v>0</v>
      </c>
      <c r="H503" s="185">
        <f>F503*G503</f>
        <v>0</v>
      </c>
      <c r="I503" s="186">
        <f>'INFO'!$D$6</f>
        <v>0</v>
      </c>
      <c r="J503" s="186">
        <f>'INFO'!$D$7</f>
        <v>0</v>
      </c>
      <c r="K503" t="s" s="187">
        <f>'INFO'!$D$8</f>
      </c>
      <c r="L503" s="186">
        <f>'INFO'!$D$9</f>
        <v>0</v>
      </c>
      <c r="M503" s="186">
        <f>'INFO'!$D$10</f>
        <v>0</v>
      </c>
      <c r="N503" t="s" s="187">
        <f>'INFO'!$D$11</f>
      </c>
      <c r="O503" s="186">
        <f>'INFO'!$D$13</f>
        <v>0</v>
      </c>
      <c r="P503" s="186">
        <f>'INFO'!$D$14</f>
        <v>0</v>
      </c>
      <c r="Q503" t="s" s="187">
        <f>'INFO'!$D$15</f>
      </c>
      <c r="R503" s="188">
        <f>'INFO'!$D$17</f>
      </c>
      <c r="S503" t="s" s="187">
        <f>'INFO'!$D$18</f>
      </c>
      <c r="T503" t="s" s="187">
        <f>'INFO'!$D$19</f>
      </c>
      <c r="U503" s="186">
        <f>'INFO'!$D$22</f>
        <v>0</v>
      </c>
      <c r="V503" s="186">
        <f>'INFO'!$D$23</f>
        <v>0</v>
      </c>
      <c r="W503" t="s" s="187">
        <f>'INFO'!$D$24</f>
      </c>
      <c r="X503" s="186">
        <f>'INFO'!$D$25</f>
        <v>0</v>
      </c>
      <c r="Y503" s="186">
        <f>'INFO'!$D$26</f>
        <v>0</v>
      </c>
      <c r="Z503" s="186">
        <f>'INFO'!$D$27</f>
        <v>0</v>
      </c>
      <c r="AA503" t="s" s="187">
        <f>'INFO'!$D$28</f>
      </c>
      <c r="AB503" s="186">
        <f>'INFO'!$D$29</f>
        <v>0</v>
      </c>
      <c r="AC503" s="189">
        <f>'INFO'!$J$10</f>
        <v>0</v>
      </c>
      <c r="AD503" s="186">
        <f>'INFO'!$J$9</f>
        <v>0</v>
      </c>
      <c r="AE503" s="186">
        <f>IF($G$490&gt;0,10*$G$490/D503,0)</f>
        <v>0</v>
      </c>
    </row>
    <row r="504" ht="15.35" customHeight="1">
      <c r="A504" t="s" s="187">
        <v>519</v>
      </c>
      <c r="B504" t="s" s="180">
        <v>329</v>
      </c>
      <c r="C504" s="211">
        <v>10127</v>
      </c>
      <c r="D504" s="182">
        <f>_xlfn.SUMIFS('MACROS'!H1:H87,'MACROS'!C1:C87,B504)+_xlfn.SUMIFS('MACROS'!H1:H87,'MACROS'!C1:C87,"CH.VM.SHDTSET")</f>
        <v>0</v>
      </c>
      <c r="E504" t="s" s="183">
        <v>0</v>
      </c>
      <c r="F504" s="184">
        <f>VLOOKUP(B504,'MACROS'!C1:T87,5,FALSE)</f>
        <v>177.5</v>
      </c>
      <c r="G504" s="182">
        <f>_xlfn.SUMIFS('MACROS'!H1:H87,'MACROS'!C1:C87,B504)</f>
        <v>0</v>
      </c>
      <c r="H504" s="185">
        <f>F504*G504</f>
        <v>0</v>
      </c>
      <c r="I504" s="186">
        <f>'INFO'!$D$6</f>
        <v>0</v>
      </c>
      <c r="J504" s="186">
        <f>'INFO'!$D$7</f>
        <v>0</v>
      </c>
      <c r="K504" t="s" s="187">
        <f>'INFO'!$D$8</f>
      </c>
      <c r="L504" s="186">
        <f>'INFO'!$D$9</f>
        <v>0</v>
      </c>
      <c r="M504" s="186">
        <f>'INFO'!$D$10</f>
        <v>0</v>
      </c>
      <c r="N504" t="s" s="187">
        <f>'INFO'!$D$11</f>
      </c>
      <c r="O504" s="186">
        <f>'INFO'!$D$13</f>
        <v>0</v>
      </c>
      <c r="P504" s="186">
        <f>'INFO'!$D$14</f>
        <v>0</v>
      </c>
      <c r="Q504" t="s" s="187">
        <f>'INFO'!$D$15</f>
      </c>
      <c r="R504" s="188">
        <f>'INFO'!$D$17</f>
      </c>
      <c r="S504" t="s" s="187">
        <f>'INFO'!$D$18</f>
      </c>
      <c r="T504" t="s" s="187">
        <f>'INFO'!$D$19</f>
      </c>
      <c r="U504" s="186">
        <f>'INFO'!$D$22</f>
        <v>0</v>
      </c>
      <c r="V504" s="186">
        <f>'INFO'!$D$23</f>
        <v>0</v>
      </c>
      <c r="W504" t="s" s="187">
        <f>'INFO'!$D$24</f>
      </c>
      <c r="X504" s="186">
        <f>'INFO'!$D$25</f>
        <v>0</v>
      </c>
      <c r="Y504" s="186">
        <f>'INFO'!$D$26</f>
        <v>0</v>
      </c>
      <c r="Z504" s="186">
        <f>'INFO'!$D$27</f>
        <v>0</v>
      </c>
      <c r="AA504" t="s" s="187">
        <f>'INFO'!$D$28</f>
      </c>
      <c r="AB504" s="186">
        <f>'INFO'!$D$29</f>
        <v>0</v>
      </c>
      <c r="AC504" s="189">
        <f>'INFO'!$J$10</f>
        <v>0</v>
      </c>
      <c r="AD504" s="186">
        <f>'INFO'!$J$9</f>
        <v>0</v>
      </c>
      <c r="AE504" s="191">
        <f>IF($G$490&gt;0,10*$G$490/D504,0)</f>
        <v>0</v>
      </c>
    </row>
    <row r="505" ht="15.35" customHeight="1">
      <c r="A505" t="s" s="192">
        <v>490</v>
      </c>
      <c r="B505" t="s" s="202">
        <v>270</v>
      </c>
      <c r="C505" s="207">
        <v>10085</v>
      </c>
      <c r="D505" s="169"/>
      <c r="E505" t="s" s="194">
        <v>1</v>
      </c>
      <c r="F505" s="195">
        <f>VLOOKUP(B505,'MACROS'!C1:T87,5,FALSE)</f>
        <v>1686.5</v>
      </c>
      <c r="G505" s="172">
        <f>_xlfn.SUMIFS('MACROS'!I1:I87,'MACROS'!C1:C87,B505)</f>
        <v>0</v>
      </c>
      <c r="H505" s="196">
        <f>F505*G505</f>
        <v>0</v>
      </c>
      <c r="I505" s="197">
        <f>'INFO'!$D$6</f>
        <v>0</v>
      </c>
      <c r="J505" s="197">
        <f>'INFO'!$D$7</f>
        <v>0</v>
      </c>
      <c r="K505" t="s" s="198">
        <f>'INFO'!$D$8</f>
      </c>
      <c r="L505" s="197">
        <f>'INFO'!$D$9</f>
        <v>0</v>
      </c>
      <c r="M505" s="197">
        <f>'INFO'!$D$10</f>
        <v>0</v>
      </c>
      <c r="N505" t="s" s="198">
        <f>'INFO'!$D$11</f>
      </c>
      <c r="O505" s="197">
        <f>'INFO'!$D$13</f>
        <v>0</v>
      </c>
      <c r="P505" s="197">
        <f>'INFO'!$D$14</f>
        <v>0</v>
      </c>
      <c r="Q505" t="s" s="198">
        <f>'INFO'!$D$15</f>
      </c>
      <c r="R505" s="199">
        <f>'INFO'!$D$17</f>
      </c>
      <c r="S505" t="s" s="198">
        <f>'INFO'!$D$18</f>
      </c>
      <c r="T505" t="s" s="198">
        <f>'INFO'!$D$19</f>
      </c>
      <c r="U505" s="197">
        <f>'INFO'!$D$22</f>
        <v>0</v>
      </c>
      <c r="V505" s="197">
        <f>'INFO'!$D$23</f>
        <v>0</v>
      </c>
      <c r="W505" t="s" s="198">
        <f>'INFO'!$D$24</f>
      </c>
      <c r="X505" s="197">
        <f>'INFO'!$D$25</f>
        <v>0</v>
      </c>
      <c r="Y505" s="197">
        <f>'INFO'!$D$26</f>
        <v>0</v>
      </c>
      <c r="Z505" s="197">
        <f>'INFO'!$D$27</f>
        <v>0</v>
      </c>
      <c r="AA505" t="s" s="198">
        <f>'INFO'!$D$28</f>
      </c>
      <c r="AB505" s="197">
        <f>'INFO'!$D$29</f>
        <v>0</v>
      </c>
      <c r="AC505" s="200">
        <f>'INFO'!$J$10</f>
        <v>0</v>
      </c>
      <c r="AD505" s="201">
        <f>'INFO'!$J$9</f>
        <v>0</v>
      </c>
      <c r="AE505" s="179"/>
    </row>
    <row r="506" ht="15.35" customHeight="1">
      <c r="A506" t="s" s="187">
        <v>491</v>
      </c>
      <c r="B506" t="s" s="204">
        <v>273</v>
      </c>
      <c r="C506" s="208">
        <v>10085</v>
      </c>
      <c r="D506" s="182">
        <f>_xlfn.SUMIFS('MACROS'!I1:I87,'MACROS'!$C1:$C87,$B506)+_xlfn.SUMIFS('MACROS'!I1:I87,'MACROS'!$C1:$C87,"CH.VM.SHSET")</f>
        <v>0</v>
      </c>
      <c r="E506" t="s" s="183">
        <v>1</v>
      </c>
      <c r="F506" s="184">
        <f>VLOOKUP(B506,'MACROS'!C1:T87,5,FALSE)</f>
        <v>144.5</v>
      </c>
      <c r="G506" s="182">
        <f>_xlfn.SUMIFS('MACROS'!I1:I87,'MACROS'!C1:C87,B506)</f>
        <v>0</v>
      </c>
      <c r="H506" s="185">
        <f>F506*G506</f>
        <v>0</v>
      </c>
      <c r="I506" s="186">
        <f>'INFO'!$D$6</f>
        <v>0</v>
      </c>
      <c r="J506" s="186">
        <f>'INFO'!$D$7</f>
        <v>0</v>
      </c>
      <c r="K506" t="s" s="187">
        <f>'INFO'!$D$8</f>
      </c>
      <c r="L506" s="186">
        <f>'INFO'!$D$9</f>
        <v>0</v>
      </c>
      <c r="M506" s="186">
        <f>'INFO'!$D$10</f>
        <v>0</v>
      </c>
      <c r="N506" t="s" s="187">
        <f>'INFO'!$D$11</f>
      </c>
      <c r="O506" s="186">
        <f>'INFO'!$D$13</f>
        <v>0</v>
      </c>
      <c r="P506" s="186">
        <f>'INFO'!$D$14</f>
        <v>0</v>
      </c>
      <c r="Q506" t="s" s="187">
        <f>'INFO'!$D$15</f>
      </c>
      <c r="R506" s="188">
        <f>'INFO'!$D$17</f>
      </c>
      <c r="S506" t="s" s="187">
        <f>'INFO'!$D$18</f>
      </c>
      <c r="T506" t="s" s="187">
        <f>'INFO'!$D$19</f>
      </c>
      <c r="U506" s="186">
        <f>'INFO'!$D$22</f>
        <v>0</v>
      </c>
      <c r="V506" s="186">
        <f>'INFO'!$D$23</f>
        <v>0</v>
      </c>
      <c r="W506" t="s" s="187">
        <f>'INFO'!$D$24</f>
      </c>
      <c r="X506" s="186">
        <f>'INFO'!$D$25</f>
        <v>0</v>
      </c>
      <c r="Y506" s="186">
        <f>'INFO'!$D$26</f>
        <v>0</v>
      </c>
      <c r="Z506" s="186">
        <f>'INFO'!$D$27</f>
        <v>0</v>
      </c>
      <c r="AA506" t="s" s="187">
        <f>'INFO'!$D$28</f>
      </c>
      <c r="AB506" s="186">
        <f>'INFO'!$D$29</f>
        <v>0</v>
      </c>
      <c r="AC506" s="189">
        <f>'INFO'!$J$10</f>
        <v>0</v>
      </c>
      <c r="AD506" s="186">
        <f>'INFO'!$J$9</f>
        <v>0</v>
      </c>
      <c r="AE506" s="190">
        <f>IF($G$505&gt;0,10*$G$505/D506,0)</f>
        <v>0</v>
      </c>
    </row>
    <row r="507" ht="15.35" customHeight="1">
      <c r="A507" t="s" s="187">
        <v>492</v>
      </c>
      <c r="B507" t="s" s="204">
        <v>275</v>
      </c>
      <c r="C507" s="208">
        <v>10085</v>
      </c>
      <c r="D507" s="182">
        <f>_xlfn.SUMIFS('MACROS'!I1:I87,'MACROS'!$C1:$C87,$B507)+_xlfn.SUMIFS('MACROS'!I1:I87,'MACROS'!$C1:$C87,"CH.VM.SHSET")</f>
        <v>0</v>
      </c>
      <c r="E507" t="s" s="183">
        <v>1</v>
      </c>
      <c r="F507" s="184">
        <f>VLOOKUP(B507,'MACROS'!C1:T87,5,FALSE)</f>
        <v>136.5</v>
      </c>
      <c r="G507" s="182">
        <f>_xlfn.SUMIFS('MACROS'!I1:I87,'MACROS'!C1:C87,B507)</f>
        <v>0</v>
      </c>
      <c r="H507" s="185">
        <f>F507*G507</f>
        <v>0</v>
      </c>
      <c r="I507" s="186">
        <f>'INFO'!$D$6</f>
        <v>0</v>
      </c>
      <c r="J507" s="186">
        <f>'INFO'!$D$7</f>
        <v>0</v>
      </c>
      <c r="K507" t="s" s="187">
        <f>'INFO'!$D$8</f>
      </c>
      <c r="L507" s="186">
        <f>'INFO'!$D$9</f>
        <v>0</v>
      </c>
      <c r="M507" s="186">
        <f>'INFO'!$D$10</f>
        <v>0</v>
      </c>
      <c r="N507" t="s" s="187">
        <f>'INFO'!$D$11</f>
      </c>
      <c r="O507" s="186">
        <f>'INFO'!$D$13</f>
        <v>0</v>
      </c>
      <c r="P507" s="186">
        <f>'INFO'!$D$14</f>
        <v>0</v>
      </c>
      <c r="Q507" t="s" s="187">
        <f>'INFO'!$D$15</f>
      </c>
      <c r="R507" s="188">
        <f>'INFO'!$D$17</f>
      </c>
      <c r="S507" t="s" s="187">
        <f>'INFO'!$D$18</f>
      </c>
      <c r="T507" t="s" s="187">
        <f>'INFO'!$D$19</f>
      </c>
      <c r="U507" s="186">
        <f>'INFO'!$D$22</f>
        <v>0</v>
      </c>
      <c r="V507" s="186">
        <f>'INFO'!$D$23</f>
        <v>0</v>
      </c>
      <c r="W507" t="s" s="187">
        <f>'INFO'!$D$24</f>
      </c>
      <c r="X507" s="186">
        <f>'INFO'!$D$25</f>
        <v>0</v>
      </c>
      <c r="Y507" s="186">
        <f>'INFO'!$D$26</f>
        <v>0</v>
      </c>
      <c r="Z507" s="186">
        <f>'INFO'!$D$27</f>
        <v>0</v>
      </c>
      <c r="AA507" t="s" s="187">
        <f>'INFO'!$D$28</f>
      </c>
      <c r="AB507" s="186">
        <f>'INFO'!$D$29</f>
        <v>0</v>
      </c>
      <c r="AC507" s="189">
        <f>'INFO'!$J$10</f>
        <v>0</v>
      </c>
      <c r="AD507" s="186">
        <f>'INFO'!$J$9</f>
        <v>0</v>
      </c>
      <c r="AE507" s="186">
        <f>IF($G$505&gt;0,10*$G$505/D507,0)</f>
        <v>0</v>
      </c>
    </row>
    <row r="508" ht="15.35" customHeight="1">
      <c r="A508" t="s" s="187">
        <v>493</v>
      </c>
      <c r="B508" t="s" s="204">
        <v>277</v>
      </c>
      <c r="C508" s="208">
        <v>10085</v>
      </c>
      <c r="D508" s="182">
        <f>_xlfn.SUMIFS('MACROS'!I1:I87,'MACROS'!$C1:$C87,$B508)+_xlfn.SUMIFS('MACROS'!I1:I87,'MACROS'!$C1:$C87,"CH.VM.SHSET")</f>
        <v>0</v>
      </c>
      <c r="E508" t="s" s="183">
        <v>1</v>
      </c>
      <c r="F508" s="184">
        <f>VLOOKUP(B508,'MACROS'!C1:T87,5,FALSE)</f>
        <v>126</v>
      </c>
      <c r="G508" s="182">
        <f>_xlfn.SUMIFS('MACROS'!I1:I87,'MACROS'!C1:C87,B508)</f>
        <v>0</v>
      </c>
      <c r="H508" s="185">
        <f>F508*G508</f>
        <v>0</v>
      </c>
      <c r="I508" s="186">
        <f>'INFO'!$D$6</f>
        <v>0</v>
      </c>
      <c r="J508" s="186">
        <f>'INFO'!$D$7</f>
        <v>0</v>
      </c>
      <c r="K508" t="s" s="187">
        <f>'INFO'!$D$8</f>
      </c>
      <c r="L508" s="186">
        <f>'INFO'!$D$9</f>
        <v>0</v>
      </c>
      <c r="M508" s="186">
        <f>'INFO'!$D$10</f>
        <v>0</v>
      </c>
      <c r="N508" t="s" s="187">
        <f>'INFO'!$D$11</f>
      </c>
      <c r="O508" s="186">
        <f>'INFO'!$D$13</f>
        <v>0</v>
      </c>
      <c r="P508" s="186">
        <f>'INFO'!$D$14</f>
        <v>0</v>
      </c>
      <c r="Q508" t="s" s="187">
        <f>'INFO'!$D$15</f>
      </c>
      <c r="R508" s="188">
        <f>'INFO'!$D$17</f>
      </c>
      <c r="S508" t="s" s="187">
        <f>'INFO'!$D$18</f>
      </c>
      <c r="T508" t="s" s="187">
        <f>'INFO'!$D$19</f>
      </c>
      <c r="U508" s="186">
        <f>'INFO'!$D$22</f>
        <v>0</v>
      </c>
      <c r="V508" s="186">
        <f>'INFO'!$D$23</f>
        <v>0</v>
      </c>
      <c r="W508" t="s" s="187">
        <f>'INFO'!$D$24</f>
      </c>
      <c r="X508" s="186">
        <f>'INFO'!$D$25</f>
        <v>0</v>
      </c>
      <c r="Y508" s="186">
        <f>'INFO'!$D$26</f>
        <v>0</v>
      </c>
      <c r="Z508" s="186">
        <f>'INFO'!$D$27</f>
        <v>0</v>
      </c>
      <c r="AA508" t="s" s="187">
        <f>'INFO'!$D$28</f>
      </c>
      <c r="AB508" s="186">
        <f>'INFO'!$D$29</f>
        <v>0</v>
      </c>
      <c r="AC508" s="189">
        <f>'INFO'!$J$10</f>
        <v>0</v>
      </c>
      <c r="AD508" s="186">
        <f>'INFO'!$J$9</f>
        <v>0</v>
      </c>
      <c r="AE508" s="186">
        <f>IF($G$505&gt;0,10*$G$505/D508,0)</f>
        <v>0</v>
      </c>
    </row>
    <row r="509" ht="15.35" customHeight="1">
      <c r="A509" t="s" s="180">
        <v>494</v>
      </c>
      <c r="B509" t="s" s="204">
        <v>279</v>
      </c>
      <c r="C509" s="208">
        <v>10085</v>
      </c>
      <c r="D509" s="182">
        <f>_xlfn.SUMIFS('MACROS'!I1:I87,'MACROS'!$C1:$C87,$B509)+_xlfn.SUMIFS('MACROS'!I1:I87,'MACROS'!$C1:$C87,"CH.VM.SHSET")</f>
        <v>0</v>
      </c>
      <c r="E509" t="s" s="183">
        <v>1</v>
      </c>
      <c r="F509" s="184">
        <f>VLOOKUP(B509,'MACROS'!C1:T87,5,FALSE)</f>
        <v>129</v>
      </c>
      <c r="G509" s="182">
        <f>_xlfn.SUMIFS('MACROS'!I1:I87,'MACROS'!C1:C87,B509)</f>
        <v>0</v>
      </c>
      <c r="H509" s="185">
        <f>F509*G509</f>
        <v>0</v>
      </c>
      <c r="I509" s="186">
        <f>'INFO'!$D$6</f>
        <v>0</v>
      </c>
      <c r="J509" s="186">
        <f>'INFO'!$D$7</f>
        <v>0</v>
      </c>
      <c r="K509" t="s" s="187">
        <f>'INFO'!$D$8</f>
      </c>
      <c r="L509" s="186">
        <f>'INFO'!$D$9</f>
        <v>0</v>
      </c>
      <c r="M509" s="186">
        <f>'INFO'!$D$10</f>
        <v>0</v>
      </c>
      <c r="N509" t="s" s="187">
        <f>'INFO'!$D$11</f>
      </c>
      <c r="O509" s="186">
        <f>'INFO'!$D$13</f>
        <v>0</v>
      </c>
      <c r="P509" s="186">
        <f>'INFO'!$D$14</f>
        <v>0</v>
      </c>
      <c r="Q509" t="s" s="187">
        <f>'INFO'!$D$15</f>
      </c>
      <c r="R509" s="188">
        <f>'INFO'!$D$17</f>
      </c>
      <c r="S509" t="s" s="187">
        <f>'INFO'!$D$18</f>
      </c>
      <c r="T509" t="s" s="187">
        <f>'INFO'!$D$19</f>
      </c>
      <c r="U509" s="186">
        <f>'INFO'!$D$22</f>
        <v>0</v>
      </c>
      <c r="V509" s="186">
        <f>'INFO'!$D$23</f>
        <v>0</v>
      </c>
      <c r="W509" t="s" s="187">
        <f>'INFO'!$D$24</f>
      </c>
      <c r="X509" s="186">
        <f>'INFO'!$D$25</f>
        <v>0</v>
      </c>
      <c r="Y509" s="186">
        <f>'INFO'!$D$26</f>
        <v>0</v>
      </c>
      <c r="Z509" s="186">
        <f>'INFO'!$D$27</f>
        <v>0</v>
      </c>
      <c r="AA509" t="s" s="187">
        <f>'INFO'!$D$28</f>
      </c>
      <c r="AB509" s="186">
        <f>'INFO'!$D$29</f>
        <v>0</v>
      </c>
      <c r="AC509" s="189">
        <f>'INFO'!$J$10</f>
        <v>0</v>
      </c>
      <c r="AD509" s="186">
        <f>'INFO'!$J$9</f>
        <v>0</v>
      </c>
      <c r="AE509" s="186">
        <f>IF($G$505&gt;0,10*$G$505/D509,0)</f>
        <v>0</v>
      </c>
    </row>
    <row r="510" ht="15.35" customHeight="1">
      <c r="A510" t="s" s="180">
        <v>495</v>
      </c>
      <c r="B510" t="s" s="204">
        <v>281</v>
      </c>
      <c r="C510" s="208">
        <v>10085</v>
      </c>
      <c r="D510" s="182">
        <f>_xlfn.SUMIFS('MACROS'!I1:I87,'MACROS'!$C1:$C87,$B510)+_xlfn.SUMIFS('MACROS'!I1:I87,'MACROS'!$C1:$C87,"CH.VM.SHSET")</f>
        <v>0</v>
      </c>
      <c r="E510" t="s" s="183">
        <v>1</v>
      </c>
      <c r="F510" s="184">
        <f>VLOOKUP(B510,'MACROS'!C1:T87,5,FALSE)</f>
        <v>153</v>
      </c>
      <c r="G510" s="182">
        <f>_xlfn.SUMIFS('MACROS'!I1:I87,'MACROS'!C1:C87,B510)</f>
        <v>0</v>
      </c>
      <c r="H510" s="185">
        <f>F510*G510</f>
        <v>0</v>
      </c>
      <c r="I510" s="186">
        <f>'INFO'!$D$6</f>
        <v>0</v>
      </c>
      <c r="J510" s="186">
        <f>'INFO'!$D$7</f>
        <v>0</v>
      </c>
      <c r="K510" t="s" s="187">
        <f>'INFO'!$D$8</f>
      </c>
      <c r="L510" s="186">
        <f>'INFO'!$D$9</f>
        <v>0</v>
      </c>
      <c r="M510" s="186">
        <f>'INFO'!$D$10</f>
        <v>0</v>
      </c>
      <c r="N510" t="s" s="187">
        <f>'INFO'!$D$11</f>
      </c>
      <c r="O510" s="186">
        <f>'INFO'!$D$13</f>
        <v>0</v>
      </c>
      <c r="P510" s="186">
        <f>'INFO'!$D$14</f>
        <v>0</v>
      </c>
      <c r="Q510" t="s" s="187">
        <f>'INFO'!$D$15</f>
      </c>
      <c r="R510" s="188">
        <f>'INFO'!$D$17</f>
      </c>
      <c r="S510" t="s" s="187">
        <f>'INFO'!$D$18</f>
      </c>
      <c r="T510" t="s" s="187">
        <f>'INFO'!$D$19</f>
      </c>
      <c r="U510" s="186">
        <f>'INFO'!$D$22</f>
        <v>0</v>
      </c>
      <c r="V510" s="186">
        <f>'INFO'!$D$23</f>
        <v>0</v>
      </c>
      <c r="W510" t="s" s="187">
        <f>'INFO'!$D$24</f>
      </c>
      <c r="X510" s="186">
        <f>'INFO'!$D$25</f>
        <v>0</v>
      </c>
      <c r="Y510" s="186">
        <f>'INFO'!$D$26</f>
        <v>0</v>
      </c>
      <c r="Z510" s="186">
        <f>'INFO'!$D$27</f>
        <v>0</v>
      </c>
      <c r="AA510" t="s" s="187">
        <f>'INFO'!$D$28</f>
      </c>
      <c r="AB510" s="186">
        <f>'INFO'!$D$29</f>
        <v>0</v>
      </c>
      <c r="AC510" s="189">
        <f>'INFO'!$J$10</f>
        <v>0</v>
      </c>
      <c r="AD510" s="186">
        <f>'INFO'!$J$9</f>
        <v>0</v>
      </c>
      <c r="AE510" s="186">
        <f>IF($G$505&gt;0,10*$G$505/D510,0)</f>
        <v>0</v>
      </c>
    </row>
    <row r="511" ht="15.35" customHeight="1">
      <c r="A511" t="s" s="180">
        <v>496</v>
      </c>
      <c r="B511" t="s" s="204">
        <v>283</v>
      </c>
      <c r="C511" s="208">
        <v>10085</v>
      </c>
      <c r="D511" s="182">
        <f>_xlfn.SUMIFS('MACROS'!I1:I87,'MACROS'!$C1:$C87,$B511)+_xlfn.SUMIFS('MACROS'!I1:I87,'MACROS'!$C1:$C87,"CH.VM.SHSET")</f>
        <v>0</v>
      </c>
      <c r="E511" t="s" s="183">
        <v>1</v>
      </c>
      <c r="F511" s="184">
        <f>VLOOKUP(B511,'MACROS'!C1:T87,5,FALSE)</f>
        <v>121.5</v>
      </c>
      <c r="G511" s="182">
        <f>_xlfn.SUMIFS('MACROS'!I1:I87,'MACROS'!C1:C87,B511)</f>
        <v>0</v>
      </c>
      <c r="H511" s="185">
        <f>F511*G511</f>
        <v>0</v>
      </c>
      <c r="I511" s="186">
        <f>'INFO'!$D$6</f>
        <v>0</v>
      </c>
      <c r="J511" s="186">
        <f>'INFO'!$D$7</f>
        <v>0</v>
      </c>
      <c r="K511" t="s" s="187">
        <f>'INFO'!$D$8</f>
      </c>
      <c r="L511" s="186">
        <f>'INFO'!$D$9</f>
        <v>0</v>
      </c>
      <c r="M511" s="186">
        <f>'INFO'!$D$10</f>
        <v>0</v>
      </c>
      <c r="N511" t="s" s="187">
        <f>'INFO'!$D$11</f>
      </c>
      <c r="O511" s="186">
        <f>'INFO'!$D$13</f>
        <v>0</v>
      </c>
      <c r="P511" s="186">
        <f>'INFO'!$D$14</f>
        <v>0</v>
      </c>
      <c r="Q511" t="s" s="187">
        <f>'INFO'!$D$15</f>
      </c>
      <c r="R511" s="188">
        <f>'INFO'!$D$17</f>
      </c>
      <c r="S511" t="s" s="187">
        <f>'INFO'!$D$18</f>
      </c>
      <c r="T511" t="s" s="187">
        <f>'INFO'!$D$19</f>
      </c>
      <c r="U511" s="186">
        <f>'INFO'!$D$22</f>
        <v>0</v>
      </c>
      <c r="V511" s="186">
        <f>'INFO'!$D$23</f>
        <v>0</v>
      </c>
      <c r="W511" t="s" s="187">
        <f>'INFO'!$D$24</f>
      </c>
      <c r="X511" s="186">
        <f>'INFO'!$D$25</f>
        <v>0</v>
      </c>
      <c r="Y511" s="186">
        <f>'INFO'!$D$26</f>
        <v>0</v>
      </c>
      <c r="Z511" s="186">
        <f>'INFO'!$D$27</f>
        <v>0</v>
      </c>
      <c r="AA511" t="s" s="187">
        <f>'INFO'!$D$28</f>
      </c>
      <c r="AB511" s="186">
        <f>'INFO'!$D$29</f>
        <v>0</v>
      </c>
      <c r="AC511" s="189">
        <f>'INFO'!$J$10</f>
        <v>0</v>
      </c>
      <c r="AD511" s="186">
        <f>'INFO'!$J$9</f>
        <v>0</v>
      </c>
      <c r="AE511" s="186">
        <f>IF($G$505&gt;0,10*$G$505/D511,0)</f>
        <v>0</v>
      </c>
    </row>
    <row r="512" ht="15.35" customHeight="1">
      <c r="A512" t="s" s="180">
        <v>497</v>
      </c>
      <c r="B512" t="s" s="204">
        <v>285</v>
      </c>
      <c r="C512" s="208">
        <v>10085</v>
      </c>
      <c r="D512" s="182">
        <f>_xlfn.SUMIFS('MACROS'!I1:I87,'MACROS'!$C1:$C87,$B512)+_xlfn.SUMIFS('MACROS'!I1:I87,'MACROS'!$C1:$C87,"CH.VM.SHSET")</f>
        <v>0</v>
      </c>
      <c r="E512" t="s" s="183">
        <v>1</v>
      </c>
      <c r="F512" s="184">
        <f>VLOOKUP(B512,'MACROS'!C1:T87,5,FALSE)</f>
        <v>126</v>
      </c>
      <c r="G512" s="182">
        <f>_xlfn.SUMIFS('MACROS'!I1:I87,'MACROS'!C1:C87,B512)</f>
        <v>0</v>
      </c>
      <c r="H512" s="185">
        <f>F512*G512</f>
        <v>0</v>
      </c>
      <c r="I512" s="186">
        <f>'INFO'!$D$6</f>
        <v>0</v>
      </c>
      <c r="J512" s="186">
        <f>'INFO'!$D$7</f>
        <v>0</v>
      </c>
      <c r="K512" t="s" s="187">
        <f>'INFO'!$D$8</f>
      </c>
      <c r="L512" s="186">
        <f>'INFO'!$D$9</f>
        <v>0</v>
      </c>
      <c r="M512" s="186">
        <f>'INFO'!$D$10</f>
        <v>0</v>
      </c>
      <c r="N512" t="s" s="187">
        <f>'INFO'!$D$11</f>
      </c>
      <c r="O512" s="186">
        <f>'INFO'!$D$13</f>
        <v>0</v>
      </c>
      <c r="P512" s="186">
        <f>'INFO'!$D$14</f>
        <v>0</v>
      </c>
      <c r="Q512" t="s" s="187">
        <f>'INFO'!$D$15</f>
      </c>
      <c r="R512" s="188">
        <f>'INFO'!$D$17</f>
      </c>
      <c r="S512" t="s" s="187">
        <f>'INFO'!$D$18</f>
      </c>
      <c r="T512" t="s" s="187">
        <f>'INFO'!$D$19</f>
      </c>
      <c r="U512" s="186">
        <f>'INFO'!$D$22</f>
        <v>0</v>
      </c>
      <c r="V512" s="186">
        <f>'INFO'!$D$23</f>
        <v>0</v>
      </c>
      <c r="W512" t="s" s="187">
        <f>'INFO'!$D$24</f>
      </c>
      <c r="X512" s="186">
        <f>'INFO'!$D$25</f>
        <v>0</v>
      </c>
      <c r="Y512" s="186">
        <f>'INFO'!$D$26</f>
        <v>0</v>
      </c>
      <c r="Z512" s="186">
        <f>'INFO'!$D$27</f>
        <v>0</v>
      </c>
      <c r="AA512" t="s" s="187">
        <f>'INFO'!$D$28</f>
      </c>
      <c r="AB512" s="186">
        <f>'INFO'!$D$29</f>
        <v>0</v>
      </c>
      <c r="AC512" s="189">
        <f>'INFO'!$J$10</f>
        <v>0</v>
      </c>
      <c r="AD512" s="186">
        <f>'INFO'!$J$9</f>
        <v>0</v>
      </c>
      <c r="AE512" s="186">
        <f>IF($G$505&gt;0,10*$G$505/D512,0)</f>
        <v>0</v>
      </c>
    </row>
    <row r="513" ht="15.35" customHeight="1">
      <c r="A513" t="s" s="180">
        <v>498</v>
      </c>
      <c r="B513" t="s" s="204">
        <v>287</v>
      </c>
      <c r="C513" s="208">
        <v>10085</v>
      </c>
      <c r="D513" s="182">
        <f>_xlfn.SUMIFS('MACROS'!I1:I87,'MACROS'!$C1:$C87,$B513)+_xlfn.SUMIFS('MACROS'!I1:I87,'MACROS'!$C1:$C87,"CH.VM.SHSET")</f>
        <v>0</v>
      </c>
      <c r="E513" t="s" s="183">
        <v>1</v>
      </c>
      <c r="F513" s="184">
        <f>VLOOKUP(B513,'MACROS'!C1:T87,5,FALSE)</f>
        <v>118</v>
      </c>
      <c r="G513" s="182">
        <f>_xlfn.SUMIFS('MACROS'!I1:I87,'MACROS'!C1:C87,B513)</f>
        <v>0</v>
      </c>
      <c r="H513" s="185">
        <f>F513*G513</f>
        <v>0</v>
      </c>
      <c r="I513" s="186">
        <f>'INFO'!$D$6</f>
        <v>0</v>
      </c>
      <c r="J513" s="186">
        <f>'INFO'!$D$7</f>
        <v>0</v>
      </c>
      <c r="K513" t="s" s="187">
        <f>'INFO'!$D$8</f>
      </c>
      <c r="L513" s="186">
        <f>'INFO'!$D$9</f>
        <v>0</v>
      </c>
      <c r="M513" s="186">
        <f>'INFO'!$D$10</f>
        <v>0</v>
      </c>
      <c r="N513" t="s" s="187">
        <f>'INFO'!$D$11</f>
      </c>
      <c r="O513" s="186">
        <f>'INFO'!$D$13</f>
        <v>0</v>
      </c>
      <c r="P513" s="186">
        <f>'INFO'!$D$14</f>
        <v>0</v>
      </c>
      <c r="Q513" t="s" s="187">
        <f>'INFO'!$D$15</f>
      </c>
      <c r="R513" s="188">
        <f>'INFO'!$D$17</f>
      </c>
      <c r="S513" t="s" s="187">
        <f>'INFO'!$D$18</f>
      </c>
      <c r="T513" t="s" s="187">
        <f>'INFO'!$D$19</f>
      </c>
      <c r="U513" s="186">
        <f>'INFO'!$D$22</f>
        <v>0</v>
      </c>
      <c r="V513" s="186">
        <f>'INFO'!$D$23</f>
        <v>0</v>
      </c>
      <c r="W513" t="s" s="187">
        <f>'INFO'!$D$24</f>
      </c>
      <c r="X513" s="186">
        <f>'INFO'!$D$25</f>
        <v>0</v>
      </c>
      <c r="Y513" s="186">
        <f>'INFO'!$D$26</f>
        <v>0</v>
      </c>
      <c r="Z513" s="186">
        <f>'INFO'!$D$27</f>
        <v>0</v>
      </c>
      <c r="AA513" t="s" s="187">
        <f>'INFO'!$D$28</f>
      </c>
      <c r="AB513" s="186">
        <f>'INFO'!$D$29</f>
        <v>0</v>
      </c>
      <c r="AC513" s="189">
        <f>'INFO'!$J$10</f>
        <v>0</v>
      </c>
      <c r="AD513" s="186">
        <f>'INFO'!$J$9</f>
        <v>0</v>
      </c>
      <c r="AE513" s="186">
        <f>IF($G$505&gt;0,10*$G$505/D513,0)</f>
        <v>0</v>
      </c>
    </row>
    <row r="514" ht="15.35" customHeight="1">
      <c r="A514" t="s" s="180">
        <v>499</v>
      </c>
      <c r="B514" t="s" s="204">
        <v>289</v>
      </c>
      <c r="C514" s="208">
        <v>10085</v>
      </c>
      <c r="D514" s="182">
        <f>_xlfn.SUMIFS('MACROS'!I1:I87,'MACROS'!$C1:$C87,$B514)+_xlfn.SUMIFS('MACROS'!I1:I87,'MACROS'!$C1:$C87,"CH.VM.SHSET")</f>
        <v>0</v>
      </c>
      <c r="E514" t="s" s="183">
        <v>1</v>
      </c>
      <c r="F514" s="184">
        <f>VLOOKUP(B514,'MACROS'!C1:T87,5,FALSE)</f>
        <v>142.5</v>
      </c>
      <c r="G514" s="182">
        <f>_xlfn.SUMIFS('MACROS'!I1:I87,'MACROS'!C1:C87,B514)</f>
        <v>0</v>
      </c>
      <c r="H514" s="185">
        <f>F514*G514</f>
        <v>0</v>
      </c>
      <c r="I514" s="186">
        <f>'INFO'!$D$6</f>
        <v>0</v>
      </c>
      <c r="J514" s="186">
        <f>'INFO'!$D$7</f>
        <v>0</v>
      </c>
      <c r="K514" t="s" s="187">
        <f>'INFO'!$D$8</f>
      </c>
      <c r="L514" s="186">
        <f>'INFO'!$D$9</f>
        <v>0</v>
      </c>
      <c r="M514" s="186">
        <f>'INFO'!$D$10</f>
        <v>0</v>
      </c>
      <c r="N514" t="s" s="187">
        <f>'INFO'!$D$11</f>
      </c>
      <c r="O514" s="186">
        <f>'INFO'!$D$13</f>
        <v>0</v>
      </c>
      <c r="P514" s="186">
        <f>'INFO'!$D$14</f>
        <v>0</v>
      </c>
      <c r="Q514" t="s" s="187">
        <f>'INFO'!$D$15</f>
      </c>
      <c r="R514" s="188">
        <f>'INFO'!$D$17</f>
      </c>
      <c r="S514" t="s" s="187">
        <f>'INFO'!$D$18</f>
      </c>
      <c r="T514" t="s" s="187">
        <f>'INFO'!$D$19</f>
      </c>
      <c r="U514" s="186">
        <f>'INFO'!$D$22</f>
        <v>0</v>
      </c>
      <c r="V514" s="186">
        <f>'INFO'!$D$23</f>
        <v>0</v>
      </c>
      <c r="W514" t="s" s="187">
        <f>'INFO'!$D$24</f>
      </c>
      <c r="X514" s="186">
        <f>'INFO'!$D$25</f>
        <v>0</v>
      </c>
      <c r="Y514" s="186">
        <f>'INFO'!$D$26</f>
        <v>0</v>
      </c>
      <c r="Z514" s="186">
        <f>'INFO'!$D$27</f>
        <v>0</v>
      </c>
      <c r="AA514" t="s" s="187">
        <f>'INFO'!$D$28</f>
      </c>
      <c r="AB514" s="186">
        <f>'INFO'!$D$29</f>
        <v>0</v>
      </c>
      <c r="AC514" s="189">
        <f>'INFO'!$J$10</f>
        <v>0</v>
      </c>
      <c r="AD514" s="186">
        <f>'INFO'!$J$9</f>
        <v>0</v>
      </c>
      <c r="AE514" s="186">
        <f>IF($G$505&gt;0,10*$G$505/D514,0)</f>
        <v>0</v>
      </c>
    </row>
    <row r="515" ht="15.35" customHeight="1">
      <c r="A515" t="s" s="180">
        <v>500</v>
      </c>
      <c r="B515" t="s" s="204">
        <v>291</v>
      </c>
      <c r="C515" s="208">
        <v>10085</v>
      </c>
      <c r="D515" s="182">
        <f>_xlfn.SUMIFS('MACROS'!I1:I87,'MACROS'!$C1:$C87,$B515)+_xlfn.SUMIFS('MACROS'!I1:I87,'MACROS'!$C1:$C87,"CH.VM.SHSET")</f>
        <v>0</v>
      </c>
      <c r="E515" t="s" s="183">
        <v>1</v>
      </c>
      <c r="F515" s="184">
        <f>VLOOKUP(B515,'MACROS'!C1:T87,5,FALSE)</f>
        <v>114.5</v>
      </c>
      <c r="G515" s="182">
        <f>_xlfn.SUMIFS('MACROS'!I1:I87,'MACROS'!C1:C87,B515)</f>
        <v>0</v>
      </c>
      <c r="H515" s="185">
        <f>F515*G515</f>
        <v>0</v>
      </c>
      <c r="I515" s="186">
        <f>'INFO'!$D$6</f>
        <v>0</v>
      </c>
      <c r="J515" s="186">
        <f>'INFO'!$D$7</f>
        <v>0</v>
      </c>
      <c r="K515" t="s" s="187">
        <f>'INFO'!$D$8</f>
      </c>
      <c r="L515" s="186">
        <f>'INFO'!$D$9</f>
        <v>0</v>
      </c>
      <c r="M515" s="186">
        <f>'INFO'!$D$10</f>
        <v>0</v>
      </c>
      <c r="N515" t="s" s="187">
        <f>'INFO'!$D$11</f>
      </c>
      <c r="O515" s="186">
        <f>'INFO'!$D$13</f>
        <v>0</v>
      </c>
      <c r="P515" s="186">
        <f>'INFO'!$D$14</f>
        <v>0</v>
      </c>
      <c r="Q515" t="s" s="187">
        <f>'INFO'!$D$15</f>
      </c>
      <c r="R515" s="188">
        <f>'INFO'!$D$17</f>
      </c>
      <c r="S515" t="s" s="187">
        <f>'INFO'!$D$18</f>
      </c>
      <c r="T515" t="s" s="187">
        <f>'INFO'!$D$19</f>
      </c>
      <c r="U515" s="186">
        <f>'INFO'!$D$22</f>
        <v>0</v>
      </c>
      <c r="V515" s="186">
        <f>'INFO'!$D$23</f>
        <v>0</v>
      </c>
      <c r="W515" t="s" s="187">
        <f>'INFO'!$D$24</f>
      </c>
      <c r="X515" s="186">
        <f>'INFO'!$D$25</f>
        <v>0</v>
      </c>
      <c r="Y515" s="186">
        <f>'INFO'!$D$26</f>
        <v>0</v>
      </c>
      <c r="Z515" s="186">
        <f>'INFO'!$D$27</f>
        <v>0</v>
      </c>
      <c r="AA515" t="s" s="187">
        <f>'INFO'!$D$28</f>
      </c>
      <c r="AB515" s="186">
        <f>'INFO'!$D$29</f>
        <v>0</v>
      </c>
      <c r="AC515" s="189">
        <f>'INFO'!$J$10</f>
        <v>0</v>
      </c>
      <c r="AD515" s="186">
        <f>'INFO'!$J$9</f>
        <v>0</v>
      </c>
      <c r="AE515" s="186">
        <f>IF($G$505&gt;0,10*$G$505/D515,0)</f>
        <v>0</v>
      </c>
    </row>
    <row r="516" ht="15.35" customHeight="1">
      <c r="A516" t="s" s="180">
        <v>501</v>
      </c>
      <c r="B516" t="s" s="204">
        <v>293</v>
      </c>
      <c r="C516" s="208">
        <v>10085</v>
      </c>
      <c r="D516" s="182">
        <f>_xlfn.SUMIFS('MACROS'!I1:I87,'MACROS'!$C1:$C87,$B516)+_xlfn.SUMIFS('MACROS'!I1:I87,'MACROS'!$C1:$C87,"CH.VM.SHSET")</f>
        <v>0</v>
      </c>
      <c r="E516" t="s" s="183">
        <v>1</v>
      </c>
      <c r="F516" s="184">
        <f>VLOOKUP(B516,'MACROS'!C1:T87,5,FALSE)</f>
        <v>126</v>
      </c>
      <c r="G516" s="182">
        <f>_xlfn.SUMIFS('MACROS'!I1:I87,'MACROS'!C1:C87,B516)</f>
        <v>0</v>
      </c>
      <c r="H516" s="185">
        <f>F516*G516</f>
        <v>0</v>
      </c>
      <c r="I516" s="186">
        <f>'INFO'!$D$6</f>
        <v>0</v>
      </c>
      <c r="J516" s="186">
        <f>'INFO'!$D$7</f>
        <v>0</v>
      </c>
      <c r="K516" t="s" s="187">
        <f>'INFO'!$D$8</f>
      </c>
      <c r="L516" s="186">
        <f>'INFO'!$D$9</f>
        <v>0</v>
      </c>
      <c r="M516" s="186">
        <f>'INFO'!$D$10</f>
        <v>0</v>
      </c>
      <c r="N516" t="s" s="187">
        <f>'INFO'!$D$11</f>
      </c>
      <c r="O516" s="186">
        <f>'INFO'!$D$13</f>
        <v>0</v>
      </c>
      <c r="P516" s="186">
        <f>'INFO'!$D$14</f>
        <v>0</v>
      </c>
      <c r="Q516" t="s" s="187">
        <f>'INFO'!$D$15</f>
      </c>
      <c r="R516" s="188">
        <f>'INFO'!$D$17</f>
      </c>
      <c r="S516" t="s" s="187">
        <f>'INFO'!$D$18</f>
      </c>
      <c r="T516" t="s" s="187">
        <f>'INFO'!$D$19</f>
      </c>
      <c r="U516" s="186">
        <f>'INFO'!$D$22</f>
        <v>0</v>
      </c>
      <c r="V516" s="186">
        <f>'INFO'!$D$23</f>
        <v>0</v>
      </c>
      <c r="W516" t="s" s="187">
        <f>'INFO'!$D$24</f>
      </c>
      <c r="X516" s="186">
        <f>'INFO'!$D$25</f>
        <v>0</v>
      </c>
      <c r="Y516" s="186">
        <f>'INFO'!$D$26</f>
        <v>0</v>
      </c>
      <c r="Z516" s="186">
        <f>'INFO'!$D$27</f>
        <v>0</v>
      </c>
      <c r="AA516" t="s" s="187">
        <f>'INFO'!$D$28</f>
      </c>
      <c r="AB516" s="186">
        <f>'INFO'!$D$29</f>
        <v>0</v>
      </c>
      <c r="AC516" s="189">
        <f>'INFO'!$J$10</f>
        <v>0</v>
      </c>
      <c r="AD516" s="186">
        <f>'INFO'!$J$9</f>
        <v>0</v>
      </c>
      <c r="AE516" s="186">
        <f>IF($G$505&gt;0,10*$G$505/D516,0)</f>
        <v>0</v>
      </c>
    </row>
    <row r="517" ht="15.35" customHeight="1">
      <c r="A517" t="s" s="180">
        <v>502</v>
      </c>
      <c r="B517" t="s" s="204">
        <v>295</v>
      </c>
      <c r="C517" s="208">
        <v>10085</v>
      </c>
      <c r="D517" s="182">
        <f>_xlfn.SUMIFS('MACROS'!I1:I87,'MACROS'!$C1:$C87,$B517)+_xlfn.SUMIFS('MACROS'!I1:I87,'MACROS'!$C1:$C87,"CH.VM.SHSET")</f>
        <v>0</v>
      </c>
      <c r="E517" t="s" s="183">
        <v>1</v>
      </c>
      <c r="F517" s="184">
        <f>VLOOKUP(B517,'MACROS'!C1:T87,5,FALSE)</f>
        <v>157.5</v>
      </c>
      <c r="G517" s="182">
        <f>_xlfn.SUMIFS('MACROS'!I1:I87,'MACROS'!C1:C87,B517)</f>
        <v>0</v>
      </c>
      <c r="H517" s="185">
        <f>F517*G517</f>
        <v>0</v>
      </c>
      <c r="I517" s="186">
        <f>'INFO'!$D$6</f>
        <v>0</v>
      </c>
      <c r="J517" s="186">
        <f>'INFO'!$D$7</f>
        <v>0</v>
      </c>
      <c r="K517" t="s" s="187">
        <f>'INFO'!$D$8</f>
      </c>
      <c r="L517" s="186">
        <f>'INFO'!$D$9</f>
        <v>0</v>
      </c>
      <c r="M517" s="186">
        <f>'INFO'!$D$10</f>
        <v>0</v>
      </c>
      <c r="N517" t="s" s="187">
        <f>'INFO'!$D$11</f>
      </c>
      <c r="O517" s="186">
        <f>'INFO'!$D$13</f>
        <v>0</v>
      </c>
      <c r="P517" s="186">
        <f>'INFO'!$D$14</f>
        <v>0</v>
      </c>
      <c r="Q517" t="s" s="187">
        <f>'INFO'!$D$15</f>
      </c>
      <c r="R517" s="188">
        <f>'INFO'!$D$17</f>
      </c>
      <c r="S517" t="s" s="187">
        <f>'INFO'!$D$18</f>
      </c>
      <c r="T517" t="s" s="187">
        <f>'INFO'!$D$19</f>
      </c>
      <c r="U517" s="186">
        <f>'INFO'!$D$22</f>
        <v>0</v>
      </c>
      <c r="V517" s="186">
        <f>'INFO'!$D$23</f>
        <v>0</v>
      </c>
      <c r="W517" t="s" s="187">
        <f>'INFO'!$D$24</f>
      </c>
      <c r="X517" s="186">
        <f>'INFO'!$D$25</f>
        <v>0</v>
      </c>
      <c r="Y517" s="186">
        <f>'INFO'!$D$26</f>
        <v>0</v>
      </c>
      <c r="Z517" s="186">
        <f>'INFO'!$D$27</f>
        <v>0</v>
      </c>
      <c r="AA517" t="s" s="187">
        <f>'INFO'!$D$28</f>
      </c>
      <c r="AB517" s="186">
        <f>'INFO'!$D$29</f>
        <v>0</v>
      </c>
      <c r="AC517" s="189">
        <f>'INFO'!$J$10</f>
        <v>0</v>
      </c>
      <c r="AD517" s="186">
        <f>'INFO'!$J$9</f>
        <v>0</v>
      </c>
      <c r="AE517" s="186">
        <f>IF($G$505&gt;0,10*$G$505/D517,0)</f>
        <v>0</v>
      </c>
    </row>
    <row r="518" ht="15.35" customHeight="1">
      <c r="A518" t="s" s="187">
        <v>503</v>
      </c>
      <c r="B518" t="s" s="204">
        <v>297</v>
      </c>
      <c r="C518" s="208">
        <v>10085</v>
      </c>
      <c r="D518" s="182">
        <f>_xlfn.SUMIFS('MACROS'!I1:I87,'MACROS'!$C1:$C87,$B518)+_xlfn.SUMIFS('MACROS'!I1:I87,'MACROS'!$C1:$C87,"CH.VM.SHSET")</f>
        <v>0</v>
      </c>
      <c r="E518" t="s" s="183">
        <v>1</v>
      </c>
      <c r="F518" s="184">
        <f>VLOOKUP(B518,'MACROS'!C1:T87,5,FALSE)</f>
        <v>134</v>
      </c>
      <c r="G518" s="182">
        <f>_xlfn.SUMIFS('MACROS'!I1:I87,'MACROS'!C1:C87,B518)</f>
        <v>0</v>
      </c>
      <c r="H518" s="185">
        <f>F518*G518</f>
        <v>0</v>
      </c>
      <c r="I518" s="186">
        <f>'INFO'!$D$6</f>
        <v>0</v>
      </c>
      <c r="J518" s="186">
        <f>'INFO'!$D$7</f>
        <v>0</v>
      </c>
      <c r="K518" t="s" s="187">
        <f>'INFO'!$D$8</f>
      </c>
      <c r="L518" s="186">
        <f>'INFO'!$D$9</f>
        <v>0</v>
      </c>
      <c r="M518" s="186">
        <f>'INFO'!$D$10</f>
        <v>0</v>
      </c>
      <c r="N518" t="s" s="187">
        <f>'INFO'!$D$11</f>
      </c>
      <c r="O518" s="186">
        <f>'INFO'!$D$13</f>
        <v>0</v>
      </c>
      <c r="P518" s="186">
        <f>'INFO'!$D$14</f>
        <v>0</v>
      </c>
      <c r="Q518" t="s" s="187">
        <f>'INFO'!$D$15</f>
      </c>
      <c r="R518" s="188">
        <f>'INFO'!$D$17</f>
      </c>
      <c r="S518" t="s" s="187">
        <f>'INFO'!$D$18</f>
      </c>
      <c r="T518" t="s" s="187">
        <f>'INFO'!$D$19</f>
      </c>
      <c r="U518" s="186">
        <f>'INFO'!$D$22</f>
        <v>0</v>
      </c>
      <c r="V518" s="186">
        <f>'INFO'!$D$23</f>
        <v>0</v>
      </c>
      <c r="W518" t="s" s="187">
        <f>'INFO'!$D$24</f>
      </c>
      <c r="X518" s="186">
        <f>'INFO'!$D$25</f>
        <v>0</v>
      </c>
      <c r="Y518" s="186">
        <f>'INFO'!$D$26</f>
        <v>0</v>
      </c>
      <c r="Z518" s="186">
        <f>'INFO'!$D$27</f>
        <v>0</v>
      </c>
      <c r="AA518" t="s" s="187">
        <f>'INFO'!$D$28</f>
      </c>
      <c r="AB518" s="186">
        <f>'INFO'!$D$29</f>
        <v>0</v>
      </c>
      <c r="AC518" s="189">
        <f>'INFO'!$J$10</f>
        <v>0</v>
      </c>
      <c r="AD518" s="186">
        <f>'INFO'!$J$9</f>
        <v>0</v>
      </c>
      <c r="AE518" s="186">
        <f>IF($G$505&gt;0,10*$G$505/D518,0)</f>
        <v>0</v>
      </c>
    </row>
    <row r="519" ht="15.35" customHeight="1">
      <c r="A519" t="s" s="187">
        <v>504</v>
      </c>
      <c r="B519" t="s" s="204">
        <v>299</v>
      </c>
      <c r="C519" s="208">
        <v>10085</v>
      </c>
      <c r="D519" s="182">
        <f>_xlfn.SUMIFS('MACROS'!I1:I87,'MACROS'!$C1:$C87,$B519)+_xlfn.SUMIFS('MACROS'!I1:I87,'MACROS'!$C1:$C87,"CH.VM.SHSET")</f>
        <v>0</v>
      </c>
      <c r="E519" t="s" s="183">
        <v>1</v>
      </c>
      <c r="F519" s="184">
        <f>VLOOKUP(B519,'MACROS'!C1:T87,5,FALSE)</f>
        <v>144.5</v>
      </c>
      <c r="G519" s="182">
        <f>_xlfn.SUMIFS('MACROS'!I1:I87,'MACROS'!C1:C87,B519)</f>
        <v>0</v>
      </c>
      <c r="H519" s="185">
        <f>F519*G519</f>
        <v>0</v>
      </c>
      <c r="I519" s="186">
        <f>'INFO'!$D$6</f>
        <v>0</v>
      </c>
      <c r="J519" s="186">
        <f>'INFO'!$D$7</f>
        <v>0</v>
      </c>
      <c r="K519" t="s" s="187">
        <f>'INFO'!$D$8</f>
      </c>
      <c r="L519" s="186">
        <f>'INFO'!$D$9</f>
        <v>0</v>
      </c>
      <c r="M519" s="186">
        <f>'INFO'!$D$10</f>
        <v>0</v>
      </c>
      <c r="N519" t="s" s="187">
        <f>'INFO'!$D$11</f>
      </c>
      <c r="O519" s="186">
        <f>'INFO'!$D$13</f>
        <v>0</v>
      </c>
      <c r="P519" s="186">
        <f>'INFO'!$D$14</f>
        <v>0</v>
      </c>
      <c r="Q519" t="s" s="187">
        <f>'INFO'!$D$15</f>
      </c>
      <c r="R519" s="188">
        <f>'INFO'!$D$17</f>
      </c>
      <c r="S519" t="s" s="187">
        <f>'INFO'!$D$18</f>
      </c>
      <c r="T519" t="s" s="187">
        <f>'INFO'!$D$19</f>
      </c>
      <c r="U519" s="186">
        <f>'INFO'!$D$22</f>
        <v>0</v>
      </c>
      <c r="V519" s="186">
        <f>'INFO'!$D$23</f>
        <v>0</v>
      </c>
      <c r="W519" t="s" s="187">
        <f>'INFO'!$D$24</f>
      </c>
      <c r="X519" s="186">
        <f>'INFO'!$D$25</f>
        <v>0</v>
      </c>
      <c r="Y519" s="186">
        <f>'INFO'!$D$26</f>
        <v>0</v>
      </c>
      <c r="Z519" s="186">
        <f>'INFO'!$D$27</f>
        <v>0</v>
      </c>
      <c r="AA519" t="s" s="187">
        <f>'INFO'!$D$28</f>
      </c>
      <c r="AB519" s="186">
        <f>'INFO'!$D$29</f>
        <v>0</v>
      </c>
      <c r="AC519" s="189">
        <f>'INFO'!$J$10</f>
        <v>0</v>
      </c>
      <c r="AD519" s="186">
        <f>'INFO'!$J$9</f>
        <v>0</v>
      </c>
      <c r="AE519" s="191">
        <f>IF($G$505&gt;0,10*$G$505/D519,0)</f>
        <v>0</v>
      </c>
    </row>
    <row r="520" ht="15.35" customHeight="1">
      <c r="A520" t="s" s="192">
        <v>505</v>
      </c>
      <c r="B520" t="s" s="192">
        <v>301</v>
      </c>
      <c r="C520" s="209">
        <v>10125</v>
      </c>
      <c r="D520" s="169"/>
      <c r="E520" t="s" s="194">
        <v>1</v>
      </c>
      <c r="F520" s="195">
        <f>VLOOKUP(B520,'MACROS'!C1:T87,5,FALSE)</f>
        <v>2070</v>
      </c>
      <c r="G520" s="172">
        <f>_xlfn.SUMIFS('MACROS'!I1:I87,'MACROS'!C1:C87,B520)</f>
        <v>0</v>
      </c>
      <c r="H520" s="196">
        <f>F520*G520</f>
        <v>0</v>
      </c>
      <c r="I520" s="197">
        <f>'INFO'!$D$6</f>
        <v>0</v>
      </c>
      <c r="J520" s="197">
        <f>'INFO'!$D$7</f>
        <v>0</v>
      </c>
      <c r="K520" t="s" s="198">
        <f>'INFO'!$D$8</f>
      </c>
      <c r="L520" s="197">
        <f>'INFO'!$D$9</f>
        <v>0</v>
      </c>
      <c r="M520" s="197">
        <f>'INFO'!$D$10</f>
        <v>0</v>
      </c>
      <c r="N520" t="s" s="198">
        <f>'INFO'!$D$11</f>
      </c>
      <c r="O520" s="197">
        <f>'INFO'!$D$13</f>
        <v>0</v>
      </c>
      <c r="P520" s="197">
        <f>'INFO'!$D$14</f>
        <v>0</v>
      </c>
      <c r="Q520" t="s" s="198">
        <f>'INFO'!$D$15</f>
      </c>
      <c r="R520" s="199">
        <f>'INFO'!$D$17</f>
      </c>
      <c r="S520" t="s" s="198">
        <f>'INFO'!$D$18</f>
      </c>
      <c r="T520" t="s" s="198">
        <f>'INFO'!$D$19</f>
      </c>
      <c r="U520" s="197">
        <f>'INFO'!$D$22</f>
        <v>0</v>
      </c>
      <c r="V520" s="197">
        <f>'INFO'!$D$23</f>
        <v>0</v>
      </c>
      <c r="W520" t="s" s="198">
        <f>'INFO'!$D$24</f>
      </c>
      <c r="X520" s="197">
        <f>'INFO'!$D$25</f>
        <v>0</v>
      </c>
      <c r="Y520" s="197">
        <f>'INFO'!$D$26</f>
        <v>0</v>
      </c>
      <c r="Z520" s="197">
        <f>'INFO'!$D$27</f>
        <v>0</v>
      </c>
      <c r="AA520" t="s" s="198">
        <f>'INFO'!$D$28</f>
      </c>
      <c r="AB520" s="197">
        <f>'INFO'!$D$29</f>
        <v>0</v>
      </c>
      <c r="AC520" s="200">
        <f>'INFO'!$J$10</f>
        <v>0</v>
      </c>
      <c r="AD520" s="201">
        <f>'INFO'!$J$9</f>
        <v>0</v>
      </c>
      <c r="AE520" s="179"/>
    </row>
    <row r="521" ht="15.35" customHeight="1">
      <c r="A521" t="s" s="187">
        <v>506</v>
      </c>
      <c r="B521" t="s" s="180">
        <v>303</v>
      </c>
      <c r="C521" s="210">
        <v>10125</v>
      </c>
      <c r="D521" s="182">
        <f>_xlfn.SUMIFS('MACROS'!I1:I87,'MACROS'!$C1:$C87,$B521)+_xlfn.SUMIFS('MACROS'!I1:I87,'MACROS'!$C1:$C87,"CH.VM.SHDTSET")</f>
        <v>0</v>
      </c>
      <c r="E521" t="s" s="183">
        <v>1</v>
      </c>
      <c r="F521" s="184">
        <f>VLOOKUP(B521,'MACROS'!C1:T87,5,FALSE)</f>
        <v>178</v>
      </c>
      <c r="G521" s="182">
        <f>_xlfn.SUMIFS('MACROS'!I1:I87,'MACROS'!C1:C87,B521)</f>
        <v>0</v>
      </c>
      <c r="H521" s="185">
        <f>F521*G521</f>
        <v>0</v>
      </c>
      <c r="I521" s="186">
        <f>'INFO'!$D$6</f>
        <v>0</v>
      </c>
      <c r="J521" s="186">
        <f>'INFO'!$D$7</f>
        <v>0</v>
      </c>
      <c r="K521" t="s" s="187">
        <f>'INFO'!$D$8</f>
      </c>
      <c r="L521" s="186">
        <f>'INFO'!$D$9</f>
        <v>0</v>
      </c>
      <c r="M521" s="186">
        <f>'INFO'!$D$10</f>
        <v>0</v>
      </c>
      <c r="N521" t="s" s="187">
        <f>'INFO'!$D$11</f>
      </c>
      <c r="O521" s="186">
        <f>'INFO'!$D$13</f>
        <v>0</v>
      </c>
      <c r="P521" s="186">
        <f>'INFO'!$D$14</f>
        <v>0</v>
      </c>
      <c r="Q521" t="s" s="187">
        <f>'INFO'!$D$15</f>
      </c>
      <c r="R521" s="188">
        <f>'INFO'!$D$17</f>
      </c>
      <c r="S521" t="s" s="187">
        <f>'INFO'!$D$18</f>
      </c>
      <c r="T521" t="s" s="187">
        <f>'INFO'!$D$19</f>
      </c>
      <c r="U521" s="186">
        <f>'INFO'!$D$22</f>
        <v>0</v>
      </c>
      <c r="V521" s="186">
        <f>'INFO'!$D$23</f>
        <v>0</v>
      </c>
      <c r="W521" t="s" s="187">
        <f>'INFO'!$D$24</f>
      </c>
      <c r="X521" s="186">
        <f>'INFO'!$D$25</f>
        <v>0</v>
      </c>
      <c r="Y521" s="186">
        <f>'INFO'!$D$26</f>
        <v>0</v>
      </c>
      <c r="Z521" s="186">
        <f>'INFO'!$D$27</f>
        <v>0</v>
      </c>
      <c r="AA521" t="s" s="187">
        <f>'INFO'!$D$28</f>
      </c>
      <c r="AB521" s="186">
        <f>'INFO'!$D$29</f>
        <v>0</v>
      </c>
      <c r="AC521" s="189">
        <f>'INFO'!$J$10</f>
        <v>0</v>
      </c>
      <c r="AD521" s="186">
        <f>'INFO'!$J$9</f>
        <v>0</v>
      </c>
      <c r="AE521" s="190">
        <f>IF($G$520&gt;0,10*$G$520/D521,0)</f>
        <v>0</v>
      </c>
    </row>
    <row r="522" ht="15.35" customHeight="1">
      <c r="A522" t="s" s="187">
        <v>507</v>
      </c>
      <c r="B522" t="s" s="180">
        <v>305</v>
      </c>
      <c r="C522" s="210">
        <v>10125</v>
      </c>
      <c r="D522" s="182">
        <f>_xlfn.SUMIFS('MACROS'!I1:I87,'MACROS'!$C1:$C87,$B522)+_xlfn.SUMIFS('MACROS'!I1:I87,'MACROS'!$C1:$C87,"CH.VM.SHDTSET")</f>
        <v>0</v>
      </c>
      <c r="E522" t="s" s="183">
        <v>1</v>
      </c>
      <c r="F522" s="184">
        <f>VLOOKUP(B522,'MACROS'!C1:T87,5,FALSE)</f>
        <v>165</v>
      </c>
      <c r="G522" s="182">
        <f>_xlfn.SUMIFS('MACROS'!I1:I87,'MACROS'!C1:C87,B522)</f>
        <v>0</v>
      </c>
      <c r="H522" s="185">
        <f>F522*G522</f>
        <v>0</v>
      </c>
      <c r="I522" s="186">
        <f>'INFO'!$D$6</f>
        <v>0</v>
      </c>
      <c r="J522" s="186">
        <f>'INFO'!$D$7</f>
        <v>0</v>
      </c>
      <c r="K522" t="s" s="187">
        <f>'INFO'!$D$8</f>
      </c>
      <c r="L522" s="186">
        <f>'INFO'!$D$9</f>
        <v>0</v>
      </c>
      <c r="M522" s="186">
        <f>'INFO'!$D$10</f>
        <v>0</v>
      </c>
      <c r="N522" t="s" s="187">
        <f>'INFO'!$D$11</f>
      </c>
      <c r="O522" s="186">
        <f>'INFO'!$D$13</f>
        <v>0</v>
      </c>
      <c r="P522" s="186">
        <f>'INFO'!$D$14</f>
        <v>0</v>
      </c>
      <c r="Q522" t="s" s="187">
        <f>'INFO'!$D$15</f>
      </c>
      <c r="R522" s="188">
        <f>'INFO'!$D$17</f>
      </c>
      <c r="S522" t="s" s="187">
        <f>'INFO'!$D$18</f>
      </c>
      <c r="T522" t="s" s="187">
        <f>'INFO'!$D$19</f>
      </c>
      <c r="U522" s="186">
        <f>'INFO'!$D$22</f>
        <v>0</v>
      </c>
      <c r="V522" s="186">
        <f>'INFO'!$D$23</f>
        <v>0</v>
      </c>
      <c r="W522" t="s" s="187">
        <f>'INFO'!$D$24</f>
      </c>
      <c r="X522" s="186">
        <f>'INFO'!$D$25</f>
        <v>0</v>
      </c>
      <c r="Y522" s="186">
        <f>'INFO'!$D$26</f>
        <v>0</v>
      </c>
      <c r="Z522" s="186">
        <f>'INFO'!$D$27</f>
        <v>0</v>
      </c>
      <c r="AA522" t="s" s="187">
        <f>'INFO'!$D$28</f>
      </c>
      <c r="AB522" s="186">
        <f>'INFO'!$D$29</f>
        <v>0</v>
      </c>
      <c r="AC522" s="189">
        <f>'INFO'!$J$10</f>
        <v>0</v>
      </c>
      <c r="AD522" s="186">
        <f>'INFO'!$J$9</f>
        <v>0</v>
      </c>
      <c r="AE522" s="186">
        <f>IF($G$520&gt;0,10*$G$520/D522,0)</f>
        <v>0</v>
      </c>
    </row>
    <row r="523" ht="15.35" customHeight="1">
      <c r="A523" t="s" s="187">
        <v>508</v>
      </c>
      <c r="B523" t="s" s="180">
        <v>307</v>
      </c>
      <c r="C523" s="210">
        <v>10125</v>
      </c>
      <c r="D523" s="182">
        <f>_xlfn.SUMIFS('MACROS'!I1:I87,'MACROS'!$C1:$C87,$B523)+_xlfn.SUMIFS('MACROS'!I1:I87,'MACROS'!$C1:$C87,"CH.VM.SHDTSET")</f>
        <v>0</v>
      </c>
      <c r="E523" t="s" s="183">
        <v>1</v>
      </c>
      <c r="F523" s="184">
        <f>VLOOKUP(B523,'MACROS'!C1:T87,5,FALSE)</f>
        <v>156</v>
      </c>
      <c r="G523" s="182">
        <f>_xlfn.SUMIFS('MACROS'!I1:I87,'MACROS'!C1:C87,B523)</f>
        <v>0</v>
      </c>
      <c r="H523" s="185">
        <f>F523*G523</f>
        <v>0</v>
      </c>
      <c r="I523" s="186">
        <f>'INFO'!$D$6</f>
        <v>0</v>
      </c>
      <c r="J523" s="186">
        <f>'INFO'!$D$7</f>
        <v>0</v>
      </c>
      <c r="K523" t="s" s="187">
        <f>'INFO'!$D$8</f>
      </c>
      <c r="L523" s="186">
        <f>'INFO'!$D$9</f>
        <v>0</v>
      </c>
      <c r="M523" s="186">
        <f>'INFO'!$D$10</f>
        <v>0</v>
      </c>
      <c r="N523" t="s" s="187">
        <f>'INFO'!$D$11</f>
      </c>
      <c r="O523" s="186">
        <f>'INFO'!$D$13</f>
        <v>0</v>
      </c>
      <c r="P523" s="186">
        <f>'INFO'!$D$14</f>
        <v>0</v>
      </c>
      <c r="Q523" t="s" s="187">
        <f>'INFO'!$D$15</f>
      </c>
      <c r="R523" s="188">
        <f>'INFO'!$D$17</f>
      </c>
      <c r="S523" t="s" s="187">
        <f>'INFO'!$D$18</f>
      </c>
      <c r="T523" t="s" s="187">
        <f>'INFO'!$D$19</f>
      </c>
      <c r="U523" s="186">
        <f>'INFO'!$D$22</f>
        <v>0</v>
      </c>
      <c r="V523" s="186">
        <f>'INFO'!$D$23</f>
        <v>0</v>
      </c>
      <c r="W523" t="s" s="187">
        <f>'INFO'!$D$24</f>
      </c>
      <c r="X523" s="186">
        <f>'INFO'!$D$25</f>
        <v>0</v>
      </c>
      <c r="Y523" s="186">
        <f>'INFO'!$D$26</f>
        <v>0</v>
      </c>
      <c r="Z523" s="186">
        <f>'INFO'!$D$27</f>
        <v>0</v>
      </c>
      <c r="AA523" t="s" s="187">
        <f>'INFO'!$D$28</f>
      </c>
      <c r="AB523" s="186">
        <f>'INFO'!$D$29</f>
        <v>0</v>
      </c>
      <c r="AC523" s="189">
        <f>'INFO'!$J$10</f>
        <v>0</v>
      </c>
      <c r="AD523" s="186">
        <f>'INFO'!$J$9</f>
        <v>0</v>
      </c>
      <c r="AE523" s="186">
        <f>IF($G$520&gt;0,10*$G$520/D523,0)</f>
        <v>0</v>
      </c>
    </row>
    <row r="524" ht="15.35" customHeight="1">
      <c r="A524" t="s" s="180">
        <v>509</v>
      </c>
      <c r="B524" t="s" s="180">
        <v>309</v>
      </c>
      <c r="C524" s="210">
        <v>10125</v>
      </c>
      <c r="D524" s="182">
        <f>_xlfn.SUMIFS('MACROS'!I1:I87,'MACROS'!$C1:$C87,$B524)+_xlfn.SUMIFS('MACROS'!I1:I87,'MACROS'!$C1:$C87,"CH.VM.SHDTSET")</f>
        <v>0</v>
      </c>
      <c r="E524" t="s" s="183">
        <v>1</v>
      </c>
      <c r="F524" s="184">
        <f>VLOOKUP(B524,'MACROS'!C1:T87,5,FALSE)</f>
        <v>157.5</v>
      </c>
      <c r="G524" s="182">
        <f>_xlfn.SUMIFS('MACROS'!I1:I87,'MACROS'!C1:C87,B524)</f>
        <v>0</v>
      </c>
      <c r="H524" s="185">
        <f>F524*G524</f>
        <v>0</v>
      </c>
      <c r="I524" s="186">
        <f>'INFO'!$D$6</f>
        <v>0</v>
      </c>
      <c r="J524" s="186">
        <f>'INFO'!$D$7</f>
        <v>0</v>
      </c>
      <c r="K524" t="s" s="187">
        <f>'INFO'!$D$8</f>
      </c>
      <c r="L524" s="186">
        <f>'INFO'!$D$9</f>
        <v>0</v>
      </c>
      <c r="M524" s="186">
        <f>'INFO'!$D$10</f>
        <v>0</v>
      </c>
      <c r="N524" t="s" s="187">
        <f>'INFO'!$D$11</f>
      </c>
      <c r="O524" s="186">
        <f>'INFO'!$D$13</f>
        <v>0</v>
      </c>
      <c r="P524" s="186">
        <f>'INFO'!$D$14</f>
        <v>0</v>
      </c>
      <c r="Q524" t="s" s="187">
        <f>'INFO'!$D$15</f>
      </c>
      <c r="R524" s="188">
        <f>'INFO'!$D$17</f>
      </c>
      <c r="S524" t="s" s="187">
        <f>'INFO'!$D$18</f>
      </c>
      <c r="T524" t="s" s="187">
        <f>'INFO'!$D$19</f>
      </c>
      <c r="U524" s="186">
        <f>'INFO'!$D$22</f>
        <v>0</v>
      </c>
      <c r="V524" s="186">
        <f>'INFO'!$D$23</f>
        <v>0</v>
      </c>
      <c r="W524" t="s" s="187">
        <f>'INFO'!$D$24</f>
      </c>
      <c r="X524" s="186">
        <f>'INFO'!$D$25</f>
        <v>0</v>
      </c>
      <c r="Y524" s="186">
        <f>'INFO'!$D$26</f>
        <v>0</v>
      </c>
      <c r="Z524" s="186">
        <f>'INFO'!$D$27</f>
        <v>0</v>
      </c>
      <c r="AA524" t="s" s="187">
        <f>'INFO'!$D$28</f>
      </c>
      <c r="AB524" s="186">
        <f>'INFO'!$D$29</f>
        <v>0</v>
      </c>
      <c r="AC524" s="189">
        <f>'INFO'!$J$10</f>
        <v>0</v>
      </c>
      <c r="AD524" s="186">
        <f>'INFO'!$J$9</f>
        <v>0</v>
      </c>
      <c r="AE524" s="186">
        <f>IF($G$520&gt;0,10*$G$520/D524,0)</f>
        <v>0</v>
      </c>
    </row>
    <row r="525" ht="15.35" customHeight="1">
      <c r="A525" t="s" s="180">
        <v>510</v>
      </c>
      <c r="B525" t="s" s="180">
        <v>311</v>
      </c>
      <c r="C525" s="210">
        <v>10125</v>
      </c>
      <c r="D525" s="182">
        <f>_xlfn.SUMIFS('MACROS'!I1:I87,'MACROS'!$C1:$C87,$B525)+_xlfn.SUMIFS('MACROS'!I1:I87,'MACROS'!$C1:$C87,"CH.VM.SHDTSET")</f>
        <v>0</v>
      </c>
      <c r="E525" t="s" s="183">
        <v>1</v>
      </c>
      <c r="F525" s="184">
        <f>VLOOKUP(B525,'MACROS'!C1:T87,5,FALSE)</f>
        <v>191.5</v>
      </c>
      <c r="G525" s="182">
        <f>_xlfn.SUMIFS('MACROS'!I1:I87,'MACROS'!C1:C87,B525)</f>
        <v>0</v>
      </c>
      <c r="H525" s="185">
        <f>F525*G525</f>
        <v>0</v>
      </c>
      <c r="I525" s="186">
        <f>'INFO'!$D$6</f>
        <v>0</v>
      </c>
      <c r="J525" s="186">
        <f>'INFO'!$D$7</f>
        <v>0</v>
      </c>
      <c r="K525" t="s" s="187">
        <f>'INFO'!$D$8</f>
      </c>
      <c r="L525" s="186">
        <f>'INFO'!$D$9</f>
        <v>0</v>
      </c>
      <c r="M525" s="186">
        <f>'INFO'!$D$10</f>
        <v>0</v>
      </c>
      <c r="N525" t="s" s="187">
        <f>'INFO'!$D$11</f>
      </c>
      <c r="O525" s="186">
        <f>'INFO'!$D$13</f>
        <v>0</v>
      </c>
      <c r="P525" s="186">
        <f>'INFO'!$D$14</f>
        <v>0</v>
      </c>
      <c r="Q525" t="s" s="187">
        <f>'INFO'!$D$15</f>
      </c>
      <c r="R525" s="188">
        <f>'INFO'!$D$17</f>
      </c>
      <c r="S525" t="s" s="187">
        <f>'INFO'!$D$18</f>
      </c>
      <c r="T525" t="s" s="187">
        <f>'INFO'!$D$19</f>
      </c>
      <c r="U525" s="186">
        <f>'INFO'!$D$22</f>
        <v>0</v>
      </c>
      <c r="V525" s="186">
        <f>'INFO'!$D$23</f>
        <v>0</v>
      </c>
      <c r="W525" t="s" s="187">
        <f>'INFO'!$D$24</f>
      </c>
      <c r="X525" s="186">
        <f>'INFO'!$D$25</f>
        <v>0</v>
      </c>
      <c r="Y525" s="186">
        <f>'INFO'!$D$26</f>
        <v>0</v>
      </c>
      <c r="Z525" s="186">
        <f>'INFO'!$D$27</f>
        <v>0</v>
      </c>
      <c r="AA525" t="s" s="187">
        <f>'INFO'!$D$28</f>
      </c>
      <c r="AB525" s="186">
        <f>'INFO'!$D$29</f>
        <v>0</v>
      </c>
      <c r="AC525" s="189">
        <f>'INFO'!$J$10</f>
        <v>0</v>
      </c>
      <c r="AD525" s="186">
        <f>'INFO'!$J$9</f>
        <v>0</v>
      </c>
      <c r="AE525" s="186">
        <f>IF($G$520&gt;0,10*$G$520/D525,0)</f>
        <v>0</v>
      </c>
    </row>
    <row r="526" ht="15.35" customHeight="1">
      <c r="A526" t="s" s="180">
        <v>511</v>
      </c>
      <c r="B526" t="s" s="180">
        <v>313</v>
      </c>
      <c r="C526" s="210">
        <v>10125</v>
      </c>
      <c r="D526" s="182">
        <f>_xlfn.SUMIFS('MACROS'!I1:I87,'MACROS'!$C1:$C87,$B526)+_xlfn.SUMIFS('MACROS'!I1:I87,'MACROS'!$C1:$C87,"CH.VM.SHDTSET")</f>
        <v>0</v>
      </c>
      <c r="E526" t="s" s="183">
        <v>1</v>
      </c>
      <c r="F526" s="184">
        <f>VLOOKUP(B526,'MACROS'!C1:T87,5,FALSE)</f>
        <v>148</v>
      </c>
      <c r="G526" s="182">
        <f>_xlfn.SUMIFS('MACROS'!I1:I87,'MACROS'!C1:C87,B526)</f>
        <v>0</v>
      </c>
      <c r="H526" s="185">
        <f>F526*G526</f>
        <v>0</v>
      </c>
      <c r="I526" s="186">
        <f>'INFO'!$D$6</f>
        <v>0</v>
      </c>
      <c r="J526" s="186">
        <f>'INFO'!$D$7</f>
        <v>0</v>
      </c>
      <c r="K526" t="s" s="187">
        <f>'INFO'!$D$8</f>
      </c>
      <c r="L526" s="186">
        <f>'INFO'!$D$9</f>
        <v>0</v>
      </c>
      <c r="M526" s="186">
        <f>'INFO'!$D$10</f>
        <v>0</v>
      </c>
      <c r="N526" t="s" s="187">
        <f>'INFO'!$D$11</f>
      </c>
      <c r="O526" s="186">
        <f>'INFO'!$D$13</f>
        <v>0</v>
      </c>
      <c r="P526" s="186">
        <f>'INFO'!$D$14</f>
        <v>0</v>
      </c>
      <c r="Q526" t="s" s="187">
        <f>'INFO'!$D$15</f>
      </c>
      <c r="R526" s="188">
        <f>'INFO'!$D$17</f>
      </c>
      <c r="S526" t="s" s="187">
        <f>'INFO'!$D$18</f>
      </c>
      <c r="T526" t="s" s="187">
        <f>'INFO'!$D$19</f>
      </c>
      <c r="U526" s="186">
        <f>'INFO'!$D$22</f>
        <v>0</v>
      </c>
      <c r="V526" s="186">
        <f>'INFO'!$D$23</f>
        <v>0</v>
      </c>
      <c r="W526" t="s" s="187">
        <f>'INFO'!$D$24</f>
      </c>
      <c r="X526" s="186">
        <f>'INFO'!$D$25</f>
        <v>0</v>
      </c>
      <c r="Y526" s="186">
        <f>'INFO'!$D$26</f>
        <v>0</v>
      </c>
      <c r="Z526" s="186">
        <f>'INFO'!$D$27</f>
        <v>0</v>
      </c>
      <c r="AA526" t="s" s="187">
        <f>'INFO'!$D$28</f>
      </c>
      <c r="AB526" s="186">
        <f>'INFO'!$D$29</f>
        <v>0</v>
      </c>
      <c r="AC526" s="189">
        <f>'INFO'!$J$10</f>
        <v>0</v>
      </c>
      <c r="AD526" s="186">
        <f>'INFO'!$J$9</f>
        <v>0</v>
      </c>
      <c r="AE526" s="186">
        <f>IF($G$520&gt;0,10*$G$520/D526,0)</f>
        <v>0</v>
      </c>
    </row>
    <row r="527" ht="15.35" customHeight="1">
      <c r="A527" t="s" s="180">
        <v>512</v>
      </c>
      <c r="B527" t="s" s="180">
        <v>315</v>
      </c>
      <c r="C527" s="210">
        <v>10125</v>
      </c>
      <c r="D527" s="182">
        <f>_xlfn.SUMIFS('MACROS'!I1:I87,'MACROS'!$C1:$C87,$B527)+_xlfn.SUMIFS('MACROS'!I1:I87,'MACROS'!$C1:$C87,"CH.VM.SHDTSET")</f>
        <v>0</v>
      </c>
      <c r="E527" t="s" s="183">
        <v>1</v>
      </c>
      <c r="F527" s="184">
        <f>VLOOKUP(B527,'MACROS'!C1:T87,5,FALSE)</f>
        <v>154.5</v>
      </c>
      <c r="G527" s="182">
        <f>_xlfn.SUMIFS('MACROS'!I1:I87,'MACROS'!C1:C87,B527)</f>
        <v>0</v>
      </c>
      <c r="H527" s="185">
        <f>F527*G527</f>
        <v>0</v>
      </c>
      <c r="I527" s="186">
        <f>'INFO'!$D$6</f>
        <v>0</v>
      </c>
      <c r="J527" s="186">
        <f>'INFO'!$D$7</f>
        <v>0</v>
      </c>
      <c r="K527" t="s" s="187">
        <f>'INFO'!$D$8</f>
      </c>
      <c r="L527" s="186">
        <f>'INFO'!$D$9</f>
        <v>0</v>
      </c>
      <c r="M527" s="186">
        <f>'INFO'!$D$10</f>
        <v>0</v>
      </c>
      <c r="N527" t="s" s="187">
        <f>'INFO'!$D$11</f>
      </c>
      <c r="O527" s="186">
        <f>'INFO'!$D$13</f>
        <v>0</v>
      </c>
      <c r="P527" s="186">
        <f>'INFO'!$D$14</f>
        <v>0</v>
      </c>
      <c r="Q527" t="s" s="187">
        <f>'INFO'!$D$15</f>
      </c>
      <c r="R527" s="188">
        <f>'INFO'!$D$17</f>
      </c>
      <c r="S527" t="s" s="187">
        <f>'INFO'!$D$18</f>
      </c>
      <c r="T527" t="s" s="187">
        <f>'INFO'!$D$19</f>
      </c>
      <c r="U527" s="186">
        <f>'INFO'!$D$22</f>
        <v>0</v>
      </c>
      <c r="V527" s="186">
        <f>'INFO'!$D$23</f>
        <v>0</v>
      </c>
      <c r="W527" t="s" s="187">
        <f>'INFO'!$D$24</f>
      </c>
      <c r="X527" s="186">
        <f>'INFO'!$D$25</f>
        <v>0</v>
      </c>
      <c r="Y527" s="186">
        <f>'INFO'!$D$26</f>
        <v>0</v>
      </c>
      <c r="Z527" s="186">
        <f>'INFO'!$D$27</f>
        <v>0</v>
      </c>
      <c r="AA527" t="s" s="187">
        <f>'INFO'!$D$28</f>
      </c>
      <c r="AB527" s="186">
        <f>'INFO'!$D$29</f>
        <v>0</v>
      </c>
      <c r="AC527" s="189">
        <f>'INFO'!$J$10</f>
        <v>0</v>
      </c>
      <c r="AD527" s="186">
        <f>'INFO'!$J$9</f>
        <v>0</v>
      </c>
      <c r="AE527" s="186">
        <f>IF($G$520&gt;0,10*$G$520/D527,0)</f>
        <v>0</v>
      </c>
    </row>
    <row r="528" ht="15.35" customHeight="1">
      <c r="A528" t="s" s="180">
        <v>513</v>
      </c>
      <c r="B528" t="s" s="180">
        <v>317</v>
      </c>
      <c r="C528" s="210">
        <v>10125</v>
      </c>
      <c r="D528" s="182">
        <f>_xlfn.SUMIFS('MACROS'!I1:I87,'MACROS'!$C1:$C87,$B528)+_xlfn.SUMIFS('MACROS'!I1:I87,'MACROS'!$C1:$C87,"CH.VM.SHDTSET")</f>
        <v>0</v>
      </c>
      <c r="E528" t="s" s="183">
        <v>1</v>
      </c>
      <c r="F528" s="184">
        <f>VLOOKUP(B528,'MACROS'!C1:T87,5,FALSE)</f>
        <v>143</v>
      </c>
      <c r="G528" s="182">
        <f>_xlfn.SUMIFS('MACROS'!I1:I87,'MACROS'!C1:C87,B528)</f>
        <v>0</v>
      </c>
      <c r="H528" s="185">
        <f>F528*G528</f>
        <v>0</v>
      </c>
      <c r="I528" s="186">
        <f>'INFO'!$D$6</f>
        <v>0</v>
      </c>
      <c r="J528" s="186">
        <f>'INFO'!$D$7</f>
        <v>0</v>
      </c>
      <c r="K528" t="s" s="187">
        <f>'INFO'!$D$8</f>
      </c>
      <c r="L528" s="186">
        <f>'INFO'!$D$9</f>
        <v>0</v>
      </c>
      <c r="M528" s="186">
        <f>'INFO'!$D$10</f>
        <v>0</v>
      </c>
      <c r="N528" t="s" s="187">
        <f>'INFO'!$D$11</f>
      </c>
      <c r="O528" s="186">
        <f>'INFO'!$D$13</f>
        <v>0</v>
      </c>
      <c r="P528" s="186">
        <f>'INFO'!$D$14</f>
        <v>0</v>
      </c>
      <c r="Q528" t="s" s="187">
        <f>'INFO'!$D$15</f>
      </c>
      <c r="R528" s="188">
        <f>'INFO'!$D$17</f>
      </c>
      <c r="S528" t="s" s="187">
        <f>'INFO'!$D$18</f>
      </c>
      <c r="T528" t="s" s="187">
        <f>'INFO'!$D$19</f>
      </c>
      <c r="U528" s="186">
        <f>'INFO'!$D$22</f>
        <v>0</v>
      </c>
      <c r="V528" s="186">
        <f>'INFO'!$D$23</f>
        <v>0</v>
      </c>
      <c r="W528" t="s" s="187">
        <f>'INFO'!$D$24</f>
      </c>
      <c r="X528" s="186">
        <f>'INFO'!$D$25</f>
        <v>0</v>
      </c>
      <c r="Y528" s="186">
        <f>'INFO'!$D$26</f>
        <v>0</v>
      </c>
      <c r="Z528" s="186">
        <f>'INFO'!$D$27</f>
        <v>0</v>
      </c>
      <c r="AA528" t="s" s="187">
        <f>'INFO'!$D$28</f>
      </c>
      <c r="AB528" s="186">
        <f>'INFO'!$D$29</f>
        <v>0</v>
      </c>
      <c r="AC528" s="189">
        <f>'INFO'!$J$10</f>
        <v>0</v>
      </c>
      <c r="AD528" s="186">
        <f>'INFO'!$J$9</f>
        <v>0</v>
      </c>
      <c r="AE528" s="186">
        <f>IF($G$520&gt;0,10*$G$520/D528,0)</f>
        <v>0</v>
      </c>
    </row>
    <row r="529" ht="15.35" customHeight="1">
      <c r="A529" t="s" s="180">
        <v>514</v>
      </c>
      <c r="B529" t="s" s="180">
        <v>319</v>
      </c>
      <c r="C529" s="210">
        <v>10125</v>
      </c>
      <c r="D529" s="182">
        <f>_xlfn.SUMIFS('MACROS'!I1:I87,'MACROS'!$C1:$C87,$B529)+_xlfn.SUMIFS('MACROS'!I1:I87,'MACROS'!$C1:$C87,"CH.VM.SHDTSET")</f>
        <v>0</v>
      </c>
      <c r="E529" t="s" s="183">
        <v>1</v>
      </c>
      <c r="F529" s="184">
        <f>VLOOKUP(B529,'MACROS'!C1:T87,5,FALSE)</f>
        <v>174.5</v>
      </c>
      <c r="G529" s="182">
        <f>_xlfn.SUMIFS('MACROS'!I1:I87,'MACROS'!C1:C87,B529)</f>
        <v>0</v>
      </c>
      <c r="H529" s="185">
        <f>F529*G529</f>
        <v>0</v>
      </c>
      <c r="I529" s="186">
        <f>'INFO'!$D$6</f>
        <v>0</v>
      </c>
      <c r="J529" s="186">
        <f>'INFO'!$D$7</f>
        <v>0</v>
      </c>
      <c r="K529" t="s" s="187">
        <f>'INFO'!$D$8</f>
      </c>
      <c r="L529" s="186">
        <f>'INFO'!$D$9</f>
        <v>0</v>
      </c>
      <c r="M529" s="186">
        <f>'INFO'!$D$10</f>
        <v>0</v>
      </c>
      <c r="N529" t="s" s="187">
        <f>'INFO'!$D$11</f>
      </c>
      <c r="O529" s="186">
        <f>'INFO'!$D$13</f>
        <v>0</v>
      </c>
      <c r="P529" s="186">
        <f>'INFO'!$D$14</f>
        <v>0</v>
      </c>
      <c r="Q529" t="s" s="187">
        <f>'INFO'!$D$15</f>
      </c>
      <c r="R529" s="188">
        <f>'INFO'!$D$17</f>
      </c>
      <c r="S529" t="s" s="187">
        <f>'INFO'!$D$18</f>
      </c>
      <c r="T529" t="s" s="187">
        <f>'INFO'!$D$19</f>
      </c>
      <c r="U529" s="186">
        <f>'INFO'!$D$22</f>
        <v>0</v>
      </c>
      <c r="V529" s="186">
        <f>'INFO'!$D$23</f>
        <v>0</v>
      </c>
      <c r="W529" t="s" s="187">
        <f>'INFO'!$D$24</f>
      </c>
      <c r="X529" s="186">
        <f>'INFO'!$D$25</f>
        <v>0</v>
      </c>
      <c r="Y529" s="186">
        <f>'INFO'!$D$26</f>
        <v>0</v>
      </c>
      <c r="Z529" s="186">
        <f>'INFO'!$D$27</f>
        <v>0</v>
      </c>
      <c r="AA529" t="s" s="187">
        <f>'INFO'!$D$28</f>
      </c>
      <c r="AB529" s="186">
        <f>'INFO'!$D$29</f>
        <v>0</v>
      </c>
      <c r="AC529" s="189">
        <f>'INFO'!$J$10</f>
        <v>0</v>
      </c>
      <c r="AD529" s="186">
        <f>'INFO'!$J$9</f>
        <v>0</v>
      </c>
      <c r="AE529" s="186">
        <f>IF($G$520&gt;0,10*$G$520/D529,0)</f>
        <v>0</v>
      </c>
    </row>
    <row r="530" ht="15.35" customHeight="1">
      <c r="A530" t="s" s="180">
        <v>515</v>
      </c>
      <c r="B530" t="s" s="180">
        <v>321</v>
      </c>
      <c r="C530" s="210">
        <v>10125</v>
      </c>
      <c r="D530" s="182">
        <f>_xlfn.SUMIFS('MACROS'!I1:I87,'MACROS'!$C1:$C87,$B530)+_xlfn.SUMIFS('MACROS'!I1:I87,'MACROS'!$C1:$C87,"CH.VM.SHDTSET")</f>
        <v>0</v>
      </c>
      <c r="E530" t="s" s="183">
        <v>1</v>
      </c>
      <c r="F530" s="184">
        <f>VLOOKUP(B530,'MACROS'!C1:T87,5,FALSE)</f>
        <v>138</v>
      </c>
      <c r="G530" s="182">
        <f>_xlfn.SUMIFS('MACROS'!I1:I87,'MACROS'!C1:C87,B530)</f>
        <v>0</v>
      </c>
      <c r="H530" s="185">
        <f>F530*G530</f>
        <v>0</v>
      </c>
      <c r="I530" s="186">
        <f>'INFO'!$D$6</f>
        <v>0</v>
      </c>
      <c r="J530" s="186">
        <f>'INFO'!$D$7</f>
        <v>0</v>
      </c>
      <c r="K530" t="s" s="187">
        <f>'INFO'!$D$8</f>
      </c>
      <c r="L530" s="186">
        <f>'INFO'!$D$9</f>
        <v>0</v>
      </c>
      <c r="M530" s="186">
        <f>'INFO'!$D$10</f>
        <v>0</v>
      </c>
      <c r="N530" t="s" s="187">
        <f>'INFO'!$D$11</f>
      </c>
      <c r="O530" s="186">
        <f>'INFO'!$D$13</f>
        <v>0</v>
      </c>
      <c r="P530" s="186">
        <f>'INFO'!$D$14</f>
        <v>0</v>
      </c>
      <c r="Q530" t="s" s="187">
        <f>'INFO'!$D$15</f>
      </c>
      <c r="R530" s="188">
        <f>'INFO'!$D$17</f>
      </c>
      <c r="S530" t="s" s="187">
        <f>'INFO'!$D$18</f>
      </c>
      <c r="T530" t="s" s="187">
        <f>'INFO'!$D$19</f>
      </c>
      <c r="U530" s="186">
        <f>'INFO'!$D$22</f>
        <v>0</v>
      </c>
      <c r="V530" s="186">
        <f>'INFO'!$D$23</f>
        <v>0</v>
      </c>
      <c r="W530" t="s" s="187">
        <f>'INFO'!$D$24</f>
      </c>
      <c r="X530" s="186">
        <f>'INFO'!$D$25</f>
        <v>0</v>
      </c>
      <c r="Y530" s="186">
        <f>'INFO'!$D$26</f>
        <v>0</v>
      </c>
      <c r="Z530" s="186">
        <f>'INFO'!$D$27</f>
        <v>0</v>
      </c>
      <c r="AA530" t="s" s="187">
        <f>'INFO'!$D$28</f>
      </c>
      <c r="AB530" s="186">
        <f>'INFO'!$D$29</f>
        <v>0</v>
      </c>
      <c r="AC530" s="189">
        <f>'INFO'!$J$10</f>
        <v>0</v>
      </c>
      <c r="AD530" s="186">
        <f>'INFO'!$J$9</f>
        <v>0</v>
      </c>
      <c r="AE530" s="186">
        <f>IF($G$520&gt;0,10*$G$520/D530,0)</f>
        <v>0</v>
      </c>
    </row>
    <row r="531" ht="15.35" customHeight="1">
      <c r="A531" t="s" s="180">
        <v>516</v>
      </c>
      <c r="B531" t="s" s="180">
        <v>323</v>
      </c>
      <c r="C531" s="210">
        <v>10125</v>
      </c>
      <c r="D531" s="182">
        <f>_xlfn.SUMIFS('MACROS'!I1:I87,'MACROS'!$C1:$C87,$B531)+_xlfn.SUMIFS('MACROS'!I1:I87,'MACROS'!$C1:$C87,"CH.VM.SHDTSET")</f>
        <v>0</v>
      </c>
      <c r="E531" t="s" s="183">
        <v>1</v>
      </c>
      <c r="F531" s="184">
        <f>VLOOKUP(B531,'MACROS'!C1:T87,5,FALSE)</f>
        <v>154</v>
      </c>
      <c r="G531" s="182">
        <f>_xlfn.SUMIFS('MACROS'!I1:I87,'MACROS'!C1:C87,B531)</f>
        <v>0</v>
      </c>
      <c r="H531" s="185">
        <f>F531*G531</f>
        <v>0</v>
      </c>
      <c r="I531" s="186">
        <f>'INFO'!$D$6</f>
        <v>0</v>
      </c>
      <c r="J531" s="186">
        <f>'INFO'!$D$7</f>
        <v>0</v>
      </c>
      <c r="K531" t="s" s="187">
        <f>'INFO'!$D$8</f>
      </c>
      <c r="L531" s="186">
        <f>'INFO'!$D$9</f>
        <v>0</v>
      </c>
      <c r="M531" s="186">
        <f>'INFO'!$D$10</f>
        <v>0</v>
      </c>
      <c r="N531" t="s" s="187">
        <f>'INFO'!$D$11</f>
      </c>
      <c r="O531" s="186">
        <f>'INFO'!$D$13</f>
        <v>0</v>
      </c>
      <c r="P531" s="186">
        <f>'INFO'!$D$14</f>
        <v>0</v>
      </c>
      <c r="Q531" t="s" s="187">
        <f>'INFO'!$D$15</f>
      </c>
      <c r="R531" s="188">
        <f>'INFO'!$D$17</f>
      </c>
      <c r="S531" t="s" s="187">
        <f>'INFO'!$D$18</f>
      </c>
      <c r="T531" t="s" s="187">
        <f>'INFO'!$D$19</f>
      </c>
      <c r="U531" s="186">
        <f>'INFO'!$D$22</f>
        <v>0</v>
      </c>
      <c r="V531" s="186">
        <f>'INFO'!$D$23</f>
        <v>0</v>
      </c>
      <c r="W531" t="s" s="187">
        <f>'INFO'!$D$24</f>
      </c>
      <c r="X531" s="186">
        <f>'INFO'!$D$25</f>
        <v>0</v>
      </c>
      <c r="Y531" s="186">
        <f>'INFO'!$D$26</f>
        <v>0</v>
      </c>
      <c r="Z531" s="186">
        <f>'INFO'!$D$27</f>
        <v>0</v>
      </c>
      <c r="AA531" t="s" s="187">
        <f>'INFO'!$D$28</f>
      </c>
      <c r="AB531" s="186">
        <f>'INFO'!$D$29</f>
        <v>0</v>
      </c>
      <c r="AC531" s="189">
        <f>'INFO'!$J$10</f>
        <v>0</v>
      </c>
      <c r="AD531" s="186">
        <f>'INFO'!$J$9</f>
        <v>0</v>
      </c>
      <c r="AE531" s="186">
        <f>IF($G$520&gt;0,10*$G$520/D531,0)</f>
        <v>0</v>
      </c>
    </row>
    <row r="532" ht="15.35" customHeight="1">
      <c r="A532" t="s" s="180">
        <v>517</v>
      </c>
      <c r="B532" t="s" s="180">
        <v>325</v>
      </c>
      <c r="C532" s="210">
        <v>10125</v>
      </c>
      <c r="D532" s="182">
        <f>_xlfn.SUMIFS('MACROS'!I1:I87,'MACROS'!$C1:$C87,$B532)+_xlfn.SUMIFS('MACROS'!I1:I87,'MACROS'!$C1:$C87,"CH.VM.SHDTSET")</f>
        <v>0</v>
      </c>
      <c r="E532" t="s" s="183">
        <v>1</v>
      </c>
      <c r="F532" s="184">
        <f>VLOOKUP(B532,'MACROS'!C1:T87,5,FALSE)</f>
        <v>196.5</v>
      </c>
      <c r="G532" s="182">
        <f>_xlfn.SUMIFS('MACROS'!I1:I87,'MACROS'!C1:C87,B532)</f>
        <v>0</v>
      </c>
      <c r="H532" s="185">
        <f>F532*G532</f>
        <v>0</v>
      </c>
      <c r="I532" s="186">
        <f>'INFO'!$D$6</f>
        <v>0</v>
      </c>
      <c r="J532" s="186">
        <f>'INFO'!$D$7</f>
        <v>0</v>
      </c>
      <c r="K532" t="s" s="187">
        <f>'INFO'!$D$8</f>
      </c>
      <c r="L532" s="186">
        <f>'INFO'!$D$9</f>
        <v>0</v>
      </c>
      <c r="M532" s="186">
        <f>'INFO'!$D$10</f>
        <v>0</v>
      </c>
      <c r="N532" t="s" s="187">
        <f>'INFO'!$D$11</f>
      </c>
      <c r="O532" s="186">
        <f>'INFO'!$D$13</f>
        <v>0</v>
      </c>
      <c r="P532" s="186">
        <f>'INFO'!$D$14</f>
        <v>0</v>
      </c>
      <c r="Q532" t="s" s="187">
        <f>'INFO'!$D$15</f>
      </c>
      <c r="R532" s="188">
        <f>'INFO'!$D$17</f>
      </c>
      <c r="S532" t="s" s="187">
        <f>'INFO'!$D$18</f>
      </c>
      <c r="T532" t="s" s="187">
        <f>'INFO'!$D$19</f>
      </c>
      <c r="U532" s="186">
        <f>'INFO'!$D$22</f>
        <v>0</v>
      </c>
      <c r="V532" s="186">
        <f>'INFO'!$D$23</f>
        <v>0</v>
      </c>
      <c r="W532" t="s" s="187">
        <f>'INFO'!$D$24</f>
      </c>
      <c r="X532" s="186">
        <f>'INFO'!$D$25</f>
        <v>0</v>
      </c>
      <c r="Y532" s="186">
        <f>'INFO'!$D$26</f>
        <v>0</v>
      </c>
      <c r="Z532" s="186">
        <f>'INFO'!$D$27</f>
        <v>0</v>
      </c>
      <c r="AA532" t="s" s="187">
        <f>'INFO'!$D$28</f>
      </c>
      <c r="AB532" s="186">
        <f>'INFO'!$D$29</f>
        <v>0</v>
      </c>
      <c r="AC532" s="189">
        <f>'INFO'!$J$10</f>
        <v>0</v>
      </c>
      <c r="AD532" s="186">
        <f>'INFO'!$J$9</f>
        <v>0</v>
      </c>
      <c r="AE532" s="186">
        <f>IF($G$520&gt;0,10*$G$520/D532,0)</f>
        <v>0</v>
      </c>
    </row>
    <row r="533" ht="15.35" customHeight="1">
      <c r="A533" t="s" s="180">
        <v>518</v>
      </c>
      <c r="B533" t="s" s="180">
        <v>327</v>
      </c>
      <c r="C533" s="210">
        <v>10125</v>
      </c>
      <c r="D533" s="182">
        <f>_xlfn.SUMIFS('MACROS'!I1:I87,'MACROS'!$C1:$C87,$B533)+_xlfn.SUMIFS('MACROS'!I1:I87,'MACROS'!$C1:$C87,"CH.VM.SHDTSET")</f>
        <v>0</v>
      </c>
      <c r="E533" t="s" s="183">
        <v>1</v>
      </c>
      <c r="F533" s="184">
        <f>VLOOKUP(B533,'MACROS'!C1:T87,5,FALSE)</f>
        <v>166</v>
      </c>
      <c r="G533" s="182">
        <f>_xlfn.SUMIFS('MACROS'!I1:I87,'MACROS'!C1:C87,B533)</f>
        <v>0</v>
      </c>
      <c r="H533" s="185">
        <f>F533*G533</f>
        <v>0</v>
      </c>
      <c r="I533" s="186">
        <f>'INFO'!$D$6</f>
        <v>0</v>
      </c>
      <c r="J533" s="186">
        <f>'INFO'!$D$7</f>
        <v>0</v>
      </c>
      <c r="K533" t="s" s="187">
        <f>'INFO'!$D$8</f>
      </c>
      <c r="L533" s="186">
        <f>'INFO'!$D$9</f>
        <v>0</v>
      </c>
      <c r="M533" s="186">
        <f>'INFO'!$D$10</f>
        <v>0</v>
      </c>
      <c r="N533" t="s" s="187">
        <f>'INFO'!$D$11</f>
      </c>
      <c r="O533" s="186">
        <f>'INFO'!$D$13</f>
        <v>0</v>
      </c>
      <c r="P533" s="186">
        <f>'INFO'!$D$14</f>
        <v>0</v>
      </c>
      <c r="Q533" t="s" s="187">
        <f>'INFO'!$D$15</f>
      </c>
      <c r="R533" s="188">
        <f>'INFO'!$D$17</f>
      </c>
      <c r="S533" t="s" s="187">
        <f>'INFO'!$D$18</f>
      </c>
      <c r="T533" t="s" s="187">
        <f>'INFO'!$D$19</f>
      </c>
      <c r="U533" s="186">
        <f>'INFO'!$D$22</f>
        <v>0</v>
      </c>
      <c r="V533" s="186">
        <f>'INFO'!$D$23</f>
        <v>0</v>
      </c>
      <c r="W533" t="s" s="187">
        <f>'INFO'!$D$24</f>
      </c>
      <c r="X533" s="186">
        <f>'INFO'!$D$25</f>
        <v>0</v>
      </c>
      <c r="Y533" s="186">
        <f>'INFO'!$D$26</f>
        <v>0</v>
      </c>
      <c r="Z533" s="186">
        <f>'INFO'!$D$27</f>
        <v>0</v>
      </c>
      <c r="AA533" t="s" s="187">
        <f>'INFO'!$D$28</f>
      </c>
      <c r="AB533" s="186">
        <f>'INFO'!$D$29</f>
        <v>0</v>
      </c>
      <c r="AC533" s="189">
        <f>'INFO'!$J$10</f>
        <v>0</v>
      </c>
      <c r="AD533" s="186">
        <f>'INFO'!$J$9</f>
        <v>0</v>
      </c>
      <c r="AE533" s="186">
        <f>IF($G$520&gt;0,10*$G$520/D533,0)</f>
        <v>0</v>
      </c>
    </row>
    <row r="534" ht="15.35" customHeight="1">
      <c r="A534" t="s" s="187">
        <v>519</v>
      </c>
      <c r="B534" t="s" s="180">
        <v>329</v>
      </c>
      <c r="C534" s="211">
        <v>10125</v>
      </c>
      <c r="D534" s="182">
        <f>_xlfn.SUMIFS('MACROS'!I1:I87,'MACROS'!$C1:$C87,$B534)+_xlfn.SUMIFS('MACROS'!I1:I87,'MACROS'!$C1:$C87,"CH.VM.SHDTSET")</f>
        <v>0</v>
      </c>
      <c r="E534" t="s" s="183">
        <v>1</v>
      </c>
      <c r="F534" s="184">
        <f>VLOOKUP(B534,'MACROS'!C1:T87,5,FALSE)</f>
        <v>177.5</v>
      </c>
      <c r="G534" s="182">
        <f>_xlfn.SUMIFS('MACROS'!I1:I87,'MACROS'!C1:C87,B534)</f>
        <v>0</v>
      </c>
      <c r="H534" s="185">
        <f>F534*G534</f>
        <v>0</v>
      </c>
      <c r="I534" s="186">
        <f>'INFO'!$D$6</f>
        <v>0</v>
      </c>
      <c r="J534" s="186">
        <f>'INFO'!$D$7</f>
        <v>0</v>
      </c>
      <c r="K534" t="s" s="187">
        <f>'INFO'!$D$8</f>
      </c>
      <c r="L534" s="186">
        <f>'INFO'!$D$9</f>
        <v>0</v>
      </c>
      <c r="M534" s="186">
        <f>'INFO'!$D$10</f>
        <v>0</v>
      </c>
      <c r="N534" t="s" s="187">
        <f>'INFO'!$D$11</f>
      </c>
      <c r="O534" s="186">
        <f>'INFO'!$D$13</f>
        <v>0</v>
      </c>
      <c r="P534" s="186">
        <f>'INFO'!$D$14</f>
        <v>0</v>
      </c>
      <c r="Q534" t="s" s="187">
        <f>'INFO'!$D$15</f>
      </c>
      <c r="R534" s="188">
        <f>'INFO'!$D$17</f>
      </c>
      <c r="S534" t="s" s="187">
        <f>'INFO'!$D$18</f>
      </c>
      <c r="T534" t="s" s="187">
        <f>'INFO'!$D$19</f>
      </c>
      <c r="U534" s="186">
        <f>'INFO'!$D$22</f>
        <v>0</v>
      </c>
      <c r="V534" s="186">
        <f>'INFO'!$D$23</f>
        <v>0</v>
      </c>
      <c r="W534" t="s" s="187">
        <f>'INFO'!$D$24</f>
      </c>
      <c r="X534" s="186">
        <f>'INFO'!$D$25</f>
        <v>0</v>
      </c>
      <c r="Y534" s="186">
        <f>'INFO'!$D$26</f>
        <v>0</v>
      </c>
      <c r="Z534" s="186">
        <f>'INFO'!$D$27</f>
        <v>0</v>
      </c>
      <c r="AA534" t="s" s="187">
        <f>'INFO'!$D$28</f>
      </c>
      <c r="AB534" s="186">
        <f>'INFO'!$D$29</f>
        <v>0</v>
      </c>
      <c r="AC534" s="189">
        <f>'INFO'!$J$10</f>
        <v>0</v>
      </c>
      <c r="AD534" s="186">
        <f>'INFO'!$J$9</f>
        <v>0</v>
      </c>
      <c r="AE534" s="191">
        <f>IF($G$520&gt;0,10*$G$520/D534,0)</f>
        <v>0</v>
      </c>
    </row>
    <row r="535" ht="15.35" customHeight="1">
      <c r="A535" t="s" s="192">
        <v>490</v>
      </c>
      <c r="B535" t="s" s="202">
        <v>270</v>
      </c>
      <c r="C535" s="207">
        <v>10084</v>
      </c>
      <c r="D535" s="169"/>
      <c r="E535" t="s" s="194">
        <v>2</v>
      </c>
      <c r="F535" s="195">
        <f>VLOOKUP(B535,'MACROS'!C1:T87,5,FALSE)</f>
        <v>1686.5</v>
      </c>
      <c r="G535" s="172">
        <f>_xlfn.SUMIFS('MACROS'!J1:J87,'MACROS'!C1:C87,B535)</f>
        <v>0</v>
      </c>
      <c r="H535" s="196">
        <f>F535*G535</f>
        <v>0</v>
      </c>
      <c r="I535" s="197">
        <f>'INFO'!$D$6</f>
        <v>0</v>
      </c>
      <c r="J535" s="197">
        <f>'INFO'!$D$7</f>
        <v>0</v>
      </c>
      <c r="K535" t="s" s="198">
        <f>'INFO'!$D$8</f>
      </c>
      <c r="L535" s="197">
        <f>'INFO'!$D$9</f>
        <v>0</v>
      </c>
      <c r="M535" s="197">
        <f>'INFO'!$D$10</f>
        <v>0</v>
      </c>
      <c r="N535" t="s" s="198">
        <f>'INFO'!$D$11</f>
      </c>
      <c r="O535" s="197">
        <f>'INFO'!$D$13</f>
        <v>0</v>
      </c>
      <c r="P535" s="197">
        <f>'INFO'!$D$14</f>
        <v>0</v>
      </c>
      <c r="Q535" t="s" s="198">
        <f>'INFO'!$D$15</f>
      </c>
      <c r="R535" s="199">
        <f>'INFO'!$D$17</f>
      </c>
      <c r="S535" t="s" s="198">
        <f>'INFO'!$D$18</f>
      </c>
      <c r="T535" t="s" s="198">
        <f>'INFO'!$D$19</f>
      </c>
      <c r="U535" s="197">
        <f>'INFO'!$D$22</f>
        <v>0</v>
      </c>
      <c r="V535" s="197">
        <f>'INFO'!$D$23</f>
        <v>0</v>
      </c>
      <c r="W535" t="s" s="198">
        <f>'INFO'!$D$24</f>
      </c>
      <c r="X535" s="197">
        <f>'INFO'!$D$25</f>
        <v>0</v>
      </c>
      <c r="Y535" s="197">
        <f>'INFO'!$D$26</f>
        <v>0</v>
      </c>
      <c r="Z535" s="197">
        <f>'INFO'!$D$27</f>
        <v>0</v>
      </c>
      <c r="AA535" t="s" s="198">
        <f>'INFO'!$D$28</f>
      </c>
      <c r="AB535" s="197">
        <f>'INFO'!$D$29</f>
        <v>0</v>
      </c>
      <c r="AC535" s="200">
        <f>'INFO'!$J$10</f>
        <v>0</v>
      </c>
      <c r="AD535" s="201">
        <f>'INFO'!$J$9</f>
        <v>0</v>
      </c>
      <c r="AE535" s="179"/>
    </row>
    <row r="536" ht="15.35" customHeight="1">
      <c r="A536" t="s" s="187">
        <v>491</v>
      </c>
      <c r="B536" t="s" s="204">
        <v>273</v>
      </c>
      <c r="C536" s="208">
        <v>10084</v>
      </c>
      <c r="D536" s="182">
        <f>_xlfn.SUMIFS('MACROS'!J1:J87,'MACROS'!$C1:$C87,$B536)+_xlfn.SUMIFS('MACROS'!J1:J87,'MACROS'!$C1:$C87,"CH.VM.SHSET")</f>
        <v>0</v>
      </c>
      <c r="E536" t="s" s="183">
        <v>2</v>
      </c>
      <c r="F536" s="184">
        <f>VLOOKUP(B536,'MACROS'!C1:T87,5,FALSE)</f>
        <v>144.5</v>
      </c>
      <c r="G536" s="182">
        <f>_xlfn.SUMIFS('MACROS'!J1:J87,'MACROS'!C1:C87,B536)</f>
        <v>0</v>
      </c>
      <c r="H536" s="185">
        <f>F536*G536</f>
        <v>0</v>
      </c>
      <c r="I536" s="186">
        <f>'INFO'!$D$6</f>
        <v>0</v>
      </c>
      <c r="J536" s="186">
        <f>'INFO'!$D$7</f>
        <v>0</v>
      </c>
      <c r="K536" t="s" s="187">
        <f>'INFO'!$D$8</f>
      </c>
      <c r="L536" s="186">
        <f>'INFO'!$D$9</f>
        <v>0</v>
      </c>
      <c r="M536" s="186">
        <f>'INFO'!$D$10</f>
        <v>0</v>
      </c>
      <c r="N536" t="s" s="187">
        <f>'INFO'!$D$11</f>
      </c>
      <c r="O536" s="186">
        <f>'INFO'!$D$13</f>
        <v>0</v>
      </c>
      <c r="P536" s="186">
        <f>'INFO'!$D$14</f>
        <v>0</v>
      </c>
      <c r="Q536" t="s" s="187">
        <f>'INFO'!$D$15</f>
      </c>
      <c r="R536" s="188">
        <f>'INFO'!$D$17</f>
      </c>
      <c r="S536" t="s" s="187">
        <f>'INFO'!$D$18</f>
      </c>
      <c r="T536" t="s" s="187">
        <f>'INFO'!$D$19</f>
      </c>
      <c r="U536" s="186">
        <f>'INFO'!$D$22</f>
        <v>0</v>
      </c>
      <c r="V536" s="186">
        <f>'INFO'!$D$23</f>
        <v>0</v>
      </c>
      <c r="W536" t="s" s="187">
        <f>'INFO'!$D$24</f>
      </c>
      <c r="X536" s="186">
        <f>'INFO'!$D$25</f>
        <v>0</v>
      </c>
      <c r="Y536" s="186">
        <f>'INFO'!$D$26</f>
        <v>0</v>
      </c>
      <c r="Z536" s="186">
        <f>'INFO'!$D$27</f>
        <v>0</v>
      </c>
      <c r="AA536" t="s" s="187">
        <f>'INFO'!$D$28</f>
      </c>
      <c r="AB536" s="186">
        <f>'INFO'!$D$29</f>
        <v>0</v>
      </c>
      <c r="AC536" s="189">
        <f>'INFO'!$J$10</f>
        <v>0</v>
      </c>
      <c r="AD536" s="186">
        <f>'INFO'!$J$9</f>
        <v>0</v>
      </c>
      <c r="AE536" s="190">
        <f>IF($G$535&gt;0,10*$G$535/D536,0)</f>
        <v>0</v>
      </c>
    </row>
    <row r="537" ht="15.35" customHeight="1">
      <c r="A537" t="s" s="187">
        <v>492</v>
      </c>
      <c r="B537" t="s" s="204">
        <v>275</v>
      </c>
      <c r="C537" s="208">
        <v>10084</v>
      </c>
      <c r="D537" s="182">
        <f>_xlfn.SUMIFS('MACROS'!J1:J87,'MACROS'!$C1:$C87,$B537)+_xlfn.SUMIFS('MACROS'!J1:J87,'MACROS'!$C1:$C87,"CH.VM.SHSET")</f>
        <v>0</v>
      </c>
      <c r="E537" t="s" s="183">
        <v>2</v>
      </c>
      <c r="F537" s="184">
        <f>VLOOKUP(B537,'MACROS'!C1:T87,5,FALSE)</f>
        <v>136.5</v>
      </c>
      <c r="G537" s="182">
        <f>_xlfn.SUMIFS('MACROS'!J1:J87,'MACROS'!C1:C87,B537)</f>
        <v>0</v>
      </c>
      <c r="H537" s="185">
        <f>F537*G537</f>
        <v>0</v>
      </c>
      <c r="I537" s="186">
        <f>'INFO'!$D$6</f>
        <v>0</v>
      </c>
      <c r="J537" s="186">
        <f>'INFO'!$D$7</f>
        <v>0</v>
      </c>
      <c r="K537" t="s" s="187">
        <f>'INFO'!$D$8</f>
      </c>
      <c r="L537" s="186">
        <f>'INFO'!$D$9</f>
        <v>0</v>
      </c>
      <c r="M537" s="186">
        <f>'INFO'!$D$10</f>
        <v>0</v>
      </c>
      <c r="N537" t="s" s="187">
        <f>'INFO'!$D$11</f>
      </c>
      <c r="O537" s="186">
        <f>'INFO'!$D$13</f>
        <v>0</v>
      </c>
      <c r="P537" s="186">
        <f>'INFO'!$D$14</f>
        <v>0</v>
      </c>
      <c r="Q537" t="s" s="187">
        <f>'INFO'!$D$15</f>
      </c>
      <c r="R537" s="188">
        <f>'INFO'!$D$17</f>
      </c>
      <c r="S537" t="s" s="187">
        <f>'INFO'!$D$18</f>
      </c>
      <c r="T537" t="s" s="187">
        <f>'INFO'!$D$19</f>
      </c>
      <c r="U537" s="186">
        <f>'INFO'!$D$22</f>
        <v>0</v>
      </c>
      <c r="V537" s="186">
        <f>'INFO'!$D$23</f>
        <v>0</v>
      </c>
      <c r="W537" t="s" s="187">
        <f>'INFO'!$D$24</f>
      </c>
      <c r="X537" s="186">
        <f>'INFO'!$D$25</f>
        <v>0</v>
      </c>
      <c r="Y537" s="186">
        <f>'INFO'!$D$26</f>
        <v>0</v>
      </c>
      <c r="Z537" s="186">
        <f>'INFO'!$D$27</f>
        <v>0</v>
      </c>
      <c r="AA537" t="s" s="187">
        <f>'INFO'!$D$28</f>
      </c>
      <c r="AB537" s="186">
        <f>'INFO'!$D$29</f>
        <v>0</v>
      </c>
      <c r="AC537" s="189">
        <f>'INFO'!$J$10</f>
        <v>0</v>
      </c>
      <c r="AD537" s="186">
        <f>'INFO'!$J$9</f>
        <v>0</v>
      </c>
      <c r="AE537" s="186">
        <f>IF($G$535&gt;0,10*$G$535/D537,0)</f>
        <v>0</v>
      </c>
    </row>
    <row r="538" ht="15.35" customHeight="1">
      <c r="A538" t="s" s="187">
        <v>493</v>
      </c>
      <c r="B538" t="s" s="204">
        <v>277</v>
      </c>
      <c r="C538" s="208">
        <v>10084</v>
      </c>
      <c r="D538" s="182">
        <f>_xlfn.SUMIFS('MACROS'!J1:J87,'MACROS'!$C1:$C87,$B538)+_xlfn.SUMIFS('MACROS'!J1:J87,'MACROS'!$C1:$C87,"CH.VM.SHSET")</f>
        <v>0</v>
      </c>
      <c r="E538" t="s" s="183">
        <v>2</v>
      </c>
      <c r="F538" s="184">
        <f>VLOOKUP(B538,'MACROS'!C1:T87,5,FALSE)</f>
        <v>126</v>
      </c>
      <c r="G538" s="182">
        <f>_xlfn.SUMIFS('MACROS'!J1:J87,'MACROS'!C1:C87,B538)</f>
        <v>0</v>
      </c>
      <c r="H538" s="185">
        <f>F538*G538</f>
        <v>0</v>
      </c>
      <c r="I538" s="186">
        <f>'INFO'!$D$6</f>
        <v>0</v>
      </c>
      <c r="J538" s="186">
        <f>'INFO'!$D$7</f>
        <v>0</v>
      </c>
      <c r="K538" t="s" s="187">
        <f>'INFO'!$D$8</f>
      </c>
      <c r="L538" s="186">
        <f>'INFO'!$D$9</f>
        <v>0</v>
      </c>
      <c r="M538" s="186">
        <f>'INFO'!$D$10</f>
        <v>0</v>
      </c>
      <c r="N538" t="s" s="187">
        <f>'INFO'!$D$11</f>
      </c>
      <c r="O538" s="186">
        <f>'INFO'!$D$13</f>
        <v>0</v>
      </c>
      <c r="P538" s="186">
        <f>'INFO'!$D$14</f>
        <v>0</v>
      </c>
      <c r="Q538" t="s" s="187">
        <f>'INFO'!$D$15</f>
      </c>
      <c r="R538" s="188">
        <f>'INFO'!$D$17</f>
      </c>
      <c r="S538" t="s" s="187">
        <f>'INFO'!$D$18</f>
      </c>
      <c r="T538" t="s" s="187">
        <f>'INFO'!$D$19</f>
      </c>
      <c r="U538" s="186">
        <f>'INFO'!$D$22</f>
        <v>0</v>
      </c>
      <c r="V538" s="186">
        <f>'INFO'!$D$23</f>
        <v>0</v>
      </c>
      <c r="W538" t="s" s="187">
        <f>'INFO'!$D$24</f>
      </c>
      <c r="X538" s="186">
        <f>'INFO'!$D$25</f>
        <v>0</v>
      </c>
      <c r="Y538" s="186">
        <f>'INFO'!$D$26</f>
        <v>0</v>
      </c>
      <c r="Z538" s="186">
        <f>'INFO'!$D$27</f>
        <v>0</v>
      </c>
      <c r="AA538" t="s" s="187">
        <f>'INFO'!$D$28</f>
      </c>
      <c r="AB538" s="186">
        <f>'INFO'!$D$29</f>
        <v>0</v>
      </c>
      <c r="AC538" s="189">
        <f>'INFO'!$J$10</f>
        <v>0</v>
      </c>
      <c r="AD538" s="186">
        <f>'INFO'!$J$9</f>
        <v>0</v>
      </c>
      <c r="AE538" s="186">
        <f>IF($G$535&gt;0,10*$G$535/D538,0)</f>
        <v>0</v>
      </c>
    </row>
    <row r="539" ht="15.35" customHeight="1">
      <c r="A539" t="s" s="180">
        <v>494</v>
      </c>
      <c r="B539" t="s" s="204">
        <v>279</v>
      </c>
      <c r="C539" s="208">
        <v>10084</v>
      </c>
      <c r="D539" s="182">
        <f>_xlfn.SUMIFS('MACROS'!J1:J87,'MACROS'!$C1:$C87,$B539)+_xlfn.SUMIFS('MACROS'!J1:J87,'MACROS'!$C1:$C87,"CH.VM.SHSET")</f>
        <v>0</v>
      </c>
      <c r="E539" t="s" s="183">
        <v>2</v>
      </c>
      <c r="F539" s="184">
        <f>VLOOKUP(B539,'MACROS'!C1:T87,5,FALSE)</f>
        <v>129</v>
      </c>
      <c r="G539" s="182">
        <f>_xlfn.SUMIFS('MACROS'!J1:J87,'MACROS'!C1:C87,B539)</f>
        <v>0</v>
      </c>
      <c r="H539" s="185">
        <f>F539*G539</f>
        <v>0</v>
      </c>
      <c r="I539" s="186">
        <f>'INFO'!$D$6</f>
        <v>0</v>
      </c>
      <c r="J539" s="186">
        <f>'INFO'!$D$7</f>
        <v>0</v>
      </c>
      <c r="K539" t="s" s="187">
        <f>'INFO'!$D$8</f>
      </c>
      <c r="L539" s="186">
        <f>'INFO'!$D$9</f>
        <v>0</v>
      </c>
      <c r="M539" s="186">
        <f>'INFO'!$D$10</f>
        <v>0</v>
      </c>
      <c r="N539" t="s" s="187">
        <f>'INFO'!$D$11</f>
      </c>
      <c r="O539" s="186">
        <f>'INFO'!$D$13</f>
        <v>0</v>
      </c>
      <c r="P539" s="186">
        <f>'INFO'!$D$14</f>
        <v>0</v>
      </c>
      <c r="Q539" t="s" s="187">
        <f>'INFO'!$D$15</f>
      </c>
      <c r="R539" s="188">
        <f>'INFO'!$D$17</f>
      </c>
      <c r="S539" t="s" s="187">
        <f>'INFO'!$D$18</f>
      </c>
      <c r="T539" t="s" s="187">
        <f>'INFO'!$D$19</f>
      </c>
      <c r="U539" s="186">
        <f>'INFO'!$D$22</f>
        <v>0</v>
      </c>
      <c r="V539" s="186">
        <f>'INFO'!$D$23</f>
        <v>0</v>
      </c>
      <c r="W539" t="s" s="187">
        <f>'INFO'!$D$24</f>
      </c>
      <c r="X539" s="186">
        <f>'INFO'!$D$25</f>
        <v>0</v>
      </c>
      <c r="Y539" s="186">
        <f>'INFO'!$D$26</f>
        <v>0</v>
      </c>
      <c r="Z539" s="186">
        <f>'INFO'!$D$27</f>
        <v>0</v>
      </c>
      <c r="AA539" t="s" s="187">
        <f>'INFO'!$D$28</f>
      </c>
      <c r="AB539" s="186">
        <f>'INFO'!$D$29</f>
        <v>0</v>
      </c>
      <c r="AC539" s="189">
        <f>'INFO'!$J$10</f>
        <v>0</v>
      </c>
      <c r="AD539" s="186">
        <f>'INFO'!$J$9</f>
        <v>0</v>
      </c>
      <c r="AE539" s="186">
        <f>IF($G$535&gt;0,10*$G$535/D539,0)</f>
        <v>0</v>
      </c>
    </row>
    <row r="540" ht="15.35" customHeight="1">
      <c r="A540" t="s" s="180">
        <v>495</v>
      </c>
      <c r="B540" t="s" s="204">
        <v>281</v>
      </c>
      <c r="C540" s="208">
        <v>10084</v>
      </c>
      <c r="D540" s="182">
        <f>_xlfn.SUMIFS('MACROS'!J1:J87,'MACROS'!$C1:$C87,$B540)+_xlfn.SUMIFS('MACROS'!J1:J87,'MACROS'!$C1:$C87,"CH.VM.SHSET")</f>
        <v>0</v>
      </c>
      <c r="E540" t="s" s="183">
        <v>2</v>
      </c>
      <c r="F540" s="184">
        <f>VLOOKUP(B540,'MACROS'!C1:T87,5,FALSE)</f>
        <v>153</v>
      </c>
      <c r="G540" s="182">
        <f>_xlfn.SUMIFS('MACROS'!J1:J87,'MACROS'!C1:C87,B540)</f>
        <v>0</v>
      </c>
      <c r="H540" s="185">
        <f>F540*G540</f>
        <v>0</v>
      </c>
      <c r="I540" s="186">
        <f>'INFO'!$D$6</f>
        <v>0</v>
      </c>
      <c r="J540" s="186">
        <f>'INFO'!$D$7</f>
        <v>0</v>
      </c>
      <c r="K540" t="s" s="187">
        <f>'INFO'!$D$8</f>
      </c>
      <c r="L540" s="186">
        <f>'INFO'!$D$9</f>
        <v>0</v>
      </c>
      <c r="M540" s="186">
        <f>'INFO'!$D$10</f>
        <v>0</v>
      </c>
      <c r="N540" t="s" s="187">
        <f>'INFO'!$D$11</f>
      </c>
      <c r="O540" s="186">
        <f>'INFO'!$D$13</f>
        <v>0</v>
      </c>
      <c r="P540" s="186">
        <f>'INFO'!$D$14</f>
        <v>0</v>
      </c>
      <c r="Q540" t="s" s="187">
        <f>'INFO'!$D$15</f>
      </c>
      <c r="R540" s="188">
        <f>'INFO'!$D$17</f>
      </c>
      <c r="S540" t="s" s="187">
        <f>'INFO'!$D$18</f>
      </c>
      <c r="T540" t="s" s="187">
        <f>'INFO'!$D$19</f>
      </c>
      <c r="U540" s="186">
        <f>'INFO'!$D$22</f>
        <v>0</v>
      </c>
      <c r="V540" s="186">
        <f>'INFO'!$D$23</f>
        <v>0</v>
      </c>
      <c r="W540" t="s" s="187">
        <f>'INFO'!$D$24</f>
      </c>
      <c r="X540" s="186">
        <f>'INFO'!$D$25</f>
        <v>0</v>
      </c>
      <c r="Y540" s="186">
        <f>'INFO'!$D$26</f>
        <v>0</v>
      </c>
      <c r="Z540" s="186">
        <f>'INFO'!$D$27</f>
        <v>0</v>
      </c>
      <c r="AA540" t="s" s="187">
        <f>'INFO'!$D$28</f>
      </c>
      <c r="AB540" s="186">
        <f>'INFO'!$D$29</f>
        <v>0</v>
      </c>
      <c r="AC540" s="189">
        <f>'INFO'!$J$10</f>
        <v>0</v>
      </c>
      <c r="AD540" s="186">
        <f>'INFO'!$J$9</f>
        <v>0</v>
      </c>
      <c r="AE540" s="186">
        <f>IF($G$535&gt;0,10*$G$535/D540,0)</f>
        <v>0</v>
      </c>
    </row>
    <row r="541" ht="15.35" customHeight="1">
      <c r="A541" t="s" s="180">
        <v>496</v>
      </c>
      <c r="B541" t="s" s="204">
        <v>283</v>
      </c>
      <c r="C541" s="208">
        <v>10084</v>
      </c>
      <c r="D541" s="182">
        <f>_xlfn.SUMIFS('MACROS'!J1:J87,'MACROS'!$C1:$C87,$B541)+_xlfn.SUMIFS('MACROS'!J1:J87,'MACROS'!$C1:$C87,"CH.VM.SHSET")</f>
        <v>0</v>
      </c>
      <c r="E541" t="s" s="183">
        <v>2</v>
      </c>
      <c r="F541" s="184">
        <f>VLOOKUP(B541,'MACROS'!C1:T87,5,FALSE)</f>
        <v>121.5</v>
      </c>
      <c r="G541" s="182">
        <f>_xlfn.SUMIFS('MACROS'!J1:J87,'MACROS'!C1:C87,B541)</f>
        <v>0</v>
      </c>
      <c r="H541" s="185">
        <f>F541*G541</f>
        <v>0</v>
      </c>
      <c r="I541" s="186">
        <f>'INFO'!$D$6</f>
        <v>0</v>
      </c>
      <c r="J541" s="186">
        <f>'INFO'!$D$7</f>
        <v>0</v>
      </c>
      <c r="K541" t="s" s="187">
        <f>'INFO'!$D$8</f>
      </c>
      <c r="L541" s="186">
        <f>'INFO'!$D$9</f>
        <v>0</v>
      </c>
      <c r="M541" s="186">
        <f>'INFO'!$D$10</f>
        <v>0</v>
      </c>
      <c r="N541" t="s" s="187">
        <f>'INFO'!$D$11</f>
      </c>
      <c r="O541" s="186">
        <f>'INFO'!$D$13</f>
        <v>0</v>
      </c>
      <c r="P541" s="186">
        <f>'INFO'!$D$14</f>
        <v>0</v>
      </c>
      <c r="Q541" t="s" s="187">
        <f>'INFO'!$D$15</f>
      </c>
      <c r="R541" s="188">
        <f>'INFO'!$D$17</f>
      </c>
      <c r="S541" t="s" s="187">
        <f>'INFO'!$D$18</f>
      </c>
      <c r="T541" t="s" s="187">
        <f>'INFO'!$D$19</f>
      </c>
      <c r="U541" s="186">
        <f>'INFO'!$D$22</f>
        <v>0</v>
      </c>
      <c r="V541" s="186">
        <f>'INFO'!$D$23</f>
        <v>0</v>
      </c>
      <c r="W541" t="s" s="187">
        <f>'INFO'!$D$24</f>
      </c>
      <c r="X541" s="186">
        <f>'INFO'!$D$25</f>
        <v>0</v>
      </c>
      <c r="Y541" s="186">
        <f>'INFO'!$D$26</f>
        <v>0</v>
      </c>
      <c r="Z541" s="186">
        <f>'INFO'!$D$27</f>
        <v>0</v>
      </c>
      <c r="AA541" t="s" s="187">
        <f>'INFO'!$D$28</f>
      </c>
      <c r="AB541" s="186">
        <f>'INFO'!$D$29</f>
        <v>0</v>
      </c>
      <c r="AC541" s="189">
        <f>'INFO'!$J$10</f>
        <v>0</v>
      </c>
      <c r="AD541" s="186">
        <f>'INFO'!$J$9</f>
        <v>0</v>
      </c>
      <c r="AE541" s="186">
        <f>IF($G$535&gt;0,10*$G$535/D541,0)</f>
        <v>0</v>
      </c>
    </row>
    <row r="542" ht="15.35" customHeight="1">
      <c r="A542" t="s" s="180">
        <v>497</v>
      </c>
      <c r="B542" t="s" s="204">
        <v>285</v>
      </c>
      <c r="C542" s="208">
        <v>10084</v>
      </c>
      <c r="D542" s="182">
        <f>_xlfn.SUMIFS('MACROS'!J1:J87,'MACROS'!$C1:$C87,$B542)+_xlfn.SUMIFS('MACROS'!J1:J87,'MACROS'!$C1:$C87,"CH.VM.SHSET")</f>
        <v>0</v>
      </c>
      <c r="E542" t="s" s="183">
        <v>2</v>
      </c>
      <c r="F542" s="184">
        <f>VLOOKUP(B542,'MACROS'!C1:T87,5,FALSE)</f>
        <v>126</v>
      </c>
      <c r="G542" s="182">
        <f>_xlfn.SUMIFS('MACROS'!J1:J87,'MACROS'!C1:C87,B542)</f>
        <v>0</v>
      </c>
      <c r="H542" s="185">
        <f>F542*G542</f>
        <v>0</v>
      </c>
      <c r="I542" s="186">
        <f>'INFO'!$D$6</f>
        <v>0</v>
      </c>
      <c r="J542" s="186">
        <f>'INFO'!$D$7</f>
        <v>0</v>
      </c>
      <c r="K542" t="s" s="187">
        <f>'INFO'!$D$8</f>
      </c>
      <c r="L542" s="186">
        <f>'INFO'!$D$9</f>
        <v>0</v>
      </c>
      <c r="M542" s="186">
        <f>'INFO'!$D$10</f>
        <v>0</v>
      </c>
      <c r="N542" t="s" s="187">
        <f>'INFO'!$D$11</f>
      </c>
      <c r="O542" s="186">
        <f>'INFO'!$D$13</f>
        <v>0</v>
      </c>
      <c r="P542" s="186">
        <f>'INFO'!$D$14</f>
        <v>0</v>
      </c>
      <c r="Q542" t="s" s="187">
        <f>'INFO'!$D$15</f>
      </c>
      <c r="R542" s="188">
        <f>'INFO'!$D$17</f>
      </c>
      <c r="S542" t="s" s="187">
        <f>'INFO'!$D$18</f>
      </c>
      <c r="T542" t="s" s="187">
        <f>'INFO'!$D$19</f>
      </c>
      <c r="U542" s="186">
        <f>'INFO'!$D$22</f>
        <v>0</v>
      </c>
      <c r="V542" s="186">
        <f>'INFO'!$D$23</f>
        <v>0</v>
      </c>
      <c r="W542" t="s" s="187">
        <f>'INFO'!$D$24</f>
      </c>
      <c r="X542" s="186">
        <f>'INFO'!$D$25</f>
        <v>0</v>
      </c>
      <c r="Y542" s="186">
        <f>'INFO'!$D$26</f>
        <v>0</v>
      </c>
      <c r="Z542" s="186">
        <f>'INFO'!$D$27</f>
        <v>0</v>
      </c>
      <c r="AA542" t="s" s="187">
        <f>'INFO'!$D$28</f>
      </c>
      <c r="AB542" s="186">
        <f>'INFO'!$D$29</f>
        <v>0</v>
      </c>
      <c r="AC542" s="189">
        <f>'INFO'!$J$10</f>
        <v>0</v>
      </c>
      <c r="AD542" s="186">
        <f>'INFO'!$J$9</f>
        <v>0</v>
      </c>
      <c r="AE542" s="186">
        <f>IF($G$535&gt;0,10*$G$535/D542,0)</f>
        <v>0</v>
      </c>
    </row>
    <row r="543" ht="15.35" customHeight="1">
      <c r="A543" t="s" s="180">
        <v>498</v>
      </c>
      <c r="B543" t="s" s="204">
        <v>287</v>
      </c>
      <c r="C543" s="208">
        <v>10084</v>
      </c>
      <c r="D543" s="182">
        <f>_xlfn.SUMIFS('MACROS'!J1:J87,'MACROS'!$C1:$C87,$B543)+_xlfn.SUMIFS('MACROS'!J1:J87,'MACROS'!$C1:$C87,"CH.VM.SHSET")</f>
        <v>0</v>
      </c>
      <c r="E543" t="s" s="183">
        <v>2</v>
      </c>
      <c r="F543" s="184">
        <f>VLOOKUP(B543,'MACROS'!C1:T87,5,FALSE)</f>
        <v>118</v>
      </c>
      <c r="G543" s="182">
        <f>_xlfn.SUMIFS('MACROS'!J1:J87,'MACROS'!C1:C87,B543)</f>
        <v>0</v>
      </c>
      <c r="H543" s="185">
        <f>F543*G543</f>
        <v>0</v>
      </c>
      <c r="I543" s="186">
        <f>'INFO'!$D$6</f>
        <v>0</v>
      </c>
      <c r="J543" s="186">
        <f>'INFO'!$D$7</f>
        <v>0</v>
      </c>
      <c r="K543" t="s" s="187">
        <f>'INFO'!$D$8</f>
      </c>
      <c r="L543" s="186">
        <f>'INFO'!$D$9</f>
        <v>0</v>
      </c>
      <c r="M543" s="186">
        <f>'INFO'!$D$10</f>
        <v>0</v>
      </c>
      <c r="N543" t="s" s="187">
        <f>'INFO'!$D$11</f>
      </c>
      <c r="O543" s="186">
        <f>'INFO'!$D$13</f>
        <v>0</v>
      </c>
      <c r="P543" s="186">
        <f>'INFO'!$D$14</f>
        <v>0</v>
      </c>
      <c r="Q543" t="s" s="187">
        <f>'INFO'!$D$15</f>
      </c>
      <c r="R543" s="188">
        <f>'INFO'!$D$17</f>
      </c>
      <c r="S543" t="s" s="187">
        <f>'INFO'!$D$18</f>
      </c>
      <c r="T543" t="s" s="187">
        <f>'INFO'!$D$19</f>
      </c>
      <c r="U543" s="186">
        <f>'INFO'!$D$22</f>
        <v>0</v>
      </c>
      <c r="V543" s="186">
        <f>'INFO'!$D$23</f>
        <v>0</v>
      </c>
      <c r="W543" t="s" s="187">
        <f>'INFO'!$D$24</f>
      </c>
      <c r="X543" s="186">
        <f>'INFO'!$D$25</f>
        <v>0</v>
      </c>
      <c r="Y543" s="186">
        <f>'INFO'!$D$26</f>
        <v>0</v>
      </c>
      <c r="Z543" s="186">
        <f>'INFO'!$D$27</f>
        <v>0</v>
      </c>
      <c r="AA543" t="s" s="187">
        <f>'INFO'!$D$28</f>
      </c>
      <c r="AB543" s="186">
        <f>'INFO'!$D$29</f>
        <v>0</v>
      </c>
      <c r="AC543" s="189">
        <f>'INFO'!$J$10</f>
        <v>0</v>
      </c>
      <c r="AD543" s="186">
        <f>'INFO'!$J$9</f>
        <v>0</v>
      </c>
      <c r="AE543" s="186">
        <f>IF($G$535&gt;0,10*$G$535/D543,0)</f>
        <v>0</v>
      </c>
    </row>
    <row r="544" ht="15.35" customHeight="1">
      <c r="A544" t="s" s="180">
        <v>499</v>
      </c>
      <c r="B544" t="s" s="204">
        <v>289</v>
      </c>
      <c r="C544" s="208">
        <v>10084</v>
      </c>
      <c r="D544" s="182">
        <f>_xlfn.SUMIFS('MACROS'!J1:J87,'MACROS'!$C1:$C87,$B544)+_xlfn.SUMIFS('MACROS'!J1:J87,'MACROS'!$C1:$C87,"CH.VM.SHSET")</f>
        <v>0</v>
      </c>
      <c r="E544" t="s" s="183">
        <v>2</v>
      </c>
      <c r="F544" s="184">
        <f>VLOOKUP(B544,'MACROS'!C1:T87,5,FALSE)</f>
        <v>142.5</v>
      </c>
      <c r="G544" s="182">
        <f>_xlfn.SUMIFS('MACROS'!J1:J87,'MACROS'!C1:C87,B544)</f>
        <v>0</v>
      </c>
      <c r="H544" s="185">
        <f>F544*G544</f>
        <v>0</v>
      </c>
      <c r="I544" s="186">
        <f>'INFO'!$D$6</f>
        <v>0</v>
      </c>
      <c r="J544" s="186">
        <f>'INFO'!$D$7</f>
        <v>0</v>
      </c>
      <c r="K544" t="s" s="187">
        <f>'INFO'!$D$8</f>
      </c>
      <c r="L544" s="186">
        <f>'INFO'!$D$9</f>
        <v>0</v>
      </c>
      <c r="M544" s="186">
        <f>'INFO'!$D$10</f>
        <v>0</v>
      </c>
      <c r="N544" t="s" s="187">
        <f>'INFO'!$D$11</f>
      </c>
      <c r="O544" s="186">
        <f>'INFO'!$D$13</f>
        <v>0</v>
      </c>
      <c r="P544" s="186">
        <f>'INFO'!$D$14</f>
        <v>0</v>
      </c>
      <c r="Q544" t="s" s="187">
        <f>'INFO'!$D$15</f>
      </c>
      <c r="R544" s="188">
        <f>'INFO'!$D$17</f>
      </c>
      <c r="S544" t="s" s="187">
        <f>'INFO'!$D$18</f>
      </c>
      <c r="T544" t="s" s="187">
        <f>'INFO'!$D$19</f>
      </c>
      <c r="U544" s="186">
        <f>'INFO'!$D$22</f>
        <v>0</v>
      </c>
      <c r="V544" s="186">
        <f>'INFO'!$D$23</f>
        <v>0</v>
      </c>
      <c r="W544" t="s" s="187">
        <f>'INFO'!$D$24</f>
      </c>
      <c r="X544" s="186">
        <f>'INFO'!$D$25</f>
        <v>0</v>
      </c>
      <c r="Y544" s="186">
        <f>'INFO'!$D$26</f>
        <v>0</v>
      </c>
      <c r="Z544" s="186">
        <f>'INFO'!$D$27</f>
        <v>0</v>
      </c>
      <c r="AA544" t="s" s="187">
        <f>'INFO'!$D$28</f>
      </c>
      <c r="AB544" s="186">
        <f>'INFO'!$D$29</f>
        <v>0</v>
      </c>
      <c r="AC544" s="189">
        <f>'INFO'!$J$10</f>
        <v>0</v>
      </c>
      <c r="AD544" s="186">
        <f>'INFO'!$J$9</f>
        <v>0</v>
      </c>
      <c r="AE544" s="186">
        <f>IF($G$535&gt;0,10*$G$535/D544,0)</f>
        <v>0</v>
      </c>
    </row>
    <row r="545" ht="15.35" customHeight="1">
      <c r="A545" t="s" s="180">
        <v>500</v>
      </c>
      <c r="B545" t="s" s="204">
        <v>291</v>
      </c>
      <c r="C545" s="208">
        <v>10084</v>
      </c>
      <c r="D545" s="182">
        <f>_xlfn.SUMIFS('MACROS'!J1:J87,'MACROS'!$C1:$C87,$B545)+_xlfn.SUMIFS('MACROS'!J1:J87,'MACROS'!$C1:$C87,"CH.VM.SHSET")</f>
        <v>0</v>
      </c>
      <c r="E545" t="s" s="183">
        <v>2</v>
      </c>
      <c r="F545" s="184">
        <f>VLOOKUP(B545,'MACROS'!C1:T87,5,FALSE)</f>
        <v>114.5</v>
      </c>
      <c r="G545" s="182">
        <f>_xlfn.SUMIFS('MACROS'!J1:J87,'MACROS'!C1:C87,B545)</f>
        <v>0</v>
      </c>
      <c r="H545" s="185">
        <f>F545*G545</f>
        <v>0</v>
      </c>
      <c r="I545" s="186">
        <f>'INFO'!$D$6</f>
        <v>0</v>
      </c>
      <c r="J545" s="186">
        <f>'INFO'!$D$7</f>
        <v>0</v>
      </c>
      <c r="K545" t="s" s="187">
        <f>'INFO'!$D$8</f>
      </c>
      <c r="L545" s="186">
        <f>'INFO'!$D$9</f>
        <v>0</v>
      </c>
      <c r="M545" s="186">
        <f>'INFO'!$D$10</f>
        <v>0</v>
      </c>
      <c r="N545" t="s" s="187">
        <f>'INFO'!$D$11</f>
      </c>
      <c r="O545" s="186">
        <f>'INFO'!$D$13</f>
        <v>0</v>
      </c>
      <c r="P545" s="186">
        <f>'INFO'!$D$14</f>
        <v>0</v>
      </c>
      <c r="Q545" t="s" s="187">
        <f>'INFO'!$D$15</f>
      </c>
      <c r="R545" s="188">
        <f>'INFO'!$D$17</f>
      </c>
      <c r="S545" t="s" s="187">
        <f>'INFO'!$D$18</f>
      </c>
      <c r="T545" t="s" s="187">
        <f>'INFO'!$D$19</f>
      </c>
      <c r="U545" s="186">
        <f>'INFO'!$D$22</f>
        <v>0</v>
      </c>
      <c r="V545" s="186">
        <f>'INFO'!$D$23</f>
        <v>0</v>
      </c>
      <c r="W545" t="s" s="187">
        <f>'INFO'!$D$24</f>
      </c>
      <c r="X545" s="186">
        <f>'INFO'!$D$25</f>
        <v>0</v>
      </c>
      <c r="Y545" s="186">
        <f>'INFO'!$D$26</f>
        <v>0</v>
      </c>
      <c r="Z545" s="186">
        <f>'INFO'!$D$27</f>
        <v>0</v>
      </c>
      <c r="AA545" t="s" s="187">
        <f>'INFO'!$D$28</f>
      </c>
      <c r="AB545" s="186">
        <f>'INFO'!$D$29</f>
        <v>0</v>
      </c>
      <c r="AC545" s="189">
        <f>'INFO'!$J$10</f>
        <v>0</v>
      </c>
      <c r="AD545" s="186">
        <f>'INFO'!$J$9</f>
        <v>0</v>
      </c>
      <c r="AE545" s="186">
        <f>IF($G$535&gt;0,10*$G$535/D545,0)</f>
        <v>0</v>
      </c>
    </row>
    <row r="546" ht="15.35" customHeight="1">
      <c r="A546" t="s" s="180">
        <v>501</v>
      </c>
      <c r="B546" t="s" s="204">
        <v>293</v>
      </c>
      <c r="C546" s="208">
        <v>10084</v>
      </c>
      <c r="D546" s="182">
        <f>_xlfn.SUMIFS('MACROS'!J1:J87,'MACROS'!$C1:$C87,$B546)+_xlfn.SUMIFS('MACROS'!J1:J87,'MACROS'!$C1:$C87,"CH.VM.SHSET")</f>
        <v>0</v>
      </c>
      <c r="E546" t="s" s="183">
        <v>2</v>
      </c>
      <c r="F546" s="184">
        <f>VLOOKUP(B546,'MACROS'!C1:T87,5,FALSE)</f>
        <v>126</v>
      </c>
      <c r="G546" s="182">
        <f>_xlfn.SUMIFS('MACROS'!J1:J87,'MACROS'!C1:C87,B546)</f>
        <v>0</v>
      </c>
      <c r="H546" s="185">
        <f>F546*G546</f>
        <v>0</v>
      </c>
      <c r="I546" s="186">
        <f>'INFO'!$D$6</f>
        <v>0</v>
      </c>
      <c r="J546" s="186">
        <f>'INFO'!$D$7</f>
        <v>0</v>
      </c>
      <c r="K546" t="s" s="187">
        <f>'INFO'!$D$8</f>
      </c>
      <c r="L546" s="186">
        <f>'INFO'!$D$9</f>
        <v>0</v>
      </c>
      <c r="M546" s="186">
        <f>'INFO'!$D$10</f>
        <v>0</v>
      </c>
      <c r="N546" t="s" s="187">
        <f>'INFO'!$D$11</f>
      </c>
      <c r="O546" s="186">
        <f>'INFO'!$D$13</f>
        <v>0</v>
      </c>
      <c r="P546" s="186">
        <f>'INFO'!$D$14</f>
        <v>0</v>
      </c>
      <c r="Q546" t="s" s="187">
        <f>'INFO'!$D$15</f>
      </c>
      <c r="R546" s="188">
        <f>'INFO'!$D$17</f>
      </c>
      <c r="S546" t="s" s="187">
        <f>'INFO'!$D$18</f>
      </c>
      <c r="T546" t="s" s="187">
        <f>'INFO'!$D$19</f>
      </c>
      <c r="U546" s="186">
        <f>'INFO'!$D$22</f>
        <v>0</v>
      </c>
      <c r="V546" s="186">
        <f>'INFO'!$D$23</f>
        <v>0</v>
      </c>
      <c r="W546" t="s" s="187">
        <f>'INFO'!$D$24</f>
      </c>
      <c r="X546" s="186">
        <f>'INFO'!$D$25</f>
        <v>0</v>
      </c>
      <c r="Y546" s="186">
        <f>'INFO'!$D$26</f>
        <v>0</v>
      </c>
      <c r="Z546" s="186">
        <f>'INFO'!$D$27</f>
        <v>0</v>
      </c>
      <c r="AA546" t="s" s="187">
        <f>'INFO'!$D$28</f>
      </c>
      <c r="AB546" s="186">
        <f>'INFO'!$D$29</f>
        <v>0</v>
      </c>
      <c r="AC546" s="189">
        <f>'INFO'!$J$10</f>
        <v>0</v>
      </c>
      <c r="AD546" s="186">
        <f>'INFO'!$J$9</f>
        <v>0</v>
      </c>
      <c r="AE546" s="186">
        <f>IF($G$535&gt;0,10*$G$535/D546,0)</f>
        <v>0</v>
      </c>
    </row>
    <row r="547" ht="15.35" customHeight="1">
      <c r="A547" t="s" s="180">
        <v>502</v>
      </c>
      <c r="B547" t="s" s="204">
        <v>295</v>
      </c>
      <c r="C547" s="208">
        <v>10084</v>
      </c>
      <c r="D547" s="182">
        <f>_xlfn.SUMIFS('MACROS'!J1:J87,'MACROS'!$C1:$C87,$B547)+_xlfn.SUMIFS('MACROS'!J1:J87,'MACROS'!$C1:$C87,"CH.VM.SHSET")</f>
        <v>0</v>
      </c>
      <c r="E547" t="s" s="183">
        <v>2</v>
      </c>
      <c r="F547" s="184">
        <f>VLOOKUP(B547,'MACROS'!C1:T87,5,FALSE)</f>
        <v>157.5</v>
      </c>
      <c r="G547" s="182">
        <f>_xlfn.SUMIFS('MACROS'!J1:J87,'MACROS'!C1:C87,B547)</f>
        <v>0</v>
      </c>
      <c r="H547" s="185">
        <f>F547*G547</f>
        <v>0</v>
      </c>
      <c r="I547" s="186">
        <f>'INFO'!$D$6</f>
        <v>0</v>
      </c>
      <c r="J547" s="186">
        <f>'INFO'!$D$7</f>
        <v>0</v>
      </c>
      <c r="K547" t="s" s="187">
        <f>'INFO'!$D$8</f>
      </c>
      <c r="L547" s="186">
        <f>'INFO'!$D$9</f>
        <v>0</v>
      </c>
      <c r="M547" s="186">
        <f>'INFO'!$D$10</f>
        <v>0</v>
      </c>
      <c r="N547" t="s" s="187">
        <f>'INFO'!$D$11</f>
      </c>
      <c r="O547" s="186">
        <f>'INFO'!$D$13</f>
        <v>0</v>
      </c>
      <c r="P547" s="186">
        <f>'INFO'!$D$14</f>
        <v>0</v>
      </c>
      <c r="Q547" t="s" s="187">
        <f>'INFO'!$D$15</f>
      </c>
      <c r="R547" s="188">
        <f>'INFO'!$D$17</f>
      </c>
      <c r="S547" t="s" s="187">
        <f>'INFO'!$D$18</f>
      </c>
      <c r="T547" t="s" s="187">
        <f>'INFO'!$D$19</f>
      </c>
      <c r="U547" s="186">
        <f>'INFO'!$D$22</f>
        <v>0</v>
      </c>
      <c r="V547" s="186">
        <f>'INFO'!$D$23</f>
        <v>0</v>
      </c>
      <c r="W547" t="s" s="187">
        <f>'INFO'!$D$24</f>
      </c>
      <c r="X547" s="186">
        <f>'INFO'!$D$25</f>
        <v>0</v>
      </c>
      <c r="Y547" s="186">
        <f>'INFO'!$D$26</f>
        <v>0</v>
      </c>
      <c r="Z547" s="186">
        <f>'INFO'!$D$27</f>
        <v>0</v>
      </c>
      <c r="AA547" t="s" s="187">
        <f>'INFO'!$D$28</f>
      </c>
      <c r="AB547" s="186">
        <f>'INFO'!$D$29</f>
        <v>0</v>
      </c>
      <c r="AC547" s="189">
        <f>'INFO'!$J$10</f>
        <v>0</v>
      </c>
      <c r="AD547" s="186">
        <f>'INFO'!$J$9</f>
        <v>0</v>
      </c>
      <c r="AE547" s="186">
        <f>IF($G$535&gt;0,10*$G$535/D547,0)</f>
        <v>0</v>
      </c>
    </row>
    <row r="548" ht="15.35" customHeight="1">
      <c r="A548" t="s" s="187">
        <v>503</v>
      </c>
      <c r="B548" t="s" s="204">
        <v>297</v>
      </c>
      <c r="C548" s="208">
        <v>10084</v>
      </c>
      <c r="D548" s="182">
        <f>_xlfn.SUMIFS('MACROS'!J1:J87,'MACROS'!$C1:$C87,$B548)+_xlfn.SUMIFS('MACROS'!J1:J87,'MACROS'!$C1:$C87,"CH.VM.SHSET")</f>
        <v>0</v>
      </c>
      <c r="E548" t="s" s="183">
        <v>2</v>
      </c>
      <c r="F548" s="184">
        <f>VLOOKUP(B548,'MACROS'!C1:T87,5,FALSE)</f>
        <v>134</v>
      </c>
      <c r="G548" s="182">
        <f>_xlfn.SUMIFS('MACROS'!J1:J87,'MACROS'!C1:C87,B548)</f>
        <v>0</v>
      </c>
      <c r="H548" s="185">
        <f>F548*G548</f>
        <v>0</v>
      </c>
      <c r="I548" s="186">
        <f>'INFO'!$D$6</f>
        <v>0</v>
      </c>
      <c r="J548" s="186">
        <f>'INFO'!$D$7</f>
        <v>0</v>
      </c>
      <c r="K548" t="s" s="187">
        <f>'INFO'!$D$8</f>
      </c>
      <c r="L548" s="186">
        <f>'INFO'!$D$9</f>
        <v>0</v>
      </c>
      <c r="M548" s="186">
        <f>'INFO'!$D$10</f>
        <v>0</v>
      </c>
      <c r="N548" t="s" s="187">
        <f>'INFO'!$D$11</f>
      </c>
      <c r="O548" s="186">
        <f>'INFO'!$D$13</f>
        <v>0</v>
      </c>
      <c r="P548" s="186">
        <f>'INFO'!$D$14</f>
        <v>0</v>
      </c>
      <c r="Q548" t="s" s="187">
        <f>'INFO'!$D$15</f>
      </c>
      <c r="R548" s="188">
        <f>'INFO'!$D$17</f>
      </c>
      <c r="S548" t="s" s="187">
        <f>'INFO'!$D$18</f>
      </c>
      <c r="T548" t="s" s="187">
        <f>'INFO'!$D$19</f>
      </c>
      <c r="U548" s="186">
        <f>'INFO'!$D$22</f>
        <v>0</v>
      </c>
      <c r="V548" s="186">
        <f>'INFO'!$D$23</f>
        <v>0</v>
      </c>
      <c r="W548" t="s" s="187">
        <f>'INFO'!$D$24</f>
      </c>
      <c r="X548" s="186">
        <f>'INFO'!$D$25</f>
        <v>0</v>
      </c>
      <c r="Y548" s="186">
        <f>'INFO'!$D$26</f>
        <v>0</v>
      </c>
      <c r="Z548" s="186">
        <f>'INFO'!$D$27</f>
        <v>0</v>
      </c>
      <c r="AA548" t="s" s="187">
        <f>'INFO'!$D$28</f>
      </c>
      <c r="AB548" s="186">
        <f>'INFO'!$D$29</f>
        <v>0</v>
      </c>
      <c r="AC548" s="189">
        <f>'INFO'!$J$10</f>
        <v>0</v>
      </c>
      <c r="AD548" s="186">
        <f>'INFO'!$J$9</f>
        <v>0</v>
      </c>
      <c r="AE548" s="186">
        <f>IF($G$535&gt;0,10*$G$535/D548,0)</f>
        <v>0</v>
      </c>
    </row>
    <row r="549" ht="15.35" customHeight="1">
      <c r="A549" t="s" s="187">
        <v>504</v>
      </c>
      <c r="B549" t="s" s="204">
        <v>299</v>
      </c>
      <c r="C549" s="208">
        <v>10084</v>
      </c>
      <c r="D549" s="182">
        <f>_xlfn.SUMIFS('MACROS'!J1:J87,'MACROS'!$C1:$C87,$B549)+_xlfn.SUMIFS('MACROS'!J1:J87,'MACROS'!$C1:$C87,"CH.VM.SHSET")</f>
        <v>0</v>
      </c>
      <c r="E549" t="s" s="183">
        <v>2</v>
      </c>
      <c r="F549" s="184">
        <f>VLOOKUP(B549,'MACROS'!C1:T87,5,FALSE)</f>
        <v>144.5</v>
      </c>
      <c r="G549" s="182">
        <f>_xlfn.SUMIFS('MACROS'!J1:J87,'MACROS'!C1:C87,B549)</f>
        <v>0</v>
      </c>
      <c r="H549" s="185">
        <f>F549*G549</f>
        <v>0</v>
      </c>
      <c r="I549" s="186">
        <f>'INFO'!$D$6</f>
        <v>0</v>
      </c>
      <c r="J549" s="186">
        <f>'INFO'!$D$7</f>
        <v>0</v>
      </c>
      <c r="K549" t="s" s="187">
        <f>'INFO'!$D$8</f>
      </c>
      <c r="L549" s="186">
        <f>'INFO'!$D$9</f>
        <v>0</v>
      </c>
      <c r="M549" s="186">
        <f>'INFO'!$D$10</f>
        <v>0</v>
      </c>
      <c r="N549" t="s" s="187">
        <f>'INFO'!$D$11</f>
      </c>
      <c r="O549" s="186">
        <f>'INFO'!$D$13</f>
        <v>0</v>
      </c>
      <c r="P549" s="186">
        <f>'INFO'!$D$14</f>
        <v>0</v>
      </c>
      <c r="Q549" t="s" s="187">
        <f>'INFO'!$D$15</f>
      </c>
      <c r="R549" s="188">
        <f>'INFO'!$D$17</f>
      </c>
      <c r="S549" t="s" s="187">
        <f>'INFO'!$D$18</f>
      </c>
      <c r="T549" t="s" s="187">
        <f>'INFO'!$D$19</f>
      </c>
      <c r="U549" s="186">
        <f>'INFO'!$D$22</f>
        <v>0</v>
      </c>
      <c r="V549" s="186">
        <f>'INFO'!$D$23</f>
        <v>0</v>
      </c>
      <c r="W549" t="s" s="187">
        <f>'INFO'!$D$24</f>
      </c>
      <c r="X549" s="186">
        <f>'INFO'!$D$25</f>
        <v>0</v>
      </c>
      <c r="Y549" s="186">
        <f>'INFO'!$D$26</f>
        <v>0</v>
      </c>
      <c r="Z549" s="186">
        <f>'INFO'!$D$27</f>
        <v>0</v>
      </c>
      <c r="AA549" t="s" s="187">
        <f>'INFO'!$D$28</f>
      </c>
      <c r="AB549" s="186">
        <f>'INFO'!$D$29</f>
        <v>0</v>
      </c>
      <c r="AC549" s="189">
        <f>'INFO'!$J$10</f>
        <v>0</v>
      </c>
      <c r="AD549" s="186">
        <f>'INFO'!$J$9</f>
        <v>0</v>
      </c>
      <c r="AE549" s="191">
        <f>IF($G$535&gt;0,10*$G$535/D549,0)</f>
        <v>0</v>
      </c>
    </row>
    <row r="550" ht="15.35" customHeight="1">
      <c r="A550" t="s" s="192">
        <v>505</v>
      </c>
      <c r="B550" t="s" s="192">
        <v>301</v>
      </c>
      <c r="C550" s="209">
        <v>10124</v>
      </c>
      <c r="D550" s="169"/>
      <c r="E550" t="s" s="194">
        <v>2</v>
      </c>
      <c r="F550" s="195">
        <f>VLOOKUP(B550,'MACROS'!C1:T87,5,FALSE)</f>
        <v>2070</v>
      </c>
      <c r="G550" s="172">
        <f>_xlfn.SUMIFS('MACROS'!J1:J87,'MACROS'!C1:C87,B550)</f>
        <v>0</v>
      </c>
      <c r="H550" s="196">
        <f>F550*G550</f>
        <v>0</v>
      </c>
      <c r="I550" s="197">
        <f>'INFO'!$D$6</f>
        <v>0</v>
      </c>
      <c r="J550" s="197">
        <f>'INFO'!$D$7</f>
        <v>0</v>
      </c>
      <c r="K550" t="s" s="198">
        <f>'INFO'!$D$8</f>
      </c>
      <c r="L550" s="197">
        <f>'INFO'!$D$9</f>
        <v>0</v>
      </c>
      <c r="M550" s="197">
        <f>'INFO'!$D$10</f>
        <v>0</v>
      </c>
      <c r="N550" t="s" s="198">
        <f>'INFO'!$D$11</f>
      </c>
      <c r="O550" s="197">
        <f>'INFO'!$D$13</f>
        <v>0</v>
      </c>
      <c r="P550" s="197">
        <f>'INFO'!$D$14</f>
        <v>0</v>
      </c>
      <c r="Q550" t="s" s="198">
        <f>'INFO'!$D$15</f>
      </c>
      <c r="R550" s="199">
        <f>'INFO'!$D$17</f>
      </c>
      <c r="S550" t="s" s="198">
        <f>'INFO'!$D$18</f>
      </c>
      <c r="T550" t="s" s="198">
        <f>'INFO'!$D$19</f>
      </c>
      <c r="U550" s="197">
        <f>'INFO'!$D$22</f>
        <v>0</v>
      </c>
      <c r="V550" s="197">
        <f>'INFO'!$D$23</f>
        <v>0</v>
      </c>
      <c r="W550" t="s" s="198">
        <f>'INFO'!$D$24</f>
      </c>
      <c r="X550" s="197">
        <f>'INFO'!$D$25</f>
        <v>0</v>
      </c>
      <c r="Y550" s="197">
        <f>'INFO'!$D$26</f>
        <v>0</v>
      </c>
      <c r="Z550" s="197">
        <f>'INFO'!$D$27</f>
        <v>0</v>
      </c>
      <c r="AA550" t="s" s="198">
        <f>'INFO'!$D$28</f>
      </c>
      <c r="AB550" s="197">
        <f>'INFO'!$D$29</f>
        <v>0</v>
      </c>
      <c r="AC550" s="200">
        <f>'INFO'!$J$10</f>
        <v>0</v>
      </c>
      <c r="AD550" s="201">
        <f>'INFO'!$J$9</f>
        <v>0</v>
      </c>
      <c r="AE550" s="179"/>
    </row>
    <row r="551" ht="15.35" customHeight="1">
      <c r="A551" t="s" s="187">
        <v>506</v>
      </c>
      <c r="B551" t="s" s="180">
        <v>303</v>
      </c>
      <c r="C551" s="210">
        <v>10124</v>
      </c>
      <c r="D551" s="182">
        <f>_xlfn.SUMIFS('MACROS'!J1:J87,'MACROS'!$C1:$C87,$B551)+_xlfn.SUMIFS('MACROS'!J1:J87,'MACROS'!$C1:$C87,"CH.VM.SHDTSET")</f>
        <v>0</v>
      </c>
      <c r="E551" t="s" s="183">
        <v>2</v>
      </c>
      <c r="F551" s="184">
        <f>VLOOKUP(B551,'MACROS'!C1:T87,5,FALSE)</f>
        <v>178</v>
      </c>
      <c r="G551" s="182">
        <f>_xlfn.SUMIFS('MACROS'!J1:J87,'MACROS'!C1:C87,B551)</f>
        <v>0</v>
      </c>
      <c r="H551" s="185">
        <f>F551*G551</f>
        <v>0</v>
      </c>
      <c r="I551" s="186">
        <f>'INFO'!$D$6</f>
        <v>0</v>
      </c>
      <c r="J551" s="186">
        <f>'INFO'!$D$7</f>
        <v>0</v>
      </c>
      <c r="K551" t="s" s="187">
        <f>'INFO'!$D$8</f>
      </c>
      <c r="L551" s="186">
        <f>'INFO'!$D$9</f>
        <v>0</v>
      </c>
      <c r="M551" s="186">
        <f>'INFO'!$D$10</f>
        <v>0</v>
      </c>
      <c r="N551" t="s" s="187">
        <f>'INFO'!$D$11</f>
      </c>
      <c r="O551" s="186">
        <f>'INFO'!$D$13</f>
        <v>0</v>
      </c>
      <c r="P551" s="186">
        <f>'INFO'!$D$14</f>
        <v>0</v>
      </c>
      <c r="Q551" t="s" s="187">
        <f>'INFO'!$D$15</f>
      </c>
      <c r="R551" s="188">
        <f>'INFO'!$D$17</f>
      </c>
      <c r="S551" t="s" s="187">
        <f>'INFO'!$D$18</f>
      </c>
      <c r="T551" t="s" s="187">
        <f>'INFO'!$D$19</f>
      </c>
      <c r="U551" s="186">
        <f>'INFO'!$D$22</f>
        <v>0</v>
      </c>
      <c r="V551" s="186">
        <f>'INFO'!$D$23</f>
        <v>0</v>
      </c>
      <c r="W551" t="s" s="187">
        <f>'INFO'!$D$24</f>
      </c>
      <c r="X551" s="186">
        <f>'INFO'!$D$25</f>
        <v>0</v>
      </c>
      <c r="Y551" s="186">
        <f>'INFO'!$D$26</f>
        <v>0</v>
      </c>
      <c r="Z551" s="186">
        <f>'INFO'!$D$27</f>
        <v>0</v>
      </c>
      <c r="AA551" t="s" s="187">
        <f>'INFO'!$D$28</f>
      </c>
      <c r="AB551" s="186">
        <f>'INFO'!$D$29</f>
        <v>0</v>
      </c>
      <c r="AC551" s="189">
        <f>'INFO'!$J$10</f>
        <v>0</v>
      </c>
      <c r="AD551" s="186">
        <f>'INFO'!$J$9</f>
        <v>0</v>
      </c>
      <c r="AE551" s="190">
        <f>IF($G$550&gt;0,10*$G$550/D551,0)</f>
        <v>0</v>
      </c>
    </row>
    <row r="552" ht="15.35" customHeight="1">
      <c r="A552" t="s" s="187">
        <v>507</v>
      </c>
      <c r="B552" t="s" s="180">
        <v>305</v>
      </c>
      <c r="C552" s="210">
        <v>10124</v>
      </c>
      <c r="D552" s="182">
        <f>_xlfn.SUMIFS('MACROS'!J1:J87,'MACROS'!$C1:$C87,$B552)+_xlfn.SUMIFS('MACROS'!J1:J87,'MACROS'!$C1:$C87,"CH.VM.SHDTSET")</f>
        <v>0</v>
      </c>
      <c r="E552" t="s" s="183">
        <v>2</v>
      </c>
      <c r="F552" s="184">
        <f>VLOOKUP(B552,'MACROS'!C1:T87,5,FALSE)</f>
        <v>165</v>
      </c>
      <c r="G552" s="182">
        <f>_xlfn.SUMIFS('MACROS'!J1:J87,'MACROS'!C1:C87,B552)</f>
        <v>0</v>
      </c>
      <c r="H552" s="185">
        <f>F552*G552</f>
        <v>0</v>
      </c>
      <c r="I552" s="186">
        <f>'INFO'!$D$6</f>
        <v>0</v>
      </c>
      <c r="J552" s="186">
        <f>'INFO'!$D$7</f>
        <v>0</v>
      </c>
      <c r="K552" t="s" s="187">
        <f>'INFO'!$D$8</f>
      </c>
      <c r="L552" s="186">
        <f>'INFO'!$D$9</f>
        <v>0</v>
      </c>
      <c r="M552" s="186">
        <f>'INFO'!$D$10</f>
        <v>0</v>
      </c>
      <c r="N552" t="s" s="187">
        <f>'INFO'!$D$11</f>
      </c>
      <c r="O552" s="186">
        <f>'INFO'!$D$13</f>
        <v>0</v>
      </c>
      <c r="P552" s="186">
        <f>'INFO'!$D$14</f>
        <v>0</v>
      </c>
      <c r="Q552" t="s" s="187">
        <f>'INFO'!$D$15</f>
      </c>
      <c r="R552" s="188">
        <f>'INFO'!$D$17</f>
      </c>
      <c r="S552" t="s" s="187">
        <f>'INFO'!$D$18</f>
      </c>
      <c r="T552" t="s" s="187">
        <f>'INFO'!$D$19</f>
      </c>
      <c r="U552" s="186">
        <f>'INFO'!$D$22</f>
        <v>0</v>
      </c>
      <c r="V552" s="186">
        <f>'INFO'!$D$23</f>
        <v>0</v>
      </c>
      <c r="W552" t="s" s="187">
        <f>'INFO'!$D$24</f>
      </c>
      <c r="X552" s="186">
        <f>'INFO'!$D$25</f>
        <v>0</v>
      </c>
      <c r="Y552" s="186">
        <f>'INFO'!$D$26</f>
        <v>0</v>
      </c>
      <c r="Z552" s="186">
        <f>'INFO'!$D$27</f>
        <v>0</v>
      </c>
      <c r="AA552" t="s" s="187">
        <f>'INFO'!$D$28</f>
      </c>
      <c r="AB552" s="186">
        <f>'INFO'!$D$29</f>
        <v>0</v>
      </c>
      <c r="AC552" s="189">
        <f>'INFO'!$J$10</f>
        <v>0</v>
      </c>
      <c r="AD552" s="186">
        <f>'INFO'!$J$9</f>
        <v>0</v>
      </c>
      <c r="AE552" s="186">
        <f>IF($G$550&gt;0,10*$G$550/D552,0)</f>
        <v>0</v>
      </c>
    </row>
    <row r="553" ht="15.35" customHeight="1">
      <c r="A553" t="s" s="187">
        <v>508</v>
      </c>
      <c r="B553" t="s" s="180">
        <v>307</v>
      </c>
      <c r="C553" s="210">
        <v>10124</v>
      </c>
      <c r="D553" s="182">
        <f>_xlfn.SUMIFS('MACROS'!J1:J87,'MACROS'!$C1:$C87,$B553)+_xlfn.SUMIFS('MACROS'!J1:J87,'MACROS'!$C1:$C87,"CH.VM.SHDTSET")</f>
        <v>0</v>
      </c>
      <c r="E553" t="s" s="183">
        <v>2</v>
      </c>
      <c r="F553" s="184">
        <f>VLOOKUP(B553,'MACROS'!C1:T87,5,FALSE)</f>
        <v>156</v>
      </c>
      <c r="G553" s="182">
        <f>_xlfn.SUMIFS('MACROS'!J1:J87,'MACROS'!C1:C87,B553)</f>
        <v>0</v>
      </c>
      <c r="H553" s="185">
        <f>F553*G553</f>
        <v>0</v>
      </c>
      <c r="I553" s="186">
        <f>'INFO'!$D$6</f>
        <v>0</v>
      </c>
      <c r="J553" s="186">
        <f>'INFO'!$D$7</f>
        <v>0</v>
      </c>
      <c r="K553" t="s" s="187">
        <f>'INFO'!$D$8</f>
      </c>
      <c r="L553" s="186">
        <f>'INFO'!$D$9</f>
        <v>0</v>
      </c>
      <c r="M553" s="186">
        <f>'INFO'!$D$10</f>
        <v>0</v>
      </c>
      <c r="N553" t="s" s="187">
        <f>'INFO'!$D$11</f>
      </c>
      <c r="O553" s="186">
        <f>'INFO'!$D$13</f>
        <v>0</v>
      </c>
      <c r="P553" s="186">
        <f>'INFO'!$D$14</f>
        <v>0</v>
      </c>
      <c r="Q553" t="s" s="187">
        <f>'INFO'!$D$15</f>
      </c>
      <c r="R553" s="188">
        <f>'INFO'!$D$17</f>
      </c>
      <c r="S553" t="s" s="187">
        <f>'INFO'!$D$18</f>
      </c>
      <c r="T553" t="s" s="187">
        <f>'INFO'!$D$19</f>
      </c>
      <c r="U553" s="186">
        <f>'INFO'!$D$22</f>
        <v>0</v>
      </c>
      <c r="V553" s="186">
        <f>'INFO'!$D$23</f>
        <v>0</v>
      </c>
      <c r="W553" t="s" s="187">
        <f>'INFO'!$D$24</f>
      </c>
      <c r="X553" s="186">
        <f>'INFO'!$D$25</f>
        <v>0</v>
      </c>
      <c r="Y553" s="186">
        <f>'INFO'!$D$26</f>
        <v>0</v>
      </c>
      <c r="Z553" s="186">
        <f>'INFO'!$D$27</f>
        <v>0</v>
      </c>
      <c r="AA553" t="s" s="187">
        <f>'INFO'!$D$28</f>
      </c>
      <c r="AB553" s="186">
        <f>'INFO'!$D$29</f>
        <v>0</v>
      </c>
      <c r="AC553" s="189">
        <f>'INFO'!$J$10</f>
        <v>0</v>
      </c>
      <c r="AD553" s="186">
        <f>'INFO'!$J$9</f>
        <v>0</v>
      </c>
      <c r="AE553" s="186">
        <f>IF($G$550&gt;0,10*$G$550/D553,0)</f>
        <v>0</v>
      </c>
    </row>
    <row r="554" ht="15.35" customHeight="1">
      <c r="A554" t="s" s="180">
        <v>509</v>
      </c>
      <c r="B554" t="s" s="180">
        <v>309</v>
      </c>
      <c r="C554" s="210">
        <v>10124</v>
      </c>
      <c r="D554" s="182">
        <f>_xlfn.SUMIFS('MACROS'!J1:J87,'MACROS'!$C1:$C87,$B554)+_xlfn.SUMIFS('MACROS'!J1:J87,'MACROS'!$C1:$C87,"CH.VM.SHDTSET")</f>
        <v>0</v>
      </c>
      <c r="E554" t="s" s="183">
        <v>2</v>
      </c>
      <c r="F554" s="184">
        <f>VLOOKUP(B554,'MACROS'!C1:T87,5,FALSE)</f>
        <v>157.5</v>
      </c>
      <c r="G554" s="182">
        <f>_xlfn.SUMIFS('MACROS'!J1:J87,'MACROS'!C1:C87,B554)</f>
        <v>0</v>
      </c>
      <c r="H554" s="185">
        <f>F554*G554</f>
        <v>0</v>
      </c>
      <c r="I554" s="186">
        <f>'INFO'!$D$6</f>
        <v>0</v>
      </c>
      <c r="J554" s="186">
        <f>'INFO'!$D$7</f>
        <v>0</v>
      </c>
      <c r="K554" t="s" s="187">
        <f>'INFO'!$D$8</f>
      </c>
      <c r="L554" s="186">
        <f>'INFO'!$D$9</f>
        <v>0</v>
      </c>
      <c r="M554" s="186">
        <f>'INFO'!$D$10</f>
        <v>0</v>
      </c>
      <c r="N554" t="s" s="187">
        <f>'INFO'!$D$11</f>
      </c>
      <c r="O554" s="186">
        <f>'INFO'!$D$13</f>
        <v>0</v>
      </c>
      <c r="P554" s="186">
        <f>'INFO'!$D$14</f>
        <v>0</v>
      </c>
      <c r="Q554" t="s" s="187">
        <f>'INFO'!$D$15</f>
      </c>
      <c r="R554" s="188">
        <f>'INFO'!$D$17</f>
      </c>
      <c r="S554" t="s" s="187">
        <f>'INFO'!$D$18</f>
      </c>
      <c r="T554" t="s" s="187">
        <f>'INFO'!$D$19</f>
      </c>
      <c r="U554" s="186">
        <f>'INFO'!$D$22</f>
        <v>0</v>
      </c>
      <c r="V554" s="186">
        <f>'INFO'!$D$23</f>
        <v>0</v>
      </c>
      <c r="W554" t="s" s="187">
        <f>'INFO'!$D$24</f>
      </c>
      <c r="X554" s="186">
        <f>'INFO'!$D$25</f>
        <v>0</v>
      </c>
      <c r="Y554" s="186">
        <f>'INFO'!$D$26</f>
        <v>0</v>
      </c>
      <c r="Z554" s="186">
        <f>'INFO'!$D$27</f>
        <v>0</v>
      </c>
      <c r="AA554" t="s" s="187">
        <f>'INFO'!$D$28</f>
      </c>
      <c r="AB554" s="186">
        <f>'INFO'!$D$29</f>
        <v>0</v>
      </c>
      <c r="AC554" s="189">
        <f>'INFO'!$J$10</f>
        <v>0</v>
      </c>
      <c r="AD554" s="186">
        <f>'INFO'!$J$9</f>
        <v>0</v>
      </c>
      <c r="AE554" s="186">
        <f>IF($G$550&gt;0,10*$G$550/D554,0)</f>
        <v>0</v>
      </c>
    </row>
    <row r="555" ht="15.35" customHeight="1">
      <c r="A555" t="s" s="180">
        <v>510</v>
      </c>
      <c r="B555" t="s" s="180">
        <v>311</v>
      </c>
      <c r="C555" s="210">
        <v>10124</v>
      </c>
      <c r="D555" s="182">
        <f>_xlfn.SUMIFS('MACROS'!J1:J87,'MACROS'!$C1:$C87,$B555)+_xlfn.SUMIFS('MACROS'!J1:J87,'MACROS'!$C1:$C87,"CH.VM.SHDTSET")</f>
        <v>0</v>
      </c>
      <c r="E555" t="s" s="183">
        <v>2</v>
      </c>
      <c r="F555" s="184">
        <f>VLOOKUP(B555,'MACROS'!C1:T87,5,FALSE)</f>
        <v>191.5</v>
      </c>
      <c r="G555" s="182">
        <f>_xlfn.SUMIFS('MACROS'!J1:J87,'MACROS'!C1:C87,B555)</f>
        <v>0</v>
      </c>
      <c r="H555" s="185">
        <f>F555*G555</f>
        <v>0</v>
      </c>
      <c r="I555" s="186">
        <f>'INFO'!$D$6</f>
        <v>0</v>
      </c>
      <c r="J555" s="186">
        <f>'INFO'!$D$7</f>
        <v>0</v>
      </c>
      <c r="K555" t="s" s="187">
        <f>'INFO'!$D$8</f>
      </c>
      <c r="L555" s="186">
        <f>'INFO'!$D$9</f>
        <v>0</v>
      </c>
      <c r="M555" s="186">
        <f>'INFO'!$D$10</f>
        <v>0</v>
      </c>
      <c r="N555" t="s" s="187">
        <f>'INFO'!$D$11</f>
      </c>
      <c r="O555" s="186">
        <f>'INFO'!$D$13</f>
        <v>0</v>
      </c>
      <c r="P555" s="186">
        <f>'INFO'!$D$14</f>
        <v>0</v>
      </c>
      <c r="Q555" t="s" s="187">
        <f>'INFO'!$D$15</f>
      </c>
      <c r="R555" s="188">
        <f>'INFO'!$D$17</f>
      </c>
      <c r="S555" t="s" s="187">
        <f>'INFO'!$D$18</f>
      </c>
      <c r="T555" t="s" s="187">
        <f>'INFO'!$D$19</f>
      </c>
      <c r="U555" s="186">
        <f>'INFO'!$D$22</f>
        <v>0</v>
      </c>
      <c r="V555" s="186">
        <f>'INFO'!$D$23</f>
        <v>0</v>
      </c>
      <c r="W555" t="s" s="187">
        <f>'INFO'!$D$24</f>
      </c>
      <c r="X555" s="186">
        <f>'INFO'!$D$25</f>
        <v>0</v>
      </c>
      <c r="Y555" s="186">
        <f>'INFO'!$D$26</f>
        <v>0</v>
      </c>
      <c r="Z555" s="186">
        <f>'INFO'!$D$27</f>
        <v>0</v>
      </c>
      <c r="AA555" t="s" s="187">
        <f>'INFO'!$D$28</f>
      </c>
      <c r="AB555" s="186">
        <f>'INFO'!$D$29</f>
        <v>0</v>
      </c>
      <c r="AC555" s="189">
        <f>'INFO'!$J$10</f>
        <v>0</v>
      </c>
      <c r="AD555" s="186">
        <f>'INFO'!$J$9</f>
        <v>0</v>
      </c>
      <c r="AE555" s="186">
        <f>IF($G$550&gt;0,10*$G$550/D555,0)</f>
        <v>0</v>
      </c>
    </row>
    <row r="556" ht="15.35" customHeight="1">
      <c r="A556" t="s" s="180">
        <v>511</v>
      </c>
      <c r="B556" t="s" s="180">
        <v>313</v>
      </c>
      <c r="C556" s="210">
        <v>10124</v>
      </c>
      <c r="D556" s="182">
        <f>_xlfn.SUMIFS('MACROS'!J1:J87,'MACROS'!$C1:$C87,$B556)+_xlfn.SUMIFS('MACROS'!J1:J87,'MACROS'!$C1:$C87,"CH.VM.SHDTSET")</f>
        <v>0</v>
      </c>
      <c r="E556" t="s" s="183">
        <v>2</v>
      </c>
      <c r="F556" s="184">
        <f>VLOOKUP(B556,'MACROS'!C1:T87,5,FALSE)</f>
        <v>148</v>
      </c>
      <c r="G556" s="182">
        <f>_xlfn.SUMIFS('MACROS'!J1:J87,'MACROS'!C1:C87,B556)</f>
        <v>0</v>
      </c>
      <c r="H556" s="185">
        <f>F556*G556</f>
        <v>0</v>
      </c>
      <c r="I556" s="186">
        <f>'INFO'!$D$6</f>
        <v>0</v>
      </c>
      <c r="J556" s="186">
        <f>'INFO'!$D$7</f>
        <v>0</v>
      </c>
      <c r="K556" t="s" s="187">
        <f>'INFO'!$D$8</f>
      </c>
      <c r="L556" s="186">
        <f>'INFO'!$D$9</f>
        <v>0</v>
      </c>
      <c r="M556" s="186">
        <f>'INFO'!$D$10</f>
        <v>0</v>
      </c>
      <c r="N556" t="s" s="187">
        <f>'INFO'!$D$11</f>
      </c>
      <c r="O556" s="186">
        <f>'INFO'!$D$13</f>
        <v>0</v>
      </c>
      <c r="P556" s="186">
        <f>'INFO'!$D$14</f>
        <v>0</v>
      </c>
      <c r="Q556" t="s" s="187">
        <f>'INFO'!$D$15</f>
      </c>
      <c r="R556" s="188">
        <f>'INFO'!$D$17</f>
      </c>
      <c r="S556" t="s" s="187">
        <f>'INFO'!$D$18</f>
      </c>
      <c r="T556" t="s" s="187">
        <f>'INFO'!$D$19</f>
      </c>
      <c r="U556" s="186">
        <f>'INFO'!$D$22</f>
        <v>0</v>
      </c>
      <c r="V556" s="186">
        <f>'INFO'!$D$23</f>
        <v>0</v>
      </c>
      <c r="W556" t="s" s="187">
        <f>'INFO'!$D$24</f>
      </c>
      <c r="X556" s="186">
        <f>'INFO'!$D$25</f>
        <v>0</v>
      </c>
      <c r="Y556" s="186">
        <f>'INFO'!$D$26</f>
        <v>0</v>
      </c>
      <c r="Z556" s="186">
        <f>'INFO'!$D$27</f>
        <v>0</v>
      </c>
      <c r="AA556" t="s" s="187">
        <f>'INFO'!$D$28</f>
      </c>
      <c r="AB556" s="186">
        <f>'INFO'!$D$29</f>
        <v>0</v>
      </c>
      <c r="AC556" s="189">
        <f>'INFO'!$J$10</f>
        <v>0</v>
      </c>
      <c r="AD556" s="186">
        <f>'INFO'!$J$9</f>
        <v>0</v>
      </c>
      <c r="AE556" s="186">
        <f>IF($G$550&gt;0,10*$G$550/D556,0)</f>
        <v>0</v>
      </c>
    </row>
    <row r="557" ht="15.35" customHeight="1">
      <c r="A557" t="s" s="180">
        <v>512</v>
      </c>
      <c r="B557" t="s" s="180">
        <v>315</v>
      </c>
      <c r="C557" s="210">
        <v>10124</v>
      </c>
      <c r="D557" s="182">
        <f>_xlfn.SUMIFS('MACROS'!J1:J87,'MACROS'!$C1:$C87,$B557)+_xlfn.SUMIFS('MACROS'!J1:J87,'MACROS'!$C1:$C87,"CH.VM.SHDTSET")</f>
        <v>0</v>
      </c>
      <c r="E557" t="s" s="183">
        <v>2</v>
      </c>
      <c r="F557" s="184">
        <f>VLOOKUP(B557,'MACROS'!C1:T87,5,FALSE)</f>
        <v>154.5</v>
      </c>
      <c r="G557" s="182">
        <f>_xlfn.SUMIFS('MACROS'!J1:J87,'MACROS'!C1:C87,B557)</f>
        <v>0</v>
      </c>
      <c r="H557" s="185">
        <f>F557*G557</f>
        <v>0</v>
      </c>
      <c r="I557" s="186">
        <f>'INFO'!$D$6</f>
        <v>0</v>
      </c>
      <c r="J557" s="186">
        <f>'INFO'!$D$7</f>
        <v>0</v>
      </c>
      <c r="K557" t="s" s="187">
        <f>'INFO'!$D$8</f>
      </c>
      <c r="L557" s="186">
        <f>'INFO'!$D$9</f>
        <v>0</v>
      </c>
      <c r="M557" s="186">
        <f>'INFO'!$D$10</f>
        <v>0</v>
      </c>
      <c r="N557" t="s" s="187">
        <f>'INFO'!$D$11</f>
      </c>
      <c r="O557" s="186">
        <f>'INFO'!$D$13</f>
        <v>0</v>
      </c>
      <c r="P557" s="186">
        <f>'INFO'!$D$14</f>
        <v>0</v>
      </c>
      <c r="Q557" t="s" s="187">
        <f>'INFO'!$D$15</f>
      </c>
      <c r="R557" s="188">
        <f>'INFO'!$D$17</f>
      </c>
      <c r="S557" t="s" s="187">
        <f>'INFO'!$D$18</f>
      </c>
      <c r="T557" t="s" s="187">
        <f>'INFO'!$D$19</f>
      </c>
      <c r="U557" s="186">
        <f>'INFO'!$D$22</f>
        <v>0</v>
      </c>
      <c r="V557" s="186">
        <f>'INFO'!$D$23</f>
        <v>0</v>
      </c>
      <c r="W557" t="s" s="187">
        <f>'INFO'!$D$24</f>
      </c>
      <c r="X557" s="186">
        <f>'INFO'!$D$25</f>
        <v>0</v>
      </c>
      <c r="Y557" s="186">
        <f>'INFO'!$D$26</f>
        <v>0</v>
      </c>
      <c r="Z557" s="186">
        <f>'INFO'!$D$27</f>
        <v>0</v>
      </c>
      <c r="AA557" t="s" s="187">
        <f>'INFO'!$D$28</f>
      </c>
      <c r="AB557" s="186">
        <f>'INFO'!$D$29</f>
        <v>0</v>
      </c>
      <c r="AC557" s="189">
        <f>'INFO'!$J$10</f>
        <v>0</v>
      </c>
      <c r="AD557" s="186">
        <f>'INFO'!$J$9</f>
        <v>0</v>
      </c>
      <c r="AE557" s="186">
        <f>IF($G$550&gt;0,10*$G$550/D557,0)</f>
        <v>0</v>
      </c>
    </row>
    <row r="558" ht="15.35" customHeight="1">
      <c r="A558" t="s" s="180">
        <v>513</v>
      </c>
      <c r="B558" t="s" s="180">
        <v>317</v>
      </c>
      <c r="C558" s="210">
        <v>10124</v>
      </c>
      <c r="D558" s="182">
        <f>_xlfn.SUMIFS('MACROS'!J1:J87,'MACROS'!$C1:$C87,$B558)+_xlfn.SUMIFS('MACROS'!J1:J87,'MACROS'!$C1:$C87,"CH.VM.SHDTSET")</f>
        <v>0</v>
      </c>
      <c r="E558" t="s" s="183">
        <v>2</v>
      </c>
      <c r="F558" s="184">
        <f>VLOOKUP(B558,'MACROS'!C1:T87,5,FALSE)</f>
        <v>143</v>
      </c>
      <c r="G558" s="182">
        <f>_xlfn.SUMIFS('MACROS'!J1:J87,'MACROS'!C1:C87,B558)</f>
        <v>0</v>
      </c>
      <c r="H558" s="185">
        <f>F558*G558</f>
        <v>0</v>
      </c>
      <c r="I558" s="186">
        <f>'INFO'!$D$6</f>
        <v>0</v>
      </c>
      <c r="J558" s="186">
        <f>'INFO'!$D$7</f>
        <v>0</v>
      </c>
      <c r="K558" t="s" s="187">
        <f>'INFO'!$D$8</f>
      </c>
      <c r="L558" s="186">
        <f>'INFO'!$D$9</f>
        <v>0</v>
      </c>
      <c r="M558" s="186">
        <f>'INFO'!$D$10</f>
        <v>0</v>
      </c>
      <c r="N558" t="s" s="187">
        <f>'INFO'!$D$11</f>
      </c>
      <c r="O558" s="186">
        <f>'INFO'!$D$13</f>
        <v>0</v>
      </c>
      <c r="P558" s="186">
        <f>'INFO'!$D$14</f>
        <v>0</v>
      </c>
      <c r="Q558" t="s" s="187">
        <f>'INFO'!$D$15</f>
      </c>
      <c r="R558" s="188">
        <f>'INFO'!$D$17</f>
      </c>
      <c r="S558" t="s" s="187">
        <f>'INFO'!$D$18</f>
      </c>
      <c r="T558" t="s" s="187">
        <f>'INFO'!$D$19</f>
      </c>
      <c r="U558" s="186">
        <f>'INFO'!$D$22</f>
        <v>0</v>
      </c>
      <c r="V558" s="186">
        <f>'INFO'!$D$23</f>
        <v>0</v>
      </c>
      <c r="W558" t="s" s="187">
        <f>'INFO'!$D$24</f>
      </c>
      <c r="X558" s="186">
        <f>'INFO'!$D$25</f>
        <v>0</v>
      </c>
      <c r="Y558" s="186">
        <f>'INFO'!$D$26</f>
        <v>0</v>
      </c>
      <c r="Z558" s="186">
        <f>'INFO'!$D$27</f>
        <v>0</v>
      </c>
      <c r="AA558" t="s" s="187">
        <f>'INFO'!$D$28</f>
      </c>
      <c r="AB558" s="186">
        <f>'INFO'!$D$29</f>
        <v>0</v>
      </c>
      <c r="AC558" s="189">
        <f>'INFO'!$J$10</f>
        <v>0</v>
      </c>
      <c r="AD558" s="186">
        <f>'INFO'!$J$9</f>
        <v>0</v>
      </c>
      <c r="AE558" s="186">
        <f>IF($G$550&gt;0,10*$G$550/D558,0)</f>
        <v>0</v>
      </c>
    </row>
    <row r="559" ht="15.35" customHeight="1">
      <c r="A559" t="s" s="180">
        <v>514</v>
      </c>
      <c r="B559" t="s" s="180">
        <v>319</v>
      </c>
      <c r="C559" s="210">
        <v>10124</v>
      </c>
      <c r="D559" s="182">
        <f>_xlfn.SUMIFS('MACROS'!J1:J87,'MACROS'!$C1:$C87,$B559)+_xlfn.SUMIFS('MACROS'!J1:J87,'MACROS'!$C1:$C87,"CH.VM.SHDTSET")</f>
        <v>0</v>
      </c>
      <c r="E559" t="s" s="183">
        <v>2</v>
      </c>
      <c r="F559" s="184">
        <f>VLOOKUP(B559,'MACROS'!C1:T87,5,FALSE)</f>
        <v>174.5</v>
      </c>
      <c r="G559" s="182">
        <f>_xlfn.SUMIFS('MACROS'!J1:J87,'MACROS'!C1:C87,B559)</f>
        <v>0</v>
      </c>
      <c r="H559" s="185">
        <f>F559*G559</f>
        <v>0</v>
      </c>
      <c r="I559" s="186">
        <f>'INFO'!$D$6</f>
        <v>0</v>
      </c>
      <c r="J559" s="186">
        <f>'INFO'!$D$7</f>
        <v>0</v>
      </c>
      <c r="K559" t="s" s="187">
        <f>'INFO'!$D$8</f>
      </c>
      <c r="L559" s="186">
        <f>'INFO'!$D$9</f>
        <v>0</v>
      </c>
      <c r="M559" s="186">
        <f>'INFO'!$D$10</f>
        <v>0</v>
      </c>
      <c r="N559" t="s" s="187">
        <f>'INFO'!$D$11</f>
      </c>
      <c r="O559" s="186">
        <f>'INFO'!$D$13</f>
        <v>0</v>
      </c>
      <c r="P559" s="186">
        <f>'INFO'!$D$14</f>
        <v>0</v>
      </c>
      <c r="Q559" t="s" s="187">
        <f>'INFO'!$D$15</f>
      </c>
      <c r="R559" s="188">
        <f>'INFO'!$D$17</f>
      </c>
      <c r="S559" t="s" s="187">
        <f>'INFO'!$D$18</f>
      </c>
      <c r="T559" t="s" s="187">
        <f>'INFO'!$D$19</f>
      </c>
      <c r="U559" s="186">
        <f>'INFO'!$D$22</f>
        <v>0</v>
      </c>
      <c r="V559" s="186">
        <f>'INFO'!$D$23</f>
        <v>0</v>
      </c>
      <c r="W559" t="s" s="187">
        <f>'INFO'!$D$24</f>
      </c>
      <c r="X559" s="186">
        <f>'INFO'!$D$25</f>
        <v>0</v>
      </c>
      <c r="Y559" s="186">
        <f>'INFO'!$D$26</f>
        <v>0</v>
      </c>
      <c r="Z559" s="186">
        <f>'INFO'!$D$27</f>
        <v>0</v>
      </c>
      <c r="AA559" t="s" s="187">
        <f>'INFO'!$D$28</f>
      </c>
      <c r="AB559" s="186">
        <f>'INFO'!$D$29</f>
        <v>0</v>
      </c>
      <c r="AC559" s="189">
        <f>'INFO'!$J$10</f>
        <v>0</v>
      </c>
      <c r="AD559" s="186">
        <f>'INFO'!$J$9</f>
        <v>0</v>
      </c>
      <c r="AE559" s="186">
        <f>IF($G$550&gt;0,10*$G$550/D559,0)</f>
        <v>0</v>
      </c>
    </row>
    <row r="560" ht="15.35" customHeight="1">
      <c r="A560" t="s" s="180">
        <v>515</v>
      </c>
      <c r="B560" t="s" s="180">
        <v>321</v>
      </c>
      <c r="C560" s="210">
        <v>10124</v>
      </c>
      <c r="D560" s="182">
        <f>_xlfn.SUMIFS('MACROS'!J1:J87,'MACROS'!$C1:$C87,$B560)+_xlfn.SUMIFS('MACROS'!J1:J87,'MACROS'!$C1:$C87,"CH.VM.SHDTSET")</f>
        <v>0</v>
      </c>
      <c r="E560" t="s" s="183">
        <v>2</v>
      </c>
      <c r="F560" s="184">
        <f>VLOOKUP(B560,'MACROS'!C1:T87,5,FALSE)</f>
        <v>138</v>
      </c>
      <c r="G560" s="182">
        <f>_xlfn.SUMIFS('MACROS'!J1:J87,'MACROS'!C1:C87,B560)</f>
        <v>0</v>
      </c>
      <c r="H560" s="185">
        <f>F560*G560</f>
        <v>0</v>
      </c>
      <c r="I560" s="186">
        <f>'INFO'!$D$6</f>
        <v>0</v>
      </c>
      <c r="J560" s="186">
        <f>'INFO'!$D$7</f>
        <v>0</v>
      </c>
      <c r="K560" t="s" s="187">
        <f>'INFO'!$D$8</f>
      </c>
      <c r="L560" s="186">
        <f>'INFO'!$D$9</f>
        <v>0</v>
      </c>
      <c r="M560" s="186">
        <f>'INFO'!$D$10</f>
        <v>0</v>
      </c>
      <c r="N560" t="s" s="187">
        <f>'INFO'!$D$11</f>
      </c>
      <c r="O560" s="186">
        <f>'INFO'!$D$13</f>
        <v>0</v>
      </c>
      <c r="P560" s="186">
        <f>'INFO'!$D$14</f>
        <v>0</v>
      </c>
      <c r="Q560" t="s" s="187">
        <f>'INFO'!$D$15</f>
      </c>
      <c r="R560" s="188">
        <f>'INFO'!$D$17</f>
      </c>
      <c r="S560" t="s" s="187">
        <f>'INFO'!$D$18</f>
      </c>
      <c r="T560" t="s" s="187">
        <f>'INFO'!$D$19</f>
      </c>
      <c r="U560" s="186">
        <f>'INFO'!$D$22</f>
        <v>0</v>
      </c>
      <c r="V560" s="186">
        <f>'INFO'!$D$23</f>
        <v>0</v>
      </c>
      <c r="W560" t="s" s="187">
        <f>'INFO'!$D$24</f>
      </c>
      <c r="X560" s="186">
        <f>'INFO'!$D$25</f>
        <v>0</v>
      </c>
      <c r="Y560" s="186">
        <f>'INFO'!$D$26</f>
        <v>0</v>
      </c>
      <c r="Z560" s="186">
        <f>'INFO'!$D$27</f>
        <v>0</v>
      </c>
      <c r="AA560" t="s" s="187">
        <f>'INFO'!$D$28</f>
      </c>
      <c r="AB560" s="186">
        <f>'INFO'!$D$29</f>
        <v>0</v>
      </c>
      <c r="AC560" s="189">
        <f>'INFO'!$J$10</f>
        <v>0</v>
      </c>
      <c r="AD560" s="186">
        <f>'INFO'!$J$9</f>
        <v>0</v>
      </c>
      <c r="AE560" s="186">
        <f>IF($G$550&gt;0,10*$G$550/D560,0)</f>
        <v>0</v>
      </c>
    </row>
    <row r="561" ht="15.35" customHeight="1">
      <c r="A561" t="s" s="180">
        <v>516</v>
      </c>
      <c r="B561" t="s" s="180">
        <v>323</v>
      </c>
      <c r="C561" s="210">
        <v>10124</v>
      </c>
      <c r="D561" s="182">
        <f>_xlfn.SUMIFS('MACROS'!J1:J87,'MACROS'!$C1:$C87,$B561)+_xlfn.SUMIFS('MACROS'!J1:J87,'MACROS'!$C1:$C87,"CH.VM.SHDTSET")</f>
        <v>0</v>
      </c>
      <c r="E561" t="s" s="183">
        <v>2</v>
      </c>
      <c r="F561" s="184">
        <f>VLOOKUP(B561,'MACROS'!C1:T87,5,FALSE)</f>
        <v>154</v>
      </c>
      <c r="G561" s="182">
        <f>_xlfn.SUMIFS('MACROS'!J1:J87,'MACROS'!C1:C87,B561)</f>
        <v>0</v>
      </c>
      <c r="H561" s="185">
        <f>F561*G561</f>
        <v>0</v>
      </c>
      <c r="I561" s="186">
        <f>'INFO'!$D$6</f>
        <v>0</v>
      </c>
      <c r="J561" s="186">
        <f>'INFO'!$D$7</f>
        <v>0</v>
      </c>
      <c r="K561" t="s" s="187">
        <f>'INFO'!$D$8</f>
      </c>
      <c r="L561" s="186">
        <f>'INFO'!$D$9</f>
        <v>0</v>
      </c>
      <c r="M561" s="186">
        <f>'INFO'!$D$10</f>
        <v>0</v>
      </c>
      <c r="N561" t="s" s="187">
        <f>'INFO'!$D$11</f>
      </c>
      <c r="O561" s="186">
        <f>'INFO'!$D$13</f>
        <v>0</v>
      </c>
      <c r="P561" s="186">
        <f>'INFO'!$D$14</f>
        <v>0</v>
      </c>
      <c r="Q561" t="s" s="187">
        <f>'INFO'!$D$15</f>
      </c>
      <c r="R561" s="188">
        <f>'INFO'!$D$17</f>
      </c>
      <c r="S561" t="s" s="187">
        <f>'INFO'!$D$18</f>
      </c>
      <c r="T561" t="s" s="187">
        <f>'INFO'!$D$19</f>
      </c>
      <c r="U561" s="186">
        <f>'INFO'!$D$22</f>
        <v>0</v>
      </c>
      <c r="V561" s="186">
        <f>'INFO'!$D$23</f>
        <v>0</v>
      </c>
      <c r="W561" t="s" s="187">
        <f>'INFO'!$D$24</f>
      </c>
      <c r="X561" s="186">
        <f>'INFO'!$D$25</f>
        <v>0</v>
      </c>
      <c r="Y561" s="186">
        <f>'INFO'!$D$26</f>
        <v>0</v>
      </c>
      <c r="Z561" s="186">
        <f>'INFO'!$D$27</f>
        <v>0</v>
      </c>
      <c r="AA561" t="s" s="187">
        <f>'INFO'!$D$28</f>
      </c>
      <c r="AB561" s="186">
        <f>'INFO'!$D$29</f>
        <v>0</v>
      </c>
      <c r="AC561" s="189">
        <f>'INFO'!$J$10</f>
        <v>0</v>
      </c>
      <c r="AD561" s="186">
        <f>'INFO'!$J$9</f>
        <v>0</v>
      </c>
      <c r="AE561" s="186">
        <f>IF($G$550&gt;0,10*$G$550/D561,0)</f>
        <v>0</v>
      </c>
    </row>
    <row r="562" ht="15.35" customHeight="1">
      <c r="A562" t="s" s="180">
        <v>517</v>
      </c>
      <c r="B562" t="s" s="180">
        <v>325</v>
      </c>
      <c r="C562" s="210">
        <v>10124</v>
      </c>
      <c r="D562" s="182">
        <f>_xlfn.SUMIFS('MACROS'!J1:J87,'MACROS'!$C1:$C87,$B562)+_xlfn.SUMIFS('MACROS'!J1:J87,'MACROS'!$C1:$C87,"CH.VM.SHDTSET")</f>
        <v>0</v>
      </c>
      <c r="E562" t="s" s="183">
        <v>2</v>
      </c>
      <c r="F562" s="184">
        <f>VLOOKUP(B562,'MACROS'!C1:T87,5,FALSE)</f>
        <v>196.5</v>
      </c>
      <c r="G562" s="182">
        <f>_xlfn.SUMIFS('MACROS'!J1:J87,'MACROS'!C1:C87,B562)</f>
        <v>0</v>
      </c>
      <c r="H562" s="185">
        <f>F562*G562</f>
        <v>0</v>
      </c>
      <c r="I562" s="186">
        <f>'INFO'!$D$6</f>
        <v>0</v>
      </c>
      <c r="J562" s="186">
        <f>'INFO'!$D$7</f>
        <v>0</v>
      </c>
      <c r="K562" t="s" s="187">
        <f>'INFO'!$D$8</f>
      </c>
      <c r="L562" s="186">
        <f>'INFO'!$D$9</f>
        <v>0</v>
      </c>
      <c r="M562" s="186">
        <f>'INFO'!$D$10</f>
        <v>0</v>
      </c>
      <c r="N562" t="s" s="187">
        <f>'INFO'!$D$11</f>
      </c>
      <c r="O562" s="186">
        <f>'INFO'!$D$13</f>
        <v>0</v>
      </c>
      <c r="P562" s="186">
        <f>'INFO'!$D$14</f>
        <v>0</v>
      </c>
      <c r="Q562" t="s" s="187">
        <f>'INFO'!$D$15</f>
      </c>
      <c r="R562" s="188">
        <f>'INFO'!$D$17</f>
      </c>
      <c r="S562" t="s" s="187">
        <f>'INFO'!$D$18</f>
      </c>
      <c r="T562" t="s" s="187">
        <f>'INFO'!$D$19</f>
      </c>
      <c r="U562" s="186">
        <f>'INFO'!$D$22</f>
        <v>0</v>
      </c>
      <c r="V562" s="186">
        <f>'INFO'!$D$23</f>
        <v>0</v>
      </c>
      <c r="W562" t="s" s="187">
        <f>'INFO'!$D$24</f>
      </c>
      <c r="X562" s="186">
        <f>'INFO'!$D$25</f>
        <v>0</v>
      </c>
      <c r="Y562" s="186">
        <f>'INFO'!$D$26</f>
        <v>0</v>
      </c>
      <c r="Z562" s="186">
        <f>'INFO'!$D$27</f>
        <v>0</v>
      </c>
      <c r="AA562" t="s" s="187">
        <f>'INFO'!$D$28</f>
      </c>
      <c r="AB562" s="186">
        <f>'INFO'!$D$29</f>
        <v>0</v>
      </c>
      <c r="AC562" s="189">
        <f>'INFO'!$J$10</f>
        <v>0</v>
      </c>
      <c r="AD562" s="186">
        <f>'INFO'!$J$9</f>
        <v>0</v>
      </c>
      <c r="AE562" s="186">
        <f>IF($G$550&gt;0,10*$G$550/D562,0)</f>
        <v>0</v>
      </c>
    </row>
    <row r="563" ht="15.35" customHeight="1">
      <c r="A563" t="s" s="180">
        <v>518</v>
      </c>
      <c r="B563" t="s" s="180">
        <v>327</v>
      </c>
      <c r="C563" s="210">
        <v>10124</v>
      </c>
      <c r="D563" s="182">
        <f>_xlfn.SUMIFS('MACROS'!J1:J87,'MACROS'!$C1:$C87,$B563)+_xlfn.SUMIFS('MACROS'!J1:J87,'MACROS'!$C1:$C87,"CH.VM.SHDTSET")</f>
        <v>0</v>
      </c>
      <c r="E563" t="s" s="183">
        <v>2</v>
      </c>
      <c r="F563" s="184">
        <f>VLOOKUP(B563,'MACROS'!C1:T87,5,FALSE)</f>
        <v>166</v>
      </c>
      <c r="G563" s="182">
        <f>_xlfn.SUMIFS('MACROS'!J1:J87,'MACROS'!C1:C87,B563)</f>
        <v>0</v>
      </c>
      <c r="H563" s="185">
        <f>F563*G563</f>
        <v>0</v>
      </c>
      <c r="I563" s="186">
        <f>'INFO'!$D$6</f>
        <v>0</v>
      </c>
      <c r="J563" s="186">
        <f>'INFO'!$D$7</f>
        <v>0</v>
      </c>
      <c r="K563" t="s" s="187">
        <f>'INFO'!$D$8</f>
      </c>
      <c r="L563" s="186">
        <f>'INFO'!$D$9</f>
        <v>0</v>
      </c>
      <c r="M563" s="186">
        <f>'INFO'!$D$10</f>
        <v>0</v>
      </c>
      <c r="N563" t="s" s="187">
        <f>'INFO'!$D$11</f>
      </c>
      <c r="O563" s="186">
        <f>'INFO'!$D$13</f>
        <v>0</v>
      </c>
      <c r="P563" s="186">
        <f>'INFO'!$D$14</f>
        <v>0</v>
      </c>
      <c r="Q563" t="s" s="187">
        <f>'INFO'!$D$15</f>
      </c>
      <c r="R563" s="188">
        <f>'INFO'!$D$17</f>
      </c>
      <c r="S563" t="s" s="187">
        <f>'INFO'!$D$18</f>
      </c>
      <c r="T563" t="s" s="187">
        <f>'INFO'!$D$19</f>
      </c>
      <c r="U563" s="186">
        <f>'INFO'!$D$22</f>
        <v>0</v>
      </c>
      <c r="V563" s="186">
        <f>'INFO'!$D$23</f>
        <v>0</v>
      </c>
      <c r="W563" t="s" s="187">
        <f>'INFO'!$D$24</f>
      </c>
      <c r="X563" s="186">
        <f>'INFO'!$D$25</f>
        <v>0</v>
      </c>
      <c r="Y563" s="186">
        <f>'INFO'!$D$26</f>
        <v>0</v>
      </c>
      <c r="Z563" s="186">
        <f>'INFO'!$D$27</f>
        <v>0</v>
      </c>
      <c r="AA563" t="s" s="187">
        <f>'INFO'!$D$28</f>
      </c>
      <c r="AB563" s="186">
        <f>'INFO'!$D$29</f>
        <v>0</v>
      </c>
      <c r="AC563" s="189">
        <f>'INFO'!$J$10</f>
        <v>0</v>
      </c>
      <c r="AD563" s="186">
        <f>'INFO'!$J$9</f>
        <v>0</v>
      </c>
      <c r="AE563" s="186">
        <f>IF($G$550&gt;0,10*$G$550/D563,0)</f>
        <v>0</v>
      </c>
    </row>
    <row r="564" ht="15.35" customHeight="1">
      <c r="A564" t="s" s="187">
        <v>519</v>
      </c>
      <c r="B564" t="s" s="180">
        <v>329</v>
      </c>
      <c r="C564" s="211">
        <v>10124</v>
      </c>
      <c r="D564" s="182">
        <f>_xlfn.SUMIFS('MACROS'!J1:J87,'MACROS'!$C1:$C87,$B564)+_xlfn.SUMIFS('MACROS'!J1:J87,'MACROS'!$C1:$C87,"CH.VM.SHDTSET")</f>
        <v>0</v>
      </c>
      <c r="E564" t="s" s="183">
        <v>2</v>
      </c>
      <c r="F564" s="184">
        <f>VLOOKUP(B564,'MACROS'!C1:T87,5,FALSE)</f>
        <v>177.5</v>
      </c>
      <c r="G564" s="182">
        <f>_xlfn.SUMIFS('MACROS'!J1:J87,'MACROS'!C1:C87,B564)</f>
        <v>0</v>
      </c>
      <c r="H564" s="185">
        <f>F564*G564</f>
        <v>0</v>
      </c>
      <c r="I564" s="186">
        <f>'INFO'!$D$6</f>
        <v>0</v>
      </c>
      <c r="J564" s="186">
        <f>'INFO'!$D$7</f>
        <v>0</v>
      </c>
      <c r="K564" t="s" s="187">
        <f>'INFO'!$D$8</f>
      </c>
      <c r="L564" s="186">
        <f>'INFO'!$D$9</f>
        <v>0</v>
      </c>
      <c r="M564" s="186">
        <f>'INFO'!$D$10</f>
        <v>0</v>
      </c>
      <c r="N564" t="s" s="187">
        <f>'INFO'!$D$11</f>
      </c>
      <c r="O564" s="186">
        <f>'INFO'!$D$13</f>
        <v>0</v>
      </c>
      <c r="P564" s="186">
        <f>'INFO'!$D$14</f>
        <v>0</v>
      </c>
      <c r="Q564" t="s" s="187">
        <f>'INFO'!$D$15</f>
      </c>
      <c r="R564" s="188">
        <f>'INFO'!$D$17</f>
      </c>
      <c r="S564" t="s" s="187">
        <f>'INFO'!$D$18</f>
      </c>
      <c r="T564" t="s" s="187">
        <f>'INFO'!$D$19</f>
      </c>
      <c r="U564" s="186">
        <f>'INFO'!$D$22</f>
        <v>0</v>
      </c>
      <c r="V564" s="186">
        <f>'INFO'!$D$23</f>
        <v>0</v>
      </c>
      <c r="W564" t="s" s="187">
        <f>'INFO'!$D$24</f>
      </c>
      <c r="X564" s="186">
        <f>'INFO'!$D$25</f>
        <v>0</v>
      </c>
      <c r="Y564" s="186">
        <f>'INFO'!$D$26</f>
        <v>0</v>
      </c>
      <c r="Z564" s="186">
        <f>'INFO'!$D$27</f>
        <v>0</v>
      </c>
      <c r="AA564" t="s" s="187">
        <f>'INFO'!$D$28</f>
      </c>
      <c r="AB564" s="186">
        <f>'INFO'!$D$29</f>
        <v>0</v>
      </c>
      <c r="AC564" s="189">
        <f>'INFO'!$J$10</f>
        <v>0</v>
      </c>
      <c r="AD564" s="186">
        <f>'INFO'!$J$9</f>
        <v>0</v>
      </c>
      <c r="AE564" s="191">
        <f>IF($G$550&gt;0,10*$G$550/D564,0)</f>
        <v>0</v>
      </c>
    </row>
    <row r="565" ht="15.35" customHeight="1">
      <c r="A565" t="s" s="192">
        <v>490</v>
      </c>
      <c r="B565" t="s" s="202">
        <v>270</v>
      </c>
      <c r="C565" s="207">
        <v>10091</v>
      </c>
      <c r="D565" s="169"/>
      <c r="E565" t="s" s="194">
        <v>3</v>
      </c>
      <c r="F565" s="195">
        <f>VLOOKUP(B565,'MACROS'!C1:T87,5,FALSE)</f>
        <v>1686.5</v>
      </c>
      <c r="G565" s="172">
        <f>_xlfn.SUMIFS('MACROS'!K1:K87,'MACROS'!C1:C87,B565)</f>
        <v>0</v>
      </c>
      <c r="H565" s="196">
        <f>F565*G565</f>
        <v>0</v>
      </c>
      <c r="I565" s="197">
        <f>'INFO'!$D$6</f>
        <v>0</v>
      </c>
      <c r="J565" s="197">
        <f>'INFO'!$D$7</f>
        <v>0</v>
      </c>
      <c r="K565" t="s" s="198">
        <f>'INFO'!$D$8</f>
      </c>
      <c r="L565" s="197">
        <f>'INFO'!$D$9</f>
        <v>0</v>
      </c>
      <c r="M565" s="197">
        <f>'INFO'!$D$10</f>
        <v>0</v>
      </c>
      <c r="N565" t="s" s="198">
        <f>'INFO'!$D$11</f>
      </c>
      <c r="O565" s="197">
        <f>'INFO'!$D$13</f>
        <v>0</v>
      </c>
      <c r="P565" s="197">
        <f>'INFO'!$D$14</f>
        <v>0</v>
      </c>
      <c r="Q565" t="s" s="198">
        <f>'INFO'!$D$15</f>
      </c>
      <c r="R565" s="199">
        <f>'INFO'!$D$17</f>
      </c>
      <c r="S565" t="s" s="198">
        <f>'INFO'!$D$18</f>
      </c>
      <c r="T565" t="s" s="198">
        <f>'INFO'!$D$19</f>
      </c>
      <c r="U565" s="197">
        <f>'INFO'!$D$22</f>
        <v>0</v>
      </c>
      <c r="V565" s="197">
        <f>'INFO'!$D$23</f>
        <v>0</v>
      </c>
      <c r="W565" t="s" s="198">
        <f>'INFO'!$D$24</f>
      </c>
      <c r="X565" s="197">
        <f>'INFO'!$D$25</f>
        <v>0</v>
      </c>
      <c r="Y565" s="197">
        <f>'INFO'!$D$26</f>
        <v>0</v>
      </c>
      <c r="Z565" s="197">
        <f>'INFO'!$D$27</f>
        <v>0</v>
      </c>
      <c r="AA565" t="s" s="198">
        <f>'INFO'!$D$28</f>
      </c>
      <c r="AB565" s="197">
        <f>'INFO'!$D$29</f>
        <v>0</v>
      </c>
      <c r="AC565" s="200">
        <f>'INFO'!$J$10</f>
        <v>0</v>
      </c>
      <c r="AD565" s="201">
        <f>'INFO'!$J$9</f>
        <v>0</v>
      </c>
      <c r="AE565" s="179"/>
    </row>
    <row r="566" ht="15.35" customHeight="1">
      <c r="A566" t="s" s="187">
        <v>491</v>
      </c>
      <c r="B566" t="s" s="204">
        <v>273</v>
      </c>
      <c r="C566" s="208">
        <v>10091</v>
      </c>
      <c r="D566" s="182">
        <f>_xlfn.SUMIFS('MACROS'!K1:K87,'MACROS'!$C1:$C87,$B566)+_xlfn.SUMIFS('MACROS'!K1:K87,'MACROS'!$C1:$C87,"CH.VM.SHSET")</f>
        <v>0</v>
      </c>
      <c r="E566" t="s" s="183">
        <v>3</v>
      </c>
      <c r="F566" s="184">
        <f>VLOOKUP(B566,'MACROS'!C1:T87,5,FALSE)</f>
        <v>144.5</v>
      </c>
      <c r="G566" s="182">
        <f>_xlfn.SUMIFS('MACROS'!K1:K87,'MACROS'!C1:C87,B566)</f>
        <v>0</v>
      </c>
      <c r="H566" s="185">
        <f>F566*G566</f>
        <v>0</v>
      </c>
      <c r="I566" s="186">
        <f>'INFO'!$D$6</f>
        <v>0</v>
      </c>
      <c r="J566" s="186">
        <f>'INFO'!$D$7</f>
        <v>0</v>
      </c>
      <c r="K566" t="s" s="187">
        <f>'INFO'!$D$8</f>
      </c>
      <c r="L566" s="186">
        <f>'INFO'!$D$9</f>
        <v>0</v>
      </c>
      <c r="M566" s="186">
        <f>'INFO'!$D$10</f>
        <v>0</v>
      </c>
      <c r="N566" t="s" s="187">
        <f>'INFO'!$D$11</f>
      </c>
      <c r="O566" s="186">
        <f>'INFO'!$D$13</f>
        <v>0</v>
      </c>
      <c r="P566" s="186">
        <f>'INFO'!$D$14</f>
        <v>0</v>
      </c>
      <c r="Q566" t="s" s="187">
        <f>'INFO'!$D$15</f>
      </c>
      <c r="R566" s="188">
        <f>'INFO'!$D$17</f>
      </c>
      <c r="S566" t="s" s="187">
        <f>'INFO'!$D$18</f>
      </c>
      <c r="T566" t="s" s="187">
        <f>'INFO'!$D$19</f>
      </c>
      <c r="U566" s="186">
        <f>'INFO'!$D$22</f>
        <v>0</v>
      </c>
      <c r="V566" s="186">
        <f>'INFO'!$D$23</f>
        <v>0</v>
      </c>
      <c r="W566" t="s" s="187">
        <f>'INFO'!$D$24</f>
      </c>
      <c r="X566" s="186">
        <f>'INFO'!$D$25</f>
        <v>0</v>
      </c>
      <c r="Y566" s="186">
        <f>'INFO'!$D$26</f>
        <v>0</v>
      </c>
      <c r="Z566" s="186">
        <f>'INFO'!$D$27</f>
        <v>0</v>
      </c>
      <c r="AA566" t="s" s="187">
        <f>'INFO'!$D$28</f>
      </c>
      <c r="AB566" s="186">
        <f>'INFO'!$D$29</f>
        <v>0</v>
      </c>
      <c r="AC566" s="189">
        <f>'INFO'!$J$10</f>
        <v>0</v>
      </c>
      <c r="AD566" s="186">
        <f>'INFO'!$J$9</f>
        <v>0</v>
      </c>
      <c r="AE566" s="190">
        <f>IF($G$565&gt;0,10*$G$565/D566,0)</f>
        <v>0</v>
      </c>
    </row>
    <row r="567" ht="15.35" customHeight="1">
      <c r="A567" t="s" s="187">
        <v>492</v>
      </c>
      <c r="B567" t="s" s="204">
        <v>275</v>
      </c>
      <c r="C567" s="208">
        <v>10091</v>
      </c>
      <c r="D567" s="182">
        <f>_xlfn.SUMIFS('MACROS'!K1:K87,'MACROS'!$C1:$C87,$B567)+_xlfn.SUMIFS('MACROS'!K1:K87,'MACROS'!$C1:$C87,"CH.VM.SHSET")</f>
        <v>0</v>
      </c>
      <c r="E567" t="s" s="183">
        <v>3</v>
      </c>
      <c r="F567" s="184">
        <f>VLOOKUP(B567,'MACROS'!C1:T87,5,FALSE)</f>
        <v>136.5</v>
      </c>
      <c r="G567" s="182">
        <f>_xlfn.SUMIFS('MACROS'!K1:K87,'MACROS'!C1:C87,B567)</f>
        <v>0</v>
      </c>
      <c r="H567" s="185">
        <f>F567*G567</f>
        <v>0</v>
      </c>
      <c r="I567" s="186">
        <f>'INFO'!$D$6</f>
        <v>0</v>
      </c>
      <c r="J567" s="186">
        <f>'INFO'!$D$7</f>
        <v>0</v>
      </c>
      <c r="K567" t="s" s="187">
        <f>'INFO'!$D$8</f>
      </c>
      <c r="L567" s="186">
        <f>'INFO'!$D$9</f>
        <v>0</v>
      </c>
      <c r="M567" s="186">
        <f>'INFO'!$D$10</f>
        <v>0</v>
      </c>
      <c r="N567" t="s" s="187">
        <f>'INFO'!$D$11</f>
      </c>
      <c r="O567" s="186">
        <f>'INFO'!$D$13</f>
        <v>0</v>
      </c>
      <c r="P567" s="186">
        <f>'INFO'!$D$14</f>
        <v>0</v>
      </c>
      <c r="Q567" t="s" s="187">
        <f>'INFO'!$D$15</f>
      </c>
      <c r="R567" s="188">
        <f>'INFO'!$D$17</f>
      </c>
      <c r="S567" t="s" s="187">
        <f>'INFO'!$D$18</f>
      </c>
      <c r="T567" t="s" s="187">
        <f>'INFO'!$D$19</f>
      </c>
      <c r="U567" s="186">
        <f>'INFO'!$D$22</f>
        <v>0</v>
      </c>
      <c r="V567" s="186">
        <f>'INFO'!$D$23</f>
        <v>0</v>
      </c>
      <c r="W567" t="s" s="187">
        <f>'INFO'!$D$24</f>
      </c>
      <c r="X567" s="186">
        <f>'INFO'!$D$25</f>
        <v>0</v>
      </c>
      <c r="Y567" s="186">
        <f>'INFO'!$D$26</f>
        <v>0</v>
      </c>
      <c r="Z567" s="186">
        <f>'INFO'!$D$27</f>
        <v>0</v>
      </c>
      <c r="AA567" t="s" s="187">
        <f>'INFO'!$D$28</f>
      </c>
      <c r="AB567" s="186">
        <f>'INFO'!$D$29</f>
        <v>0</v>
      </c>
      <c r="AC567" s="189">
        <f>'INFO'!$J$10</f>
        <v>0</v>
      </c>
      <c r="AD567" s="186">
        <f>'INFO'!$J$9</f>
        <v>0</v>
      </c>
      <c r="AE567" s="186">
        <f>IF($G$565&gt;0,10*$G$565/D567,0)</f>
        <v>0</v>
      </c>
    </row>
    <row r="568" ht="15.35" customHeight="1">
      <c r="A568" t="s" s="187">
        <v>493</v>
      </c>
      <c r="B568" t="s" s="204">
        <v>277</v>
      </c>
      <c r="C568" s="208">
        <v>10091</v>
      </c>
      <c r="D568" s="182">
        <f>_xlfn.SUMIFS('MACROS'!K1:K87,'MACROS'!$C1:$C87,$B568)+_xlfn.SUMIFS('MACROS'!K1:K87,'MACROS'!$C1:$C87,"CH.VM.SHSET")</f>
        <v>0</v>
      </c>
      <c r="E568" t="s" s="183">
        <v>3</v>
      </c>
      <c r="F568" s="184">
        <f>VLOOKUP(B568,'MACROS'!C1:T87,5,FALSE)</f>
        <v>126</v>
      </c>
      <c r="G568" s="182">
        <f>_xlfn.SUMIFS('MACROS'!K1:K87,'MACROS'!C1:C87,B568)</f>
        <v>0</v>
      </c>
      <c r="H568" s="185">
        <f>F568*G568</f>
        <v>0</v>
      </c>
      <c r="I568" s="186">
        <f>'INFO'!$D$6</f>
        <v>0</v>
      </c>
      <c r="J568" s="186">
        <f>'INFO'!$D$7</f>
        <v>0</v>
      </c>
      <c r="K568" t="s" s="187">
        <f>'INFO'!$D$8</f>
      </c>
      <c r="L568" s="186">
        <f>'INFO'!$D$9</f>
        <v>0</v>
      </c>
      <c r="M568" s="186">
        <f>'INFO'!$D$10</f>
        <v>0</v>
      </c>
      <c r="N568" t="s" s="187">
        <f>'INFO'!$D$11</f>
      </c>
      <c r="O568" s="186">
        <f>'INFO'!$D$13</f>
        <v>0</v>
      </c>
      <c r="P568" s="186">
        <f>'INFO'!$D$14</f>
        <v>0</v>
      </c>
      <c r="Q568" t="s" s="187">
        <f>'INFO'!$D$15</f>
      </c>
      <c r="R568" s="188">
        <f>'INFO'!$D$17</f>
      </c>
      <c r="S568" t="s" s="187">
        <f>'INFO'!$D$18</f>
      </c>
      <c r="T568" t="s" s="187">
        <f>'INFO'!$D$19</f>
      </c>
      <c r="U568" s="186">
        <f>'INFO'!$D$22</f>
        <v>0</v>
      </c>
      <c r="V568" s="186">
        <f>'INFO'!$D$23</f>
        <v>0</v>
      </c>
      <c r="W568" t="s" s="187">
        <f>'INFO'!$D$24</f>
      </c>
      <c r="X568" s="186">
        <f>'INFO'!$D$25</f>
        <v>0</v>
      </c>
      <c r="Y568" s="186">
        <f>'INFO'!$D$26</f>
        <v>0</v>
      </c>
      <c r="Z568" s="186">
        <f>'INFO'!$D$27</f>
        <v>0</v>
      </c>
      <c r="AA568" t="s" s="187">
        <f>'INFO'!$D$28</f>
      </c>
      <c r="AB568" s="186">
        <f>'INFO'!$D$29</f>
        <v>0</v>
      </c>
      <c r="AC568" s="189">
        <f>'INFO'!$J$10</f>
        <v>0</v>
      </c>
      <c r="AD568" s="186">
        <f>'INFO'!$J$9</f>
        <v>0</v>
      </c>
      <c r="AE568" s="186">
        <f>IF($G$565&gt;0,10*$G$565/D568,0)</f>
        <v>0</v>
      </c>
    </row>
    <row r="569" ht="15.35" customHeight="1">
      <c r="A569" t="s" s="180">
        <v>494</v>
      </c>
      <c r="B569" t="s" s="204">
        <v>279</v>
      </c>
      <c r="C569" s="208">
        <v>10091</v>
      </c>
      <c r="D569" s="182">
        <f>_xlfn.SUMIFS('MACROS'!K1:K87,'MACROS'!$C1:$C87,$B569)+_xlfn.SUMIFS('MACROS'!K1:K87,'MACROS'!$C1:$C87,"CH.VM.SHSET")</f>
        <v>0</v>
      </c>
      <c r="E569" t="s" s="183">
        <v>3</v>
      </c>
      <c r="F569" s="184">
        <f>VLOOKUP(B569,'MACROS'!C1:T87,5,FALSE)</f>
        <v>129</v>
      </c>
      <c r="G569" s="182">
        <f>_xlfn.SUMIFS('MACROS'!K1:K87,'MACROS'!C1:C87,B569)</f>
        <v>0</v>
      </c>
      <c r="H569" s="185">
        <f>F569*G569</f>
        <v>0</v>
      </c>
      <c r="I569" s="186">
        <f>'INFO'!$D$6</f>
        <v>0</v>
      </c>
      <c r="J569" s="186">
        <f>'INFO'!$D$7</f>
        <v>0</v>
      </c>
      <c r="K569" t="s" s="187">
        <f>'INFO'!$D$8</f>
      </c>
      <c r="L569" s="186">
        <f>'INFO'!$D$9</f>
        <v>0</v>
      </c>
      <c r="M569" s="186">
        <f>'INFO'!$D$10</f>
        <v>0</v>
      </c>
      <c r="N569" t="s" s="187">
        <f>'INFO'!$D$11</f>
      </c>
      <c r="O569" s="186">
        <f>'INFO'!$D$13</f>
        <v>0</v>
      </c>
      <c r="P569" s="186">
        <f>'INFO'!$D$14</f>
        <v>0</v>
      </c>
      <c r="Q569" t="s" s="187">
        <f>'INFO'!$D$15</f>
      </c>
      <c r="R569" s="188">
        <f>'INFO'!$D$17</f>
      </c>
      <c r="S569" t="s" s="187">
        <f>'INFO'!$D$18</f>
      </c>
      <c r="T569" t="s" s="187">
        <f>'INFO'!$D$19</f>
      </c>
      <c r="U569" s="186">
        <f>'INFO'!$D$22</f>
        <v>0</v>
      </c>
      <c r="V569" s="186">
        <f>'INFO'!$D$23</f>
        <v>0</v>
      </c>
      <c r="W569" t="s" s="187">
        <f>'INFO'!$D$24</f>
      </c>
      <c r="X569" s="186">
        <f>'INFO'!$D$25</f>
        <v>0</v>
      </c>
      <c r="Y569" s="186">
        <f>'INFO'!$D$26</f>
        <v>0</v>
      </c>
      <c r="Z569" s="186">
        <f>'INFO'!$D$27</f>
        <v>0</v>
      </c>
      <c r="AA569" t="s" s="187">
        <f>'INFO'!$D$28</f>
      </c>
      <c r="AB569" s="186">
        <f>'INFO'!$D$29</f>
        <v>0</v>
      </c>
      <c r="AC569" s="189">
        <f>'INFO'!$J$10</f>
        <v>0</v>
      </c>
      <c r="AD569" s="186">
        <f>'INFO'!$J$9</f>
        <v>0</v>
      </c>
      <c r="AE569" s="186">
        <f>IF($G$565&gt;0,10*$G$565/D569,0)</f>
        <v>0</v>
      </c>
    </row>
    <row r="570" ht="15.35" customHeight="1">
      <c r="A570" t="s" s="180">
        <v>495</v>
      </c>
      <c r="B570" t="s" s="204">
        <v>281</v>
      </c>
      <c r="C570" s="208">
        <v>10091</v>
      </c>
      <c r="D570" s="182">
        <f>_xlfn.SUMIFS('MACROS'!K1:K87,'MACROS'!$C1:$C87,$B570)+_xlfn.SUMIFS('MACROS'!K1:K87,'MACROS'!$C1:$C87,"CH.VM.SHSET")</f>
        <v>0</v>
      </c>
      <c r="E570" t="s" s="183">
        <v>3</v>
      </c>
      <c r="F570" s="184">
        <f>VLOOKUP(B570,'MACROS'!C1:T87,5,FALSE)</f>
        <v>153</v>
      </c>
      <c r="G570" s="182">
        <f>_xlfn.SUMIFS('MACROS'!K1:K87,'MACROS'!C1:C87,B570)</f>
        <v>0</v>
      </c>
      <c r="H570" s="185">
        <f>F570*G570</f>
        <v>0</v>
      </c>
      <c r="I570" s="186">
        <f>'INFO'!$D$6</f>
        <v>0</v>
      </c>
      <c r="J570" s="186">
        <f>'INFO'!$D$7</f>
        <v>0</v>
      </c>
      <c r="K570" t="s" s="187">
        <f>'INFO'!$D$8</f>
      </c>
      <c r="L570" s="186">
        <f>'INFO'!$D$9</f>
        <v>0</v>
      </c>
      <c r="M570" s="186">
        <f>'INFO'!$D$10</f>
        <v>0</v>
      </c>
      <c r="N570" t="s" s="187">
        <f>'INFO'!$D$11</f>
      </c>
      <c r="O570" s="186">
        <f>'INFO'!$D$13</f>
        <v>0</v>
      </c>
      <c r="P570" s="186">
        <f>'INFO'!$D$14</f>
        <v>0</v>
      </c>
      <c r="Q570" t="s" s="187">
        <f>'INFO'!$D$15</f>
      </c>
      <c r="R570" s="188">
        <f>'INFO'!$D$17</f>
      </c>
      <c r="S570" t="s" s="187">
        <f>'INFO'!$D$18</f>
      </c>
      <c r="T570" t="s" s="187">
        <f>'INFO'!$D$19</f>
      </c>
      <c r="U570" s="186">
        <f>'INFO'!$D$22</f>
        <v>0</v>
      </c>
      <c r="V570" s="186">
        <f>'INFO'!$D$23</f>
        <v>0</v>
      </c>
      <c r="W570" t="s" s="187">
        <f>'INFO'!$D$24</f>
      </c>
      <c r="X570" s="186">
        <f>'INFO'!$D$25</f>
        <v>0</v>
      </c>
      <c r="Y570" s="186">
        <f>'INFO'!$D$26</f>
        <v>0</v>
      </c>
      <c r="Z570" s="186">
        <f>'INFO'!$D$27</f>
        <v>0</v>
      </c>
      <c r="AA570" t="s" s="187">
        <f>'INFO'!$D$28</f>
      </c>
      <c r="AB570" s="186">
        <f>'INFO'!$D$29</f>
        <v>0</v>
      </c>
      <c r="AC570" s="189">
        <f>'INFO'!$J$10</f>
        <v>0</v>
      </c>
      <c r="AD570" s="186">
        <f>'INFO'!$J$9</f>
        <v>0</v>
      </c>
      <c r="AE570" s="186">
        <f>IF($G$565&gt;0,10*$G$565/D570,0)</f>
        <v>0</v>
      </c>
    </row>
    <row r="571" ht="15.35" customHeight="1">
      <c r="A571" t="s" s="180">
        <v>496</v>
      </c>
      <c r="B571" t="s" s="204">
        <v>283</v>
      </c>
      <c r="C571" s="208">
        <v>10091</v>
      </c>
      <c r="D571" s="182">
        <f>_xlfn.SUMIFS('MACROS'!K1:K87,'MACROS'!$C1:$C87,$B571)+_xlfn.SUMIFS('MACROS'!K1:K87,'MACROS'!$C1:$C87,"CH.VM.SHSET")</f>
        <v>0</v>
      </c>
      <c r="E571" t="s" s="183">
        <v>3</v>
      </c>
      <c r="F571" s="184">
        <f>VLOOKUP(B571,'MACROS'!C1:T87,5,FALSE)</f>
        <v>121.5</v>
      </c>
      <c r="G571" s="182">
        <f>_xlfn.SUMIFS('MACROS'!K1:K87,'MACROS'!C1:C87,B571)</f>
        <v>0</v>
      </c>
      <c r="H571" s="185">
        <f>F571*G571</f>
        <v>0</v>
      </c>
      <c r="I571" s="186">
        <f>'INFO'!$D$6</f>
        <v>0</v>
      </c>
      <c r="J571" s="186">
        <f>'INFO'!$D$7</f>
        <v>0</v>
      </c>
      <c r="K571" t="s" s="187">
        <f>'INFO'!$D$8</f>
      </c>
      <c r="L571" s="186">
        <f>'INFO'!$D$9</f>
        <v>0</v>
      </c>
      <c r="M571" s="186">
        <f>'INFO'!$D$10</f>
        <v>0</v>
      </c>
      <c r="N571" t="s" s="187">
        <f>'INFO'!$D$11</f>
      </c>
      <c r="O571" s="186">
        <f>'INFO'!$D$13</f>
        <v>0</v>
      </c>
      <c r="P571" s="186">
        <f>'INFO'!$D$14</f>
        <v>0</v>
      </c>
      <c r="Q571" t="s" s="187">
        <f>'INFO'!$D$15</f>
      </c>
      <c r="R571" s="188">
        <f>'INFO'!$D$17</f>
      </c>
      <c r="S571" t="s" s="187">
        <f>'INFO'!$D$18</f>
      </c>
      <c r="T571" t="s" s="187">
        <f>'INFO'!$D$19</f>
      </c>
      <c r="U571" s="186">
        <f>'INFO'!$D$22</f>
        <v>0</v>
      </c>
      <c r="V571" s="186">
        <f>'INFO'!$D$23</f>
        <v>0</v>
      </c>
      <c r="W571" t="s" s="187">
        <f>'INFO'!$D$24</f>
      </c>
      <c r="X571" s="186">
        <f>'INFO'!$D$25</f>
        <v>0</v>
      </c>
      <c r="Y571" s="186">
        <f>'INFO'!$D$26</f>
        <v>0</v>
      </c>
      <c r="Z571" s="186">
        <f>'INFO'!$D$27</f>
        <v>0</v>
      </c>
      <c r="AA571" t="s" s="187">
        <f>'INFO'!$D$28</f>
      </c>
      <c r="AB571" s="186">
        <f>'INFO'!$D$29</f>
        <v>0</v>
      </c>
      <c r="AC571" s="189">
        <f>'INFO'!$J$10</f>
        <v>0</v>
      </c>
      <c r="AD571" s="186">
        <f>'INFO'!$J$9</f>
        <v>0</v>
      </c>
      <c r="AE571" s="186">
        <f>IF($G$565&gt;0,10*$G$565/D571,0)</f>
        <v>0</v>
      </c>
    </row>
    <row r="572" ht="15.35" customHeight="1">
      <c r="A572" t="s" s="180">
        <v>497</v>
      </c>
      <c r="B572" t="s" s="204">
        <v>285</v>
      </c>
      <c r="C572" s="208">
        <v>10091</v>
      </c>
      <c r="D572" s="182">
        <f>_xlfn.SUMIFS('MACROS'!K1:K87,'MACROS'!$C1:$C87,$B572)+_xlfn.SUMIFS('MACROS'!K1:K87,'MACROS'!$C1:$C87,"CH.VM.SHSET")</f>
        <v>0</v>
      </c>
      <c r="E572" t="s" s="183">
        <v>3</v>
      </c>
      <c r="F572" s="184">
        <f>VLOOKUP(B572,'MACROS'!C1:T87,5,FALSE)</f>
        <v>126</v>
      </c>
      <c r="G572" s="182">
        <f>_xlfn.SUMIFS('MACROS'!K1:K87,'MACROS'!C1:C87,B572)</f>
        <v>0</v>
      </c>
      <c r="H572" s="185">
        <f>F572*G572</f>
        <v>0</v>
      </c>
      <c r="I572" s="186">
        <f>'INFO'!$D$6</f>
        <v>0</v>
      </c>
      <c r="J572" s="186">
        <f>'INFO'!$D$7</f>
        <v>0</v>
      </c>
      <c r="K572" t="s" s="187">
        <f>'INFO'!$D$8</f>
      </c>
      <c r="L572" s="186">
        <f>'INFO'!$D$9</f>
        <v>0</v>
      </c>
      <c r="M572" s="186">
        <f>'INFO'!$D$10</f>
        <v>0</v>
      </c>
      <c r="N572" t="s" s="187">
        <f>'INFO'!$D$11</f>
      </c>
      <c r="O572" s="186">
        <f>'INFO'!$D$13</f>
        <v>0</v>
      </c>
      <c r="P572" s="186">
        <f>'INFO'!$D$14</f>
        <v>0</v>
      </c>
      <c r="Q572" t="s" s="187">
        <f>'INFO'!$D$15</f>
      </c>
      <c r="R572" s="188">
        <f>'INFO'!$D$17</f>
      </c>
      <c r="S572" t="s" s="187">
        <f>'INFO'!$D$18</f>
      </c>
      <c r="T572" t="s" s="187">
        <f>'INFO'!$D$19</f>
      </c>
      <c r="U572" s="186">
        <f>'INFO'!$D$22</f>
        <v>0</v>
      </c>
      <c r="V572" s="186">
        <f>'INFO'!$D$23</f>
        <v>0</v>
      </c>
      <c r="W572" t="s" s="187">
        <f>'INFO'!$D$24</f>
      </c>
      <c r="X572" s="186">
        <f>'INFO'!$D$25</f>
        <v>0</v>
      </c>
      <c r="Y572" s="186">
        <f>'INFO'!$D$26</f>
        <v>0</v>
      </c>
      <c r="Z572" s="186">
        <f>'INFO'!$D$27</f>
        <v>0</v>
      </c>
      <c r="AA572" t="s" s="187">
        <f>'INFO'!$D$28</f>
      </c>
      <c r="AB572" s="186">
        <f>'INFO'!$D$29</f>
        <v>0</v>
      </c>
      <c r="AC572" s="189">
        <f>'INFO'!$J$10</f>
        <v>0</v>
      </c>
      <c r="AD572" s="186">
        <f>'INFO'!$J$9</f>
        <v>0</v>
      </c>
      <c r="AE572" s="186">
        <f>IF($G$565&gt;0,10*$G$565/D572,0)</f>
        <v>0</v>
      </c>
    </row>
    <row r="573" ht="15.35" customHeight="1">
      <c r="A573" t="s" s="180">
        <v>498</v>
      </c>
      <c r="B573" t="s" s="204">
        <v>287</v>
      </c>
      <c r="C573" s="208">
        <v>10091</v>
      </c>
      <c r="D573" s="182">
        <f>_xlfn.SUMIFS('MACROS'!K1:K87,'MACROS'!$C1:$C87,$B573)+_xlfn.SUMIFS('MACROS'!K1:K87,'MACROS'!$C1:$C87,"CH.VM.SHSET")</f>
        <v>0</v>
      </c>
      <c r="E573" t="s" s="183">
        <v>3</v>
      </c>
      <c r="F573" s="184">
        <f>VLOOKUP(B573,'MACROS'!C1:T87,5,FALSE)</f>
        <v>118</v>
      </c>
      <c r="G573" s="182">
        <f>_xlfn.SUMIFS('MACROS'!K1:K87,'MACROS'!C1:C87,B573)</f>
        <v>0</v>
      </c>
      <c r="H573" s="185">
        <f>F573*G573</f>
        <v>0</v>
      </c>
      <c r="I573" s="186">
        <f>'INFO'!$D$6</f>
        <v>0</v>
      </c>
      <c r="J573" s="186">
        <f>'INFO'!$D$7</f>
        <v>0</v>
      </c>
      <c r="K573" t="s" s="187">
        <f>'INFO'!$D$8</f>
      </c>
      <c r="L573" s="186">
        <f>'INFO'!$D$9</f>
        <v>0</v>
      </c>
      <c r="M573" s="186">
        <f>'INFO'!$D$10</f>
        <v>0</v>
      </c>
      <c r="N573" t="s" s="187">
        <f>'INFO'!$D$11</f>
      </c>
      <c r="O573" s="186">
        <f>'INFO'!$D$13</f>
        <v>0</v>
      </c>
      <c r="P573" s="186">
        <f>'INFO'!$D$14</f>
        <v>0</v>
      </c>
      <c r="Q573" t="s" s="187">
        <f>'INFO'!$D$15</f>
      </c>
      <c r="R573" s="188">
        <f>'INFO'!$D$17</f>
      </c>
      <c r="S573" t="s" s="187">
        <f>'INFO'!$D$18</f>
      </c>
      <c r="T573" t="s" s="187">
        <f>'INFO'!$D$19</f>
      </c>
      <c r="U573" s="186">
        <f>'INFO'!$D$22</f>
        <v>0</v>
      </c>
      <c r="V573" s="186">
        <f>'INFO'!$D$23</f>
        <v>0</v>
      </c>
      <c r="W573" t="s" s="187">
        <f>'INFO'!$D$24</f>
      </c>
      <c r="X573" s="186">
        <f>'INFO'!$D$25</f>
        <v>0</v>
      </c>
      <c r="Y573" s="186">
        <f>'INFO'!$D$26</f>
        <v>0</v>
      </c>
      <c r="Z573" s="186">
        <f>'INFO'!$D$27</f>
        <v>0</v>
      </c>
      <c r="AA573" t="s" s="187">
        <f>'INFO'!$D$28</f>
      </c>
      <c r="AB573" s="186">
        <f>'INFO'!$D$29</f>
        <v>0</v>
      </c>
      <c r="AC573" s="189">
        <f>'INFO'!$J$10</f>
        <v>0</v>
      </c>
      <c r="AD573" s="186">
        <f>'INFO'!$J$9</f>
        <v>0</v>
      </c>
      <c r="AE573" s="186">
        <f>IF($G$565&gt;0,10*$G$565/D573,0)</f>
        <v>0</v>
      </c>
    </row>
    <row r="574" ht="15.35" customHeight="1">
      <c r="A574" t="s" s="180">
        <v>499</v>
      </c>
      <c r="B574" t="s" s="204">
        <v>289</v>
      </c>
      <c r="C574" s="208">
        <v>10091</v>
      </c>
      <c r="D574" s="182">
        <f>_xlfn.SUMIFS('MACROS'!K1:K87,'MACROS'!$C1:$C87,$B574)+_xlfn.SUMIFS('MACROS'!K1:K87,'MACROS'!$C1:$C87,"CH.VM.SHSET")</f>
        <v>0</v>
      </c>
      <c r="E574" t="s" s="183">
        <v>3</v>
      </c>
      <c r="F574" s="184">
        <f>VLOOKUP(B574,'MACROS'!C1:T87,5,FALSE)</f>
        <v>142.5</v>
      </c>
      <c r="G574" s="182">
        <f>_xlfn.SUMIFS('MACROS'!K1:K87,'MACROS'!C1:C87,B574)</f>
        <v>0</v>
      </c>
      <c r="H574" s="185">
        <f>F574*G574</f>
        <v>0</v>
      </c>
      <c r="I574" s="186">
        <f>'INFO'!$D$6</f>
        <v>0</v>
      </c>
      <c r="J574" s="186">
        <f>'INFO'!$D$7</f>
        <v>0</v>
      </c>
      <c r="K574" t="s" s="187">
        <f>'INFO'!$D$8</f>
      </c>
      <c r="L574" s="186">
        <f>'INFO'!$D$9</f>
        <v>0</v>
      </c>
      <c r="M574" s="186">
        <f>'INFO'!$D$10</f>
        <v>0</v>
      </c>
      <c r="N574" t="s" s="187">
        <f>'INFO'!$D$11</f>
      </c>
      <c r="O574" s="186">
        <f>'INFO'!$D$13</f>
        <v>0</v>
      </c>
      <c r="P574" s="186">
        <f>'INFO'!$D$14</f>
        <v>0</v>
      </c>
      <c r="Q574" t="s" s="187">
        <f>'INFO'!$D$15</f>
      </c>
      <c r="R574" s="188">
        <f>'INFO'!$D$17</f>
      </c>
      <c r="S574" t="s" s="187">
        <f>'INFO'!$D$18</f>
      </c>
      <c r="T574" t="s" s="187">
        <f>'INFO'!$D$19</f>
      </c>
      <c r="U574" s="186">
        <f>'INFO'!$D$22</f>
        <v>0</v>
      </c>
      <c r="V574" s="186">
        <f>'INFO'!$D$23</f>
        <v>0</v>
      </c>
      <c r="W574" t="s" s="187">
        <f>'INFO'!$D$24</f>
      </c>
      <c r="X574" s="186">
        <f>'INFO'!$D$25</f>
        <v>0</v>
      </c>
      <c r="Y574" s="186">
        <f>'INFO'!$D$26</f>
        <v>0</v>
      </c>
      <c r="Z574" s="186">
        <f>'INFO'!$D$27</f>
        <v>0</v>
      </c>
      <c r="AA574" t="s" s="187">
        <f>'INFO'!$D$28</f>
      </c>
      <c r="AB574" s="186">
        <f>'INFO'!$D$29</f>
        <v>0</v>
      </c>
      <c r="AC574" s="189">
        <f>'INFO'!$J$10</f>
        <v>0</v>
      </c>
      <c r="AD574" s="186">
        <f>'INFO'!$J$9</f>
        <v>0</v>
      </c>
      <c r="AE574" s="186">
        <f>IF($G$565&gt;0,10*$G$565/D574,0)</f>
        <v>0</v>
      </c>
    </row>
    <row r="575" ht="15.35" customHeight="1">
      <c r="A575" t="s" s="180">
        <v>500</v>
      </c>
      <c r="B575" t="s" s="204">
        <v>291</v>
      </c>
      <c r="C575" s="208">
        <v>10091</v>
      </c>
      <c r="D575" s="182">
        <f>_xlfn.SUMIFS('MACROS'!K1:K87,'MACROS'!$C1:$C87,$B575)+_xlfn.SUMIFS('MACROS'!K1:K87,'MACROS'!$C1:$C87,"CH.VM.SHSET")</f>
        <v>0</v>
      </c>
      <c r="E575" t="s" s="183">
        <v>3</v>
      </c>
      <c r="F575" s="184">
        <f>VLOOKUP(B575,'MACROS'!C1:T87,5,FALSE)</f>
        <v>114.5</v>
      </c>
      <c r="G575" s="182">
        <f>_xlfn.SUMIFS('MACROS'!K1:K87,'MACROS'!C1:C87,B575)</f>
        <v>0</v>
      </c>
      <c r="H575" s="185">
        <f>F575*G575</f>
        <v>0</v>
      </c>
      <c r="I575" s="186">
        <f>'INFO'!$D$6</f>
        <v>0</v>
      </c>
      <c r="J575" s="186">
        <f>'INFO'!$D$7</f>
        <v>0</v>
      </c>
      <c r="K575" t="s" s="187">
        <f>'INFO'!$D$8</f>
      </c>
      <c r="L575" s="186">
        <f>'INFO'!$D$9</f>
        <v>0</v>
      </c>
      <c r="M575" s="186">
        <f>'INFO'!$D$10</f>
        <v>0</v>
      </c>
      <c r="N575" t="s" s="187">
        <f>'INFO'!$D$11</f>
      </c>
      <c r="O575" s="186">
        <f>'INFO'!$D$13</f>
        <v>0</v>
      </c>
      <c r="P575" s="186">
        <f>'INFO'!$D$14</f>
        <v>0</v>
      </c>
      <c r="Q575" t="s" s="187">
        <f>'INFO'!$D$15</f>
      </c>
      <c r="R575" s="188">
        <f>'INFO'!$D$17</f>
      </c>
      <c r="S575" t="s" s="187">
        <f>'INFO'!$D$18</f>
      </c>
      <c r="T575" t="s" s="187">
        <f>'INFO'!$D$19</f>
      </c>
      <c r="U575" s="186">
        <f>'INFO'!$D$22</f>
        <v>0</v>
      </c>
      <c r="V575" s="186">
        <f>'INFO'!$D$23</f>
        <v>0</v>
      </c>
      <c r="W575" t="s" s="187">
        <f>'INFO'!$D$24</f>
      </c>
      <c r="X575" s="186">
        <f>'INFO'!$D$25</f>
        <v>0</v>
      </c>
      <c r="Y575" s="186">
        <f>'INFO'!$D$26</f>
        <v>0</v>
      </c>
      <c r="Z575" s="186">
        <f>'INFO'!$D$27</f>
        <v>0</v>
      </c>
      <c r="AA575" t="s" s="187">
        <f>'INFO'!$D$28</f>
      </c>
      <c r="AB575" s="186">
        <f>'INFO'!$D$29</f>
        <v>0</v>
      </c>
      <c r="AC575" s="189">
        <f>'INFO'!$J$10</f>
        <v>0</v>
      </c>
      <c r="AD575" s="186">
        <f>'INFO'!$J$9</f>
        <v>0</v>
      </c>
      <c r="AE575" s="186">
        <f>IF($G$565&gt;0,10*$G$565/D575,0)</f>
        <v>0</v>
      </c>
    </row>
    <row r="576" ht="15.35" customHeight="1">
      <c r="A576" t="s" s="180">
        <v>501</v>
      </c>
      <c r="B576" t="s" s="204">
        <v>293</v>
      </c>
      <c r="C576" s="208">
        <v>10091</v>
      </c>
      <c r="D576" s="182">
        <f>_xlfn.SUMIFS('MACROS'!K1:K87,'MACROS'!$C1:$C87,$B576)+_xlfn.SUMIFS('MACROS'!K1:K87,'MACROS'!$C1:$C87,"CH.VM.SHSET")</f>
        <v>0</v>
      </c>
      <c r="E576" t="s" s="183">
        <v>3</v>
      </c>
      <c r="F576" s="184">
        <f>VLOOKUP(B576,'MACROS'!C1:T87,5,FALSE)</f>
        <v>126</v>
      </c>
      <c r="G576" s="182">
        <f>_xlfn.SUMIFS('MACROS'!K1:K87,'MACROS'!C1:C87,B576)</f>
        <v>0</v>
      </c>
      <c r="H576" s="185">
        <f>F576*G576</f>
        <v>0</v>
      </c>
      <c r="I576" s="186">
        <f>'INFO'!$D$6</f>
        <v>0</v>
      </c>
      <c r="J576" s="186">
        <f>'INFO'!$D$7</f>
        <v>0</v>
      </c>
      <c r="K576" t="s" s="187">
        <f>'INFO'!$D$8</f>
      </c>
      <c r="L576" s="186">
        <f>'INFO'!$D$9</f>
        <v>0</v>
      </c>
      <c r="M576" s="186">
        <f>'INFO'!$D$10</f>
        <v>0</v>
      </c>
      <c r="N576" t="s" s="187">
        <f>'INFO'!$D$11</f>
      </c>
      <c r="O576" s="186">
        <f>'INFO'!$D$13</f>
        <v>0</v>
      </c>
      <c r="P576" s="186">
        <f>'INFO'!$D$14</f>
        <v>0</v>
      </c>
      <c r="Q576" t="s" s="187">
        <f>'INFO'!$D$15</f>
      </c>
      <c r="R576" s="188">
        <f>'INFO'!$D$17</f>
      </c>
      <c r="S576" t="s" s="187">
        <f>'INFO'!$D$18</f>
      </c>
      <c r="T576" t="s" s="187">
        <f>'INFO'!$D$19</f>
      </c>
      <c r="U576" s="186">
        <f>'INFO'!$D$22</f>
        <v>0</v>
      </c>
      <c r="V576" s="186">
        <f>'INFO'!$D$23</f>
        <v>0</v>
      </c>
      <c r="W576" t="s" s="187">
        <f>'INFO'!$D$24</f>
      </c>
      <c r="X576" s="186">
        <f>'INFO'!$D$25</f>
        <v>0</v>
      </c>
      <c r="Y576" s="186">
        <f>'INFO'!$D$26</f>
        <v>0</v>
      </c>
      <c r="Z576" s="186">
        <f>'INFO'!$D$27</f>
        <v>0</v>
      </c>
      <c r="AA576" t="s" s="187">
        <f>'INFO'!$D$28</f>
      </c>
      <c r="AB576" s="186">
        <f>'INFO'!$D$29</f>
        <v>0</v>
      </c>
      <c r="AC576" s="189">
        <f>'INFO'!$J$10</f>
        <v>0</v>
      </c>
      <c r="AD576" s="186">
        <f>'INFO'!$J$9</f>
        <v>0</v>
      </c>
      <c r="AE576" s="186">
        <f>IF($G$565&gt;0,10*$G$565/D576,0)</f>
        <v>0</v>
      </c>
    </row>
    <row r="577" ht="15.35" customHeight="1">
      <c r="A577" t="s" s="180">
        <v>502</v>
      </c>
      <c r="B577" t="s" s="204">
        <v>295</v>
      </c>
      <c r="C577" s="208">
        <v>10091</v>
      </c>
      <c r="D577" s="182">
        <f>_xlfn.SUMIFS('MACROS'!K1:K87,'MACROS'!$C1:$C87,$B577)+_xlfn.SUMIFS('MACROS'!K1:K87,'MACROS'!$C1:$C87,"CH.VM.SHSET")</f>
        <v>0</v>
      </c>
      <c r="E577" t="s" s="183">
        <v>3</v>
      </c>
      <c r="F577" s="184">
        <f>VLOOKUP(B577,'MACROS'!C1:T87,5,FALSE)</f>
        <v>157.5</v>
      </c>
      <c r="G577" s="182">
        <f>_xlfn.SUMIFS('MACROS'!K1:K87,'MACROS'!C1:C87,B577)</f>
        <v>0</v>
      </c>
      <c r="H577" s="185">
        <f>F577*G577</f>
        <v>0</v>
      </c>
      <c r="I577" s="186">
        <f>'INFO'!$D$6</f>
        <v>0</v>
      </c>
      <c r="J577" s="186">
        <f>'INFO'!$D$7</f>
        <v>0</v>
      </c>
      <c r="K577" t="s" s="187">
        <f>'INFO'!$D$8</f>
      </c>
      <c r="L577" s="186">
        <f>'INFO'!$D$9</f>
        <v>0</v>
      </c>
      <c r="M577" s="186">
        <f>'INFO'!$D$10</f>
        <v>0</v>
      </c>
      <c r="N577" t="s" s="187">
        <f>'INFO'!$D$11</f>
      </c>
      <c r="O577" s="186">
        <f>'INFO'!$D$13</f>
        <v>0</v>
      </c>
      <c r="P577" s="186">
        <f>'INFO'!$D$14</f>
        <v>0</v>
      </c>
      <c r="Q577" t="s" s="187">
        <f>'INFO'!$D$15</f>
      </c>
      <c r="R577" s="188">
        <f>'INFO'!$D$17</f>
      </c>
      <c r="S577" t="s" s="187">
        <f>'INFO'!$D$18</f>
      </c>
      <c r="T577" t="s" s="187">
        <f>'INFO'!$D$19</f>
      </c>
      <c r="U577" s="186">
        <f>'INFO'!$D$22</f>
        <v>0</v>
      </c>
      <c r="V577" s="186">
        <f>'INFO'!$D$23</f>
        <v>0</v>
      </c>
      <c r="W577" t="s" s="187">
        <f>'INFO'!$D$24</f>
      </c>
      <c r="X577" s="186">
        <f>'INFO'!$D$25</f>
        <v>0</v>
      </c>
      <c r="Y577" s="186">
        <f>'INFO'!$D$26</f>
        <v>0</v>
      </c>
      <c r="Z577" s="186">
        <f>'INFO'!$D$27</f>
        <v>0</v>
      </c>
      <c r="AA577" t="s" s="187">
        <f>'INFO'!$D$28</f>
      </c>
      <c r="AB577" s="186">
        <f>'INFO'!$D$29</f>
        <v>0</v>
      </c>
      <c r="AC577" s="189">
        <f>'INFO'!$J$10</f>
        <v>0</v>
      </c>
      <c r="AD577" s="186">
        <f>'INFO'!$J$9</f>
        <v>0</v>
      </c>
      <c r="AE577" s="186">
        <f>IF($G$565&gt;0,10*$G$565/D577,0)</f>
        <v>0</v>
      </c>
    </row>
    <row r="578" ht="15.35" customHeight="1">
      <c r="A578" t="s" s="187">
        <v>503</v>
      </c>
      <c r="B578" t="s" s="204">
        <v>297</v>
      </c>
      <c r="C578" s="208">
        <v>10091</v>
      </c>
      <c r="D578" s="182">
        <f>_xlfn.SUMIFS('MACROS'!K1:K87,'MACROS'!$C1:$C87,$B578)+_xlfn.SUMIFS('MACROS'!K1:K87,'MACROS'!$C1:$C87,"CH.VM.SHSET")</f>
        <v>0</v>
      </c>
      <c r="E578" t="s" s="183">
        <v>3</v>
      </c>
      <c r="F578" s="184">
        <f>VLOOKUP(B578,'MACROS'!C1:T87,5,FALSE)</f>
        <v>134</v>
      </c>
      <c r="G578" s="182">
        <f>_xlfn.SUMIFS('MACROS'!K1:K87,'MACROS'!C1:C87,B578)</f>
        <v>0</v>
      </c>
      <c r="H578" s="185">
        <f>F578*G578</f>
        <v>0</v>
      </c>
      <c r="I578" s="186">
        <f>'INFO'!$D$6</f>
        <v>0</v>
      </c>
      <c r="J578" s="186">
        <f>'INFO'!$D$7</f>
        <v>0</v>
      </c>
      <c r="K578" t="s" s="187">
        <f>'INFO'!$D$8</f>
      </c>
      <c r="L578" s="186">
        <f>'INFO'!$D$9</f>
        <v>0</v>
      </c>
      <c r="M578" s="186">
        <f>'INFO'!$D$10</f>
        <v>0</v>
      </c>
      <c r="N578" t="s" s="187">
        <f>'INFO'!$D$11</f>
      </c>
      <c r="O578" s="186">
        <f>'INFO'!$D$13</f>
        <v>0</v>
      </c>
      <c r="P578" s="186">
        <f>'INFO'!$D$14</f>
        <v>0</v>
      </c>
      <c r="Q578" t="s" s="187">
        <f>'INFO'!$D$15</f>
      </c>
      <c r="R578" s="188">
        <f>'INFO'!$D$17</f>
      </c>
      <c r="S578" t="s" s="187">
        <f>'INFO'!$D$18</f>
      </c>
      <c r="T578" t="s" s="187">
        <f>'INFO'!$D$19</f>
      </c>
      <c r="U578" s="186">
        <f>'INFO'!$D$22</f>
        <v>0</v>
      </c>
      <c r="V578" s="186">
        <f>'INFO'!$D$23</f>
        <v>0</v>
      </c>
      <c r="W578" t="s" s="187">
        <f>'INFO'!$D$24</f>
      </c>
      <c r="X578" s="186">
        <f>'INFO'!$D$25</f>
        <v>0</v>
      </c>
      <c r="Y578" s="186">
        <f>'INFO'!$D$26</f>
        <v>0</v>
      </c>
      <c r="Z578" s="186">
        <f>'INFO'!$D$27</f>
        <v>0</v>
      </c>
      <c r="AA578" t="s" s="187">
        <f>'INFO'!$D$28</f>
      </c>
      <c r="AB578" s="186">
        <f>'INFO'!$D$29</f>
        <v>0</v>
      </c>
      <c r="AC578" s="189">
        <f>'INFO'!$J$10</f>
        <v>0</v>
      </c>
      <c r="AD578" s="186">
        <f>'INFO'!$J$9</f>
        <v>0</v>
      </c>
      <c r="AE578" s="186">
        <f>IF($G$565&gt;0,10*$G$565/D578,0)</f>
        <v>0</v>
      </c>
    </row>
    <row r="579" ht="15.35" customHeight="1">
      <c r="A579" t="s" s="187">
        <v>504</v>
      </c>
      <c r="B579" t="s" s="204">
        <v>299</v>
      </c>
      <c r="C579" s="208">
        <v>10091</v>
      </c>
      <c r="D579" s="182">
        <f>_xlfn.SUMIFS('MACROS'!K1:K87,'MACROS'!$C1:$C87,$B579)+_xlfn.SUMIFS('MACROS'!K1:K87,'MACROS'!$C1:$C87,"CH.VM.SHSET")</f>
        <v>0</v>
      </c>
      <c r="E579" t="s" s="183">
        <v>3</v>
      </c>
      <c r="F579" s="184">
        <f>VLOOKUP(B579,'MACROS'!C1:T87,5,FALSE)</f>
        <v>144.5</v>
      </c>
      <c r="G579" s="182">
        <f>_xlfn.SUMIFS('MACROS'!K1:K87,'MACROS'!C1:C87,B579)</f>
        <v>0</v>
      </c>
      <c r="H579" s="185">
        <f>F579*G579</f>
        <v>0</v>
      </c>
      <c r="I579" s="186">
        <f>'INFO'!$D$6</f>
        <v>0</v>
      </c>
      <c r="J579" s="186">
        <f>'INFO'!$D$7</f>
        <v>0</v>
      </c>
      <c r="K579" t="s" s="187">
        <f>'INFO'!$D$8</f>
      </c>
      <c r="L579" s="186">
        <f>'INFO'!$D$9</f>
        <v>0</v>
      </c>
      <c r="M579" s="186">
        <f>'INFO'!$D$10</f>
        <v>0</v>
      </c>
      <c r="N579" t="s" s="187">
        <f>'INFO'!$D$11</f>
      </c>
      <c r="O579" s="186">
        <f>'INFO'!$D$13</f>
        <v>0</v>
      </c>
      <c r="P579" s="186">
        <f>'INFO'!$D$14</f>
        <v>0</v>
      </c>
      <c r="Q579" t="s" s="187">
        <f>'INFO'!$D$15</f>
      </c>
      <c r="R579" s="188">
        <f>'INFO'!$D$17</f>
      </c>
      <c r="S579" t="s" s="187">
        <f>'INFO'!$D$18</f>
      </c>
      <c r="T579" t="s" s="187">
        <f>'INFO'!$D$19</f>
      </c>
      <c r="U579" s="186">
        <f>'INFO'!$D$22</f>
        <v>0</v>
      </c>
      <c r="V579" s="186">
        <f>'INFO'!$D$23</f>
        <v>0</v>
      </c>
      <c r="W579" t="s" s="187">
        <f>'INFO'!$D$24</f>
      </c>
      <c r="X579" s="186">
        <f>'INFO'!$D$25</f>
        <v>0</v>
      </c>
      <c r="Y579" s="186">
        <f>'INFO'!$D$26</f>
        <v>0</v>
      </c>
      <c r="Z579" s="186">
        <f>'INFO'!$D$27</f>
        <v>0</v>
      </c>
      <c r="AA579" t="s" s="187">
        <f>'INFO'!$D$28</f>
      </c>
      <c r="AB579" s="186">
        <f>'INFO'!$D$29</f>
        <v>0</v>
      </c>
      <c r="AC579" s="189">
        <f>'INFO'!$J$10</f>
        <v>0</v>
      </c>
      <c r="AD579" s="186">
        <f>'INFO'!$J$9</f>
        <v>0</v>
      </c>
      <c r="AE579" s="191">
        <f>IF($G$565&gt;0,10*$G$565/D579,0)</f>
        <v>0</v>
      </c>
    </row>
    <row r="580" ht="15.35" customHeight="1">
      <c r="A580" t="s" s="192">
        <v>505</v>
      </c>
      <c r="B580" t="s" s="192">
        <v>301</v>
      </c>
      <c r="C580" s="209">
        <v>10131</v>
      </c>
      <c r="D580" s="169"/>
      <c r="E580" t="s" s="194">
        <v>3</v>
      </c>
      <c r="F580" s="195">
        <f>VLOOKUP(B580,'MACROS'!C1:T87,5,FALSE)</f>
        <v>2070</v>
      </c>
      <c r="G580" s="172">
        <f>_xlfn.SUMIFS('MACROS'!K1:K87,'MACROS'!C1:C87,B580)</f>
        <v>0</v>
      </c>
      <c r="H580" s="196">
        <f>F580*G580</f>
        <v>0</v>
      </c>
      <c r="I580" s="197">
        <f>'INFO'!$D$6</f>
        <v>0</v>
      </c>
      <c r="J580" s="197">
        <f>'INFO'!$D$7</f>
        <v>0</v>
      </c>
      <c r="K580" t="s" s="198">
        <f>'INFO'!$D$8</f>
      </c>
      <c r="L580" s="197">
        <f>'INFO'!$D$9</f>
        <v>0</v>
      </c>
      <c r="M580" s="197">
        <f>'INFO'!$D$10</f>
        <v>0</v>
      </c>
      <c r="N580" t="s" s="198">
        <f>'INFO'!$D$11</f>
      </c>
      <c r="O580" s="197">
        <f>'INFO'!$D$13</f>
        <v>0</v>
      </c>
      <c r="P580" s="197">
        <f>'INFO'!$D$14</f>
        <v>0</v>
      </c>
      <c r="Q580" t="s" s="198">
        <f>'INFO'!$D$15</f>
      </c>
      <c r="R580" s="199">
        <f>'INFO'!$D$17</f>
      </c>
      <c r="S580" t="s" s="198">
        <f>'INFO'!$D$18</f>
      </c>
      <c r="T580" t="s" s="198">
        <f>'INFO'!$D$19</f>
      </c>
      <c r="U580" s="197">
        <f>'INFO'!$D$22</f>
        <v>0</v>
      </c>
      <c r="V580" s="197">
        <f>'INFO'!$D$23</f>
        <v>0</v>
      </c>
      <c r="W580" t="s" s="198">
        <f>'INFO'!$D$24</f>
      </c>
      <c r="X580" s="197">
        <f>'INFO'!$D$25</f>
        <v>0</v>
      </c>
      <c r="Y580" s="197">
        <f>'INFO'!$D$26</f>
        <v>0</v>
      </c>
      <c r="Z580" s="197">
        <f>'INFO'!$D$27</f>
        <v>0</v>
      </c>
      <c r="AA580" t="s" s="198">
        <f>'INFO'!$D$28</f>
      </c>
      <c r="AB580" s="197">
        <f>'INFO'!$D$29</f>
        <v>0</v>
      </c>
      <c r="AC580" s="200">
        <f>'INFO'!$J$10</f>
        <v>0</v>
      </c>
      <c r="AD580" s="201">
        <f>'INFO'!$J$9</f>
        <v>0</v>
      </c>
      <c r="AE580" s="179"/>
    </row>
    <row r="581" ht="15.35" customHeight="1">
      <c r="A581" t="s" s="187">
        <v>506</v>
      </c>
      <c r="B581" t="s" s="180">
        <v>303</v>
      </c>
      <c r="C581" s="210">
        <v>10131</v>
      </c>
      <c r="D581" s="182">
        <f>_xlfn.SUMIFS('MACROS'!K1:K87,'MACROS'!$C1:$C87,$B581)+_xlfn.SUMIFS('MACROS'!K1:K87,'MACROS'!$C1:$C87,"CH.VM.SHDTSET")</f>
        <v>0</v>
      </c>
      <c r="E581" t="s" s="183">
        <v>3</v>
      </c>
      <c r="F581" s="184">
        <f>VLOOKUP(B581,'MACROS'!C1:T87,5,FALSE)</f>
        <v>178</v>
      </c>
      <c r="G581" s="182">
        <f>_xlfn.SUMIFS('MACROS'!K1:K87,'MACROS'!C1:C87,B581)</f>
        <v>0</v>
      </c>
      <c r="H581" s="185">
        <f>F581*G581</f>
        <v>0</v>
      </c>
      <c r="I581" s="186">
        <f>'INFO'!$D$6</f>
        <v>0</v>
      </c>
      <c r="J581" s="186">
        <f>'INFO'!$D$7</f>
        <v>0</v>
      </c>
      <c r="K581" t="s" s="187">
        <f>'INFO'!$D$8</f>
      </c>
      <c r="L581" s="186">
        <f>'INFO'!$D$9</f>
        <v>0</v>
      </c>
      <c r="M581" s="186">
        <f>'INFO'!$D$10</f>
        <v>0</v>
      </c>
      <c r="N581" t="s" s="187">
        <f>'INFO'!$D$11</f>
      </c>
      <c r="O581" s="186">
        <f>'INFO'!$D$13</f>
        <v>0</v>
      </c>
      <c r="P581" s="186">
        <f>'INFO'!$D$14</f>
        <v>0</v>
      </c>
      <c r="Q581" t="s" s="187">
        <f>'INFO'!$D$15</f>
      </c>
      <c r="R581" s="188">
        <f>'INFO'!$D$17</f>
      </c>
      <c r="S581" t="s" s="187">
        <f>'INFO'!$D$18</f>
      </c>
      <c r="T581" t="s" s="187">
        <f>'INFO'!$D$19</f>
      </c>
      <c r="U581" s="186">
        <f>'INFO'!$D$22</f>
        <v>0</v>
      </c>
      <c r="V581" s="186">
        <f>'INFO'!$D$23</f>
        <v>0</v>
      </c>
      <c r="W581" t="s" s="187">
        <f>'INFO'!$D$24</f>
      </c>
      <c r="X581" s="186">
        <f>'INFO'!$D$25</f>
        <v>0</v>
      </c>
      <c r="Y581" s="186">
        <f>'INFO'!$D$26</f>
        <v>0</v>
      </c>
      <c r="Z581" s="186">
        <f>'INFO'!$D$27</f>
        <v>0</v>
      </c>
      <c r="AA581" t="s" s="187">
        <f>'INFO'!$D$28</f>
      </c>
      <c r="AB581" s="186">
        <f>'INFO'!$D$29</f>
        <v>0</v>
      </c>
      <c r="AC581" s="189">
        <f>'INFO'!$J$10</f>
        <v>0</v>
      </c>
      <c r="AD581" s="186">
        <f>'INFO'!$J$9</f>
        <v>0</v>
      </c>
      <c r="AE581" s="190">
        <f>IF($G$580&gt;0,10*$G$580/D581,0)</f>
        <v>0</v>
      </c>
    </row>
    <row r="582" ht="15.35" customHeight="1">
      <c r="A582" t="s" s="187">
        <v>507</v>
      </c>
      <c r="B582" t="s" s="180">
        <v>305</v>
      </c>
      <c r="C582" s="210">
        <v>10131</v>
      </c>
      <c r="D582" s="182">
        <f>_xlfn.SUMIFS('MACROS'!K1:K87,'MACROS'!$C1:$C87,$B582)+_xlfn.SUMIFS('MACROS'!K1:K87,'MACROS'!$C1:$C87,"CH.VM.SHDTSET")</f>
        <v>0</v>
      </c>
      <c r="E582" t="s" s="183">
        <v>3</v>
      </c>
      <c r="F582" s="184">
        <f>VLOOKUP(B582,'MACROS'!C1:T87,5,FALSE)</f>
        <v>165</v>
      </c>
      <c r="G582" s="182">
        <f>_xlfn.SUMIFS('MACROS'!K1:K87,'MACROS'!C1:C87,B582)</f>
        <v>0</v>
      </c>
      <c r="H582" s="185">
        <f>F582*G582</f>
        <v>0</v>
      </c>
      <c r="I582" s="186">
        <f>'INFO'!$D$6</f>
        <v>0</v>
      </c>
      <c r="J582" s="186">
        <f>'INFO'!$D$7</f>
        <v>0</v>
      </c>
      <c r="K582" t="s" s="187">
        <f>'INFO'!$D$8</f>
      </c>
      <c r="L582" s="186">
        <f>'INFO'!$D$9</f>
        <v>0</v>
      </c>
      <c r="M582" s="186">
        <f>'INFO'!$D$10</f>
        <v>0</v>
      </c>
      <c r="N582" t="s" s="187">
        <f>'INFO'!$D$11</f>
      </c>
      <c r="O582" s="186">
        <f>'INFO'!$D$13</f>
        <v>0</v>
      </c>
      <c r="P582" s="186">
        <f>'INFO'!$D$14</f>
        <v>0</v>
      </c>
      <c r="Q582" t="s" s="187">
        <f>'INFO'!$D$15</f>
      </c>
      <c r="R582" s="188">
        <f>'INFO'!$D$17</f>
      </c>
      <c r="S582" t="s" s="187">
        <f>'INFO'!$D$18</f>
      </c>
      <c r="T582" t="s" s="187">
        <f>'INFO'!$D$19</f>
      </c>
      <c r="U582" s="186">
        <f>'INFO'!$D$22</f>
        <v>0</v>
      </c>
      <c r="V582" s="186">
        <f>'INFO'!$D$23</f>
        <v>0</v>
      </c>
      <c r="W582" t="s" s="187">
        <f>'INFO'!$D$24</f>
      </c>
      <c r="X582" s="186">
        <f>'INFO'!$D$25</f>
        <v>0</v>
      </c>
      <c r="Y582" s="186">
        <f>'INFO'!$D$26</f>
        <v>0</v>
      </c>
      <c r="Z582" s="186">
        <f>'INFO'!$D$27</f>
        <v>0</v>
      </c>
      <c r="AA582" t="s" s="187">
        <f>'INFO'!$D$28</f>
      </c>
      <c r="AB582" s="186">
        <f>'INFO'!$D$29</f>
        <v>0</v>
      </c>
      <c r="AC582" s="189">
        <f>'INFO'!$J$10</f>
        <v>0</v>
      </c>
      <c r="AD582" s="186">
        <f>'INFO'!$J$9</f>
        <v>0</v>
      </c>
      <c r="AE582" s="186">
        <f>IF($G$580&gt;0,10*$G$580/D582,0)</f>
        <v>0</v>
      </c>
    </row>
    <row r="583" ht="15.35" customHeight="1">
      <c r="A583" t="s" s="187">
        <v>508</v>
      </c>
      <c r="B583" t="s" s="180">
        <v>307</v>
      </c>
      <c r="C583" s="210">
        <v>10131</v>
      </c>
      <c r="D583" s="182">
        <f>_xlfn.SUMIFS('MACROS'!K1:K87,'MACROS'!$C1:$C87,$B583)+_xlfn.SUMIFS('MACROS'!K1:K87,'MACROS'!$C1:$C87,"CH.VM.SHDTSET")</f>
        <v>0</v>
      </c>
      <c r="E583" t="s" s="183">
        <v>3</v>
      </c>
      <c r="F583" s="184">
        <f>VLOOKUP(B583,'MACROS'!C1:T87,5,FALSE)</f>
        <v>156</v>
      </c>
      <c r="G583" s="182">
        <f>_xlfn.SUMIFS('MACROS'!K1:K87,'MACROS'!C1:C87,B583)</f>
        <v>0</v>
      </c>
      <c r="H583" s="185">
        <f>F583*G583</f>
        <v>0</v>
      </c>
      <c r="I583" s="186">
        <f>'INFO'!$D$6</f>
        <v>0</v>
      </c>
      <c r="J583" s="186">
        <f>'INFO'!$D$7</f>
        <v>0</v>
      </c>
      <c r="K583" t="s" s="187">
        <f>'INFO'!$D$8</f>
      </c>
      <c r="L583" s="186">
        <f>'INFO'!$D$9</f>
        <v>0</v>
      </c>
      <c r="M583" s="186">
        <f>'INFO'!$D$10</f>
        <v>0</v>
      </c>
      <c r="N583" t="s" s="187">
        <f>'INFO'!$D$11</f>
      </c>
      <c r="O583" s="186">
        <f>'INFO'!$D$13</f>
        <v>0</v>
      </c>
      <c r="P583" s="186">
        <f>'INFO'!$D$14</f>
        <v>0</v>
      </c>
      <c r="Q583" t="s" s="187">
        <f>'INFO'!$D$15</f>
      </c>
      <c r="R583" s="188">
        <f>'INFO'!$D$17</f>
      </c>
      <c r="S583" t="s" s="187">
        <f>'INFO'!$D$18</f>
      </c>
      <c r="T583" t="s" s="187">
        <f>'INFO'!$D$19</f>
      </c>
      <c r="U583" s="186">
        <f>'INFO'!$D$22</f>
        <v>0</v>
      </c>
      <c r="V583" s="186">
        <f>'INFO'!$D$23</f>
        <v>0</v>
      </c>
      <c r="W583" t="s" s="187">
        <f>'INFO'!$D$24</f>
      </c>
      <c r="X583" s="186">
        <f>'INFO'!$D$25</f>
        <v>0</v>
      </c>
      <c r="Y583" s="186">
        <f>'INFO'!$D$26</f>
        <v>0</v>
      </c>
      <c r="Z583" s="186">
        <f>'INFO'!$D$27</f>
        <v>0</v>
      </c>
      <c r="AA583" t="s" s="187">
        <f>'INFO'!$D$28</f>
      </c>
      <c r="AB583" s="186">
        <f>'INFO'!$D$29</f>
        <v>0</v>
      </c>
      <c r="AC583" s="189">
        <f>'INFO'!$J$10</f>
        <v>0</v>
      </c>
      <c r="AD583" s="186">
        <f>'INFO'!$J$9</f>
        <v>0</v>
      </c>
      <c r="AE583" s="186">
        <f>IF($G$580&gt;0,10*$G$580/D583,0)</f>
        <v>0</v>
      </c>
    </row>
    <row r="584" ht="15.35" customHeight="1">
      <c r="A584" t="s" s="180">
        <v>509</v>
      </c>
      <c r="B584" t="s" s="180">
        <v>309</v>
      </c>
      <c r="C584" s="210">
        <v>10131</v>
      </c>
      <c r="D584" s="182">
        <f>_xlfn.SUMIFS('MACROS'!K1:K87,'MACROS'!$C1:$C87,$B584)+_xlfn.SUMIFS('MACROS'!K1:K87,'MACROS'!$C1:$C87,"CH.VM.SHDTSET")</f>
        <v>0</v>
      </c>
      <c r="E584" t="s" s="183">
        <v>3</v>
      </c>
      <c r="F584" s="184">
        <f>VLOOKUP(B584,'MACROS'!C1:T87,5,FALSE)</f>
        <v>157.5</v>
      </c>
      <c r="G584" s="182">
        <f>_xlfn.SUMIFS('MACROS'!K1:K87,'MACROS'!C1:C87,B584)</f>
        <v>0</v>
      </c>
      <c r="H584" s="185">
        <f>F584*G584</f>
        <v>0</v>
      </c>
      <c r="I584" s="186">
        <f>'INFO'!$D$6</f>
        <v>0</v>
      </c>
      <c r="J584" s="186">
        <f>'INFO'!$D$7</f>
        <v>0</v>
      </c>
      <c r="K584" t="s" s="187">
        <f>'INFO'!$D$8</f>
      </c>
      <c r="L584" s="186">
        <f>'INFO'!$D$9</f>
        <v>0</v>
      </c>
      <c r="M584" s="186">
        <f>'INFO'!$D$10</f>
        <v>0</v>
      </c>
      <c r="N584" t="s" s="187">
        <f>'INFO'!$D$11</f>
      </c>
      <c r="O584" s="186">
        <f>'INFO'!$D$13</f>
        <v>0</v>
      </c>
      <c r="P584" s="186">
        <f>'INFO'!$D$14</f>
        <v>0</v>
      </c>
      <c r="Q584" t="s" s="187">
        <f>'INFO'!$D$15</f>
      </c>
      <c r="R584" s="188">
        <f>'INFO'!$D$17</f>
      </c>
      <c r="S584" t="s" s="187">
        <f>'INFO'!$D$18</f>
      </c>
      <c r="T584" t="s" s="187">
        <f>'INFO'!$D$19</f>
      </c>
      <c r="U584" s="186">
        <f>'INFO'!$D$22</f>
        <v>0</v>
      </c>
      <c r="V584" s="186">
        <f>'INFO'!$D$23</f>
        <v>0</v>
      </c>
      <c r="W584" t="s" s="187">
        <f>'INFO'!$D$24</f>
      </c>
      <c r="X584" s="186">
        <f>'INFO'!$D$25</f>
        <v>0</v>
      </c>
      <c r="Y584" s="186">
        <f>'INFO'!$D$26</f>
        <v>0</v>
      </c>
      <c r="Z584" s="186">
        <f>'INFO'!$D$27</f>
        <v>0</v>
      </c>
      <c r="AA584" t="s" s="187">
        <f>'INFO'!$D$28</f>
      </c>
      <c r="AB584" s="186">
        <f>'INFO'!$D$29</f>
        <v>0</v>
      </c>
      <c r="AC584" s="189">
        <f>'INFO'!$J$10</f>
        <v>0</v>
      </c>
      <c r="AD584" s="186">
        <f>'INFO'!$J$9</f>
        <v>0</v>
      </c>
      <c r="AE584" s="186">
        <f>IF($G$580&gt;0,10*$G$580/D584,0)</f>
        <v>0</v>
      </c>
    </row>
    <row r="585" ht="15.35" customHeight="1">
      <c r="A585" t="s" s="180">
        <v>510</v>
      </c>
      <c r="B585" t="s" s="180">
        <v>311</v>
      </c>
      <c r="C585" s="210">
        <v>10131</v>
      </c>
      <c r="D585" s="182">
        <f>_xlfn.SUMIFS('MACROS'!K1:K87,'MACROS'!$C1:$C87,$B585)+_xlfn.SUMIFS('MACROS'!K1:K87,'MACROS'!$C1:$C87,"CH.VM.SHDTSET")</f>
        <v>0</v>
      </c>
      <c r="E585" t="s" s="183">
        <v>3</v>
      </c>
      <c r="F585" s="184">
        <f>VLOOKUP(B585,'MACROS'!C1:T87,5,FALSE)</f>
        <v>191.5</v>
      </c>
      <c r="G585" s="182">
        <f>_xlfn.SUMIFS('MACROS'!K1:K87,'MACROS'!C1:C87,B585)</f>
        <v>0</v>
      </c>
      <c r="H585" s="185">
        <f>F585*G585</f>
        <v>0</v>
      </c>
      <c r="I585" s="186">
        <f>'INFO'!$D$6</f>
        <v>0</v>
      </c>
      <c r="J585" s="186">
        <f>'INFO'!$D$7</f>
        <v>0</v>
      </c>
      <c r="K585" t="s" s="187">
        <f>'INFO'!$D$8</f>
      </c>
      <c r="L585" s="186">
        <f>'INFO'!$D$9</f>
        <v>0</v>
      </c>
      <c r="M585" s="186">
        <f>'INFO'!$D$10</f>
        <v>0</v>
      </c>
      <c r="N585" t="s" s="187">
        <f>'INFO'!$D$11</f>
      </c>
      <c r="O585" s="186">
        <f>'INFO'!$D$13</f>
        <v>0</v>
      </c>
      <c r="P585" s="186">
        <f>'INFO'!$D$14</f>
        <v>0</v>
      </c>
      <c r="Q585" t="s" s="187">
        <f>'INFO'!$D$15</f>
      </c>
      <c r="R585" s="188">
        <f>'INFO'!$D$17</f>
      </c>
      <c r="S585" t="s" s="187">
        <f>'INFO'!$D$18</f>
      </c>
      <c r="T585" t="s" s="187">
        <f>'INFO'!$D$19</f>
      </c>
      <c r="U585" s="186">
        <f>'INFO'!$D$22</f>
        <v>0</v>
      </c>
      <c r="V585" s="186">
        <f>'INFO'!$D$23</f>
        <v>0</v>
      </c>
      <c r="W585" t="s" s="187">
        <f>'INFO'!$D$24</f>
      </c>
      <c r="X585" s="186">
        <f>'INFO'!$D$25</f>
        <v>0</v>
      </c>
      <c r="Y585" s="186">
        <f>'INFO'!$D$26</f>
        <v>0</v>
      </c>
      <c r="Z585" s="186">
        <f>'INFO'!$D$27</f>
        <v>0</v>
      </c>
      <c r="AA585" t="s" s="187">
        <f>'INFO'!$D$28</f>
      </c>
      <c r="AB585" s="186">
        <f>'INFO'!$D$29</f>
        <v>0</v>
      </c>
      <c r="AC585" s="189">
        <f>'INFO'!$J$10</f>
        <v>0</v>
      </c>
      <c r="AD585" s="186">
        <f>'INFO'!$J$9</f>
        <v>0</v>
      </c>
      <c r="AE585" s="186">
        <f>IF($G$580&gt;0,10*$G$580/D585,0)</f>
        <v>0</v>
      </c>
    </row>
    <row r="586" ht="15.35" customHeight="1">
      <c r="A586" t="s" s="180">
        <v>511</v>
      </c>
      <c r="B586" t="s" s="180">
        <v>313</v>
      </c>
      <c r="C586" s="210">
        <v>10131</v>
      </c>
      <c r="D586" s="182">
        <f>_xlfn.SUMIFS('MACROS'!K1:K87,'MACROS'!$C1:$C87,$B586)+_xlfn.SUMIFS('MACROS'!K1:K87,'MACROS'!$C1:$C87,"CH.VM.SHDTSET")</f>
        <v>0</v>
      </c>
      <c r="E586" t="s" s="183">
        <v>3</v>
      </c>
      <c r="F586" s="184">
        <f>VLOOKUP(B586,'MACROS'!C1:T87,5,FALSE)</f>
        <v>148</v>
      </c>
      <c r="G586" s="182">
        <f>_xlfn.SUMIFS('MACROS'!K1:K87,'MACROS'!C1:C87,B586)</f>
        <v>0</v>
      </c>
      <c r="H586" s="185">
        <f>F586*G586</f>
        <v>0</v>
      </c>
      <c r="I586" s="186">
        <f>'INFO'!$D$6</f>
        <v>0</v>
      </c>
      <c r="J586" s="186">
        <f>'INFO'!$D$7</f>
        <v>0</v>
      </c>
      <c r="K586" t="s" s="187">
        <f>'INFO'!$D$8</f>
      </c>
      <c r="L586" s="186">
        <f>'INFO'!$D$9</f>
        <v>0</v>
      </c>
      <c r="M586" s="186">
        <f>'INFO'!$D$10</f>
        <v>0</v>
      </c>
      <c r="N586" t="s" s="187">
        <f>'INFO'!$D$11</f>
      </c>
      <c r="O586" s="186">
        <f>'INFO'!$D$13</f>
        <v>0</v>
      </c>
      <c r="P586" s="186">
        <f>'INFO'!$D$14</f>
        <v>0</v>
      </c>
      <c r="Q586" t="s" s="187">
        <f>'INFO'!$D$15</f>
      </c>
      <c r="R586" s="188">
        <f>'INFO'!$D$17</f>
      </c>
      <c r="S586" t="s" s="187">
        <f>'INFO'!$D$18</f>
      </c>
      <c r="T586" t="s" s="187">
        <f>'INFO'!$D$19</f>
      </c>
      <c r="U586" s="186">
        <f>'INFO'!$D$22</f>
        <v>0</v>
      </c>
      <c r="V586" s="186">
        <f>'INFO'!$D$23</f>
        <v>0</v>
      </c>
      <c r="W586" t="s" s="187">
        <f>'INFO'!$D$24</f>
      </c>
      <c r="X586" s="186">
        <f>'INFO'!$D$25</f>
        <v>0</v>
      </c>
      <c r="Y586" s="186">
        <f>'INFO'!$D$26</f>
        <v>0</v>
      </c>
      <c r="Z586" s="186">
        <f>'INFO'!$D$27</f>
        <v>0</v>
      </c>
      <c r="AA586" t="s" s="187">
        <f>'INFO'!$D$28</f>
      </c>
      <c r="AB586" s="186">
        <f>'INFO'!$D$29</f>
        <v>0</v>
      </c>
      <c r="AC586" s="189">
        <f>'INFO'!$J$10</f>
        <v>0</v>
      </c>
      <c r="AD586" s="186">
        <f>'INFO'!$J$9</f>
        <v>0</v>
      </c>
      <c r="AE586" s="186">
        <f>IF($G$580&gt;0,10*$G$580/D586,0)</f>
        <v>0</v>
      </c>
    </row>
    <row r="587" ht="15.35" customHeight="1">
      <c r="A587" t="s" s="180">
        <v>512</v>
      </c>
      <c r="B587" t="s" s="180">
        <v>315</v>
      </c>
      <c r="C587" s="210">
        <v>10131</v>
      </c>
      <c r="D587" s="182">
        <f>_xlfn.SUMIFS('MACROS'!K1:K87,'MACROS'!$C1:$C87,$B587)+_xlfn.SUMIFS('MACROS'!K1:K87,'MACROS'!$C1:$C87,"CH.VM.SHDTSET")</f>
        <v>0</v>
      </c>
      <c r="E587" t="s" s="183">
        <v>3</v>
      </c>
      <c r="F587" s="184">
        <f>VLOOKUP(B587,'MACROS'!C1:T87,5,FALSE)</f>
        <v>154.5</v>
      </c>
      <c r="G587" s="182">
        <f>_xlfn.SUMIFS('MACROS'!K1:K87,'MACROS'!C1:C87,B587)</f>
        <v>0</v>
      </c>
      <c r="H587" s="185">
        <f>F587*G587</f>
        <v>0</v>
      </c>
      <c r="I587" s="186">
        <f>'INFO'!$D$6</f>
        <v>0</v>
      </c>
      <c r="J587" s="186">
        <f>'INFO'!$D$7</f>
        <v>0</v>
      </c>
      <c r="K587" t="s" s="187">
        <f>'INFO'!$D$8</f>
      </c>
      <c r="L587" s="186">
        <f>'INFO'!$D$9</f>
        <v>0</v>
      </c>
      <c r="M587" s="186">
        <f>'INFO'!$D$10</f>
        <v>0</v>
      </c>
      <c r="N587" t="s" s="187">
        <f>'INFO'!$D$11</f>
      </c>
      <c r="O587" s="186">
        <f>'INFO'!$D$13</f>
        <v>0</v>
      </c>
      <c r="P587" s="186">
        <f>'INFO'!$D$14</f>
        <v>0</v>
      </c>
      <c r="Q587" t="s" s="187">
        <f>'INFO'!$D$15</f>
      </c>
      <c r="R587" s="188">
        <f>'INFO'!$D$17</f>
      </c>
      <c r="S587" t="s" s="187">
        <f>'INFO'!$D$18</f>
      </c>
      <c r="T587" t="s" s="187">
        <f>'INFO'!$D$19</f>
      </c>
      <c r="U587" s="186">
        <f>'INFO'!$D$22</f>
        <v>0</v>
      </c>
      <c r="V587" s="186">
        <f>'INFO'!$D$23</f>
        <v>0</v>
      </c>
      <c r="W587" t="s" s="187">
        <f>'INFO'!$D$24</f>
      </c>
      <c r="X587" s="186">
        <f>'INFO'!$D$25</f>
        <v>0</v>
      </c>
      <c r="Y587" s="186">
        <f>'INFO'!$D$26</f>
        <v>0</v>
      </c>
      <c r="Z587" s="186">
        <f>'INFO'!$D$27</f>
        <v>0</v>
      </c>
      <c r="AA587" t="s" s="187">
        <f>'INFO'!$D$28</f>
      </c>
      <c r="AB587" s="186">
        <f>'INFO'!$D$29</f>
        <v>0</v>
      </c>
      <c r="AC587" s="189">
        <f>'INFO'!$J$10</f>
        <v>0</v>
      </c>
      <c r="AD587" s="186">
        <f>'INFO'!$J$9</f>
        <v>0</v>
      </c>
      <c r="AE587" s="186">
        <f>IF($G$580&gt;0,10*$G$580/D587,0)</f>
        <v>0</v>
      </c>
    </row>
    <row r="588" ht="15.35" customHeight="1">
      <c r="A588" t="s" s="180">
        <v>513</v>
      </c>
      <c r="B588" t="s" s="180">
        <v>317</v>
      </c>
      <c r="C588" s="210">
        <v>10131</v>
      </c>
      <c r="D588" s="182">
        <f>_xlfn.SUMIFS('MACROS'!K1:K87,'MACROS'!$C1:$C87,$B588)+_xlfn.SUMIFS('MACROS'!K1:K87,'MACROS'!$C1:$C87,"CH.VM.SHDTSET")</f>
        <v>0</v>
      </c>
      <c r="E588" t="s" s="183">
        <v>3</v>
      </c>
      <c r="F588" s="184">
        <f>VLOOKUP(B588,'MACROS'!C1:T87,5,FALSE)</f>
        <v>143</v>
      </c>
      <c r="G588" s="182">
        <f>_xlfn.SUMIFS('MACROS'!K1:K87,'MACROS'!C1:C87,B588)</f>
        <v>0</v>
      </c>
      <c r="H588" s="185">
        <f>F588*G588</f>
        <v>0</v>
      </c>
      <c r="I588" s="186">
        <f>'INFO'!$D$6</f>
        <v>0</v>
      </c>
      <c r="J588" s="186">
        <f>'INFO'!$D$7</f>
        <v>0</v>
      </c>
      <c r="K588" t="s" s="187">
        <f>'INFO'!$D$8</f>
      </c>
      <c r="L588" s="186">
        <f>'INFO'!$D$9</f>
        <v>0</v>
      </c>
      <c r="M588" s="186">
        <f>'INFO'!$D$10</f>
        <v>0</v>
      </c>
      <c r="N588" t="s" s="187">
        <f>'INFO'!$D$11</f>
      </c>
      <c r="O588" s="186">
        <f>'INFO'!$D$13</f>
        <v>0</v>
      </c>
      <c r="P588" s="186">
        <f>'INFO'!$D$14</f>
        <v>0</v>
      </c>
      <c r="Q588" t="s" s="187">
        <f>'INFO'!$D$15</f>
      </c>
      <c r="R588" s="188">
        <f>'INFO'!$D$17</f>
      </c>
      <c r="S588" t="s" s="187">
        <f>'INFO'!$D$18</f>
      </c>
      <c r="T588" t="s" s="187">
        <f>'INFO'!$D$19</f>
      </c>
      <c r="U588" s="186">
        <f>'INFO'!$D$22</f>
        <v>0</v>
      </c>
      <c r="V588" s="186">
        <f>'INFO'!$D$23</f>
        <v>0</v>
      </c>
      <c r="W588" t="s" s="187">
        <f>'INFO'!$D$24</f>
      </c>
      <c r="X588" s="186">
        <f>'INFO'!$D$25</f>
        <v>0</v>
      </c>
      <c r="Y588" s="186">
        <f>'INFO'!$D$26</f>
        <v>0</v>
      </c>
      <c r="Z588" s="186">
        <f>'INFO'!$D$27</f>
        <v>0</v>
      </c>
      <c r="AA588" t="s" s="187">
        <f>'INFO'!$D$28</f>
      </c>
      <c r="AB588" s="186">
        <f>'INFO'!$D$29</f>
        <v>0</v>
      </c>
      <c r="AC588" s="189">
        <f>'INFO'!$J$10</f>
        <v>0</v>
      </c>
      <c r="AD588" s="186">
        <f>'INFO'!$J$9</f>
        <v>0</v>
      </c>
      <c r="AE588" s="186">
        <f>IF($G$580&gt;0,10*$G$580/D588,0)</f>
        <v>0</v>
      </c>
    </row>
    <row r="589" ht="15.35" customHeight="1">
      <c r="A589" t="s" s="180">
        <v>514</v>
      </c>
      <c r="B589" t="s" s="180">
        <v>319</v>
      </c>
      <c r="C589" s="210">
        <v>10131</v>
      </c>
      <c r="D589" s="182">
        <f>_xlfn.SUMIFS('MACROS'!K1:K87,'MACROS'!$C1:$C87,$B589)+_xlfn.SUMIFS('MACROS'!K1:K87,'MACROS'!$C1:$C87,"CH.VM.SHDTSET")</f>
        <v>0</v>
      </c>
      <c r="E589" t="s" s="183">
        <v>3</v>
      </c>
      <c r="F589" s="184">
        <f>VLOOKUP(B589,'MACROS'!C1:T87,5,FALSE)</f>
        <v>174.5</v>
      </c>
      <c r="G589" s="182">
        <f>_xlfn.SUMIFS('MACROS'!K1:K87,'MACROS'!C1:C87,B589)</f>
        <v>0</v>
      </c>
      <c r="H589" s="185">
        <f>F589*G589</f>
        <v>0</v>
      </c>
      <c r="I589" s="186">
        <f>'INFO'!$D$6</f>
        <v>0</v>
      </c>
      <c r="J589" s="186">
        <f>'INFO'!$D$7</f>
        <v>0</v>
      </c>
      <c r="K589" t="s" s="187">
        <f>'INFO'!$D$8</f>
      </c>
      <c r="L589" s="186">
        <f>'INFO'!$D$9</f>
        <v>0</v>
      </c>
      <c r="M589" s="186">
        <f>'INFO'!$D$10</f>
        <v>0</v>
      </c>
      <c r="N589" t="s" s="187">
        <f>'INFO'!$D$11</f>
      </c>
      <c r="O589" s="186">
        <f>'INFO'!$D$13</f>
        <v>0</v>
      </c>
      <c r="P589" s="186">
        <f>'INFO'!$D$14</f>
        <v>0</v>
      </c>
      <c r="Q589" t="s" s="187">
        <f>'INFO'!$D$15</f>
      </c>
      <c r="R589" s="188">
        <f>'INFO'!$D$17</f>
      </c>
      <c r="S589" t="s" s="187">
        <f>'INFO'!$D$18</f>
      </c>
      <c r="T589" t="s" s="187">
        <f>'INFO'!$D$19</f>
      </c>
      <c r="U589" s="186">
        <f>'INFO'!$D$22</f>
        <v>0</v>
      </c>
      <c r="V589" s="186">
        <f>'INFO'!$D$23</f>
        <v>0</v>
      </c>
      <c r="W589" t="s" s="187">
        <f>'INFO'!$D$24</f>
      </c>
      <c r="X589" s="186">
        <f>'INFO'!$D$25</f>
        <v>0</v>
      </c>
      <c r="Y589" s="186">
        <f>'INFO'!$D$26</f>
        <v>0</v>
      </c>
      <c r="Z589" s="186">
        <f>'INFO'!$D$27</f>
        <v>0</v>
      </c>
      <c r="AA589" t="s" s="187">
        <f>'INFO'!$D$28</f>
      </c>
      <c r="AB589" s="186">
        <f>'INFO'!$D$29</f>
        <v>0</v>
      </c>
      <c r="AC589" s="189">
        <f>'INFO'!$J$10</f>
        <v>0</v>
      </c>
      <c r="AD589" s="186">
        <f>'INFO'!$J$9</f>
        <v>0</v>
      </c>
      <c r="AE589" s="186">
        <f>IF($G$580&gt;0,10*$G$580/D589,0)</f>
        <v>0</v>
      </c>
    </row>
    <row r="590" ht="15.35" customHeight="1">
      <c r="A590" t="s" s="180">
        <v>515</v>
      </c>
      <c r="B590" t="s" s="180">
        <v>321</v>
      </c>
      <c r="C590" s="210">
        <v>10131</v>
      </c>
      <c r="D590" s="182">
        <f>_xlfn.SUMIFS('MACROS'!K1:K87,'MACROS'!$C1:$C87,$B590)+_xlfn.SUMIFS('MACROS'!K1:K87,'MACROS'!$C1:$C87,"CH.VM.SHDTSET")</f>
        <v>0</v>
      </c>
      <c r="E590" t="s" s="183">
        <v>3</v>
      </c>
      <c r="F590" s="184">
        <f>VLOOKUP(B590,'MACROS'!C1:T87,5,FALSE)</f>
        <v>138</v>
      </c>
      <c r="G590" s="182">
        <f>_xlfn.SUMIFS('MACROS'!K1:K87,'MACROS'!C1:C87,B590)</f>
        <v>0</v>
      </c>
      <c r="H590" s="185">
        <f>F590*G590</f>
        <v>0</v>
      </c>
      <c r="I590" s="186">
        <f>'INFO'!$D$6</f>
        <v>0</v>
      </c>
      <c r="J590" s="186">
        <f>'INFO'!$D$7</f>
        <v>0</v>
      </c>
      <c r="K590" t="s" s="187">
        <f>'INFO'!$D$8</f>
      </c>
      <c r="L590" s="186">
        <f>'INFO'!$D$9</f>
        <v>0</v>
      </c>
      <c r="M590" s="186">
        <f>'INFO'!$D$10</f>
        <v>0</v>
      </c>
      <c r="N590" t="s" s="187">
        <f>'INFO'!$D$11</f>
      </c>
      <c r="O590" s="186">
        <f>'INFO'!$D$13</f>
        <v>0</v>
      </c>
      <c r="P590" s="186">
        <f>'INFO'!$D$14</f>
        <v>0</v>
      </c>
      <c r="Q590" t="s" s="187">
        <f>'INFO'!$D$15</f>
      </c>
      <c r="R590" s="188">
        <f>'INFO'!$D$17</f>
      </c>
      <c r="S590" t="s" s="187">
        <f>'INFO'!$D$18</f>
      </c>
      <c r="T590" t="s" s="187">
        <f>'INFO'!$D$19</f>
      </c>
      <c r="U590" s="186">
        <f>'INFO'!$D$22</f>
        <v>0</v>
      </c>
      <c r="V590" s="186">
        <f>'INFO'!$D$23</f>
        <v>0</v>
      </c>
      <c r="W590" t="s" s="187">
        <f>'INFO'!$D$24</f>
      </c>
      <c r="X590" s="186">
        <f>'INFO'!$D$25</f>
        <v>0</v>
      </c>
      <c r="Y590" s="186">
        <f>'INFO'!$D$26</f>
        <v>0</v>
      </c>
      <c r="Z590" s="186">
        <f>'INFO'!$D$27</f>
        <v>0</v>
      </c>
      <c r="AA590" t="s" s="187">
        <f>'INFO'!$D$28</f>
      </c>
      <c r="AB590" s="186">
        <f>'INFO'!$D$29</f>
        <v>0</v>
      </c>
      <c r="AC590" s="189">
        <f>'INFO'!$J$10</f>
        <v>0</v>
      </c>
      <c r="AD590" s="186">
        <f>'INFO'!$J$9</f>
        <v>0</v>
      </c>
      <c r="AE590" s="186">
        <f>IF($G$580&gt;0,10*$G$580/D590,0)</f>
        <v>0</v>
      </c>
    </row>
    <row r="591" ht="15.35" customHeight="1">
      <c r="A591" t="s" s="180">
        <v>516</v>
      </c>
      <c r="B591" t="s" s="180">
        <v>323</v>
      </c>
      <c r="C591" s="210">
        <v>10131</v>
      </c>
      <c r="D591" s="182">
        <f>_xlfn.SUMIFS('MACROS'!K1:K87,'MACROS'!$C1:$C87,$B591)+_xlfn.SUMIFS('MACROS'!K1:K87,'MACROS'!$C1:$C87,"CH.VM.SHDTSET")</f>
        <v>0</v>
      </c>
      <c r="E591" t="s" s="183">
        <v>3</v>
      </c>
      <c r="F591" s="184">
        <f>VLOOKUP(B591,'MACROS'!C1:T87,5,FALSE)</f>
        <v>154</v>
      </c>
      <c r="G591" s="182">
        <f>_xlfn.SUMIFS('MACROS'!K1:K87,'MACROS'!C1:C87,B591)</f>
        <v>0</v>
      </c>
      <c r="H591" s="185">
        <f>F591*G591</f>
        <v>0</v>
      </c>
      <c r="I591" s="186">
        <f>'INFO'!$D$6</f>
        <v>0</v>
      </c>
      <c r="J591" s="186">
        <f>'INFO'!$D$7</f>
        <v>0</v>
      </c>
      <c r="K591" t="s" s="187">
        <f>'INFO'!$D$8</f>
      </c>
      <c r="L591" s="186">
        <f>'INFO'!$D$9</f>
        <v>0</v>
      </c>
      <c r="M591" s="186">
        <f>'INFO'!$D$10</f>
        <v>0</v>
      </c>
      <c r="N591" t="s" s="187">
        <f>'INFO'!$D$11</f>
      </c>
      <c r="O591" s="186">
        <f>'INFO'!$D$13</f>
        <v>0</v>
      </c>
      <c r="P591" s="186">
        <f>'INFO'!$D$14</f>
        <v>0</v>
      </c>
      <c r="Q591" t="s" s="187">
        <f>'INFO'!$D$15</f>
      </c>
      <c r="R591" s="188">
        <f>'INFO'!$D$17</f>
      </c>
      <c r="S591" t="s" s="187">
        <f>'INFO'!$D$18</f>
      </c>
      <c r="T591" t="s" s="187">
        <f>'INFO'!$D$19</f>
      </c>
      <c r="U591" s="186">
        <f>'INFO'!$D$22</f>
        <v>0</v>
      </c>
      <c r="V591" s="186">
        <f>'INFO'!$D$23</f>
        <v>0</v>
      </c>
      <c r="W591" t="s" s="187">
        <f>'INFO'!$D$24</f>
      </c>
      <c r="X591" s="186">
        <f>'INFO'!$D$25</f>
        <v>0</v>
      </c>
      <c r="Y591" s="186">
        <f>'INFO'!$D$26</f>
        <v>0</v>
      </c>
      <c r="Z591" s="186">
        <f>'INFO'!$D$27</f>
        <v>0</v>
      </c>
      <c r="AA591" t="s" s="187">
        <f>'INFO'!$D$28</f>
      </c>
      <c r="AB591" s="186">
        <f>'INFO'!$D$29</f>
        <v>0</v>
      </c>
      <c r="AC591" s="189">
        <f>'INFO'!$J$10</f>
        <v>0</v>
      </c>
      <c r="AD591" s="186">
        <f>'INFO'!$J$9</f>
        <v>0</v>
      </c>
      <c r="AE591" s="186">
        <f>IF($G$580&gt;0,10*$G$580/D591,0)</f>
        <v>0</v>
      </c>
    </row>
    <row r="592" ht="15.35" customHeight="1">
      <c r="A592" t="s" s="180">
        <v>517</v>
      </c>
      <c r="B592" t="s" s="180">
        <v>325</v>
      </c>
      <c r="C592" s="210">
        <v>10131</v>
      </c>
      <c r="D592" s="182">
        <f>_xlfn.SUMIFS('MACROS'!K1:K87,'MACROS'!$C1:$C87,$B592)+_xlfn.SUMIFS('MACROS'!K1:K87,'MACROS'!$C1:$C87,"CH.VM.SHDTSET")</f>
        <v>0</v>
      </c>
      <c r="E592" t="s" s="183">
        <v>3</v>
      </c>
      <c r="F592" s="184">
        <f>VLOOKUP(B592,'MACROS'!C1:T87,5,FALSE)</f>
        <v>196.5</v>
      </c>
      <c r="G592" s="182">
        <f>_xlfn.SUMIFS('MACROS'!K1:K87,'MACROS'!C1:C87,B592)</f>
        <v>0</v>
      </c>
      <c r="H592" s="185">
        <f>F592*G592</f>
        <v>0</v>
      </c>
      <c r="I592" s="186">
        <f>'INFO'!$D$6</f>
        <v>0</v>
      </c>
      <c r="J592" s="186">
        <f>'INFO'!$D$7</f>
        <v>0</v>
      </c>
      <c r="K592" t="s" s="187">
        <f>'INFO'!$D$8</f>
      </c>
      <c r="L592" s="186">
        <f>'INFO'!$D$9</f>
        <v>0</v>
      </c>
      <c r="M592" s="186">
        <f>'INFO'!$D$10</f>
        <v>0</v>
      </c>
      <c r="N592" t="s" s="187">
        <f>'INFO'!$D$11</f>
      </c>
      <c r="O592" s="186">
        <f>'INFO'!$D$13</f>
        <v>0</v>
      </c>
      <c r="P592" s="186">
        <f>'INFO'!$D$14</f>
        <v>0</v>
      </c>
      <c r="Q592" t="s" s="187">
        <f>'INFO'!$D$15</f>
      </c>
      <c r="R592" s="188">
        <f>'INFO'!$D$17</f>
      </c>
      <c r="S592" t="s" s="187">
        <f>'INFO'!$D$18</f>
      </c>
      <c r="T592" t="s" s="187">
        <f>'INFO'!$D$19</f>
      </c>
      <c r="U592" s="186">
        <f>'INFO'!$D$22</f>
        <v>0</v>
      </c>
      <c r="V592" s="186">
        <f>'INFO'!$D$23</f>
        <v>0</v>
      </c>
      <c r="W592" t="s" s="187">
        <f>'INFO'!$D$24</f>
      </c>
      <c r="X592" s="186">
        <f>'INFO'!$D$25</f>
        <v>0</v>
      </c>
      <c r="Y592" s="186">
        <f>'INFO'!$D$26</f>
        <v>0</v>
      </c>
      <c r="Z592" s="186">
        <f>'INFO'!$D$27</f>
        <v>0</v>
      </c>
      <c r="AA592" t="s" s="187">
        <f>'INFO'!$D$28</f>
      </c>
      <c r="AB592" s="186">
        <f>'INFO'!$D$29</f>
        <v>0</v>
      </c>
      <c r="AC592" s="189">
        <f>'INFO'!$J$10</f>
        <v>0</v>
      </c>
      <c r="AD592" s="186">
        <f>'INFO'!$J$9</f>
        <v>0</v>
      </c>
      <c r="AE592" s="186">
        <f>IF($G$580&gt;0,10*$G$580/D592,0)</f>
        <v>0</v>
      </c>
    </row>
    <row r="593" ht="15.35" customHeight="1">
      <c r="A593" t="s" s="180">
        <v>518</v>
      </c>
      <c r="B593" t="s" s="180">
        <v>327</v>
      </c>
      <c r="C593" s="210">
        <v>10131</v>
      </c>
      <c r="D593" s="182">
        <f>_xlfn.SUMIFS('MACROS'!K1:K87,'MACROS'!$C1:$C87,$B593)+_xlfn.SUMIFS('MACROS'!K1:K87,'MACROS'!$C1:$C87,"CH.VM.SHDTSET")</f>
        <v>0</v>
      </c>
      <c r="E593" t="s" s="183">
        <v>3</v>
      </c>
      <c r="F593" s="184">
        <f>VLOOKUP(B593,'MACROS'!C1:T87,5,FALSE)</f>
        <v>166</v>
      </c>
      <c r="G593" s="182">
        <f>_xlfn.SUMIFS('MACROS'!K1:K87,'MACROS'!C1:C87,B593)</f>
        <v>0</v>
      </c>
      <c r="H593" s="185">
        <f>F593*G593</f>
        <v>0</v>
      </c>
      <c r="I593" s="186">
        <f>'INFO'!$D$6</f>
        <v>0</v>
      </c>
      <c r="J593" s="186">
        <f>'INFO'!$D$7</f>
        <v>0</v>
      </c>
      <c r="K593" t="s" s="187">
        <f>'INFO'!$D$8</f>
      </c>
      <c r="L593" s="186">
        <f>'INFO'!$D$9</f>
        <v>0</v>
      </c>
      <c r="M593" s="186">
        <f>'INFO'!$D$10</f>
        <v>0</v>
      </c>
      <c r="N593" t="s" s="187">
        <f>'INFO'!$D$11</f>
      </c>
      <c r="O593" s="186">
        <f>'INFO'!$D$13</f>
        <v>0</v>
      </c>
      <c r="P593" s="186">
        <f>'INFO'!$D$14</f>
        <v>0</v>
      </c>
      <c r="Q593" t="s" s="187">
        <f>'INFO'!$D$15</f>
      </c>
      <c r="R593" s="188">
        <f>'INFO'!$D$17</f>
      </c>
      <c r="S593" t="s" s="187">
        <f>'INFO'!$D$18</f>
      </c>
      <c r="T593" t="s" s="187">
        <f>'INFO'!$D$19</f>
      </c>
      <c r="U593" s="186">
        <f>'INFO'!$D$22</f>
        <v>0</v>
      </c>
      <c r="V593" s="186">
        <f>'INFO'!$D$23</f>
        <v>0</v>
      </c>
      <c r="W593" t="s" s="187">
        <f>'INFO'!$D$24</f>
      </c>
      <c r="X593" s="186">
        <f>'INFO'!$D$25</f>
        <v>0</v>
      </c>
      <c r="Y593" s="186">
        <f>'INFO'!$D$26</f>
        <v>0</v>
      </c>
      <c r="Z593" s="186">
        <f>'INFO'!$D$27</f>
        <v>0</v>
      </c>
      <c r="AA593" t="s" s="187">
        <f>'INFO'!$D$28</f>
      </c>
      <c r="AB593" s="186">
        <f>'INFO'!$D$29</f>
        <v>0</v>
      </c>
      <c r="AC593" s="189">
        <f>'INFO'!$J$10</f>
        <v>0</v>
      </c>
      <c r="AD593" s="186">
        <f>'INFO'!$J$9</f>
        <v>0</v>
      </c>
      <c r="AE593" s="186">
        <f>IF($G$580&gt;0,10*$G$580/D593,0)</f>
        <v>0</v>
      </c>
    </row>
    <row r="594" ht="15.35" customHeight="1">
      <c r="A594" t="s" s="187">
        <v>519</v>
      </c>
      <c r="B594" t="s" s="180">
        <v>329</v>
      </c>
      <c r="C594" s="211">
        <v>10131</v>
      </c>
      <c r="D594" s="182">
        <f>_xlfn.SUMIFS('MACROS'!K1:K87,'MACROS'!$C1:$C87,$B594)+_xlfn.SUMIFS('MACROS'!K1:K87,'MACROS'!$C1:$C87,"CH.VM.SHDTSET")</f>
        <v>0</v>
      </c>
      <c r="E594" t="s" s="183">
        <v>3</v>
      </c>
      <c r="F594" s="184">
        <f>VLOOKUP(B594,'MACROS'!C1:T87,5,FALSE)</f>
        <v>177.5</v>
      </c>
      <c r="G594" s="182">
        <f>_xlfn.SUMIFS('MACROS'!K1:K87,'MACROS'!C1:C87,B594)</f>
        <v>0</v>
      </c>
      <c r="H594" s="185">
        <f>F594*G594</f>
        <v>0</v>
      </c>
      <c r="I594" s="186">
        <f>'INFO'!$D$6</f>
        <v>0</v>
      </c>
      <c r="J594" s="186">
        <f>'INFO'!$D$7</f>
        <v>0</v>
      </c>
      <c r="K594" t="s" s="187">
        <f>'INFO'!$D$8</f>
      </c>
      <c r="L594" s="186">
        <f>'INFO'!$D$9</f>
        <v>0</v>
      </c>
      <c r="M594" s="186">
        <f>'INFO'!$D$10</f>
        <v>0</v>
      </c>
      <c r="N594" t="s" s="187">
        <f>'INFO'!$D$11</f>
      </c>
      <c r="O594" s="186">
        <f>'INFO'!$D$13</f>
        <v>0</v>
      </c>
      <c r="P594" s="186">
        <f>'INFO'!$D$14</f>
        <v>0</v>
      </c>
      <c r="Q594" t="s" s="187">
        <f>'INFO'!$D$15</f>
      </c>
      <c r="R594" s="188">
        <f>'INFO'!$D$17</f>
      </c>
      <c r="S594" t="s" s="187">
        <f>'INFO'!$D$18</f>
      </c>
      <c r="T594" t="s" s="187">
        <f>'INFO'!$D$19</f>
      </c>
      <c r="U594" s="186">
        <f>'INFO'!$D$22</f>
        <v>0</v>
      </c>
      <c r="V594" s="186">
        <f>'INFO'!$D$23</f>
        <v>0</v>
      </c>
      <c r="W594" t="s" s="187">
        <f>'INFO'!$D$24</f>
      </c>
      <c r="X594" s="186">
        <f>'INFO'!$D$25</f>
        <v>0</v>
      </c>
      <c r="Y594" s="186">
        <f>'INFO'!$D$26</f>
        <v>0</v>
      </c>
      <c r="Z594" s="186">
        <f>'INFO'!$D$27</f>
        <v>0</v>
      </c>
      <c r="AA594" t="s" s="187">
        <f>'INFO'!$D$28</f>
      </c>
      <c r="AB594" s="186">
        <f>'INFO'!$D$29</f>
        <v>0</v>
      </c>
      <c r="AC594" s="189">
        <f>'INFO'!$J$10</f>
        <v>0</v>
      </c>
      <c r="AD594" s="186">
        <f>'INFO'!$J$9</f>
        <v>0</v>
      </c>
      <c r="AE594" s="191">
        <f>IF($G$580&gt;0,10*$G$580/D594,0)</f>
        <v>0</v>
      </c>
    </row>
    <row r="595" ht="15.35" customHeight="1">
      <c r="A595" t="s" s="192">
        <v>490</v>
      </c>
      <c r="B595" t="s" s="202">
        <v>270</v>
      </c>
      <c r="C595" s="207">
        <v>10090</v>
      </c>
      <c r="D595" s="169"/>
      <c r="E595" t="s" s="194">
        <v>4</v>
      </c>
      <c r="F595" s="195">
        <f>VLOOKUP(B595,'MACROS'!C1:T87,5,FALSE)</f>
        <v>1686.5</v>
      </c>
      <c r="G595" s="172">
        <f>_xlfn.SUMIFS('MACROS'!L1:L87,'MACROS'!C1:C87,B595)</f>
        <v>0</v>
      </c>
      <c r="H595" s="196">
        <f>F595*G595</f>
        <v>0</v>
      </c>
      <c r="I595" s="197">
        <f>'INFO'!$D$6</f>
        <v>0</v>
      </c>
      <c r="J595" s="197">
        <f>'INFO'!$D$7</f>
        <v>0</v>
      </c>
      <c r="K595" t="s" s="198">
        <f>'INFO'!$D$8</f>
      </c>
      <c r="L595" s="197">
        <f>'INFO'!$D$9</f>
        <v>0</v>
      </c>
      <c r="M595" s="197">
        <f>'INFO'!$D$10</f>
        <v>0</v>
      </c>
      <c r="N595" t="s" s="198">
        <f>'INFO'!$D$11</f>
      </c>
      <c r="O595" s="197">
        <f>'INFO'!$D$13</f>
        <v>0</v>
      </c>
      <c r="P595" s="197">
        <f>'INFO'!$D$14</f>
        <v>0</v>
      </c>
      <c r="Q595" t="s" s="198">
        <f>'INFO'!$D$15</f>
      </c>
      <c r="R595" s="199">
        <f>'INFO'!$D$17</f>
      </c>
      <c r="S595" t="s" s="198">
        <f>'INFO'!$D$18</f>
      </c>
      <c r="T595" t="s" s="198">
        <f>'INFO'!$D$19</f>
      </c>
      <c r="U595" s="197">
        <f>'INFO'!$D$22</f>
        <v>0</v>
      </c>
      <c r="V595" s="197">
        <f>'INFO'!$D$23</f>
        <v>0</v>
      </c>
      <c r="W595" t="s" s="198">
        <f>'INFO'!$D$24</f>
      </c>
      <c r="X595" s="197">
        <f>'INFO'!$D$25</f>
        <v>0</v>
      </c>
      <c r="Y595" s="197">
        <f>'INFO'!$D$26</f>
        <v>0</v>
      </c>
      <c r="Z595" s="197">
        <f>'INFO'!$D$27</f>
        <v>0</v>
      </c>
      <c r="AA595" t="s" s="198">
        <f>'INFO'!$D$28</f>
      </c>
      <c r="AB595" s="197">
        <f>'INFO'!$D$29</f>
        <v>0</v>
      </c>
      <c r="AC595" s="200">
        <f>'INFO'!$J$10</f>
        <v>0</v>
      </c>
      <c r="AD595" s="201">
        <f>'INFO'!$J$9</f>
        <v>0</v>
      </c>
      <c r="AE595" s="179"/>
    </row>
    <row r="596" ht="15.35" customHeight="1">
      <c r="A596" t="s" s="187">
        <v>491</v>
      </c>
      <c r="B596" t="s" s="204">
        <v>273</v>
      </c>
      <c r="C596" s="208">
        <v>10090</v>
      </c>
      <c r="D596" s="182">
        <f>_xlfn.SUMIFS('MACROS'!L1:L87,'MACROS'!$C1:$C87,$B596)+_xlfn.SUMIFS('MACROS'!L1:L87,'MACROS'!$C1:$C87,"CH.VM.SHSET")</f>
        <v>0</v>
      </c>
      <c r="E596" t="s" s="183">
        <v>4</v>
      </c>
      <c r="F596" s="184">
        <f>VLOOKUP(B596,'MACROS'!C1:T87,5,FALSE)</f>
        <v>144.5</v>
      </c>
      <c r="G596" s="182">
        <f>_xlfn.SUMIFS('MACROS'!L1:L87,'MACROS'!C1:C87,B596)</f>
        <v>0</v>
      </c>
      <c r="H596" s="185">
        <f>F596*G596</f>
        <v>0</v>
      </c>
      <c r="I596" s="186">
        <f>'INFO'!$D$6</f>
        <v>0</v>
      </c>
      <c r="J596" s="186">
        <f>'INFO'!$D$7</f>
        <v>0</v>
      </c>
      <c r="K596" t="s" s="187">
        <f>'INFO'!$D$8</f>
      </c>
      <c r="L596" s="186">
        <f>'INFO'!$D$9</f>
        <v>0</v>
      </c>
      <c r="M596" s="186">
        <f>'INFO'!$D$10</f>
        <v>0</v>
      </c>
      <c r="N596" t="s" s="187">
        <f>'INFO'!$D$11</f>
      </c>
      <c r="O596" s="186">
        <f>'INFO'!$D$13</f>
        <v>0</v>
      </c>
      <c r="P596" s="186">
        <f>'INFO'!$D$14</f>
        <v>0</v>
      </c>
      <c r="Q596" t="s" s="187">
        <f>'INFO'!$D$15</f>
      </c>
      <c r="R596" s="188">
        <f>'INFO'!$D$17</f>
      </c>
      <c r="S596" t="s" s="187">
        <f>'INFO'!$D$18</f>
      </c>
      <c r="T596" t="s" s="187">
        <f>'INFO'!$D$19</f>
      </c>
      <c r="U596" s="186">
        <f>'INFO'!$D$22</f>
        <v>0</v>
      </c>
      <c r="V596" s="186">
        <f>'INFO'!$D$23</f>
        <v>0</v>
      </c>
      <c r="W596" t="s" s="187">
        <f>'INFO'!$D$24</f>
      </c>
      <c r="X596" s="186">
        <f>'INFO'!$D$25</f>
        <v>0</v>
      </c>
      <c r="Y596" s="186">
        <f>'INFO'!$D$26</f>
        <v>0</v>
      </c>
      <c r="Z596" s="186">
        <f>'INFO'!$D$27</f>
        <v>0</v>
      </c>
      <c r="AA596" t="s" s="187">
        <f>'INFO'!$D$28</f>
      </c>
      <c r="AB596" s="186">
        <f>'INFO'!$D$29</f>
        <v>0</v>
      </c>
      <c r="AC596" s="189">
        <f>'INFO'!$J$10</f>
        <v>0</v>
      </c>
      <c r="AD596" s="186">
        <f>'INFO'!$J$9</f>
        <v>0</v>
      </c>
      <c r="AE596" s="190">
        <f>IF($G$595&gt;0,10*$G$595/D596,0)</f>
        <v>0</v>
      </c>
    </row>
    <row r="597" ht="15.35" customHeight="1">
      <c r="A597" t="s" s="187">
        <v>492</v>
      </c>
      <c r="B597" t="s" s="204">
        <v>275</v>
      </c>
      <c r="C597" s="208">
        <v>10090</v>
      </c>
      <c r="D597" s="182">
        <f>_xlfn.SUMIFS('MACROS'!L1:L87,'MACROS'!$C1:$C87,$B597)+_xlfn.SUMIFS('MACROS'!L1:L87,'MACROS'!$C1:$C87,"CH.VM.SHSET")</f>
        <v>0</v>
      </c>
      <c r="E597" t="s" s="183">
        <v>4</v>
      </c>
      <c r="F597" s="184">
        <f>VLOOKUP(B597,'MACROS'!C1:T87,5,FALSE)</f>
        <v>136.5</v>
      </c>
      <c r="G597" s="182">
        <f>_xlfn.SUMIFS('MACROS'!L1:L87,'MACROS'!C1:C87,B597)</f>
        <v>0</v>
      </c>
      <c r="H597" s="185">
        <f>F597*G597</f>
        <v>0</v>
      </c>
      <c r="I597" s="186">
        <f>'INFO'!$D$6</f>
        <v>0</v>
      </c>
      <c r="J597" s="186">
        <f>'INFO'!$D$7</f>
        <v>0</v>
      </c>
      <c r="K597" t="s" s="187">
        <f>'INFO'!$D$8</f>
      </c>
      <c r="L597" s="186">
        <f>'INFO'!$D$9</f>
        <v>0</v>
      </c>
      <c r="M597" s="186">
        <f>'INFO'!$D$10</f>
        <v>0</v>
      </c>
      <c r="N597" t="s" s="187">
        <f>'INFO'!$D$11</f>
      </c>
      <c r="O597" s="186">
        <f>'INFO'!$D$13</f>
        <v>0</v>
      </c>
      <c r="P597" s="186">
        <f>'INFO'!$D$14</f>
        <v>0</v>
      </c>
      <c r="Q597" t="s" s="187">
        <f>'INFO'!$D$15</f>
      </c>
      <c r="R597" s="188">
        <f>'INFO'!$D$17</f>
      </c>
      <c r="S597" t="s" s="187">
        <f>'INFO'!$D$18</f>
      </c>
      <c r="T597" t="s" s="187">
        <f>'INFO'!$D$19</f>
      </c>
      <c r="U597" s="186">
        <f>'INFO'!$D$22</f>
        <v>0</v>
      </c>
      <c r="V597" s="186">
        <f>'INFO'!$D$23</f>
        <v>0</v>
      </c>
      <c r="W597" t="s" s="187">
        <f>'INFO'!$D$24</f>
      </c>
      <c r="X597" s="186">
        <f>'INFO'!$D$25</f>
        <v>0</v>
      </c>
      <c r="Y597" s="186">
        <f>'INFO'!$D$26</f>
        <v>0</v>
      </c>
      <c r="Z597" s="186">
        <f>'INFO'!$D$27</f>
        <v>0</v>
      </c>
      <c r="AA597" t="s" s="187">
        <f>'INFO'!$D$28</f>
      </c>
      <c r="AB597" s="186">
        <f>'INFO'!$D$29</f>
        <v>0</v>
      </c>
      <c r="AC597" s="189">
        <f>'INFO'!$J$10</f>
        <v>0</v>
      </c>
      <c r="AD597" s="186">
        <f>'INFO'!$J$9</f>
        <v>0</v>
      </c>
      <c r="AE597" s="186">
        <f>IF($G$595&gt;0,10*$G$595/D597,0)</f>
        <v>0</v>
      </c>
    </row>
    <row r="598" ht="15.35" customHeight="1">
      <c r="A598" t="s" s="187">
        <v>493</v>
      </c>
      <c r="B598" t="s" s="204">
        <v>277</v>
      </c>
      <c r="C598" s="208">
        <v>10090</v>
      </c>
      <c r="D598" s="182">
        <f>_xlfn.SUMIFS('MACROS'!L1:L87,'MACROS'!$C1:$C87,$B598)+_xlfn.SUMIFS('MACROS'!L1:L87,'MACROS'!$C1:$C87,"CH.VM.SHSET")</f>
        <v>0</v>
      </c>
      <c r="E598" t="s" s="183">
        <v>4</v>
      </c>
      <c r="F598" s="184">
        <f>VLOOKUP(B598,'MACROS'!C1:T87,5,FALSE)</f>
        <v>126</v>
      </c>
      <c r="G598" s="182">
        <f>_xlfn.SUMIFS('MACROS'!L1:L87,'MACROS'!C1:C87,B598)</f>
        <v>0</v>
      </c>
      <c r="H598" s="185">
        <f>F598*G598</f>
        <v>0</v>
      </c>
      <c r="I598" s="186">
        <f>'INFO'!$D$6</f>
        <v>0</v>
      </c>
      <c r="J598" s="186">
        <f>'INFO'!$D$7</f>
        <v>0</v>
      </c>
      <c r="K598" t="s" s="187">
        <f>'INFO'!$D$8</f>
      </c>
      <c r="L598" s="186">
        <f>'INFO'!$D$9</f>
        <v>0</v>
      </c>
      <c r="M598" s="186">
        <f>'INFO'!$D$10</f>
        <v>0</v>
      </c>
      <c r="N598" t="s" s="187">
        <f>'INFO'!$D$11</f>
      </c>
      <c r="O598" s="186">
        <f>'INFO'!$D$13</f>
        <v>0</v>
      </c>
      <c r="P598" s="186">
        <f>'INFO'!$D$14</f>
        <v>0</v>
      </c>
      <c r="Q598" t="s" s="187">
        <f>'INFO'!$D$15</f>
      </c>
      <c r="R598" s="188">
        <f>'INFO'!$D$17</f>
      </c>
      <c r="S598" t="s" s="187">
        <f>'INFO'!$D$18</f>
      </c>
      <c r="T598" t="s" s="187">
        <f>'INFO'!$D$19</f>
      </c>
      <c r="U598" s="186">
        <f>'INFO'!$D$22</f>
        <v>0</v>
      </c>
      <c r="V598" s="186">
        <f>'INFO'!$D$23</f>
        <v>0</v>
      </c>
      <c r="W598" t="s" s="187">
        <f>'INFO'!$D$24</f>
      </c>
      <c r="X598" s="186">
        <f>'INFO'!$D$25</f>
        <v>0</v>
      </c>
      <c r="Y598" s="186">
        <f>'INFO'!$D$26</f>
        <v>0</v>
      </c>
      <c r="Z598" s="186">
        <f>'INFO'!$D$27</f>
        <v>0</v>
      </c>
      <c r="AA598" t="s" s="187">
        <f>'INFO'!$D$28</f>
      </c>
      <c r="AB598" s="186">
        <f>'INFO'!$D$29</f>
        <v>0</v>
      </c>
      <c r="AC598" s="189">
        <f>'INFO'!$J$10</f>
        <v>0</v>
      </c>
      <c r="AD598" s="186">
        <f>'INFO'!$J$9</f>
        <v>0</v>
      </c>
      <c r="AE598" s="186">
        <f>IF($G$595&gt;0,10*$G$595/D598,0)</f>
        <v>0</v>
      </c>
    </row>
    <row r="599" ht="15.35" customHeight="1">
      <c r="A599" t="s" s="180">
        <v>494</v>
      </c>
      <c r="B599" t="s" s="204">
        <v>279</v>
      </c>
      <c r="C599" s="208">
        <v>10090</v>
      </c>
      <c r="D599" s="182">
        <f>_xlfn.SUMIFS('MACROS'!L1:L87,'MACROS'!$C1:$C87,$B599)+_xlfn.SUMIFS('MACROS'!L1:L87,'MACROS'!$C1:$C87,"CH.VM.SHSET")</f>
        <v>0</v>
      </c>
      <c r="E599" t="s" s="183">
        <v>4</v>
      </c>
      <c r="F599" s="184">
        <f>VLOOKUP(B599,'MACROS'!C1:T87,5,FALSE)</f>
        <v>129</v>
      </c>
      <c r="G599" s="182">
        <f>_xlfn.SUMIFS('MACROS'!L1:L87,'MACROS'!C1:C87,B599)</f>
        <v>0</v>
      </c>
      <c r="H599" s="185">
        <f>F599*G599</f>
        <v>0</v>
      </c>
      <c r="I599" s="186">
        <f>'INFO'!$D$6</f>
        <v>0</v>
      </c>
      <c r="J599" s="186">
        <f>'INFO'!$D$7</f>
        <v>0</v>
      </c>
      <c r="K599" t="s" s="187">
        <f>'INFO'!$D$8</f>
      </c>
      <c r="L599" s="186">
        <f>'INFO'!$D$9</f>
        <v>0</v>
      </c>
      <c r="M599" s="186">
        <f>'INFO'!$D$10</f>
        <v>0</v>
      </c>
      <c r="N599" t="s" s="187">
        <f>'INFO'!$D$11</f>
      </c>
      <c r="O599" s="186">
        <f>'INFO'!$D$13</f>
        <v>0</v>
      </c>
      <c r="P599" s="186">
        <f>'INFO'!$D$14</f>
        <v>0</v>
      </c>
      <c r="Q599" t="s" s="187">
        <f>'INFO'!$D$15</f>
      </c>
      <c r="R599" s="188">
        <f>'INFO'!$D$17</f>
      </c>
      <c r="S599" t="s" s="187">
        <f>'INFO'!$D$18</f>
      </c>
      <c r="T599" t="s" s="187">
        <f>'INFO'!$D$19</f>
      </c>
      <c r="U599" s="186">
        <f>'INFO'!$D$22</f>
        <v>0</v>
      </c>
      <c r="V599" s="186">
        <f>'INFO'!$D$23</f>
        <v>0</v>
      </c>
      <c r="W599" t="s" s="187">
        <f>'INFO'!$D$24</f>
      </c>
      <c r="X599" s="186">
        <f>'INFO'!$D$25</f>
        <v>0</v>
      </c>
      <c r="Y599" s="186">
        <f>'INFO'!$D$26</f>
        <v>0</v>
      </c>
      <c r="Z599" s="186">
        <f>'INFO'!$D$27</f>
        <v>0</v>
      </c>
      <c r="AA599" t="s" s="187">
        <f>'INFO'!$D$28</f>
      </c>
      <c r="AB599" s="186">
        <f>'INFO'!$D$29</f>
        <v>0</v>
      </c>
      <c r="AC599" s="189">
        <f>'INFO'!$J$10</f>
        <v>0</v>
      </c>
      <c r="AD599" s="186">
        <f>'INFO'!$J$9</f>
        <v>0</v>
      </c>
      <c r="AE599" s="186">
        <f>IF($G$595&gt;0,10*$G$595/D599,0)</f>
        <v>0</v>
      </c>
    </row>
    <row r="600" ht="15.35" customHeight="1">
      <c r="A600" t="s" s="180">
        <v>495</v>
      </c>
      <c r="B600" t="s" s="204">
        <v>281</v>
      </c>
      <c r="C600" s="208">
        <v>10090</v>
      </c>
      <c r="D600" s="182">
        <f>_xlfn.SUMIFS('MACROS'!L1:L87,'MACROS'!$C1:$C87,$B600)+_xlfn.SUMIFS('MACROS'!L1:L87,'MACROS'!$C1:$C87,"CH.VM.SHSET")</f>
        <v>0</v>
      </c>
      <c r="E600" t="s" s="183">
        <v>4</v>
      </c>
      <c r="F600" s="184">
        <f>VLOOKUP(B600,'MACROS'!C1:T87,5,FALSE)</f>
        <v>153</v>
      </c>
      <c r="G600" s="182">
        <f>_xlfn.SUMIFS('MACROS'!L1:L87,'MACROS'!C1:C87,B600)</f>
        <v>0</v>
      </c>
      <c r="H600" s="185">
        <f>F600*G600</f>
        <v>0</v>
      </c>
      <c r="I600" s="186">
        <f>'INFO'!$D$6</f>
        <v>0</v>
      </c>
      <c r="J600" s="186">
        <f>'INFO'!$D$7</f>
        <v>0</v>
      </c>
      <c r="K600" t="s" s="187">
        <f>'INFO'!$D$8</f>
      </c>
      <c r="L600" s="186">
        <f>'INFO'!$D$9</f>
        <v>0</v>
      </c>
      <c r="M600" s="186">
        <f>'INFO'!$D$10</f>
        <v>0</v>
      </c>
      <c r="N600" t="s" s="187">
        <f>'INFO'!$D$11</f>
      </c>
      <c r="O600" s="186">
        <f>'INFO'!$D$13</f>
        <v>0</v>
      </c>
      <c r="P600" s="186">
        <f>'INFO'!$D$14</f>
        <v>0</v>
      </c>
      <c r="Q600" t="s" s="187">
        <f>'INFO'!$D$15</f>
      </c>
      <c r="R600" s="188">
        <f>'INFO'!$D$17</f>
      </c>
      <c r="S600" t="s" s="187">
        <f>'INFO'!$D$18</f>
      </c>
      <c r="T600" t="s" s="187">
        <f>'INFO'!$D$19</f>
      </c>
      <c r="U600" s="186">
        <f>'INFO'!$D$22</f>
        <v>0</v>
      </c>
      <c r="V600" s="186">
        <f>'INFO'!$D$23</f>
        <v>0</v>
      </c>
      <c r="W600" t="s" s="187">
        <f>'INFO'!$D$24</f>
      </c>
      <c r="X600" s="186">
        <f>'INFO'!$D$25</f>
        <v>0</v>
      </c>
      <c r="Y600" s="186">
        <f>'INFO'!$D$26</f>
        <v>0</v>
      </c>
      <c r="Z600" s="186">
        <f>'INFO'!$D$27</f>
        <v>0</v>
      </c>
      <c r="AA600" t="s" s="187">
        <f>'INFO'!$D$28</f>
      </c>
      <c r="AB600" s="186">
        <f>'INFO'!$D$29</f>
        <v>0</v>
      </c>
      <c r="AC600" s="189">
        <f>'INFO'!$J$10</f>
        <v>0</v>
      </c>
      <c r="AD600" s="186">
        <f>'INFO'!$J$9</f>
        <v>0</v>
      </c>
      <c r="AE600" s="186">
        <f>IF($G$595&gt;0,10*$G$595/D600,0)</f>
        <v>0</v>
      </c>
    </row>
    <row r="601" ht="15.35" customHeight="1">
      <c r="A601" t="s" s="180">
        <v>496</v>
      </c>
      <c r="B601" t="s" s="204">
        <v>283</v>
      </c>
      <c r="C601" s="208">
        <v>10090</v>
      </c>
      <c r="D601" s="182">
        <f>_xlfn.SUMIFS('MACROS'!L1:L87,'MACROS'!$C1:$C87,$B601)+_xlfn.SUMIFS('MACROS'!L1:L87,'MACROS'!$C1:$C87,"CH.VM.SHSET")</f>
        <v>0</v>
      </c>
      <c r="E601" t="s" s="183">
        <v>4</v>
      </c>
      <c r="F601" s="184">
        <f>VLOOKUP(B601,'MACROS'!C1:T87,5,FALSE)</f>
        <v>121.5</v>
      </c>
      <c r="G601" s="182">
        <f>_xlfn.SUMIFS('MACROS'!L1:L87,'MACROS'!C1:C87,B601)</f>
        <v>0</v>
      </c>
      <c r="H601" s="185">
        <f>F601*G601</f>
        <v>0</v>
      </c>
      <c r="I601" s="186">
        <f>'INFO'!$D$6</f>
        <v>0</v>
      </c>
      <c r="J601" s="186">
        <f>'INFO'!$D$7</f>
        <v>0</v>
      </c>
      <c r="K601" t="s" s="187">
        <f>'INFO'!$D$8</f>
      </c>
      <c r="L601" s="186">
        <f>'INFO'!$D$9</f>
        <v>0</v>
      </c>
      <c r="M601" s="186">
        <f>'INFO'!$D$10</f>
        <v>0</v>
      </c>
      <c r="N601" t="s" s="187">
        <f>'INFO'!$D$11</f>
      </c>
      <c r="O601" s="186">
        <f>'INFO'!$D$13</f>
        <v>0</v>
      </c>
      <c r="P601" s="186">
        <f>'INFO'!$D$14</f>
        <v>0</v>
      </c>
      <c r="Q601" t="s" s="187">
        <f>'INFO'!$D$15</f>
      </c>
      <c r="R601" s="188">
        <f>'INFO'!$D$17</f>
      </c>
      <c r="S601" t="s" s="187">
        <f>'INFO'!$D$18</f>
      </c>
      <c r="T601" t="s" s="187">
        <f>'INFO'!$D$19</f>
      </c>
      <c r="U601" s="186">
        <f>'INFO'!$D$22</f>
        <v>0</v>
      </c>
      <c r="V601" s="186">
        <f>'INFO'!$D$23</f>
        <v>0</v>
      </c>
      <c r="W601" t="s" s="187">
        <f>'INFO'!$D$24</f>
      </c>
      <c r="X601" s="186">
        <f>'INFO'!$D$25</f>
        <v>0</v>
      </c>
      <c r="Y601" s="186">
        <f>'INFO'!$D$26</f>
        <v>0</v>
      </c>
      <c r="Z601" s="186">
        <f>'INFO'!$D$27</f>
        <v>0</v>
      </c>
      <c r="AA601" t="s" s="187">
        <f>'INFO'!$D$28</f>
      </c>
      <c r="AB601" s="186">
        <f>'INFO'!$D$29</f>
        <v>0</v>
      </c>
      <c r="AC601" s="189">
        <f>'INFO'!$J$10</f>
        <v>0</v>
      </c>
      <c r="AD601" s="186">
        <f>'INFO'!$J$9</f>
        <v>0</v>
      </c>
      <c r="AE601" s="186">
        <f>IF($G$595&gt;0,10*$G$595/D601,0)</f>
        <v>0</v>
      </c>
    </row>
    <row r="602" ht="15.35" customHeight="1">
      <c r="A602" t="s" s="180">
        <v>497</v>
      </c>
      <c r="B602" t="s" s="204">
        <v>285</v>
      </c>
      <c r="C602" s="208">
        <v>10090</v>
      </c>
      <c r="D602" s="182">
        <f>_xlfn.SUMIFS('MACROS'!L1:L87,'MACROS'!$C1:$C87,$B602)+_xlfn.SUMIFS('MACROS'!L1:L87,'MACROS'!$C1:$C87,"CH.VM.SHSET")</f>
        <v>0</v>
      </c>
      <c r="E602" t="s" s="183">
        <v>4</v>
      </c>
      <c r="F602" s="184">
        <f>VLOOKUP(B602,'MACROS'!C1:T87,5,FALSE)</f>
        <v>126</v>
      </c>
      <c r="G602" s="182">
        <f>_xlfn.SUMIFS('MACROS'!L1:L87,'MACROS'!C1:C87,B602)</f>
        <v>0</v>
      </c>
      <c r="H602" s="185">
        <f>F602*G602</f>
        <v>0</v>
      </c>
      <c r="I602" s="186">
        <f>'INFO'!$D$6</f>
        <v>0</v>
      </c>
      <c r="J602" s="186">
        <f>'INFO'!$D$7</f>
        <v>0</v>
      </c>
      <c r="K602" t="s" s="187">
        <f>'INFO'!$D$8</f>
      </c>
      <c r="L602" s="186">
        <f>'INFO'!$D$9</f>
        <v>0</v>
      </c>
      <c r="M602" s="186">
        <f>'INFO'!$D$10</f>
        <v>0</v>
      </c>
      <c r="N602" t="s" s="187">
        <f>'INFO'!$D$11</f>
      </c>
      <c r="O602" s="186">
        <f>'INFO'!$D$13</f>
        <v>0</v>
      </c>
      <c r="P602" s="186">
        <f>'INFO'!$D$14</f>
        <v>0</v>
      </c>
      <c r="Q602" t="s" s="187">
        <f>'INFO'!$D$15</f>
      </c>
      <c r="R602" s="188">
        <f>'INFO'!$D$17</f>
      </c>
      <c r="S602" t="s" s="187">
        <f>'INFO'!$D$18</f>
      </c>
      <c r="T602" t="s" s="187">
        <f>'INFO'!$D$19</f>
      </c>
      <c r="U602" s="186">
        <f>'INFO'!$D$22</f>
        <v>0</v>
      </c>
      <c r="V602" s="186">
        <f>'INFO'!$D$23</f>
        <v>0</v>
      </c>
      <c r="W602" t="s" s="187">
        <f>'INFO'!$D$24</f>
      </c>
      <c r="X602" s="186">
        <f>'INFO'!$D$25</f>
        <v>0</v>
      </c>
      <c r="Y602" s="186">
        <f>'INFO'!$D$26</f>
        <v>0</v>
      </c>
      <c r="Z602" s="186">
        <f>'INFO'!$D$27</f>
        <v>0</v>
      </c>
      <c r="AA602" t="s" s="187">
        <f>'INFO'!$D$28</f>
      </c>
      <c r="AB602" s="186">
        <f>'INFO'!$D$29</f>
        <v>0</v>
      </c>
      <c r="AC602" s="189">
        <f>'INFO'!$J$10</f>
        <v>0</v>
      </c>
      <c r="AD602" s="186">
        <f>'INFO'!$J$9</f>
        <v>0</v>
      </c>
      <c r="AE602" s="186">
        <f>IF($G$595&gt;0,10*$G$595/D602,0)</f>
        <v>0</v>
      </c>
    </row>
    <row r="603" ht="15.35" customHeight="1">
      <c r="A603" t="s" s="180">
        <v>498</v>
      </c>
      <c r="B603" t="s" s="204">
        <v>287</v>
      </c>
      <c r="C603" s="208">
        <v>10090</v>
      </c>
      <c r="D603" s="182">
        <f>_xlfn.SUMIFS('MACROS'!L1:L87,'MACROS'!$C1:$C87,$B603)+_xlfn.SUMIFS('MACROS'!L1:L87,'MACROS'!$C1:$C87,"CH.VM.SHSET")</f>
        <v>0</v>
      </c>
      <c r="E603" t="s" s="183">
        <v>4</v>
      </c>
      <c r="F603" s="184">
        <f>VLOOKUP(B603,'MACROS'!C1:T87,5,FALSE)</f>
        <v>118</v>
      </c>
      <c r="G603" s="182">
        <f>_xlfn.SUMIFS('MACROS'!L1:L87,'MACROS'!C1:C87,B603)</f>
        <v>0</v>
      </c>
      <c r="H603" s="185">
        <f>F603*G603</f>
        <v>0</v>
      </c>
      <c r="I603" s="186">
        <f>'INFO'!$D$6</f>
        <v>0</v>
      </c>
      <c r="J603" s="186">
        <f>'INFO'!$D$7</f>
        <v>0</v>
      </c>
      <c r="K603" t="s" s="187">
        <f>'INFO'!$D$8</f>
      </c>
      <c r="L603" s="186">
        <f>'INFO'!$D$9</f>
        <v>0</v>
      </c>
      <c r="M603" s="186">
        <f>'INFO'!$D$10</f>
        <v>0</v>
      </c>
      <c r="N603" t="s" s="187">
        <f>'INFO'!$D$11</f>
      </c>
      <c r="O603" s="186">
        <f>'INFO'!$D$13</f>
        <v>0</v>
      </c>
      <c r="P603" s="186">
        <f>'INFO'!$D$14</f>
        <v>0</v>
      </c>
      <c r="Q603" t="s" s="187">
        <f>'INFO'!$D$15</f>
      </c>
      <c r="R603" s="188">
        <f>'INFO'!$D$17</f>
      </c>
      <c r="S603" t="s" s="187">
        <f>'INFO'!$D$18</f>
      </c>
      <c r="T603" t="s" s="187">
        <f>'INFO'!$D$19</f>
      </c>
      <c r="U603" s="186">
        <f>'INFO'!$D$22</f>
        <v>0</v>
      </c>
      <c r="V603" s="186">
        <f>'INFO'!$D$23</f>
        <v>0</v>
      </c>
      <c r="W603" t="s" s="187">
        <f>'INFO'!$D$24</f>
      </c>
      <c r="X603" s="186">
        <f>'INFO'!$D$25</f>
        <v>0</v>
      </c>
      <c r="Y603" s="186">
        <f>'INFO'!$D$26</f>
        <v>0</v>
      </c>
      <c r="Z603" s="186">
        <f>'INFO'!$D$27</f>
        <v>0</v>
      </c>
      <c r="AA603" t="s" s="187">
        <f>'INFO'!$D$28</f>
      </c>
      <c r="AB603" s="186">
        <f>'INFO'!$D$29</f>
        <v>0</v>
      </c>
      <c r="AC603" s="189">
        <f>'INFO'!$J$10</f>
        <v>0</v>
      </c>
      <c r="AD603" s="186">
        <f>'INFO'!$J$9</f>
        <v>0</v>
      </c>
      <c r="AE603" s="186">
        <f>IF($G$595&gt;0,10*$G$595/D603,0)</f>
        <v>0</v>
      </c>
    </row>
    <row r="604" ht="15.35" customHeight="1">
      <c r="A604" t="s" s="180">
        <v>499</v>
      </c>
      <c r="B604" t="s" s="204">
        <v>289</v>
      </c>
      <c r="C604" s="208">
        <v>10090</v>
      </c>
      <c r="D604" s="182">
        <f>_xlfn.SUMIFS('MACROS'!L1:L87,'MACROS'!$C1:$C87,$B604)+_xlfn.SUMIFS('MACROS'!L1:L87,'MACROS'!$C1:$C87,"CH.VM.SHSET")</f>
        <v>0</v>
      </c>
      <c r="E604" t="s" s="183">
        <v>4</v>
      </c>
      <c r="F604" s="184">
        <f>VLOOKUP(B604,'MACROS'!C1:T87,5,FALSE)</f>
        <v>142.5</v>
      </c>
      <c r="G604" s="182">
        <f>_xlfn.SUMIFS('MACROS'!L1:L87,'MACROS'!C1:C87,B604)</f>
        <v>0</v>
      </c>
      <c r="H604" s="185">
        <f>F604*G604</f>
        <v>0</v>
      </c>
      <c r="I604" s="186">
        <f>'INFO'!$D$6</f>
        <v>0</v>
      </c>
      <c r="J604" s="186">
        <f>'INFO'!$D$7</f>
        <v>0</v>
      </c>
      <c r="K604" t="s" s="187">
        <f>'INFO'!$D$8</f>
      </c>
      <c r="L604" s="186">
        <f>'INFO'!$D$9</f>
        <v>0</v>
      </c>
      <c r="M604" s="186">
        <f>'INFO'!$D$10</f>
        <v>0</v>
      </c>
      <c r="N604" t="s" s="187">
        <f>'INFO'!$D$11</f>
      </c>
      <c r="O604" s="186">
        <f>'INFO'!$D$13</f>
        <v>0</v>
      </c>
      <c r="P604" s="186">
        <f>'INFO'!$D$14</f>
        <v>0</v>
      </c>
      <c r="Q604" t="s" s="187">
        <f>'INFO'!$D$15</f>
      </c>
      <c r="R604" s="188">
        <f>'INFO'!$D$17</f>
      </c>
      <c r="S604" t="s" s="187">
        <f>'INFO'!$D$18</f>
      </c>
      <c r="T604" t="s" s="187">
        <f>'INFO'!$D$19</f>
      </c>
      <c r="U604" s="186">
        <f>'INFO'!$D$22</f>
        <v>0</v>
      </c>
      <c r="V604" s="186">
        <f>'INFO'!$D$23</f>
        <v>0</v>
      </c>
      <c r="W604" t="s" s="187">
        <f>'INFO'!$D$24</f>
      </c>
      <c r="X604" s="186">
        <f>'INFO'!$D$25</f>
        <v>0</v>
      </c>
      <c r="Y604" s="186">
        <f>'INFO'!$D$26</f>
        <v>0</v>
      </c>
      <c r="Z604" s="186">
        <f>'INFO'!$D$27</f>
        <v>0</v>
      </c>
      <c r="AA604" t="s" s="187">
        <f>'INFO'!$D$28</f>
      </c>
      <c r="AB604" s="186">
        <f>'INFO'!$D$29</f>
        <v>0</v>
      </c>
      <c r="AC604" s="189">
        <f>'INFO'!$J$10</f>
        <v>0</v>
      </c>
      <c r="AD604" s="186">
        <f>'INFO'!$J$9</f>
        <v>0</v>
      </c>
      <c r="AE604" s="186">
        <f>IF($G$595&gt;0,10*$G$595/D604,0)</f>
        <v>0</v>
      </c>
    </row>
    <row r="605" ht="15.35" customHeight="1">
      <c r="A605" t="s" s="180">
        <v>500</v>
      </c>
      <c r="B605" t="s" s="204">
        <v>291</v>
      </c>
      <c r="C605" s="208">
        <v>10090</v>
      </c>
      <c r="D605" s="182">
        <f>_xlfn.SUMIFS('MACROS'!L1:L87,'MACROS'!$C1:$C87,$B605)+_xlfn.SUMIFS('MACROS'!L1:L87,'MACROS'!$C1:$C87,"CH.VM.SHSET")</f>
        <v>0</v>
      </c>
      <c r="E605" t="s" s="183">
        <v>4</v>
      </c>
      <c r="F605" s="184">
        <f>VLOOKUP(B605,'MACROS'!C1:T87,5,FALSE)</f>
        <v>114.5</v>
      </c>
      <c r="G605" s="182">
        <f>_xlfn.SUMIFS('MACROS'!L1:L87,'MACROS'!C1:C87,B605)</f>
        <v>0</v>
      </c>
      <c r="H605" s="185">
        <f>F605*G605</f>
        <v>0</v>
      </c>
      <c r="I605" s="186">
        <f>'INFO'!$D$6</f>
        <v>0</v>
      </c>
      <c r="J605" s="186">
        <f>'INFO'!$D$7</f>
        <v>0</v>
      </c>
      <c r="K605" t="s" s="187">
        <f>'INFO'!$D$8</f>
      </c>
      <c r="L605" s="186">
        <f>'INFO'!$D$9</f>
        <v>0</v>
      </c>
      <c r="M605" s="186">
        <f>'INFO'!$D$10</f>
        <v>0</v>
      </c>
      <c r="N605" t="s" s="187">
        <f>'INFO'!$D$11</f>
      </c>
      <c r="O605" s="186">
        <f>'INFO'!$D$13</f>
        <v>0</v>
      </c>
      <c r="P605" s="186">
        <f>'INFO'!$D$14</f>
        <v>0</v>
      </c>
      <c r="Q605" t="s" s="187">
        <f>'INFO'!$D$15</f>
      </c>
      <c r="R605" s="188">
        <f>'INFO'!$D$17</f>
      </c>
      <c r="S605" t="s" s="187">
        <f>'INFO'!$D$18</f>
      </c>
      <c r="T605" t="s" s="187">
        <f>'INFO'!$D$19</f>
      </c>
      <c r="U605" s="186">
        <f>'INFO'!$D$22</f>
        <v>0</v>
      </c>
      <c r="V605" s="186">
        <f>'INFO'!$D$23</f>
        <v>0</v>
      </c>
      <c r="W605" t="s" s="187">
        <f>'INFO'!$D$24</f>
      </c>
      <c r="X605" s="186">
        <f>'INFO'!$D$25</f>
        <v>0</v>
      </c>
      <c r="Y605" s="186">
        <f>'INFO'!$D$26</f>
        <v>0</v>
      </c>
      <c r="Z605" s="186">
        <f>'INFO'!$D$27</f>
        <v>0</v>
      </c>
      <c r="AA605" t="s" s="187">
        <f>'INFO'!$D$28</f>
      </c>
      <c r="AB605" s="186">
        <f>'INFO'!$D$29</f>
        <v>0</v>
      </c>
      <c r="AC605" s="189">
        <f>'INFO'!$J$10</f>
        <v>0</v>
      </c>
      <c r="AD605" s="186">
        <f>'INFO'!$J$9</f>
        <v>0</v>
      </c>
      <c r="AE605" s="186">
        <f>IF($G$595&gt;0,10*$G$595/D605,0)</f>
        <v>0</v>
      </c>
    </row>
    <row r="606" ht="15.35" customHeight="1">
      <c r="A606" t="s" s="180">
        <v>501</v>
      </c>
      <c r="B606" t="s" s="204">
        <v>293</v>
      </c>
      <c r="C606" s="208">
        <v>10090</v>
      </c>
      <c r="D606" s="182">
        <f>_xlfn.SUMIFS('MACROS'!L1:L87,'MACROS'!$C1:$C87,$B606)+_xlfn.SUMIFS('MACROS'!L1:L87,'MACROS'!$C1:$C87,"CH.VM.SHSET")</f>
        <v>0</v>
      </c>
      <c r="E606" t="s" s="183">
        <v>4</v>
      </c>
      <c r="F606" s="184">
        <f>VLOOKUP(B606,'MACROS'!C1:T87,5,FALSE)</f>
        <v>126</v>
      </c>
      <c r="G606" s="182">
        <f>_xlfn.SUMIFS('MACROS'!L1:L87,'MACROS'!C1:C87,B606)</f>
        <v>0</v>
      </c>
      <c r="H606" s="185">
        <f>F606*G606</f>
        <v>0</v>
      </c>
      <c r="I606" s="186">
        <f>'INFO'!$D$6</f>
        <v>0</v>
      </c>
      <c r="J606" s="186">
        <f>'INFO'!$D$7</f>
        <v>0</v>
      </c>
      <c r="K606" t="s" s="187">
        <f>'INFO'!$D$8</f>
      </c>
      <c r="L606" s="186">
        <f>'INFO'!$D$9</f>
        <v>0</v>
      </c>
      <c r="M606" s="186">
        <f>'INFO'!$D$10</f>
        <v>0</v>
      </c>
      <c r="N606" t="s" s="187">
        <f>'INFO'!$D$11</f>
      </c>
      <c r="O606" s="186">
        <f>'INFO'!$D$13</f>
        <v>0</v>
      </c>
      <c r="P606" s="186">
        <f>'INFO'!$D$14</f>
        <v>0</v>
      </c>
      <c r="Q606" t="s" s="187">
        <f>'INFO'!$D$15</f>
      </c>
      <c r="R606" s="188">
        <f>'INFO'!$D$17</f>
      </c>
      <c r="S606" t="s" s="187">
        <f>'INFO'!$D$18</f>
      </c>
      <c r="T606" t="s" s="187">
        <f>'INFO'!$D$19</f>
      </c>
      <c r="U606" s="186">
        <f>'INFO'!$D$22</f>
        <v>0</v>
      </c>
      <c r="V606" s="186">
        <f>'INFO'!$D$23</f>
        <v>0</v>
      </c>
      <c r="W606" t="s" s="187">
        <f>'INFO'!$D$24</f>
      </c>
      <c r="X606" s="186">
        <f>'INFO'!$D$25</f>
        <v>0</v>
      </c>
      <c r="Y606" s="186">
        <f>'INFO'!$D$26</f>
        <v>0</v>
      </c>
      <c r="Z606" s="186">
        <f>'INFO'!$D$27</f>
        <v>0</v>
      </c>
      <c r="AA606" t="s" s="187">
        <f>'INFO'!$D$28</f>
      </c>
      <c r="AB606" s="186">
        <f>'INFO'!$D$29</f>
        <v>0</v>
      </c>
      <c r="AC606" s="189">
        <f>'INFO'!$J$10</f>
        <v>0</v>
      </c>
      <c r="AD606" s="186">
        <f>'INFO'!$J$9</f>
        <v>0</v>
      </c>
      <c r="AE606" s="186">
        <f>IF($G$595&gt;0,10*$G$595/D606,0)</f>
        <v>0</v>
      </c>
    </row>
    <row r="607" ht="15.35" customHeight="1">
      <c r="A607" t="s" s="180">
        <v>502</v>
      </c>
      <c r="B607" t="s" s="204">
        <v>295</v>
      </c>
      <c r="C607" s="208">
        <v>10090</v>
      </c>
      <c r="D607" s="182">
        <f>_xlfn.SUMIFS('MACROS'!L1:L87,'MACROS'!$C1:$C87,$B607)+_xlfn.SUMIFS('MACROS'!L1:L87,'MACROS'!$C1:$C87,"CH.VM.SHSET")</f>
        <v>0</v>
      </c>
      <c r="E607" t="s" s="183">
        <v>4</v>
      </c>
      <c r="F607" s="184">
        <f>VLOOKUP(B607,'MACROS'!C1:T87,5,FALSE)</f>
        <v>157.5</v>
      </c>
      <c r="G607" s="182">
        <f>_xlfn.SUMIFS('MACROS'!L1:L87,'MACROS'!C1:C87,B607)</f>
        <v>0</v>
      </c>
      <c r="H607" s="185">
        <f>F607*G607</f>
        <v>0</v>
      </c>
      <c r="I607" s="186">
        <f>'INFO'!$D$6</f>
        <v>0</v>
      </c>
      <c r="J607" s="186">
        <f>'INFO'!$D$7</f>
        <v>0</v>
      </c>
      <c r="K607" t="s" s="187">
        <f>'INFO'!$D$8</f>
      </c>
      <c r="L607" s="186">
        <f>'INFO'!$D$9</f>
        <v>0</v>
      </c>
      <c r="M607" s="186">
        <f>'INFO'!$D$10</f>
        <v>0</v>
      </c>
      <c r="N607" t="s" s="187">
        <f>'INFO'!$D$11</f>
      </c>
      <c r="O607" s="186">
        <f>'INFO'!$D$13</f>
        <v>0</v>
      </c>
      <c r="P607" s="186">
        <f>'INFO'!$D$14</f>
        <v>0</v>
      </c>
      <c r="Q607" t="s" s="187">
        <f>'INFO'!$D$15</f>
      </c>
      <c r="R607" s="188">
        <f>'INFO'!$D$17</f>
      </c>
      <c r="S607" t="s" s="187">
        <f>'INFO'!$D$18</f>
      </c>
      <c r="T607" t="s" s="187">
        <f>'INFO'!$D$19</f>
      </c>
      <c r="U607" s="186">
        <f>'INFO'!$D$22</f>
        <v>0</v>
      </c>
      <c r="V607" s="186">
        <f>'INFO'!$D$23</f>
        <v>0</v>
      </c>
      <c r="W607" t="s" s="187">
        <f>'INFO'!$D$24</f>
      </c>
      <c r="X607" s="186">
        <f>'INFO'!$D$25</f>
        <v>0</v>
      </c>
      <c r="Y607" s="186">
        <f>'INFO'!$D$26</f>
        <v>0</v>
      </c>
      <c r="Z607" s="186">
        <f>'INFO'!$D$27</f>
        <v>0</v>
      </c>
      <c r="AA607" t="s" s="187">
        <f>'INFO'!$D$28</f>
      </c>
      <c r="AB607" s="186">
        <f>'INFO'!$D$29</f>
        <v>0</v>
      </c>
      <c r="AC607" s="189">
        <f>'INFO'!$J$10</f>
        <v>0</v>
      </c>
      <c r="AD607" s="186">
        <f>'INFO'!$J$9</f>
        <v>0</v>
      </c>
      <c r="AE607" s="186">
        <f>IF($G$595&gt;0,10*$G$595/D607,0)</f>
        <v>0</v>
      </c>
    </row>
    <row r="608" ht="15.35" customHeight="1">
      <c r="A608" t="s" s="187">
        <v>503</v>
      </c>
      <c r="B608" t="s" s="204">
        <v>297</v>
      </c>
      <c r="C608" s="208">
        <v>10090</v>
      </c>
      <c r="D608" s="182">
        <f>_xlfn.SUMIFS('MACROS'!L1:L87,'MACROS'!$C1:$C87,$B608)+_xlfn.SUMIFS('MACROS'!L1:L87,'MACROS'!$C1:$C87,"CH.VM.SHSET")</f>
        <v>0</v>
      </c>
      <c r="E608" t="s" s="183">
        <v>4</v>
      </c>
      <c r="F608" s="184">
        <f>VLOOKUP(B608,'MACROS'!C1:T87,5,FALSE)</f>
        <v>134</v>
      </c>
      <c r="G608" s="182">
        <f>_xlfn.SUMIFS('MACROS'!L1:L87,'MACROS'!C1:C87,B608)</f>
        <v>0</v>
      </c>
      <c r="H608" s="185">
        <f>F608*G608</f>
        <v>0</v>
      </c>
      <c r="I608" s="186">
        <f>'INFO'!$D$6</f>
        <v>0</v>
      </c>
      <c r="J608" s="186">
        <f>'INFO'!$D$7</f>
        <v>0</v>
      </c>
      <c r="K608" t="s" s="187">
        <f>'INFO'!$D$8</f>
      </c>
      <c r="L608" s="186">
        <f>'INFO'!$D$9</f>
        <v>0</v>
      </c>
      <c r="M608" s="186">
        <f>'INFO'!$D$10</f>
        <v>0</v>
      </c>
      <c r="N608" t="s" s="187">
        <f>'INFO'!$D$11</f>
      </c>
      <c r="O608" s="186">
        <f>'INFO'!$D$13</f>
        <v>0</v>
      </c>
      <c r="P608" s="186">
        <f>'INFO'!$D$14</f>
        <v>0</v>
      </c>
      <c r="Q608" t="s" s="187">
        <f>'INFO'!$D$15</f>
      </c>
      <c r="R608" s="188">
        <f>'INFO'!$D$17</f>
      </c>
      <c r="S608" t="s" s="187">
        <f>'INFO'!$D$18</f>
      </c>
      <c r="T608" t="s" s="187">
        <f>'INFO'!$D$19</f>
      </c>
      <c r="U608" s="186">
        <f>'INFO'!$D$22</f>
        <v>0</v>
      </c>
      <c r="V608" s="186">
        <f>'INFO'!$D$23</f>
        <v>0</v>
      </c>
      <c r="W608" t="s" s="187">
        <f>'INFO'!$D$24</f>
      </c>
      <c r="X608" s="186">
        <f>'INFO'!$D$25</f>
        <v>0</v>
      </c>
      <c r="Y608" s="186">
        <f>'INFO'!$D$26</f>
        <v>0</v>
      </c>
      <c r="Z608" s="186">
        <f>'INFO'!$D$27</f>
        <v>0</v>
      </c>
      <c r="AA608" t="s" s="187">
        <f>'INFO'!$D$28</f>
      </c>
      <c r="AB608" s="186">
        <f>'INFO'!$D$29</f>
        <v>0</v>
      </c>
      <c r="AC608" s="189">
        <f>'INFO'!$J$10</f>
        <v>0</v>
      </c>
      <c r="AD608" s="186">
        <f>'INFO'!$J$9</f>
        <v>0</v>
      </c>
      <c r="AE608" s="186">
        <f>IF($G$595&gt;0,10*$G$595/D608,0)</f>
        <v>0</v>
      </c>
    </row>
    <row r="609" ht="15.35" customHeight="1">
      <c r="A609" t="s" s="187">
        <v>504</v>
      </c>
      <c r="B609" t="s" s="204">
        <v>299</v>
      </c>
      <c r="C609" s="208">
        <v>10090</v>
      </c>
      <c r="D609" s="182">
        <f>_xlfn.SUMIFS('MACROS'!L1:L87,'MACROS'!$C1:$C87,$B609)+_xlfn.SUMIFS('MACROS'!L1:L87,'MACROS'!$C1:$C87,"CH.VM.SHSET")</f>
        <v>0</v>
      </c>
      <c r="E609" t="s" s="183">
        <v>4</v>
      </c>
      <c r="F609" s="184">
        <f>VLOOKUP(B609,'MACROS'!C1:T87,5,FALSE)</f>
        <v>144.5</v>
      </c>
      <c r="G609" s="182">
        <f>_xlfn.SUMIFS('MACROS'!L1:L87,'MACROS'!C1:C87,B609)</f>
        <v>0</v>
      </c>
      <c r="H609" s="185">
        <f>F609*G609</f>
        <v>0</v>
      </c>
      <c r="I609" s="186">
        <f>'INFO'!$D$6</f>
        <v>0</v>
      </c>
      <c r="J609" s="186">
        <f>'INFO'!$D$7</f>
        <v>0</v>
      </c>
      <c r="K609" t="s" s="187">
        <f>'INFO'!$D$8</f>
      </c>
      <c r="L609" s="186">
        <f>'INFO'!$D$9</f>
        <v>0</v>
      </c>
      <c r="M609" s="186">
        <f>'INFO'!$D$10</f>
        <v>0</v>
      </c>
      <c r="N609" t="s" s="187">
        <f>'INFO'!$D$11</f>
      </c>
      <c r="O609" s="186">
        <f>'INFO'!$D$13</f>
        <v>0</v>
      </c>
      <c r="P609" s="186">
        <f>'INFO'!$D$14</f>
        <v>0</v>
      </c>
      <c r="Q609" t="s" s="187">
        <f>'INFO'!$D$15</f>
      </c>
      <c r="R609" s="188">
        <f>'INFO'!$D$17</f>
      </c>
      <c r="S609" t="s" s="187">
        <f>'INFO'!$D$18</f>
      </c>
      <c r="T609" t="s" s="187">
        <f>'INFO'!$D$19</f>
      </c>
      <c r="U609" s="186">
        <f>'INFO'!$D$22</f>
        <v>0</v>
      </c>
      <c r="V609" s="186">
        <f>'INFO'!$D$23</f>
        <v>0</v>
      </c>
      <c r="W609" t="s" s="187">
        <f>'INFO'!$D$24</f>
      </c>
      <c r="X609" s="186">
        <f>'INFO'!$D$25</f>
        <v>0</v>
      </c>
      <c r="Y609" s="186">
        <f>'INFO'!$D$26</f>
        <v>0</v>
      </c>
      <c r="Z609" s="186">
        <f>'INFO'!$D$27</f>
        <v>0</v>
      </c>
      <c r="AA609" t="s" s="187">
        <f>'INFO'!$D$28</f>
      </c>
      <c r="AB609" s="186">
        <f>'INFO'!$D$29</f>
        <v>0</v>
      </c>
      <c r="AC609" s="189">
        <f>'INFO'!$J$10</f>
        <v>0</v>
      </c>
      <c r="AD609" s="186">
        <f>'INFO'!$J$9</f>
        <v>0</v>
      </c>
      <c r="AE609" s="191">
        <f>IF($G$595&gt;0,10*$G$595/D609,0)</f>
        <v>0</v>
      </c>
    </row>
    <row r="610" ht="15.35" customHeight="1">
      <c r="A610" t="s" s="192">
        <v>505</v>
      </c>
      <c r="B610" t="s" s="192">
        <v>301</v>
      </c>
      <c r="C610" s="209">
        <v>10139</v>
      </c>
      <c r="D610" s="169"/>
      <c r="E610" t="s" s="194">
        <v>4</v>
      </c>
      <c r="F610" s="195">
        <f>VLOOKUP(B610,'MACROS'!C1:T87,5,FALSE)</f>
        <v>2070</v>
      </c>
      <c r="G610" s="172">
        <f>_xlfn.SUMIFS('MACROS'!L1:L87,'MACROS'!C1:C87,B610)</f>
        <v>0</v>
      </c>
      <c r="H610" s="196">
        <f>F610*G610</f>
        <v>0</v>
      </c>
      <c r="I610" s="197">
        <f>'INFO'!$D$6</f>
        <v>0</v>
      </c>
      <c r="J610" s="197">
        <f>'INFO'!$D$7</f>
        <v>0</v>
      </c>
      <c r="K610" t="s" s="198">
        <f>'INFO'!$D$8</f>
      </c>
      <c r="L610" s="197">
        <f>'INFO'!$D$9</f>
        <v>0</v>
      </c>
      <c r="M610" s="197">
        <f>'INFO'!$D$10</f>
        <v>0</v>
      </c>
      <c r="N610" t="s" s="198">
        <f>'INFO'!$D$11</f>
      </c>
      <c r="O610" s="197">
        <f>'INFO'!$D$13</f>
        <v>0</v>
      </c>
      <c r="P610" s="197">
        <f>'INFO'!$D$14</f>
        <v>0</v>
      </c>
      <c r="Q610" t="s" s="198">
        <f>'INFO'!$D$15</f>
      </c>
      <c r="R610" s="199">
        <f>'INFO'!$D$17</f>
      </c>
      <c r="S610" t="s" s="198">
        <f>'INFO'!$D$18</f>
      </c>
      <c r="T610" t="s" s="198">
        <f>'INFO'!$D$19</f>
      </c>
      <c r="U610" s="197">
        <f>'INFO'!$D$22</f>
        <v>0</v>
      </c>
      <c r="V610" s="197">
        <f>'INFO'!$D$23</f>
        <v>0</v>
      </c>
      <c r="W610" t="s" s="198">
        <f>'INFO'!$D$24</f>
      </c>
      <c r="X610" s="197">
        <f>'INFO'!$D$25</f>
        <v>0</v>
      </c>
      <c r="Y610" s="197">
        <f>'INFO'!$D$26</f>
        <v>0</v>
      </c>
      <c r="Z610" s="197">
        <f>'INFO'!$D$27</f>
        <v>0</v>
      </c>
      <c r="AA610" t="s" s="198">
        <f>'INFO'!$D$28</f>
      </c>
      <c r="AB610" s="197">
        <f>'INFO'!$D$29</f>
        <v>0</v>
      </c>
      <c r="AC610" s="200">
        <f>'INFO'!$J$10</f>
        <v>0</v>
      </c>
      <c r="AD610" s="201">
        <f>'INFO'!$J$9</f>
        <v>0</v>
      </c>
      <c r="AE610" s="179"/>
    </row>
    <row r="611" ht="15.35" customHeight="1">
      <c r="A611" t="s" s="187">
        <v>506</v>
      </c>
      <c r="B611" t="s" s="180">
        <v>303</v>
      </c>
      <c r="C611" s="210">
        <v>10139</v>
      </c>
      <c r="D611" s="182">
        <f>_xlfn.SUMIFS('MACROS'!L1:L87,'MACROS'!$C1:$C87,$B611)+_xlfn.SUMIFS('MACROS'!L1:L87,'MACROS'!$C1:$C87,"CH.VM.SHDTSET")</f>
        <v>0</v>
      </c>
      <c r="E611" t="s" s="183">
        <v>4</v>
      </c>
      <c r="F611" s="184">
        <f>VLOOKUP(B611,'MACROS'!C1:T87,5,FALSE)</f>
        <v>178</v>
      </c>
      <c r="G611" s="182">
        <f>_xlfn.SUMIFS('MACROS'!L1:L87,'MACROS'!C1:C87,B611)</f>
        <v>0</v>
      </c>
      <c r="H611" s="185">
        <f>F611*G611</f>
        <v>0</v>
      </c>
      <c r="I611" s="186">
        <f>'INFO'!$D$6</f>
        <v>0</v>
      </c>
      <c r="J611" s="186">
        <f>'INFO'!$D$7</f>
        <v>0</v>
      </c>
      <c r="K611" t="s" s="187">
        <f>'INFO'!$D$8</f>
      </c>
      <c r="L611" s="186">
        <f>'INFO'!$D$9</f>
        <v>0</v>
      </c>
      <c r="M611" s="186">
        <f>'INFO'!$D$10</f>
        <v>0</v>
      </c>
      <c r="N611" t="s" s="187">
        <f>'INFO'!$D$11</f>
      </c>
      <c r="O611" s="186">
        <f>'INFO'!$D$13</f>
        <v>0</v>
      </c>
      <c r="P611" s="186">
        <f>'INFO'!$D$14</f>
        <v>0</v>
      </c>
      <c r="Q611" t="s" s="187">
        <f>'INFO'!$D$15</f>
      </c>
      <c r="R611" s="188">
        <f>'INFO'!$D$17</f>
      </c>
      <c r="S611" t="s" s="187">
        <f>'INFO'!$D$18</f>
      </c>
      <c r="T611" t="s" s="187">
        <f>'INFO'!$D$19</f>
      </c>
      <c r="U611" s="186">
        <f>'INFO'!$D$22</f>
        <v>0</v>
      </c>
      <c r="V611" s="186">
        <f>'INFO'!$D$23</f>
        <v>0</v>
      </c>
      <c r="W611" t="s" s="187">
        <f>'INFO'!$D$24</f>
      </c>
      <c r="X611" s="186">
        <f>'INFO'!$D$25</f>
        <v>0</v>
      </c>
      <c r="Y611" s="186">
        <f>'INFO'!$D$26</f>
        <v>0</v>
      </c>
      <c r="Z611" s="186">
        <f>'INFO'!$D$27</f>
        <v>0</v>
      </c>
      <c r="AA611" t="s" s="187">
        <f>'INFO'!$D$28</f>
      </c>
      <c r="AB611" s="186">
        <f>'INFO'!$D$29</f>
        <v>0</v>
      </c>
      <c r="AC611" s="189">
        <f>'INFO'!$J$10</f>
        <v>0</v>
      </c>
      <c r="AD611" s="186">
        <f>'INFO'!$J$9</f>
        <v>0</v>
      </c>
      <c r="AE611" s="190">
        <f>IF($G$610&gt;0,10*$G$610/D611,0)</f>
        <v>0</v>
      </c>
    </row>
    <row r="612" ht="15.35" customHeight="1">
      <c r="A612" t="s" s="187">
        <v>507</v>
      </c>
      <c r="B612" t="s" s="180">
        <v>305</v>
      </c>
      <c r="C612" s="210">
        <v>10139</v>
      </c>
      <c r="D612" s="182">
        <f>_xlfn.SUMIFS('MACROS'!L1:L87,'MACROS'!$C1:$C87,$B612)+_xlfn.SUMIFS('MACROS'!L1:L87,'MACROS'!$C1:$C87,"CH.VM.SHDTSET")</f>
        <v>0</v>
      </c>
      <c r="E612" t="s" s="183">
        <v>4</v>
      </c>
      <c r="F612" s="184">
        <f>VLOOKUP(B612,'MACROS'!C1:T87,5,FALSE)</f>
        <v>165</v>
      </c>
      <c r="G612" s="182">
        <f>_xlfn.SUMIFS('MACROS'!L1:L87,'MACROS'!C1:C87,B612)</f>
        <v>0</v>
      </c>
      <c r="H612" s="185">
        <f>F612*G612</f>
        <v>0</v>
      </c>
      <c r="I612" s="186">
        <f>'INFO'!$D$6</f>
        <v>0</v>
      </c>
      <c r="J612" s="186">
        <f>'INFO'!$D$7</f>
        <v>0</v>
      </c>
      <c r="K612" t="s" s="187">
        <f>'INFO'!$D$8</f>
      </c>
      <c r="L612" s="186">
        <f>'INFO'!$D$9</f>
        <v>0</v>
      </c>
      <c r="M612" s="186">
        <f>'INFO'!$D$10</f>
        <v>0</v>
      </c>
      <c r="N612" t="s" s="187">
        <f>'INFO'!$D$11</f>
      </c>
      <c r="O612" s="186">
        <f>'INFO'!$D$13</f>
        <v>0</v>
      </c>
      <c r="P612" s="186">
        <f>'INFO'!$D$14</f>
        <v>0</v>
      </c>
      <c r="Q612" t="s" s="187">
        <f>'INFO'!$D$15</f>
      </c>
      <c r="R612" s="188">
        <f>'INFO'!$D$17</f>
      </c>
      <c r="S612" t="s" s="187">
        <f>'INFO'!$D$18</f>
      </c>
      <c r="T612" t="s" s="187">
        <f>'INFO'!$D$19</f>
      </c>
      <c r="U612" s="186">
        <f>'INFO'!$D$22</f>
        <v>0</v>
      </c>
      <c r="V612" s="186">
        <f>'INFO'!$D$23</f>
        <v>0</v>
      </c>
      <c r="W612" t="s" s="187">
        <f>'INFO'!$D$24</f>
      </c>
      <c r="X612" s="186">
        <f>'INFO'!$D$25</f>
        <v>0</v>
      </c>
      <c r="Y612" s="186">
        <f>'INFO'!$D$26</f>
        <v>0</v>
      </c>
      <c r="Z612" s="186">
        <f>'INFO'!$D$27</f>
        <v>0</v>
      </c>
      <c r="AA612" t="s" s="187">
        <f>'INFO'!$D$28</f>
      </c>
      <c r="AB612" s="186">
        <f>'INFO'!$D$29</f>
        <v>0</v>
      </c>
      <c r="AC612" s="189">
        <f>'INFO'!$J$10</f>
        <v>0</v>
      </c>
      <c r="AD612" s="186">
        <f>'INFO'!$J$9</f>
        <v>0</v>
      </c>
      <c r="AE612" s="186">
        <f>IF($G$610&gt;0,10*$G$610/D612,0)</f>
        <v>0</v>
      </c>
    </row>
    <row r="613" ht="15.35" customHeight="1">
      <c r="A613" t="s" s="187">
        <v>508</v>
      </c>
      <c r="B613" t="s" s="180">
        <v>307</v>
      </c>
      <c r="C613" s="210">
        <v>10139</v>
      </c>
      <c r="D613" s="182">
        <f>_xlfn.SUMIFS('MACROS'!L1:L87,'MACROS'!$C1:$C87,$B613)+_xlfn.SUMIFS('MACROS'!L1:L87,'MACROS'!$C1:$C87,"CH.VM.SHDTSET")</f>
        <v>0</v>
      </c>
      <c r="E613" t="s" s="183">
        <v>4</v>
      </c>
      <c r="F613" s="184">
        <f>VLOOKUP(B613,'MACROS'!C1:T87,5,FALSE)</f>
        <v>156</v>
      </c>
      <c r="G613" s="182">
        <f>_xlfn.SUMIFS('MACROS'!L1:L87,'MACROS'!C1:C87,B613)</f>
        <v>0</v>
      </c>
      <c r="H613" s="185">
        <f>F613*G613</f>
        <v>0</v>
      </c>
      <c r="I613" s="186">
        <f>'INFO'!$D$6</f>
        <v>0</v>
      </c>
      <c r="J613" s="186">
        <f>'INFO'!$D$7</f>
        <v>0</v>
      </c>
      <c r="K613" t="s" s="187">
        <f>'INFO'!$D$8</f>
      </c>
      <c r="L613" s="186">
        <f>'INFO'!$D$9</f>
        <v>0</v>
      </c>
      <c r="M613" s="186">
        <f>'INFO'!$D$10</f>
        <v>0</v>
      </c>
      <c r="N613" t="s" s="187">
        <f>'INFO'!$D$11</f>
      </c>
      <c r="O613" s="186">
        <f>'INFO'!$D$13</f>
        <v>0</v>
      </c>
      <c r="P613" s="186">
        <f>'INFO'!$D$14</f>
        <v>0</v>
      </c>
      <c r="Q613" t="s" s="187">
        <f>'INFO'!$D$15</f>
      </c>
      <c r="R613" s="188">
        <f>'INFO'!$D$17</f>
      </c>
      <c r="S613" t="s" s="187">
        <f>'INFO'!$D$18</f>
      </c>
      <c r="T613" t="s" s="187">
        <f>'INFO'!$D$19</f>
      </c>
      <c r="U613" s="186">
        <f>'INFO'!$D$22</f>
        <v>0</v>
      </c>
      <c r="V613" s="186">
        <f>'INFO'!$D$23</f>
        <v>0</v>
      </c>
      <c r="W613" t="s" s="187">
        <f>'INFO'!$D$24</f>
      </c>
      <c r="X613" s="186">
        <f>'INFO'!$D$25</f>
        <v>0</v>
      </c>
      <c r="Y613" s="186">
        <f>'INFO'!$D$26</f>
        <v>0</v>
      </c>
      <c r="Z613" s="186">
        <f>'INFO'!$D$27</f>
        <v>0</v>
      </c>
      <c r="AA613" t="s" s="187">
        <f>'INFO'!$D$28</f>
      </c>
      <c r="AB613" s="186">
        <f>'INFO'!$D$29</f>
        <v>0</v>
      </c>
      <c r="AC613" s="189">
        <f>'INFO'!$J$10</f>
        <v>0</v>
      </c>
      <c r="AD613" s="186">
        <f>'INFO'!$J$9</f>
        <v>0</v>
      </c>
      <c r="AE613" s="186">
        <f>IF($G$610&gt;0,10*$G$610/D613,0)</f>
        <v>0</v>
      </c>
    </row>
    <row r="614" ht="15.35" customHeight="1">
      <c r="A614" t="s" s="180">
        <v>509</v>
      </c>
      <c r="B614" t="s" s="180">
        <v>309</v>
      </c>
      <c r="C614" s="210">
        <v>10139</v>
      </c>
      <c r="D614" s="182">
        <f>_xlfn.SUMIFS('MACROS'!L1:L87,'MACROS'!$C1:$C87,$B614)+_xlfn.SUMIFS('MACROS'!L1:L87,'MACROS'!$C1:$C87,"CH.VM.SHDTSET")</f>
        <v>0</v>
      </c>
      <c r="E614" t="s" s="183">
        <v>4</v>
      </c>
      <c r="F614" s="184">
        <f>VLOOKUP(B614,'MACROS'!C1:T87,5,FALSE)</f>
        <v>157.5</v>
      </c>
      <c r="G614" s="182">
        <f>_xlfn.SUMIFS('MACROS'!L1:L87,'MACROS'!C1:C87,B614)</f>
        <v>0</v>
      </c>
      <c r="H614" s="185">
        <f>F614*G614</f>
        <v>0</v>
      </c>
      <c r="I614" s="186">
        <f>'INFO'!$D$6</f>
        <v>0</v>
      </c>
      <c r="J614" s="186">
        <f>'INFO'!$D$7</f>
        <v>0</v>
      </c>
      <c r="K614" t="s" s="187">
        <f>'INFO'!$D$8</f>
      </c>
      <c r="L614" s="186">
        <f>'INFO'!$D$9</f>
        <v>0</v>
      </c>
      <c r="M614" s="186">
        <f>'INFO'!$D$10</f>
        <v>0</v>
      </c>
      <c r="N614" t="s" s="187">
        <f>'INFO'!$D$11</f>
      </c>
      <c r="O614" s="186">
        <f>'INFO'!$D$13</f>
        <v>0</v>
      </c>
      <c r="P614" s="186">
        <f>'INFO'!$D$14</f>
        <v>0</v>
      </c>
      <c r="Q614" t="s" s="187">
        <f>'INFO'!$D$15</f>
      </c>
      <c r="R614" s="188">
        <f>'INFO'!$D$17</f>
      </c>
      <c r="S614" t="s" s="187">
        <f>'INFO'!$D$18</f>
      </c>
      <c r="T614" t="s" s="187">
        <f>'INFO'!$D$19</f>
      </c>
      <c r="U614" s="186">
        <f>'INFO'!$D$22</f>
        <v>0</v>
      </c>
      <c r="V614" s="186">
        <f>'INFO'!$D$23</f>
        <v>0</v>
      </c>
      <c r="W614" t="s" s="187">
        <f>'INFO'!$D$24</f>
      </c>
      <c r="X614" s="186">
        <f>'INFO'!$D$25</f>
        <v>0</v>
      </c>
      <c r="Y614" s="186">
        <f>'INFO'!$D$26</f>
        <v>0</v>
      </c>
      <c r="Z614" s="186">
        <f>'INFO'!$D$27</f>
        <v>0</v>
      </c>
      <c r="AA614" t="s" s="187">
        <f>'INFO'!$D$28</f>
      </c>
      <c r="AB614" s="186">
        <f>'INFO'!$D$29</f>
        <v>0</v>
      </c>
      <c r="AC614" s="189">
        <f>'INFO'!$J$10</f>
        <v>0</v>
      </c>
      <c r="AD614" s="186">
        <f>'INFO'!$J$9</f>
        <v>0</v>
      </c>
      <c r="AE614" s="186">
        <f>IF($G$610&gt;0,10*$G$610/D614,0)</f>
        <v>0</v>
      </c>
    </row>
    <row r="615" ht="15.35" customHeight="1">
      <c r="A615" t="s" s="180">
        <v>510</v>
      </c>
      <c r="B615" t="s" s="180">
        <v>311</v>
      </c>
      <c r="C615" s="210">
        <v>10139</v>
      </c>
      <c r="D615" s="182">
        <f>_xlfn.SUMIFS('MACROS'!L1:L87,'MACROS'!$C1:$C87,$B615)+_xlfn.SUMIFS('MACROS'!L1:L87,'MACROS'!$C1:$C87,"CH.VM.SHDTSET")</f>
        <v>0</v>
      </c>
      <c r="E615" t="s" s="183">
        <v>4</v>
      </c>
      <c r="F615" s="184">
        <f>VLOOKUP(B615,'MACROS'!C1:T87,5,FALSE)</f>
        <v>191.5</v>
      </c>
      <c r="G615" s="182">
        <f>_xlfn.SUMIFS('MACROS'!L1:L87,'MACROS'!C1:C87,B615)</f>
        <v>0</v>
      </c>
      <c r="H615" s="185">
        <f>F615*G615</f>
        <v>0</v>
      </c>
      <c r="I615" s="186">
        <f>'INFO'!$D$6</f>
        <v>0</v>
      </c>
      <c r="J615" s="186">
        <f>'INFO'!$D$7</f>
        <v>0</v>
      </c>
      <c r="K615" t="s" s="187">
        <f>'INFO'!$D$8</f>
      </c>
      <c r="L615" s="186">
        <f>'INFO'!$D$9</f>
        <v>0</v>
      </c>
      <c r="M615" s="186">
        <f>'INFO'!$D$10</f>
        <v>0</v>
      </c>
      <c r="N615" t="s" s="187">
        <f>'INFO'!$D$11</f>
      </c>
      <c r="O615" s="186">
        <f>'INFO'!$D$13</f>
        <v>0</v>
      </c>
      <c r="P615" s="186">
        <f>'INFO'!$D$14</f>
        <v>0</v>
      </c>
      <c r="Q615" t="s" s="187">
        <f>'INFO'!$D$15</f>
      </c>
      <c r="R615" s="188">
        <f>'INFO'!$D$17</f>
      </c>
      <c r="S615" t="s" s="187">
        <f>'INFO'!$D$18</f>
      </c>
      <c r="T615" t="s" s="187">
        <f>'INFO'!$D$19</f>
      </c>
      <c r="U615" s="186">
        <f>'INFO'!$D$22</f>
        <v>0</v>
      </c>
      <c r="V615" s="186">
        <f>'INFO'!$D$23</f>
        <v>0</v>
      </c>
      <c r="W615" t="s" s="187">
        <f>'INFO'!$D$24</f>
      </c>
      <c r="X615" s="186">
        <f>'INFO'!$D$25</f>
        <v>0</v>
      </c>
      <c r="Y615" s="186">
        <f>'INFO'!$D$26</f>
        <v>0</v>
      </c>
      <c r="Z615" s="186">
        <f>'INFO'!$D$27</f>
        <v>0</v>
      </c>
      <c r="AA615" t="s" s="187">
        <f>'INFO'!$D$28</f>
      </c>
      <c r="AB615" s="186">
        <f>'INFO'!$D$29</f>
        <v>0</v>
      </c>
      <c r="AC615" s="189">
        <f>'INFO'!$J$10</f>
        <v>0</v>
      </c>
      <c r="AD615" s="186">
        <f>'INFO'!$J$9</f>
        <v>0</v>
      </c>
      <c r="AE615" s="186">
        <f>IF($G$610&gt;0,10*$G$610/D615,0)</f>
        <v>0</v>
      </c>
    </row>
    <row r="616" ht="15.35" customHeight="1">
      <c r="A616" t="s" s="180">
        <v>511</v>
      </c>
      <c r="B616" t="s" s="180">
        <v>313</v>
      </c>
      <c r="C616" s="210">
        <v>10139</v>
      </c>
      <c r="D616" s="182">
        <f>_xlfn.SUMIFS('MACROS'!L1:L87,'MACROS'!$C1:$C87,$B616)+_xlfn.SUMIFS('MACROS'!L1:L87,'MACROS'!$C1:$C87,"CH.VM.SHDTSET")</f>
        <v>0</v>
      </c>
      <c r="E616" t="s" s="183">
        <v>4</v>
      </c>
      <c r="F616" s="184">
        <f>VLOOKUP(B616,'MACROS'!C1:T87,5,FALSE)</f>
        <v>148</v>
      </c>
      <c r="G616" s="182">
        <f>_xlfn.SUMIFS('MACROS'!L1:L87,'MACROS'!C1:C87,B616)</f>
        <v>0</v>
      </c>
      <c r="H616" s="185">
        <f>F616*G616</f>
        <v>0</v>
      </c>
      <c r="I616" s="186">
        <f>'INFO'!$D$6</f>
        <v>0</v>
      </c>
      <c r="J616" s="186">
        <f>'INFO'!$D$7</f>
        <v>0</v>
      </c>
      <c r="K616" t="s" s="187">
        <f>'INFO'!$D$8</f>
      </c>
      <c r="L616" s="186">
        <f>'INFO'!$D$9</f>
        <v>0</v>
      </c>
      <c r="M616" s="186">
        <f>'INFO'!$D$10</f>
        <v>0</v>
      </c>
      <c r="N616" t="s" s="187">
        <f>'INFO'!$D$11</f>
      </c>
      <c r="O616" s="186">
        <f>'INFO'!$D$13</f>
        <v>0</v>
      </c>
      <c r="P616" s="186">
        <f>'INFO'!$D$14</f>
        <v>0</v>
      </c>
      <c r="Q616" t="s" s="187">
        <f>'INFO'!$D$15</f>
      </c>
      <c r="R616" s="188">
        <f>'INFO'!$D$17</f>
      </c>
      <c r="S616" t="s" s="187">
        <f>'INFO'!$D$18</f>
      </c>
      <c r="T616" t="s" s="187">
        <f>'INFO'!$D$19</f>
      </c>
      <c r="U616" s="186">
        <f>'INFO'!$D$22</f>
        <v>0</v>
      </c>
      <c r="V616" s="186">
        <f>'INFO'!$D$23</f>
        <v>0</v>
      </c>
      <c r="W616" t="s" s="187">
        <f>'INFO'!$D$24</f>
      </c>
      <c r="X616" s="186">
        <f>'INFO'!$D$25</f>
        <v>0</v>
      </c>
      <c r="Y616" s="186">
        <f>'INFO'!$D$26</f>
        <v>0</v>
      </c>
      <c r="Z616" s="186">
        <f>'INFO'!$D$27</f>
        <v>0</v>
      </c>
      <c r="AA616" t="s" s="187">
        <f>'INFO'!$D$28</f>
      </c>
      <c r="AB616" s="186">
        <f>'INFO'!$D$29</f>
        <v>0</v>
      </c>
      <c r="AC616" s="189">
        <f>'INFO'!$J$10</f>
        <v>0</v>
      </c>
      <c r="AD616" s="186">
        <f>'INFO'!$J$9</f>
        <v>0</v>
      </c>
      <c r="AE616" s="186">
        <f>IF($G$610&gt;0,10*$G$610/D616,0)</f>
        <v>0</v>
      </c>
    </row>
    <row r="617" ht="15.35" customHeight="1">
      <c r="A617" t="s" s="180">
        <v>512</v>
      </c>
      <c r="B617" t="s" s="180">
        <v>315</v>
      </c>
      <c r="C617" s="210">
        <v>10139</v>
      </c>
      <c r="D617" s="182">
        <f>_xlfn.SUMIFS('MACROS'!L1:L87,'MACROS'!$C1:$C87,$B617)+_xlfn.SUMIFS('MACROS'!L1:L87,'MACROS'!$C1:$C87,"CH.VM.SHDTSET")</f>
        <v>0</v>
      </c>
      <c r="E617" t="s" s="183">
        <v>4</v>
      </c>
      <c r="F617" s="184">
        <f>VLOOKUP(B617,'MACROS'!C1:T87,5,FALSE)</f>
        <v>154.5</v>
      </c>
      <c r="G617" s="182">
        <f>_xlfn.SUMIFS('MACROS'!L1:L87,'MACROS'!C1:C87,B617)</f>
        <v>0</v>
      </c>
      <c r="H617" s="185">
        <f>F617*G617</f>
        <v>0</v>
      </c>
      <c r="I617" s="186">
        <f>'INFO'!$D$6</f>
        <v>0</v>
      </c>
      <c r="J617" s="186">
        <f>'INFO'!$D$7</f>
        <v>0</v>
      </c>
      <c r="K617" t="s" s="187">
        <f>'INFO'!$D$8</f>
      </c>
      <c r="L617" s="186">
        <f>'INFO'!$D$9</f>
        <v>0</v>
      </c>
      <c r="M617" s="186">
        <f>'INFO'!$D$10</f>
        <v>0</v>
      </c>
      <c r="N617" t="s" s="187">
        <f>'INFO'!$D$11</f>
      </c>
      <c r="O617" s="186">
        <f>'INFO'!$D$13</f>
        <v>0</v>
      </c>
      <c r="P617" s="186">
        <f>'INFO'!$D$14</f>
        <v>0</v>
      </c>
      <c r="Q617" t="s" s="187">
        <f>'INFO'!$D$15</f>
      </c>
      <c r="R617" s="188">
        <f>'INFO'!$D$17</f>
      </c>
      <c r="S617" t="s" s="187">
        <f>'INFO'!$D$18</f>
      </c>
      <c r="T617" t="s" s="187">
        <f>'INFO'!$D$19</f>
      </c>
      <c r="U617" s="186">
        <f>'INFO'!$D$22</f>
        <v>0</v>
      </c>
      <c r="V617" s="186">
        <f>'INFO'!$D$23</f>
        <v>0</v>
      </c>
      <c r="W617" t="s" s="187">
        <f>'INFO'!$D$24</f>
      </c>
      <c r="X617" s="186">
        <f>'INFO'!$D$25</f>
        <v>0</v>
      </c>
      <c r="Y617" s="186">
        <f>'INFO'!$D$26</f>
        <v>0</v>
      </c>
      <c r="Z617" s="186">
        <f>'INFO'!$D$27</f>
        <v>0</v>
      </c>
      <c r="AA617" t="s" s="187">
        <f>'INFO'!$D$28</f>
      </c>
      <c r="AB617" s="186">
        <f>'INFO'!$D$29</f>
        <v>0</v>
      </c>
      <c r="AC617" s="189">
        <f>'INFO'!$J$10</f>
        <v>0</v>
      </c>
      <c r="AD617" s="186">
        <f>'INFO'!$J$9</f>
        <v>0</v>
      </c>
      <c r="AE617" s="186">
        <f>IF($G$610&gt;0,10*$G$610/D617,0)</f>
        <v>0</v>
      </c>
    </row>
    <row r="618" ht="15.35" customHeight="1">
      <c r="A618" t="s" s="180">
        <v>513</v>
      </c>
      <c r="B618" t="s" s="180">
        <v>317</v>
      </c>
      <c r="C618" s="210">
        <v>10139</v>
      </c>
      <c r="D618" s="182">
        <f>_xlfn.SUMIFS('MACROS'!L1:L87,'MACROS'!$C1:$C87,$B618)+_xlfn.SUMIFS('MACROS'!L1:L87,'MACROS'!$C1:$C87,"CH.VM.SHDTSET")</f>
        <v>0</v>
      </c>
      <c r="E618" t="s" s="183">
        <v>4</v>
      </c>
      <c r="F618" s="184">
        <f>VLOOKUP(B618,'MACROS'!C1:T87,5,FALSE)</f>
        <v>143</v>
      </c>
      <c r="G618" s="182">
        <f>_xlfn.SUMIFS('MACROS'!L1:L87,'MACROS'!C1:C87,B618)</f>
        <v>0</v>
      </c>
      <c r="H618" s="185">
        <f>F618*G618</f>
        <v>0</v>
      </c>
      <c r="I618" s="186">
        <f>'INFO'!$D$6</f>
        <v>0</v>
      </c>
      <c r="J618" s="186">
        <f>'INFO'!$D$7</f>
        <v>0</v>
      </c>
      <c r="K618" t="s" s="187">
        <f>'INFO'!$D$8</f>
      </c>
      <c r="L618" s="186">
        <f>'INFO'!$D$9</f>
        <v>0</v>
      </c>
      <c r="M618" s="186">
        <f>'INFO'!$D$10</f>
        <v>0</v>
      </c>
      <c r="N618" t="s" s="187">
        <f>'INFO'!$D$11</f>
      </c>
      <c r="O618" s="186">
        <f>'INFO'!$D$13</f>
        <v>0</v>
      </c>
      <c r="P618" s="186">
        <f>'INFO'!$D$14</f>
        <v>0</v>
      </c>
      <c r="Q618" t="s" s="187">
        <f>'INFO'!$D$15</f>
      </c>
      <c r="R618" s="188">
        <f>'INFO'!$D$17</f>
      </c>
      <c r="S618" t="s" s="187">
        <f>'INFO'!$D$18</f>
      </c>
      <c r="T618" t="s" s="187">
        <f>'INFO'!$D$19</f>
      </c>
      <c r="U618" s="186">
        <f>'INFO'!$D$22</f>
        <v>0</v>
      </c>
      <c r="V618" s="186">
        <f>'INFO'!$D$23</f>
        <v>0</v>
      </c>
      <c r="W618" t="s" s="187">
        <f>'INFO'!$D$24</f>
      </c>
      <c r="X618" s="186">
        <f>'INFO'!$D$25</f>
        <v>0</v>
      </c>
      <c r="Y618" s="186">
        <f>'INFO'!$D$26</f>
        <v>0</v>
      </c>
      <c r="Z618" s="186">
        <f>'INFO'!$D$27</f>
        <v>0</v>
      </c>
      <c r="AA618" t="s" s="187">
        <f>'INFO'!$D$28</f>
      </c>
      <c r="AB618" s="186">
        <f>'INFO'!$D$29</f>
        <v>0</v>
      </c>
      <c r="AC618" s="189">
        <f>'INFO'!$J$10</f>
        <v>0</v>
      </c>
      <c r="AD618" s="186">
        <f>'INFO'!$J$9</f>
        <v>0</v>
      </c>
      <c r="AE618" s="186">
        <f>IF($G$610&gt;0,10*$G$610/D618,0)</f>
        <v>0</v>
      </c>
    </row>
    <row r="619" ht="15.35" customHeight="1">
      <c r="A619" t="s" s="180">
        <v>514</v>
      </c>
      <c r="B619" t="s" s="180">
        <v>319</v>
      </c>
      <c r="C619" s="210">
        <v>10139</v>
      </c>
      <c r="D619" s="182">
        <f>_xlfn.SUMIFS('MACROS'!L1:L87,'MACROS'!$C1:$C87,$B619)+_xlfn.SUMIFS('MACROS'!L1:L87,'MACROS'!$C1:$C87,"CH.VM.SHDTSET")</f>
        <v>0</v>
      </c>
      <c r="E619" t="s" s="183">
        <v>4</v>
      </c>
      <c r="F619" s="184">
        <f>VLOOKUP(B619,'MACROS'!C1:T87,5,FALSE)</f>
        <v>174.5</v>
      </c>
      <c r="G619" s="182">
        <f>_xlfn.SUMIFS('MACROS'!L1:L87,'MACROS'!C1:C87,B619)</f>
        <v>0</v>
      </c>
      <c r="H619" s="185">
        <f>F619*G619</f>
        <v>0</v>
      </c>
      <c r="I619" s="186">
        <f>'INFO'!$D$6</f>
        <v>0</v>
      </c>
      <c r="J619" s="186">
        <f>'INFO'!$D$7</f>
        <v>0</v>
      </c>
      <c r="K619" t="s" s="187">
        <f>'INFO'!$D$8</f>
      </c>
      <c r="L619" s="186">
        <f>'INFO'!$D$9</f>
        <v>0</v>
      </c>
      <c r="M619" s="186">
        <f>'INFO'!$D$10</f>
        <v>0</v>
      </c>
      <c r="N619" t="s" s="187">
        <f>'INFO'!$D$11</f>
      </c>
      <c r="O619" s="186">
        <f>'INFO'!$D$13</f>
        <v>0</v>
      </c>
      <c r="P619" s="186">
        <f>'INFO'!$D$14</f>
        <v>0</v>
      </c>
      <c r="Q619" t="s" s="187">
        <f>'INFO'!$D$15</f>
      </c>
      <c r="R619" s="188">
        <f>'INFO'!$D$17</f>
      </c>
      <c r="S619" t="s" s="187">
        <f>'INFO'!$D$18</f>
      </c>
      <c r="T619" t="s" s="187">
        <f>'INFO'!$D$19</f>
      </c>
      <c r="U619" s="186">
        <f>'INFO'!$D$22</f>
        <v>0</v>
      </c>
      <c r="V619" s="186">
        <f>'INFO'!$D$23</f>
        <v>0</v>
      </c>
      <c r="W619" t="s" s="187">
        <f>'INFO'!$D$24</f>
      </c>
      <c r="X619" s="186">
        <f>'INFO'!$D$25</f>
        <v>0</v>
      </c>
      <c r="Y619" s="186">
        <f>'INFO'!$D$26</f>
        <v>0</v>
      </c>
      <c r="Z619" s="186">
        <f>'INFO'!$D$27</f>
        <v>0</v>
      </c>
      <c r="AA619" t="s" s="187">
        <f>'INFO'!$D$28</f>
      </c>
      <c r="AB619" s="186">
        <f>'INFO'!$D$29</f>
        <v>0</v>
      </c>
      <c r="AC619" s="189">
        <f>'INFO'!$J$10</f>
        <v>0</v>
      </c>
      <c r="AD619" s="186">
        <f>'INFO'!$J$9</f>
        <v>0</v>
      </c>
      <c r="AE619" s="186">
        <f>IF($G$610&gt;0,10*$G$610/D619,0)</f>
        <v>0</v>
      </c>
    </row>
    <row r="620" ht="15.35" customHeight="1">
      <c r="A620" t="s" s="180">
        <v>515</v>
      </c>
      <c r="B620" t="s" s="180">
        <v>321</v>
      </c>
      <c r="C620" s="210">
        <v>10139</v>
      </c>
      <c r="D620" s="182">
        <f>_xlfn.SUMIFS('MACROS'!L1:L87,'MACROS'!$C1:$C87,$B620)+_xlfn.SUMIFS('MACROS'!L1:L87,'MACROS'!$C1:$C87,"CH.VM.SHDTSET")</f>
        <v>0</v>
      </c>
      <c r="E620" t="s" s="183">
        <v>4</v>
      </c>
      <c r="F620" s="184">
        <f>VLOOKUP(B620,'MACROS'!C1:T87,5,FALSE)</f>
        <v>138</v>
      </c>
      <c r="G620" s="182">
        <f>_xlfn.SUMIFS('MACROS'!L1:L87,'MACROS'!C1:C87,B620)</f>
        <v>0</v>
      </c>
      <c r="H620" s="185">
        <f>F620*G620</f>
        <v>0</v>
      </c>
      <c r="I620" s="186">
        <f>'INFO'!$D$6</f>
        <v>0</v>
      </c>
      <c r="J620" s="186">
        <f>'INFO'!$D$7</f>
        <v>0</v>
      </c>
      <c r="K620" t="s" s="187">
        <f>'INFO'!$D$8</f>
      </c>
      <c r="L620" s="186">
        <f>'INFO'!$D$9</f>
        <v>0</v>
      </c>
      <c r="M620" s="186">
        <f>'INFO'!$D$10</f>
        <v>0</v>
      </c>
      <c r="N620" t="s" s="187">
        <f>'INFO'!$D$11</f>
      </c>
      <c r="O620" s="186">
        <f>'INFO'!$D$13</f>
        <v>0</v>
      </c>
      <c r="P620" s="186">
        <f>'INFO'!$D$14</f>
        <v>0</v>
      </c>
      <c r="Q620" t="s" s="187">
        <f>'INFO'!$D$15</f>
      </c>
      <c r="R620" s="188">
        <f>'INFO'!$D$17</f>
      </c>
      <c r="S620" t="s" s="187">
        <f>'INFO'!$D$18</f>
      </c>
      <c r="T620" t="s" s="187">
        <f>'INFO'!$D$19</f>
      </c>
      <c r="U620" s="186">
        <f>'INFO'!$D$22</f>
        <v>0</v>
      </c>
      <c r="V620" s="186">
        <f>'INFO'!$D$23</f>
        <v>0</v>
      </c>
      <c r="W620" t="s" s="187">
        <f>'INFO'!$D$24</f>
      </c>
      <c r="X620" s="186">
        <f>'INFO'!$D$25</f>
        <v>0</v>
      </c>
      <c r="Y620" s="186">
        <f>'INFO'!$D$26</f>
        <v>0</v>
      </c>
      <c r="Z620" s="186">
        <f>'INFO'!$D$27</f>
        <v>0</v>
      </c>
      <c r="AA620" t="s" s="187">
        <f>'INFO'!$D$28</f>
      </c>
      <c r="AB620" s="186">
        <f>'INFO'!$D$29</f>
        <v>0</v>
      </c>
      <c r="AC620" s="189">
        <f>'INFO'!$J$10</f>
        <v>0</v>
      </c>
      <c r="AD620" s="186">
        <f>'INFO'!$J$9</f>
        <v>0</v>
      </c>
      <c r="AE620" s="186">
        <f>IF($G$610&gt;0,10*$G$610/D620,0)</f>
        <v>0</v>
      </c>
    </row>
    <row r="621" ht="15.35" customHeight="1">
      <c r="A621" t="s" s="180">
        <v>516</v>
      </c>
      <c r="B621" t="s" s="180">
        <v>323</v>
      </c>
      <c r="C621" s="210">
        <v>10139</v>
      </c>
      <c r="D621" s="182">
        <f>_xlfn.SUMIFS('MACROS'!L1:L87,'MACROS'!$C1:$C87,$B621)+_xlfn.SUMIFS('MACROS'!L1:L87,'MACROS'!$C1:$C87,"CH.VM.SHDTSET")</f>
        <v>0</v>
      </c>
      <c r="E621" t="s" s="183">
        <v>4</v>
      </c>
      <c r="F621" s="184">
        <f>VLOOKUP(B621,'MACROS'!C1:T87,5,FALSE)</f>
        <v>154</v>
      </c>
      <c r="G621" s="182">
        <f>_xlfn.SUMIFS('MACROS'!L1:L87,'MACROS'!C1:C87,B621)</f>
        <v>0</v>
      </c>
      <c r="H621" s="185">
        <f>F621*G621</f>
        <v>0</v>
      </c>
      <c r="I621" s="186">
        <f>'INFO'!$D$6</f>
        <v>0</v>
      </c>
      <c r="J621" s="186">
        <f>'INFO'!$D$7</f>
        <v>0</v>
      </c>
      <c r="K621" t="s" s="187">
        <f>'INFO'!$D$8</f>
      </c>
      <c r="L621" s="186">
        <f>'INFO'!$D$9</f>
        <v>0</v>
      </c>
      <c r="M621" s="186">
        <f>'INFO'!$D$10</f>
        <v>0</v>
      </c>
      <c r="N621" t="s" s="187">
        <f>'INFO'!$D$11</f>
      </c>
      <c r="O621" s="186">
        <f>'INFO'!$D$13</f>
        <v>0</v>
      </c>
      <c r="P621" s="186">
        <f>'INFO'!$D$14</f>
        <v>0</v>
      </c>
      <c r="Q621" t="s" s="187">
        <f>'INFO'!$D$15</f>
      </c>
      <c r="R621" s="188">
        <f>'INFO'!$D$17</f>
      </c>
      <c r="S621" t="s" s="187">
        <f>'INFO'!$D$18</f>
      </c>
      <c r="T621" t="s" s="187">
        <f>'INFO'!$D$19</f>
      </c>
      <c r="U621" s="186">
        <f>'INFO'!$D$22</f>
        <v>0</v>
      </c>
      <c r="V621" s="186">
        <f>'INFO'!$D$23</f>
        <v>0</v>
      </c>
      <c r="W621" t="s" s="187">
        <f>'INFO'!$D$24</f>
      </c>
      <c r="X621" s="186">
        <f>'INFO'!$D$25</f>
        <v>0</v>
      </c>
      <c r="Y621" s="186">
        <f>'INFO'!$D$26</f>
        <v>0</v>
      </c>
      <c r="Z621" s="186">
        <f>'INFO'!$D$27</f>
        <v>0</v>
      </c>
      <c r="AA621" t="s" s="187">
        <f>'INFO'!$D$28</f>
      </c>
      <c r="AB621" s="186">
        <f>'INFO'!$D$29</f>
        <v>0</v>
      </c>
      <c r="AC621" s="189">
        <f>'INFO'!$J$10</f>
        <v>0</v>
      </c>
      <c r="AD621" s="186">
        <f>'INFO'!$J$9</f>
        <v>0</v>
      </c>
      <c r="AE621" s="186">
        <f>IF($G$610&gt;0,10*$G$610/D621,0)</f>
        <v>0</v>
      </c>
    </row>
    <row r="622" ht="15.35" customHeight="1">
      <c r="A622" t="s" s="180">
        <v>517</v>
      </c>
      <c r="B622" t="s" s="180">
        <v>325</v>
      </c>
      <c r="C622" s="210">
        <v>10139</v>
      </c>
      <c r="D622" s="182">
        <f>_xlfn.SUMIFS('MACROS'!L1:L87,'MACROS'!$C1:$C87,$B622)+_xlfn.SUMIFS('MACROS'!L1:L87,'MACROS'!$C1:$C87,"CH.VM.SHDTSET")</f>
        <v>0</v>
      </c>
      <c r="E622" t="s" s="183">
        <v>4</v>
      </c>
      <c r="F622" s="184">
        <f>VLOOKUP(B622,'MACROS'!C1:T87,5,FALSE)</f>
        <v>196.5</v>
      </c>
      <c r="G622" s="182">
        <f>_xlfn.SUMIFS('MACROS'!L1:L87,'MACROS'!C1:C87,B622)</f>
        <v>0</v>
      </c>
      <c r="H622" s="185">
        <f>F622*G622</f>
        <v>0</v>
      </c>
      <c r="I622" s="186">
        <f>'INFO'!$D$6</f>
        <v>0</v>
      </c>
      <c r="J622" s="186">
        <f>'INFO'!$D$7</f>
        <v>0</v>
      </c>
      <c r="K622" t="s" s="187">
        <f>'INFO'!$D$8</f>
      </c>
      <c r="L622" s="186">
        <f>'INFO'!$D$9</f>
        <v>0</v>
      </c>
      <c r="M622" s="186">
        <f>'INFO'!$D$10</f>
        <v>0</v>
      </c>
      <c r="N622" t="s" s="187">
        <f>'INFO'!$D$11</f>
      </c>
      <c r="O622" s="186">
        <f>'INFO'!$D$13</f>
        <v>0</v>
      </c>
      <c r="P622" s="186">
        <f>'INFO'!$D$14</f>
        <v>0</v>
      </c>
      <c r="Q622" t="s" s="187">
        <f>'INFO'!$D$15</f>
      </c>
      <c r="R622" s="188">
        <f>'INFO'!$D$17</f>
      </c>
      <c r="S622" t="s" s="187">
        <f>'INFO'!$D$18</f>
      </c>
      <c r="T622" t="s" s="187">
        <f>'INFO'!$D$19</f>
      </c>
      <c r="U622" s="186">
        <f>'INFO'!$D$22</f>
        <v>0</v>
      </c>
      <c r="V622" s="186">
        <f>'INFO'!$D$23</f>
        <v>0</v>
      </c>
      <c r="W622" t="s" s="187">
        <f>'INFO'!$D$24</f>
      </c>
      <c r="X622" s="186">
        <f>'INFO'!$D$25</f>
        <v>0</v>
      </c>
      <c r="Y622" s="186">
        <f>'INFO'!$D$26</f>
        <v>0</v>
      </c>
      <c r="Z622" s="186">
        <f>'INFO'!$D$27</f>
        <v>0</v>
      </c>
      <c r="AA622" t="s" s="187">
        <f>'INFO'!$D$28</f>
      </c>
      <c r="AB622" s="186">
        <f>'INFO'!$D$29</f>
        <v>0</v>
      </c>
      <c r="AC622" s="189">
        <f>'INFO'!$J$10</f>
        <v>0</v>
      </c>
      <c r="AD622" s="186">
        <f>'INFO'!$J$9</f>
        <v>0</v>
      </c>
      <c r="AE622" s="186">
        <f>IF($G$610&gt;0,10*$G$610/D622,0)</f>
        <v>0</v>
      </c>
    </row>
    <row r="623" ht="15.35" customHeight="1">
      <c r="A623" t="s" s="180">
        <v>518</v>
      </c>
      <c r="B623" t="s" s="180">
        <v>327</v>
      </c>
      <c r="C623" s="210">
        <v>10139</v>
      </c>
      <c r="D623" s="182">
        <f>_xlfn.SUMIFS('MACROS'!L1:L87,'MACROS'!$C1:$C87,$B623)+_xlfn.SUMIFS('MACROS'!L1:L87,'MACROS'!$C1:$C87,"CH.VM.SHDTSET")</f>
        <v>0</v>
      </c>
      <c r="E623" t="s" s="183">
        <v>4</v>
      </c>
      <c r="F623" s="184">
        <f>VLOOKUP(B623,'MACROS'!C1:T87,5,FALSE)</f>
        <v>166</v>
      </c>
      <c r="G623" s="182">
        <f>_xlfn.SUMIFS('MACROS'!L1:L87,'MACROS'!C1:C87,B623)</f>
        <v>0</v>
      </c>
      <c r="H623" s="185">
        <f>F623*G623</f>
        <v>0</v>
      </c>
      <c r="I623" s="186">
        <f>'INFO'!$D$6</f>
        <v>0</v>
      </c>
      <c r="J623" s="186">
        <f>'INFO'!$D$7</f>
        <v>0</v>
      </c>
      <c r="K623" t="s" s="187">
        <f>'INFO'!$D$8</f>
      </c>
      <c r="L623" s="186">
        <f>'INFO'!$D$9</f>
        <v>0</v>
      </c>
      <c r="M623" s="186">
        <f>'INFO'!$D$10</f>
        <v>0</v>
      </c>
      <c r="N623" t="s" s="187">
        <f>'INFO'!$D$11</f>
      </c>
      <c r="O623" s="186">
        <f>'INFO'!$D$13</f>
        <v>0</v>
      </c>
      <c r="P623" s="186">
        <f>'INFO'!$D$14</f>
        <v>0</v>
      </c>
      <c r="Q623" t="s" s="187">
        <f>'INFO'!$D$15</f>
      </c>
      <c r="R623" s="188">
        <f>'INFO'!$D$17</f>
      </c>
      <c r="S623" t="s" s="187">
        <f>'INFO'!$D$18</f>
      </c>
      <c r="T623" t="s" s="187">
        <f>'INFO'!$D$19</f>
      </c>
      <c r="U623" s="186">
        <f>'INFO'!$D$22</f>
        <v>0</v>
      </c>
      <c r="V623" s="186">
        <f>'INFO'!$D$23</f>
        <v>0</v>
      </c>
      <c r="W623" t="s" s="187">
        <f>'INFO'!$D$24</f>
      </c>
      <c r="X623" s="186">
        <f>'INFO'!$D$25</f>
        <v>0</v>
      </c>
      <c r="Y623" s="186">
        <f>'INFO'!$D$26</f>
        <v>0</v>
      </c>
      <c r="Z623" s="186">
        <f>'INFO'!$D$27</f>
        <v>0</v>
      </c>
      <c r="AA623" t="s" s="187">
        <f>'INFO'!$D$28</f>
      </c>
      <c r="AB623" s="186">
        <f>'INFO'!$D$29</f>
        <v>0</v>
      </c>
      <c r="AC623" s="189">
        <f>'INFO'!$J$10</f>
        <v>0</v>
      </c>
      <c r="AD623" s="186">
        <f>'INFO'!$J$9</f>
        <v>0</v>
      </c>
      <c r="AE623" s="186">
        <f>IF($G$610&gt;0,10*$G$610/D623,0)</f>
        <v>0</v>
      </c>
    </row>
    <row r="624" ht="15.35" customHeight="1">
      <c r="A624" t="s" s="187">
        <v>519</v>
      </c>
      <c r="B624" t="s" s="180">
        <v>329</v>
      </c>
      <c r="C624" s="211">
        <v>10139</v>
      </c>
      <c r="D624" s="182">
        <f>_xlfn.SUMIFS('MACROS'!L1:L87,'MACROS'!$C1:$C87,$B624)+_xlfn.SUMIFS('MACROS'!L1:L87,'MACROS'!$C1:$C87,"CH.VM.SHDTSET")</f>
        <v>0</v>
      </c>
      <c r="E624" t="s" s="183">
        <v>4</v>
      </c>
      <c r="F624" s="184">
        <f>VLOOKUP(B624,'MACROS'!C1:T87,5,FALSE)</f>
        <v>177.5</v>
      </c>
      <c r="G624" s="182">
        <f>_xlfn.SUMIFS('MACROS'!L1:L87,'MACROS'!C1:C87,B624)</f>
        <v>0</v>
      </c>
      <c r="H624" s="185">
        <f>F624*G624</f>
        <v>0</v>
      </c>
      <c r="I624" s="186">
        <f>'INFO'!$D$6</f>
        <v>0</v>
      </c>
      <c r="J624" s="186">
        <f>'INFO'!$D$7</f>
        <v>0</v>
      </c>
      <c r="K624" t="s" s="187">
        <f>'INFO'!$D$8</f>
      </c>
      <c r="L624" s="186">
        <f>'INFO'!$D$9</f>
        <v>0</v>
      </c>
      <c r="M624" s="186">
        <f>'INFO'!$D$10</f>
        <v>0</v>
      </c>
      <c r="N624" t="s" s="187">
        <f>'INFO'!$D$11</f>
      </c>
      <c r="O624" s="186">
        <f>'INFO'!$D$13</f>
        <v>0</v>
      </c>
      <c r="P624" s="186">
        <f>'INFO'!$D$14</f>
        <v>0</v>
      </c>
      <c r="Q624" t="s" s="187">
        <f>'INFO'!$D$15</f>
      </c>
      <c r="R624" s="188">
        <f>'INFO'!$D$17</f>
      </c>
      <c r="S624" t="s" s="187">
        <f>'INFO'!$D$18</f>
      </c>
      <c r="T624" t="s" s="187">
        <f>'INFO'!$D$19</f>
      </c>
      <c r="U624" s="186">
        <f>'INFO'!$D$22</f>
        <v>0</v>
      </c>
      <c r="V624" s="186">
        <f>'INFO'!$D$23</f>
        <v>0</v>
      </c>
      <c r="W624" t="s" s="187">
        <f>'INFO'!$D$24</f>
      </c>
      <c r="X624" s="186">
        <f>'INFO'!$D$25</f>
        <v>0</v>
      </c>
      <c r="Y624" s="186">
        <f>'INFO'!$D$26</f>
        <v>0</v>
      </c>
      <c r="Z624" s="186">
        <f>'INFO'!$D$27</f>
        <v>0</v>
      </c>
      <c r="AA624" t="s" s="187">
        <f>'INFO'!$D$28</f>
      </c>
      <c r="AB624" s="186">
        <f>'INFO'!$D$29</f>
        <v>0</v>
      </c>
      <c r="AC624" s="189">
        <f>'INFO'!$J$10</f>
        <v>0</v>
      </c>
      <c r="AD624" s="186">
        <f>'INFO'!$J$9</f>
        <v>0</v>
      </c>
      <c r="AE624" s="191">
        <f>IF($G$610&gt;0,10*$G$610/D624,0)</f>
        <v>0</v>
      </c>
    </row>
    <row r="625" ht="15.35" customHeight="1">
      <c r="A625" t="s" s="192">
        <v>490</v>
      </c>
      <c r="B625" t="s" s="202">
        <v>270</v>
      </c>
      <c r="C625" s="207">
        <v>10089</v>
      </c>
      <c r="D625" s="169"/>
      <c r="E625" t="s" s="194">
        <v>5</v>
      </c>
      <c r="F625" s="195">
        <f>VLOOKUP(B625,'MACROS'!C1:T87,5,FALSE)</f>
        <v>1686.5</v>
      </c>
      <c r="G625" s="172">
        <f>_xlfn.SUMIFS('MACROS'!M1:M87,'MACROS'!C1:C87,B625)</f>
        <v>0</v>
      </c>
      <c r="H625" s="196">
        <f>F625*G625</f>
        <v>0</v>
      </c>
      <c r="I625" s="197">
        <f>'INFO'!$D$6</f>
        <v>0</v>
      </c>
      <c r="J625" s="197">
        <f>'INFO'!$D$7</f>
        <v>0</v>
      </c>
      <c r="K625" t="s" s="198">
        <f>'INFO'!$D$8</f>
      </c>
      <c r="L625" s="197">
        <f>'INFO'!$D$9</f>
        <v>0</v>
      </c>
      <c r="M625" s="197">
        <f>'INFO'!$D$10</f>
        <v>0</v>
      </c>
      <c r="N625" t="s" s="198">
        <f>'INFO'!$D$11</f>
      </c>
      <c r="O625" s="197">
        <f>'INFO'!$D$13</f>
        <v>0</v>
      </c>
      <c r="P625" s="197">
        <f>'INFO'!$D$14</f>
        <v>0</v>
      </c>
      <c r="Q625" t="s" s="198">
        <f>'INFO'!$D$15</f>
      </c>
      <c r="R625" s="199">
        <f>'INFO'!$D$17</f>
      </c>
      <c r="S625" t="s" s="198">
        <f>'INFO'!$D$18</f>
      </c>
      <c r="T625" t="s" s="198">
        <f>'INFO'!$D$19</f>
      </c>
      <c r="U625" s="197">
        <f>'INFO'!$D$22</f>
        <v>0</v>
      </c>
      <c r="V625" s="197">
        <f>'INFO'!$D$23</f>
        <v>0</v>
      </c>
      <c r="W625" t="s" s="198">
        <f>'INFO'!$D$24</f>
      </c>
      <c r="X625" s="197">
        <f>'INFO'!$D$25</f>
        <v>0</v>
      </c>
      <c r="Y625" s="197">
        <f>'INFO'!$D$26</f>
        <v>0</v>
      </c>
      <c r="Z625" s="197">
        <f>'INFO'!$D$27</f>
        <v>0</v>
      </c>
      <c r="AA625" t="s" s="198">
        <f>'INFO'!$D$28</f>
      </c>
      <c r="AB625" s="197">
        <f>'INFO'!$D$29</f>
        <v>0</v>
      </c>
      <c r="AC625" s="200">
        <f>'INFO'!$J$10</f>
        <v>0</v>
      </c>
      <c r="AD625" s="201">
        <f>'INFO'!$J$9</f>
        <v>0</v>
      </c>
      <c r="AE625" s="179"/>
    </row>
    <row r="626" ht="15.35" customHeight="1">
      <c r="A626" t="s" s="187">
        <v>491</v>
      </c>
      <c r="B626" t="s" s="204">
        <v>273</v>
      </c>
      <c r="C626" s="208">
        <v>10089</v>
      </c>
      <c r="D626" s="182">
        <f>_xlfn.SUMIFS('MACROS'!M1:M87,'MACROS'!$C1:$C87,$B626)+_xlfn.SUMIFS('MACROS'!M1:M87,'MACROS'!$C1:$C87,"CH.VM.SHSET")</f>
        <v>0</v>
      </c>
      <c r="E626" t="s" s="183">
        <v>5</v>
      </c>
      <c r="F626" s="184">
        <f>VLOOKUP(B626,'MACROS'!C1:T87,5,FALSE)</f>
        <v>144.5</v>
      </c>
      <c r="G626" s="182">
        <f>_xlfn.SUMIFS('MACROS'!M1:M87,'MACROS'!C1:C87,B626)</f>
        <v>0</v>
      </c>
      <c r="H626" s="185">
        <f>F626*G626</f>
        <v>0</v>
      </c>
      <c r="I626" s="186">
        <f>'INFO'!$D$6</f>
        <v>0</v>
      </c>
      <c r="J626" s="186">
        <f>'INFO'!$D$7</f>
        <v>0</v>
      </c>
      <c r="K626" t="s" s="187">
        <f>'INFO'!$D$8</f>
      </c>
      <c r="L626" s="186">
        <f>'INFO'!$D$9</f>
        <v>0</v>
      </c>
      <c r="M626" s="186">
        <f>'INFO'!$D$10</f>
        <v>0</v>
      </c>
      <c r="N626" t="s" s="187">
        <f>'INFO'!$D$11</f>
      </c>
      <c r="O626" s="186">
        <f>'INFO'!$D$13</f>
        <v>0</v>
      </c>
      <c r="P626" s="186">
        <f>'INFO'!$D$14</f>
        <v>0</v>
      </c>
      <c r="Q626" t="s" s="187">
        <f>'INFO'!$D$15</f>
      </c>
      <c r="R626" s="188">
        <f>'INFO'!$D$17</f>
      </c>
      <c r="S626" t="s" s="187">
        <f>'INFO'!$D$18</f>
      </c>
      <c r="T626" t="s" s="187">
        <f>'INFO'!$D$19</f>
      </c>
      <c r="U626" s="186">
        <f>'INFO'!$D$22</f>
        <v>0</v>
      </c>
      <c r="V626" s="186">
        <f>'INFO'!$D$23</f>
        <v>0</v>
      </c>
      <c r="W626" t="s" s="187">
        <f>'INFO'!$D$24</f>
      </c>
      <c r="X626" s="186">
        <f>'INFO'!$D$25</f>
        <v>0</v>
      </c>
      <c r="Y626" s="186">
        <f>'INFO'!$D$26</f>
        <v>0</v>
      </c>
      <c r="Z626" s="186">
        <f>'INFO'!$D$27</f>
        <v>0</v>
      </c>
      <c r="AA626" t="s" s="187">
        <f>'INFO'!$D$28</f>
      </c>
      <c r="AB626" s="186">
        <f>'INFO'!$D$29</f>
        <v>0</v>
      </c>
      <c r="AC626" s="189">
        <f>'INFO'!$J$10</f>
        <v>0</v>
      </c>
      <c r="AD626" s="186">
        <f>'INFO'!$J$9</f>
        <v>0</v>
      </c>
      <c r="AE626" s="190">
        <f>IF($G$625&gt;0,10*$G$625/D626,0)</f>
        <v>0</v>
      </c>
    </row>
    <row r="627" ht="15.35" customHeight="1">
      <c r="A627" t="s" s="187">
        <v>492</v>
      </c>
      <c r="B627" t="s" s="204">
        <v>275</v>
      </c>
      <c r="C627" s="208">
        <v>10089</v>
      </c>
      <c r="D627" s="182">
        <f>_xlfn.SUMIFS('MACROS'!M1:M87,'MACROS'!$C1:$C87,$B627)+_xlfn.SUMIFS('MACROS'!M1:M87,'MACROS'!$C1:$C87,"CH.VM.SHSET")</f>
        <v>0</v>
      </c>
      <c r="E627" t="s" s="183">
        <v>5</v>
      </c>
      <c r="F627" s="184">
        <f>VLOOKUP(B627,'MACROS'!C1:T87,5,FALSE)</f>
        <v>136.5</v>
      </c>
      <c r="G627" s="182">
        <f>_xlfn.SUMIFS('MACROS'!M1:M87,'MACROS'!C1:C87,B627)</f>
        <v>0</v>
      </c>
      <c r="H627" s="185">
        <f>F627*G627</f>
        <v>0</v>
      </c>
      <c r="I627" s="186">
        <f>'INFO'!$D$6</f>
        <v>0</v>
      </c>
      <c r="J627" s="186">
        <f>'INFO'!$D$7</f>
        <v>0</v>
      </c>
      <c r="K627" t="s" s="187">
        <f>'INFO'!$D$8</f>
      </c>
      <c r="L627" s="186">
        <f>'INFO'!$D$9</f>
        <v>0</v>
      </c>
      <c r="M627" s="186">
        <f>'INFO'!$D$10</f>
        <v>0</v>
      </c>
      <c r="N627" t="s" s="187">
        <f>'INFO'!$D$11</f>
      </c>
      <c r="O627" s="186">
        <f>'INFO'!$D$13</f>
        <v>0</v>
      </c>
      <c r="P627" s="186">
        <f>'INFO'!$D$14</f>
        <v>0</v>
      </c>
      <c r="Q627" t="s" s="187">
        <f>'INFO'!$D$15</f>
      </c>
      <c r="R627" s="188">
        <f>'INFO'!$D$17</f>
      </c>
      <c r="S627" t="s" s="187">
        <f>'INFO'!$D$18</f>
      </c>
      <c r="T627" t="s" s="187">
        <f>'INFO'!$D$19</f>
      </c>
      <c r="U627" s="186">
        <f>'INFO'!$D$22</f>
        <v>0</v>
      </c>
      <c r="V627" s="186">
        <f>'INFO'!$D$23</f>
        <v>0</v>
      </c>
      <c r="W627" t="s" s="187">
        <f>'INFO'!$D$24</f>
      </c>
      <c r="X627" s="186">
        <f>'INFO'!$D$25</f>
        <v>0</v>
      </c>
      <c r="Y627" s="186">
        <f>'INFO'!$D$26</f>
        <v>0</v>
      </c>
      <c r="Z627" s="186">
        <f>'INFO'!$D$27</f>
        <v>0</v>
      </c>
      <c r="AA627" t="s" s="187">
        <f>'INFO'!$D$28</f>
      </c>
      <c r="AB627" s="186">
        <f>'INFO'!$D$29</f>
        <v>0</v>
      </c>
      <c r="AC627" s="189">
        <f>'INFO'!$J$10</f>
        <v>0</v>
      </c>
      <c r="AD627" s="186">
        <f>'INFO'!$J$9</f>
        <v>0</v>
      </c>
      <c r="AE627" s="186">
        <f>IF($G$625&gt;0,10*$G$625/D627,0)</f>
        <v>0</v>
      </c>
    </row>
    <row r="628" ht="15.35" customHeight="1">
      <c r="A628" t="s" s="187">
        <v>493</v>
      </c>
      <c r="B628" t="s" s="204">
        <v>277</v>
      </c>
      <c r="C628" s="208">
        <v>10089</v>
      </c>
      <c r="D628" s="182">
        <f>_xlfn.SUMIFS('MACROS'!M1:M87,'MACROS'!$C1:$C87,$B628)+_xlfn.SUMIFS('MACROS'!M1:M87,'MACROS'!$C1:$C87,"CH.VM.SHSET")</f>
        <v>0</v>
      </c>
      <c r="E628" t="s" s="183">
        <v>5</v>
      </c>
      <c r="F628" s="184">
        <f>VLOOKUP(B628,'MACROS'!C1:T87,5,FALSE)</f>
        <v>126</v>
      </c>
      <c r="G628" s="182">
        <f>_xlfn.SUMIFS('MACROS'!M1:M87,'MACROS'!C1:C87,B628)</f>
        <v>0</v>
      </c>
      <c r="H628" s="185">
        <f>F628*G628</f>
        <v>0</v>
      </c>
      <c r="I628" s="186">
        <f>'INFO'!$D$6</f>
        <v>0</v>
      </c>
      <c r="J628" s="186">
        <f>'INFO'!$D$7</f>
        <v>0</v>
      </c>
      <c r="K628" t="s" s="187">
        <f>'INFO'!$D$8</f>
      </c>
      <c r="L628" s="186">
        <f>'INFO'!$D$9</f>
        <v>0</v>
      </c>
      <c r="M628" s="186">
        <f>'INFO'!$D$10</f>
        <v>0</v>
      </c>
      <c r="N628" t="s" s="187">
        <f>'INFO'!$D$11</f>
      </c>
      <c r="O628" s="186">
        <f>'INFO'!$D$13</f>
        <v>0</v>
      </c>
      <c r="P628" s="186">
        <f>'INFO'!$D$14</f>
        <v>0</v>
      </c>
      <c r="Q628" t="s" s="187">
        <f>'INFO'!$D$15</f>
      </c>
      <c r="R628" s="188">
        <f>'INFO'!$D$17</f>
      </c>
      <c r="S628" t="s" s="187">
        <f>'INFO'!$D$18</f>
      </c>
      <c r="T628" t="s" s="187">
        <f>'INFO'!$D$19</f>
      </c>
      <c r="U628" s="186">
        <f>'INFO'!$D$22</f>
        <v>0</v>
      </c>
      <c r="V628" s="186">
        <f>'INFO'!$D$23</f>
        <v>0</v>
      </c>
      <c r="W628" t="s" s="187">
        <f>'INFO'!$D$24</f>
      </c>
      <c r="X628" s="186">
        <f>'INFO'!$D$25</f>
        <v>0</v>
      </c>
      <c r="Y628" s="186">
        <f>'INFO'!$D$26</f>
        <v>0</v>
      </c>
      <c r="Z628" s="186">
        <f>'INFO'!$D$27</f>
        <v>0</v>
      </c>
      <c r="AA628" t="s" s="187">
        <f>'INFO'!$D$28</f>
      </c>
      <c r="AB628" s="186">
        <f>'INFO'!$D$29</f>
        <v>0</v>
      </c>
      <c r="AC628" s="189">
        <f>'INFO'!$J$10</f>
        <v>0</v>
      </c>
      <c r="AD628" s="186">
        <f>'INFO'!$J$9</f>
        <v>0</v>
      </c>
      <c r="AE628" s="186">
        <f>IF($G$625&gt;0,10*$G$625/D628,0)</f>
        <v>0</v>
      </c>
    </row>
    <row r="629" ht="15.35" customHeight="1">
      <c r="A629" t="s" s="180">
        <v>494</v>
      </c>
      <c r="B629" t="s" s="204">
        <v>279</v>
      </c>
      <c r="C629" s="208">
        <v>10089</v>
      </c>
      <c r="D629" s="182">
        <f>_xlfn.SUMIFS('MACROS'!M1:M87,'MACROS'!$C1:$C87,$B629)+_xlfn.SUMIFS('MACROS'!M1:M87,'MACROS'!$C1:$C87,"CH.VM.SHSET")</f>
        <v>0</v>
      </c>
      <c r="E629" t="s" s="183">
        <v>5</v>
      </c>
      <c r="F629" s="184">
        <f>VLOOKUP(B629,'MACROS'!C1:T87,5,FALSE)</f>
        <v>129</v>
      </c>
      <c r="G629" s="182">
        <f>_xlfn.SUMIFS('MACROS'!M1:M87,'MACROS'!C1:C87,B629)</f>
        <v>0</v>
      </c>
      <c r="H629" s="185">
        <f>F629*G629</f>
        <v>0</v>
      </c>
      <c r="I629" s="186">
        <f>'INFO'!$D$6</f>
        <v>0</v>
      </c>
      <c r="J629" s="186">
        <f>'INFO'!$D$7</f>
        <v>0</v>
      </c>
      <c r="K629" t="s" s="187">
        <f>'INFO'!$D$8</f>
      </c>
      <c r="L629" s="186">
        <f>'INFO'!$D$9</f>
        <v>0</v>
      </c>
      <c r="M629" s="186">
        <f>'INFO'!$D$10</f>
        <v>0</v>
      </c>
      <c r="N629" t="s" s="187">
        <f>'INFO'!$D$11</f>
      </c>
      <c r="O629" s="186">
        <f>'INFO'!$D$13</f>
        <v>0</v>
      </c>
      <c r="P629" s="186">
        <f>'INFO'!$D$14</f>
        <v>0</v>
      </c>
      <c r="Q629" t="s" s="187">
        <f>'INFO'!$D$15</f>
      </c>
      <c r="R629" s="188">
        <f>'INFO'!$D$17</f>
      </c>
      <c r="S629" t="s" s="187">
        <f>'INFO'!$D$18</f>
      </c>
      <c r="T629" t="s" s="187">
        <f>'INFO'!$D$19</f>
      </c>
      <c r="U629" s="186">
        <f>'INFO'!$D$22</f>
        <v>0</v>
      </c>
      <c r="V629" s="186">
        <f>'INFO'!$D$23</f>
        <v>0</v>
      </c>
      <c r="W629" t="s" s="187">
        <f>'INFO'!$D$24</f>
      </c>
      <c r="X629" s="186">
        <f>'INFO'!$D$25</f>
        <v>0</v>
      </c>
      <c r="Y629" s="186">
        <f>'INFO'!$D$26</f>
        <v>0</v>
      </c>
      <c r="Z629" s="186">
        <f>'INFO'!$D$27</f>
        <v>0</v>
      </c>
      <c r="AA629" t="s" s="187">
        <f>'INFO'!$D$28</f>
      </c>
      <c r="AB629" s="186">
        <f>'INFO'!$D$29</f>
        <v>0</v>
      </c>
      <c r="AC629" s="189">
        <f>'INFO'!$J$10</f>
        <v>0</v>
      </c>
      <c r="AD629" s="186">
        <f>'INFO'!$J$9</f>
        <v>0</v>
      </c>
      <c r="AE629" s="186">
        <f>IF($G$625&gt;0,10*$G$625/D629,0)</f>
        <v>0</v>
      </c>
    </row>
    <row r="630" ht="15.35" customHeight="1">
      <c r="A630" t="s" s="180">
        <v>495</v>
      </c>
      <c r="B630" t="s" s="204">
        <v>281</v>
      </c>
      <c r="C630" s="208">
        <v>10089</v>
      </c>
      <c r="D630" s="182">
        <f>_xlfn.SUMIFS('MACROS'!M1:M87,'MACROS'!$C1:$C87,$B630)+_xlfn.SUMIFS('MACROS'!M1:M87,'MACROS'!$C1:$C87,"CH.VM.SHSET")</f>
        <v>0</v>
      </c>
      <c r="E630" t="s" s="183">
        <v>5</v>
      </c>
      <c r="F630" s="184">
        <f>VLOOKUP(B630,'MACROS'!C1:T87,5,FALSE)</f>
        <v>153</v>
      </c>
      <c r="G630" s="182">
        <f>_xlfn.SUMIFS('MACROS'!M1:M87,'MACROS'!C1:C87,B630)</f>
        <v>0</v>
      </c>
      <c r="H630" s="185">
        <f>F630*G630</f>
        <v>0</v>
      </c>
      <c r="I630" s="186">
        <f>'INFO'!$D$6</f>
        <v>0</v>
      </c>
      <c r="J630" s="186">
        <f>'INFO'!$D$7</f>
        <v>0</v>
      </c>
      <c r="K630" t="s" s="187">
        <f>'INFO'!$D$8</f>
      </c>
      <c r="L630" s="186">
        <f>'INFO'!$D$9</f>
        <v>0</v>
      </c>
      <c r="M630" s="186">
        <f>'INFO'!$D$10</f>
        <v>0</v>
      </c>
      <c r="N630" t="s" s="187">
        <f>'INFO'!$D$11</f>
      </c>
      <c r="O630" s="186">
        <f>'INFO'!$D$13</f>
        <v>0</v>
      </c>
      <c r="P630" s="186">
        <f>'INFO'!$D$14</f>
        <v>0</v>
      </c>
      <c r="Q630" t="s" s="187">
        <f>'INFO'!$D$15</f>
      </c>
      <c r="R630" s="188">
        <f>'INFO'!$D$17</f>
      </c>
      <c r="S630" t="s" s="187">
        <f>'INFO'!$D$18</f>
      </c>
      <c r="T630" t="s" s="187">
        <f>'INFO'!$D$19</f>
      </c>
      <c r="U630" s="186">
        <f>'INFO'!$D$22</f>
        <v>0</v>
      </c>
      <c r="V630" s="186">
        <f>'INFO'!$D$23</f>
        <v>0</v>
      </c>
      <c r="W630" t="s" s="187">
        <f>'INFO'!$D$24</f>
      </c>
      <c r="X630" s="186">
        <f>'INFO'!$D$25</f>
        <v>0</v>
      </c>
      <c r="Y630" s="186">
        <f>'INFO'!$D$26</f>
        <v>0</v>
      </c>
      <c r="Z630" s="186">
        <f>'INFO'!$D$27</f>
        <v>0</v>
      </c>
      <c r="AA630" t="s" s="187">
        <f>'INFO'!$D$28</f>
      </c>
      <c r="AB630" s="186">
        <f>'INFO'!$D$29</f>
        <v>0</v>
      </c>
      <c r="AC630" s="189">
        <f>'INFO'!$J$10</f>
        <v>0</v>
      </c>
      <c r="AD630" s="186">
        <f>'INFO'!$J$9</f>
        <v>0</v>
      </c>
      <c r="AE630" s="186">
        <f>IF($G$625&gt;0,10*$G$625/D630,0)</f>
        <v>0</v>
      </c>
    </row>
    <row r="631" ht="15.35" customHeight="1">
      <c r="A631" t="s" s="180">
        <v>496</v>
      </c>
      <c r="B631" t="s" s="204">
        <v>283</v>
      </c>
      <c r="C631" s="208">
        <v>10089</v>
      </c>
      <c r="D631" s="182">
        <f>_xlfn.SUMIFS('MACROS'!M1:M87,'MACROS'!$C1:$C87,$B631)+_xlfn.SUMIFS('MACROS'!M1:M87,'MACROS'!$C1:$C87,"CH.VM.SHSET")</f>
        <v>0</v>
      </c>
      <c r="E631" t="s" s="183">
        <v>5</v>
      </c>
      <c r="F631" s="184">
        <f>VLOOKUP(B631,'MACROS'!C1:T87,5,FALSE)</f>
        <v>121.5</v>
      </c>
      <c r="G631" s="182">
        <f>_xlfn.SUMIFS('MACROS'!M1:M87,'MACROS'!C1:C87,B631)</f>
        <v>0</v>
      </c>
      <c r="H631" s="185">
        <f>F631*G631</f>
        <v>0</v>
      </c>
      <c r="I631" s="186">
        <f>'INFO'!$D$6</f>
        <v>0</v>
      </c>
      <c r="J631" s="186">
        <f>'INFO'!$D$7</f>
        <v>0</v>
      </c>
      <c r="K631" t="s" s="187">
        <f>'INFO'!$D$8</f>
      </c>
      <c r="L631" s="186">
        <f>'INFO'!$D$9</f>
        <v>0</v>
      </c>
      <c r="M631" s="186">
        <f>'INFO'!$D$10</f>
        <v>0</v>
      </c>
      <c r="N631" t="s" s="187">
        <f>'INFO'!$D$11</f>
      </c>
      <c r="O631" s="186">
        <f>'INFO'!$D$13</f>
        <v>0</v>
      </c>
      <c r="P631" s="186">
        <f>'INFO'!$D$14</f>
        <v>0</v>
      </c>
      <c r="Q631" t="s" s="187">
        <f>'INFO'!$D$15</f>
      </c>
      <c r="R631" s="188">
        <f>'INFO'!$D$17</f>
      </c>
      <c r="S631" t="s" s="187">
        <f>'INFO'!$D$18</f>
      </c>
      <c r="T631" t="s" s="187">
        <f>'INFO'!$D$19</f>
      </c>
      <c r="U631" s="186">
        <f>'INFO'!$D$22</f>
        <v>0</v>
      </c>
      <c r="V631" s="186">
        <f>'INFO'!$D$23</f>
        <v>0</v>
      </c>
      <c r="W631" t="s" s="187">
        <f>'INFO'!$D$24</f>
      </c>
      <c r="X631" s="186">
        <f>'INFO'!$D$25</f>
        <v>0</v>
      </c>
      <c r="Y631" s="186">
        <f>'INFO'!$D$26</f>
        <v>0</v>
      </c>
      <c r="Z631" s="186">
        <f>'INFO'!$D$27</f>
        <v>0</v>
      </c>
      <c r="AA631" t="s" s="187">
        <f>'INFO'!$D$28</f>
      </c>
      <c r="AB631" s="186">
        <f>'INFO'!$D$29</f>
        <v>0</v>
      </c>
      <c r="AC631" s="189">
        <f>'INFO'!$J$10</f>
        <v>0</v>
      </c>
      <c r="AD631" s="186">
        <f>'INFO'!$J$9</f>
        <v>0</v>
      </c>
      <c r="AE631" s="186">
        <f>IF($G$625&gt;0,10*$G$625/D631,0)</f>
        <v>0</v>
      </c>
    </row>
    <row r="632" ht="15.35" customHeight="1">
      <c r="A632" t="s" s="180">
        <v>497</v>
      </c>
      <c r="B632" t="s" s="204">
        <v>285</v>
      </c>
      <c r="C632" s="208">
        <v>10089</v>
      </c>
      <c r="D632" s="182">
        <f>_xlfn.SUMIFS('MACROS'!M1:M87,'MACROS'!$C1:$C87,$B632)+_xlfn.SUMIFS('MACROS'!M1:M87,'MACROS'!$C1:$C87,"CH.VM.SHSET")</f>
        <v>0</v>
      </c>
      <c r="E632" t="s" s="183">
        <v>5</v>
      </c>
      <c r="F632" s="184">
        <f>VLOOKUP(B632,'MACROS'!C1:T87,5,FALSE)</f>
        <v>126</v>
      </c>
      <c r="G632" s="182">
        <f>_xlfn.SUMIFS('MACROS'!M1:M87,'MACROS'!C1:C87,B632)</f>
        <v>0</v>
      </c>
      <c r="H632" s="185">
        <f>F632*G632</f>
        <v>0</v>
      </c>
      <c r="I632" s="186">
        <f>'INFO'!$D$6</f>
        <v>0</v>
      </c>
      <c r="J632" s="186">
        <f>'INFO'!$D$7</f>
        <v>0</v>
      </c>
      <c r="K632" t="s" s="187">
        <f>'INFO'!$D$8</f>
      </c>
      <c r="L632" s="186">
        <f>'INFO'!$D$9</f>
        <v>0</v>
      </c>
      <c r="M632" s="186">
        <f>'INFO'!$D$10</f>
        <v>0</v>
      </c>
      <c r="N632" t="s" s="187">
        <f>'INFO'!$D$11</f>
      </c>
      <c r="O632" s="186">
        <f>'INFO'!$D$13</f>
        <v>0</v>
      </c>
      <c r="P632" s="186">
        <f>'INFO'!$D$14</f>
        <v>0</v>
      </c>
      <c r="Q632" t="s" s="187">
        <f>'INFO'!$D$15</f>
      </c>
      <c r="R632" s="188">
        <f>'INFO'!$D$17</f>
      </c>
      <c r="S632" t="s" s="187">
        <f>'INFO'!$D$18</f>
      </c>
      <c r="T632" t="s" s="187">
        <f>'INFO'!$D$19</f>
      </c>
      <c r="U632" s="186">
        <f>'INFO'!$D$22</f>
        <v>0</v>
      </c>
      <c r="V632" s="186">
        <f>'INFO'!$D$23</f>
        <v>0</v>
      </c>
      <c r="W632" t="s" s="187">
        <f>'INFO'!$D$24</f>
      </c>
      <c r="X632" s="186">
        <f>'INFO'!$D$25</f>
        <v>0</v>
      </c>
      <c r="Y632" s="186">
        <f>'INFO'!$D$26</f>
        <v>0</v>
      </c>
      <c r="Z632" s="186">
        <f>'INFO'!$D$27</f>
        <v>0</v>
      </c>
      <c r="AA632" t="s" s="187">
        <f>'INFO'!$D$28</f>
      </c>
      <c r="AB632" s="186">
        <f>'INFO'!$D$29</f>
        <v>0</v>
      </c>
      <c r="AC632" s="189">
        <f>'INFO'!$J$10</f>
        <v>0</v>
      </c>
      <c r="AD632" s="186">
        <f>'INFO'!$J$9</f>
        <v>0</v>
      </c>
      <c r="AE632" s="186">
        <f>IF($G$625&gt;0,10*$G$625/D632,0)</f>
        <v>0</v>
      </c>
    </row>
    <row r="633" ht="15.35" customHeight="1">
      <c r="A633" t="s" s="180">
        <v>498</v>
      </c>
      <c r="B633" t="s" s="204">
        <v>287</v>
      </c>
      <c r="C633" s="208">
        <v>10089</v>
      </c>
      <c r="D633" s="182">
        <f>_xlfn.SUMIFS('MACROS'!M1:M87,'MACROS'!$C1:$C87,$B633)+_xlfn.SUMIFS('MACROS'!M1:M87,'MACROS'!$C1:$C87,"CH.VM.SHSET")</f>
        <v>0</v>
      </c>
      <c r="E633" t="s" s="183">
        <v>5</v>
      </c>
      <c r="F633" s="184">
        <f>VLOOKUP(B633,'MACROS'!C1:T87,5,FALSE)</f>
        <v>118</v>
      </c>
      <c r="G633" s="182">
        <f>_xlfn.SUMIFS('MACROS'!M1:M87,'MACROS'!C1:C87,B633)</f>
        <v>0</v>
      </c>
      <c r="H633" s="185">
        <f>F633*G633</f>
        <v>0</v>
      </c>
      <c r="I633" s="186">
        <f>'INFO'!$D$6</f>
        <v>0</v>
      </c>
      <c r="J633" s="186">
        <f>'INFO'!$D$7</f>
        <v>0</v>
      </c>
      <c r="K633" t="s" s="187">
        <f>'INFO'!$D$8</f>
      </c>
      <c r="L633" s="186">
        <f>'INFO'!$D$9</f>
        <v>0</v>
      </c>
      <c r="M633" s="186">
        <f>'INFO'!$D$10</f>
        <v>0</v>
      </c>
      <c r="N633" t="s" s="187">
        <f>'INFO'!$D$11</f>
      </c>
      <c r="O633" s="186">
        <f>'INFO'!$D$13</f>
        <v>0</v>
      </c>
      <c r="P633" s="186">
        <f>'INFO'!$D$14</f>
        <v>0</v>
      </c>
      <c r="Q633" t="s" s="187">
        <f>'INFO'!$D$15</f>
      </c>
      <c r="R633" s="188">
        <f>'INFO'!$D$17</f>
      </c>
      <c r="S633" t="s" s="187">
        <f>'INFO'!$D$18</f>
      </c>
      <c r="T633" t="s" s="187">
        <f>'INFO'!$D$19</f>
      </c>
      <c r="U633" s="186">
        <f>'INFO'!$D$22</f>
        <v>0</v>
      </c>
      <c r="V633" s="186">
        <f>'INFO'!$D$23</f>
        <v>0</v>
      </c>
      <c r="W633" t="s" s="187">
        <f>'INFO'!$D$24</f>
      </c>
      <c r="X633" s="186">
        <f>'INFO'!$D$25</f>
        <v>0</v>
      </c>
      <c r="Y633" s="186">
        <f>'INFO'!$D$26</f>
        <v>0</v>
      </c>
      <c r="Z633" s="186">
        <f>'INFO'!$D$27</f>
        <v>0</v>
      </c>
      <c r="AA633" t="s" s="187">
        <f>'INFO'!$D$28</f>
      </c>
      <c r="AB633" s="186">
        <f>'INFO'!$D$29</f>
        <v>0</v>
      </c>
      <c r="AC633" s="189">
        <f>'INFO'!$J$10</f>
        <v>0</v>
      </c>
      <c r="AD633" s="186">
        <f>'INFO'!$J$9</f>
        <v>0</v>
      </c>
      <c r="AE633" s="186">
        <f>IF($G$625&gt;0,10*$G$625/D633,0)</f>
        <v>0</v>
      </c>
    </row>
    <row r="634" ht="15.35" customHeight="1">
      <c r="A634" t="s" s="180">
        <v>499</v>
      </c>
      <c r="B634" t="s" s="204">
        <v>289</v>
      </c>
      <c r="C634" s="208">
        <v>10089</v>
      </c>
      <c r="D634" s="182">
        <f>_xlfn.SUMIFS('MACROS'!M1:M87,'MACROS'!$C1:$C87,$B634)+_xlfn.SUMIFS('MACROS'!M1:M87,'MACROS'!$C1:$C87,"CH.VM.SHSET")</f>
        <v>0</v>
      </c>
      <c r="E634" t="s" s="183">
        <v>5</v>
      </c>
      <c r="F634" s="184">
        <f>VLOOKUP(B634,'MACROS'!C1:T87,5,FALSE)</f>
        <v>142.5</v>
      </c>
      <c r="G634" s="182">
        <f>_xlfn.SUMIFS('MACROS'!M1:M87,'MACROS'!C1:C87,B634)</f>
        <v>0</v>
      </c>
      <c r="H634" s="185">
        <f>F634*G634</f>
        <v>0</v>
      </c>
      <c r="I634" s="186">
        <f>'INFO'!$D$6</f>
        <v>0</v>
      </c>
      <c r="J634" s="186">
        <f>'INFO'!$D$7</f>
        <v>0</v>
      </c>
      <c r="K634" t="s" s="187">
        <f>'INFO'!$D$8</f>
      </c>
      <c r="L634" s="186">
        <f>'INFO'!$D$9</f>
        <v>0</v>
      </c>
      <c r="M634" s="186">
        <f>'INFO'!$D$10</f>
        <v>0</v>
      </c>
      <c r="N634" t="s" s="187">
        <f>'INFO'!$D$11</f>
      </c>
      <c r="O634" s="186">
        <f>'INFO'!$D$13</f>
        <v>0</v>
      </c>
      <c r="P634" s="186">
        <f>'INFO'!$D$14</f>
        <v>0</v>
      </c>
      <c r="Q634" t="s" s="187">
        <f>'INFO'!$D$15</f>
      </c>
      <c r="R634" s="188">
        <f>'INFO'!$D$17</f>
      </c>
      <c r="S634" t="s" s="187">
        <f>'INFO'!$D$18</f>
      </c>
      <c r="T634" t="s" s="187">
        <f>'INFO'!$D$19</f>
      </c>
      <c r="U634" s="186">
        <f>'INFO'!$D$22</f>
        <v>0</v>
      </c>
      <c r="V634" s="186">
        <f>'INFO'!$D$23</f>
        <v>0</v>
      </c>
      <c r="W634" t="s" s="187">
        <f>'INFO'!$D$24</f>
      </c>
      <c r="X634" s="186">
        <f>'INFO'!$D$25</f>
        <v>0</v>
      </c>
      <c r="Y634" s="186">
        <f>'INFO'!$D$26</f>
        <v>0</v>
      </c>
      <c r="Z634" s="186">
        <f>'INFO'!$D$27</f>
        <v>0</v>
      </c>
      <c r="AA634" t="s" s="187">
        <f>'INFO'!$D$28</f>
      </c>
      <c r="AB634" s="186">
        <f>'INFO'!$D$29</f>
        <v>0</v>
      </c>
      <c r="AC634" s="189">
        <f>'INFO'!$J$10</f>
        <v>0</v>
      </c>
      <c r="AD634" s="186">
        <f>'INFO'!$J$9</f>
        <v>0</v>
      </c>
      <c r="AE634" s="186">
        <f>IF($G$625&gt;0,10*$G$625/D634,0)</f>
        <v>0</v>
      </c>
    </row>
    <row r="635" ht="15.35" customHeight="1">
      <c r="A635" t="s" s="180">
        <v>500</v>
      </c>
      <c r="B635" t="s" s="204">
        <v>291</v>
      </c>
      <c r="C635" s="208">
        <v>10089</v>
      </c>
      <c r="D635" s="182">
        <f>_xlfn.SUMIFS('MACROS'!M1:M87,'MACROS'!$C1:$C87,$B635)+_xlfn.SUMIFS('MACROS'!M1:M87,'MACROS'!$C1:$C87,"CH.VM.SHSET")</f>
        <v>0</v>
      </c>
      <c r="E635" t="s" s="183">
        <v>5</v>
      </c>
      <c r="F635" s="184">
        <f>VLOOKUP(B635,'MACROS'!C1:T87,5,FALSE)</f>
        <v>114.5</v>
      </c>
      <c r="G635" s="182">
        <f>_xlfn.SUMIFS('MACROS'!M1:M87,'MACROS'!C1:C87,B635)</f>
        <v>0</v>
      </c>
      <c r="H635" s="185">
        <f>F635*G635</f>
        <v>0</v>
      </c>
      <c r="I635" s="186">
        <f>'INFO'!$D$6</f>
        <v>0</v>
      </c>
      <c r="J635" s="186">
        <f>'INFO'!$D$7</f>
        <v>0</v>
      </c>
      <c r="K635" t="s" s="187">
        <f>'INFO'!$D$8</f>
      </c>
      <c r="L635" s="186">
        <f>'INFO'!$D$9</f>
        <v>0</v>
      </c>
      <c r="M635" s="186">
        <f>'INFO'!$D$10</f>
        <v>0</v>
      </c>
      <c r="N635" t="s" s="187">
        <f>'INFO'!$D$11</f>
      </c>
      <c r="O635" s="186">
        <f>'INFO'!$D$13</f>
        <v>0</v>
      </c>
      <c r="P635" s="186">
        <f>'INFO'!$D$14</f>
        <v>0</v>
      </c>
      <c r="Q635" t="s" s="187">
        <f>'INFO'!$D$15</f>
      </c>
      <c r="R635" s="188">
        <f>'INFO'!$D$17</f>
      </c>
      <c r="S635" t="s" s="187">
        <f>'INFO'!$D$18</f>
      </c>
      <c r="T635" t="s" s="187">
        <f>'INFO'!$D$19</f>
      </c>
      <c r="U635" s="186">
        <f>'INFO'!$D$22</f>
        <v>0</v>
      </c>
      <c r="V635" s="186">
        <f>'INFO'!$D$23</f>
        <v>0</v>
      </c>
      <c r="W635" t="s" s="187">
        <f>'INFO'!$D$24</f>
      </c>
      <c r="X635" s="186">
        <f>'INFO'!$D$25</f>
        <v>0</v>
      </c>
      <c r="Y635" s="186">
        <f>'INFO'!$D$26</f>
        <v>0</v>
      </c>
      <c r="Z635" s="186">
        <f>'INFO'!$D$27</f>
        <v>0</v>
      </c>
      <c r="AA635" t="s" s="187">
        <f>'INFO'!$D$28</f>
      </c>
      <c r="AB635" s="186">
        <f>'INFO'!$D$29</f>
        <v>0</v>
      </c>
      <c r="AC635" s="189">
        <f>'INFO'!$J$10</f>
        <v>0</v>
      </c>
      <c r="AD635" s="186">
        <f>'INFO'!$J$9</f>
        <v>0</v>
      </c>
      <c r="AE635" s="186">
        <f>IF($G$625&gt;0,10*$G$625/D635,0)</f>
        <v>0</v>
      </c>
    </row>
    <row r="636" ht="15.35" customHeight="1">
      <c r="A636" t="s" s="180">
        <v>501</v>
      </c>
      <c r="B636" t="s" s="204">
        <v>293</v>
      </c>
      <c r="C636" s="208">
        <v>10089</v>
      </c>
      <c r="D636" s="182">
        <f>_xlfn.SUMIFS('MACROS'!M1:M87,'MACROS'!$C1:$C87,$B636)+_xlfn.SUMIFS('MACROS'!M1:M87,'MACROS'!$C1:$C87,"CH.VM.SHSET")</f>
        <v>0</v>
      </c>
      <c r="E636" t="s" s="183">
        <v>5</v>
      </c>
      <c r="F636" s="184">
        <f>VLOOKUP(B636,'MACROS'!C1:T87,5,FALSE)</f>
        <v>126</v>
      </c>
      <c r="G636" s="182">
        <f>_xlfn.SUMIFS('MACROS'!M1:M87,'MACROS'!C1:C87,B636)</f>
        <v>0</v>
      </c>
      <c r="H636" s="185">
        <f>F636*G636</f>
        <v>0</v>
      </c>
      <c r="I636" s="186">
        <f>'INFO'!$D$6</f>
        <v>0</v>
      </c>
      <c r="J636" s="186">
        <f>'INFO'!$D$7</f>
        <v>0</v>
      </c>
      <c r="K636" t="s" s="187">
        <f>'INFO'!$D$8</f>
      </c>
      <c r="L636" s="186">
        <f>'INFO'!$D$9</f>
        <v>0</v>
      </c>
      <c r="M636" s="186">
        <f>'INFO'!$D$10</f>
        <v>0</v>
      </c>
      <c r="N636" t="s" s="187">
        <f>'INFO'!$D$11</f>
      </c>
      <c r="O636" s="186">
        <f>'INFO'!$D$13</f>
        <v>0</v>
      </c>
      <c r="P636" s="186">
        <f>'INFO'!$D$14</f>
        <v>0</v>
      </c>
      <c r="Q636" t="s" s="187">
        <f>'INFO'!$D$15</f>
      </c>
      <c r="R636" s="188">
        <f>'INFO'!$D$17</f>
      </c>
      <c r="S636" t="s" s="187">
        <f>'INFO'!$D$18</f>
      </c>
      <c r="T636" t="s" s="187">
        <f>'INFO'!$D$19</f>
      </c>
      <c r="U636" s="186">
        <f>'INFO'!$D$22</f>
        <v>0</v>
      </c>
      <c r="V636" s="186">
        <f>'INFO'!$D$23</f>
        <v>0</v>
      </c>
      <c r="W636" t="s" s="187">
        <f>'INFO'!$D$24</f>
      </c>
      <c r="X636" s="186">
        <f>'INFO'!$D$25</f>
        <v>0</v>
      </c>
      <c r="Y636" s="186">
        <f>'INFO'!$D$26</f>
        <v>0</v>
      </c>
      <c r="Z636" s="186">
        <f>'INFO'!$D$27</f>
        <v>0</v>
      </c>
      <c r="AA636" t="s" s="187">
        <f>'INFO'!$D$28</f>
      </c>
      <c r="AB636" s="186">
        <f>'INFO'!$D$29</f>
        <v>0</v>
      </c>
      <c r="AC636" s="189">
        <f>'INFO'!$J$10</f>
        <v>0</v>
      </c>
      <c r="AD636" s="186">
        <f>'INFO'!$J$9</f>
        <v>0</v>
      </c>
      <c r="AE636" s="186">
        <f>IF($G$625&gt;0,10*$G$625/D636,0)</f>
        <v>0</v>
      </c>
    </row>
    <row r="637" ht="15.35" customHeight="1">
      <c r="A637" t="s" s="180">
        <v>502</v>
      </c>
      <c r="B637" t="s" s="204">
        <v>295</v>
      </c>
      <c r="C637" s="208">
        <v>10089</v>
      </c>
      <c r="D637" s="182">
        <f>_xlfn.SUMIFS('MACROS'!M1:M87,'MACROS'!$C1:$C87,$B637)+_xlfn.SUMIFS('MACROS'!M1:M87,'MACROS'!$C1:$C87,"CH.VM.SHSET")</f>
        <v>0</v>
      </c>
      <c r="E637" t="s" s="183">
        <v>5</v>
      </c>
      <c r="F637" s="184">
        <f>VLOOKUP(B637,'MACROS'!C1:T87,5,FALSE)</f>
        <v>157.5</v>
      </c>
      <c r="G637" s="182">
        <f>_xlfn.SUMIFS('MACROS'!M1:M87,'MACROS'!C1:C87,B637)</f>
        <v>0</v>
      </c>
      <c r="H637" s="185">
        <f>F637*G637</f>
        <v>0</v>
      </c>
      <c r="I637" s="186">
        <f>'INFO'!$D$6</f>
        <v>0</v>
      </c>
      <c r="J637" s="186">
        <f>'INFO'!$D$7</f>
        <v>0</v>
      </c>
      <c r="K637" t="s" s="187">
        <f>'INFO'!$D$8</f>
      </c>
      <c r="L637" s="186">
        <f>'INFO'!$D$9</f>
        <v>0</v>
      </c>
      <c r="M637" s="186">
        <f>'INFO'!$D$10</f>
        <v>0</v>
      </c>
      <c r="N637" t="s" s="187">
        <f>'INFO'!$D$11</f>
      </c>
      <c r="O637" s="186">
        <f>'INFO'!$D$13</f>
        <v>0</v>
      </c>
      <c r="P637" s="186">
        <f>'INFO'!$D$14</f>
        <v>0</v>
      </c>
      <c r="Q637" t="s" s="187">
        <f>'INFO'!$D$15</f>
      </c>
      <c r="R637" s="188">
        <f>'INFO'!$D$17</f>
      </c>
      <c r="S637" t="s" s="187">
        <f>'INFO'!$D$18</f>
      </c>
      <c r="T637" t="s" s="187">
        <f>'INFO'!$D$19</f>
      </c>
      <c r="U637" s="186">
        <f>'INFO'!$D$22</f>
        <v>0</v>
      </c>
      <c r="V637" s="186">
        <f>'INFO'!$D$23</f>
        <v>0</v>
      </c>
      <c r="W637" t="s" s="187">
        <f>'INFO'!$D$24</f>
      </c>
      <c r="X637" s="186">
        <f>'INFO'!$D$25</f>
        <v>0</v>
      </c>
      <c r="Y637" s="186">
        <f>'INFO'!$D$26</f>
        <v>0</v>
      </c>
      <c r="Z637" s="186">
        <f>'INFO'!$D$27</f>
        <v>0</v>
      </c>
      <c r="AA637" t="s" s="187">
        <f>'INFO'!$D$28</f>
      </c>
      <c r="AB637" s="186">
        <f>'INFO'!$D$29</f>
        <v>0</v>
      </c>
      <c r="AC637" s="189">
        <f>'INFO'!$J$10</f>
        <v>0</v>
      </c>
      <c r="AD637" s="186">
        <f>'INFO'!$J$9</f>
        <v>0</v>
      </c>
      <c r="AE637" s="186">
        <f>IF($G$625&gt;0,10*$G$625/D637,0)</f>
        <v>0</v>
      </c>
    </row>
    <row r="638" ht="15.35" customHeight="1">
      <c r="A638" t="s" s="187">
        <v>503</v>
      </c>
      <c r="B638" t="s" s="204">
        <v>297</v>
      </c>
      <c r="C638" s="208">
        <v>10089</v>
      </c>
      <c r="D638" s="182">
        <f>_xlfn.SUMIFS('MACROS'!M1:M87,'MACROS'!$C1:$C87,$B638)+_xlfn.SUMIFS('MACROS'!M1:M87,'MACROS'!$C1:$C87,"CH.VM.SHSET")</f>
        <v>0</v>
      </c>
      <c r="E638" t="s" s="183">
        <v>5</v>
      </c>
      <c r="F638" s="184">
        <f>VLOOKUP(B638,'MACROS'!C1:T87,5,FALSE)</f>
        <v>134</v>
      </c>
      <c r="G638" s="182">
        <f>_xlfn.SUMIFS('MACROS'!M1:M87,'MACROS'!C1:C87,B638)</f>
        <v>0</v>
      </c>
      <c r="H638" s="185">
        <f>F638*G638</f>
        <v>0</v>
      </c>
      <c r="I638" s="186">
        <f>'INFO'!$D$6</f>
        <v>0</v>
      </c>
      <c r="J638" s="186">
        <f>'INFO'!$D$7</f>
        <v>0</v>
      </c>
      <c r="K638" t="s" s="187">
        <f>'INFO'!$D$8</f>
      </c>
      <c r="L638" s="186">
        <f>'INFO'!$D$9</f>
        <v>0</v>
      </c>
      <c r="M638" s="186">
        <f>'INFO'!$D$10</f>
        <v>0</v>
      </c>
      <c r="N638" t="s" s="187">
        <f>'INFO'!$D$11</f>
      </c>
      <c r="O638" s="186">
        <f>'INFO'!$D$13</f>
        <v>0</v>
      </c>
      <c r="P638" s="186">
        <f>'INFO'!$D$14</f>
        <v>0</v>
      </c>
      <c r="Q638" t="s" s="187">
        <f>'INFO'!$D$15</f>
      </c>
      <c r="R638" s="188">
        <f>'INFO'!$D$17</f>
      </c>
      <c r="S638" t="s" s="187">
        <f>'INFO'!$D$18</f>
      </c>
      <c r="T638" t="s" s="187">
        <f>'INFO'!$D$19</f>
      </c>
      <c r="U638" s="186">
        <f>'INFO'!$D$22</f>
        <v>0</v>
      </c>
      <c r="V638" s="186">
        <f>'INFO'!$D$23</f>
        <v>0</v>
      </c>
      <c r="W638" t="s" s="187">
        <f>'INFO'!$D$24</f>
      </c>
      <c r="X638" s="186">
        <f>'INFO'!$D$25</f>
        <v>0</v>
      </c>
      <c r="Y638" s="186">
        <f>'INFO'!$D$26</f>
        <v>0</v>
      </c>
      <c r="Z638" s="186">
        <f>'INFO'!$D$27</f>
        <v>0</v>
      </c>
      <c r="AA638" t="s" s="187">
        <f>'INFO'!$D$28</f>
      </c>
      <c r="AB638" s="186">
        <f>'INFO'!$D$29</f>
        <v>0</v>
      </c>
      <c r="AC638" s="189">
        <f>'INFO'!$J$10</f>
        <v>0</v>
      </c>
      <c r="AD638" s="186">
        <f>'INFO'!$J$9</f>
        <v>0</v>
      </c>
      <c r="AE638" s="186">
        <f>IF($G$625&gt;0,10*$G$625/D638,0)</f>
        <v>0</v>
      </c>
    </row>
    <row r="639" ht="15.35" customHeight="1">
      <c r="A639" t="s" s="187">
        <v>504</v>
      </c>
      <c r="B639" t="s" s="204">
        <v>299</v>
      </c>
      <c r="C639" s="208">
        <v>10089</v>
      </c>
      <c r="D639" s="182">
        <f>_xlfn.SUMIFS('MACROS'!M1:M87,'MACROS'!$C1:$C87,$B639)+_xlfn.SUMIFS('MACROS'!M1:M87,'MACROS'!$C1:$C87,"CH.VM.SHSET")</f>
        <v>0</v>
      </c>
      <c r="E639" t="s" s="183">
        <v>5</v>
      </c>
      <c r="F639" s="184">
        <f>VLOOKUP(B639,'MACROS'!C1:T87,5,FALSE)</f>
        <v>144.5</v>
      </c>
      <c r="G639" s="182">
        <f>_xlfn.SUMIFS('MACROS'!M1:M87,'MACROS'!C1:C87,B639)</f>
        <v>0</v>
      </c>
      <c r="H639" s="185">
        <f>F639*G639</f>
        <v>0</v>
      </c>
      <c r="I639" s="186">
        <f>'INFO'!$D$6</f>
        <v>0</v>
      </c>
      <c r="J639" s="186">
        <f>'INFO'!$D$7</f>
        <v>0</v>
      </c>
      <c r="K639" t="s" s="187">
        <f>'INFO'!$D$8</f>
      </c>
      <c r="L639" s="186">
        <f>'INFO'!$D$9</f>
        <v>0</v>
      </c>
      <c r="M639" s="186">
        <f>'INFO'!$D$10</f>
        <v>0</v>
      </c>
      <c r="N639" t="s" s="187">
        <f>'INFO'!$D$11</f>
      </c>
      <c r="O639" s="186">
        <f>'INFO'!$D$13</f>
        <v>0</v>
      </c>
      <c r="P639" s="186">
        <f>'INFO'!$D$14</f>
        <v>0</v>
      </c>
      <c r="Q639" t="s" s="187">
        <f>'INFO'!$D$15</f>
      </c>
      <c r="R639" s="188">
        <f>'INFO'!$D$17</f>
      </c>
      <c r="S639" t="s" s="187">
        <f>'INFO'!$D$18</f>
      </c>
      <c r="T639" t="s" s="187">
        <f>'INFO'!$D$19</f>
      </c>
      <c r="U639" s="186">
        <f>'INFO'!$D$22</f>
        <v>0</v>
      </c>
      <c r="V639" s="186">
        <f>'INFO'!$D$23</f>
        <v>0</v>
      </c>
      <c r="W639" t="s" s="187">
        <f>'INFO'!$D$24</f>
      </c>
      <c r="X639" s="186">
        <f>'INFO'!$D$25</f>
        <v>0</v>
      </c>
      <c r="Y639" s="186">
        <f>'INFO'!$D$26</f>
        <v>0</v>
      </c>
      <c r="Z639" s="186">
        <f>'INFO'!$D$27</f>
        <v>0</v>
      </c>
      <c r="AA639" t="s" s="187">
        <f>'INFO'!$D$28</f>
      </c>
      <c r="AB639" s="186">
        <f>'INFO'!$D$29</f>
        <v>0</v>
      </c>
      <c r="AC639" s="189">
        <f>'INFO'!$J$10</f>
        <v>0</v>
      </c>
      <c r="AD639" s="186">
        <f>'INFO'!$J$9</f>
        <v>0</v>
      </c>
      <c r="AE639" s="191">
        <f>IF($G$625&gt;0,10*$G$625/D639,0)</f>
        <v>0</v>
      </c>
    </row>
    <row r="640" ht="15.35" customHeight="1">
      <c r="A640" t="s" s="192">
        <v>505</v>
      </c>
      <c r="B640" t="s" s="192">
        <v>301</v>
      </c>
      <c r="C640" s="209">
        <v>10130</v>
      </c>
      <c r="D640" s="169"/>
      <c r="E640" t="s" s="194">
        <v>5</v>
      </c>
      <c r="F640" s="195">
        <f>VLOOKUP(B640,'MACROS'!C1:T87,5,FALSE)</f>
        <v>2070</v>
      </c>
      <c r="G640" s="172">
        <f>_xlfn.SUMIFS('MACROS'!M1:M87,'MACROS'!C1:C87,B640)</f>
        <v>0</v>
      </c>
      <c r="H640" s="196">
        <f>F640*G640</f>
        <v>0</v>
      </c>
      <c r="I640" s="197">
        <f>'INFO'!$D$6</f>
        <v>0</v>
      </c>
      <c r="J640" s="197">
        <f>'INFO'!$D$7</f>
        <v>0</v>
      </c>
      <c r="K640" t="s" s="198">
        <f>'INFO'!$D$8</f>
      </c>
      <c r="L640" s="197">
        <f>'INFO'!$D$9</f>
        <v>0</v>
      </c>
      <c r="M640" s="197">
        <f>'INFO'!$D$10</f>
        <v>0</v>
      </c>
      <c r="N640" t="s" s="198">
        <f>'INFO'!$D$11</f>
      </c>
      <c r="O640" s="197">
        <f>'INFO'!$D$13</f>
        <v>0</v>
      </c>
      <c r="P640" s="197">
        <f>'INFO'!$D$14</f>
        <v>0</v>
      </c>
      <c r="Q640" t="s" s="198">
        <f>'INFO'!$D$15</f>
      </c>
      <c r="R640" s="199">
        <f>'INFO'!$D$17</f>
      </c>
      <c r="S640" t="s" s="198">
        <f>'INFO'!$D$18</f>
      </c>
      <c r="T640" t="s" s="198">
        <f>'INFO'!$D$19</f>
      </c>
      <c r="U640" s="197">
        <f>'INFO'!$D$22</f>
        <v>0</v>
      </c>
      <c r="V640" s="197">
        <f>'INFO'!$D$23</f>
        <v>0</v>
      </c>
      <c r="W640" t="s" s="198">
        <f>'INFO'!$D$24</f>
      </c>
      <c r="X640" s="197">
        <f>'INFO'!$D$25</f>
        <v>0</v>
      </c>
      <c r="Y640" s="197">
        <f>'INFO'!$D$26</f>
        <v>0</v>
      </c>
      <c r="Z640" s="197">
        <f>'INFO'!$D$27</f>
        <v>0</v>
      </c>
      <c r="AA640" t="s" s="198">
        <f>'INFO'!$D$28</f>
      </c>
      <c r="AB640" s="197">
        <f>'INFO'!$D$29</f>
        <v>0</v>
      </c>
      <c r="AC640" s="200">
        <f>'INFO'!$J$10</f>
        <v>0</v>
      </c>
      <c r="AD640" s="201">
        <f>'INFO'!$J$9</f>
        <v>0</v>
      </c>
      <c r="AE640" s="179"/>
    </row>
    <row r="641" ht="15.35" customHeight="1">
      <c r="A641" t="s" s="187">
        <v>506</v>
      </c>
      <c r="B641" t="s" s="180">
        <v>303</v>
      </c>
      <c r="C641" s="210">
        <v>10130</v>
      </c>
      <c r="D641" s="182">
        <f>_xlfn.SUMIFS('MACROS'!M1:M87,'MACROS'!$C1:$C87,$B641)+_xlfn.SUMIFS('MACROS'!M1:M87,'MACROS'!$C1:$C87,"CH.VM.SHDTSET")</f>
        <v>0</v>
      </c>
      <c r="E641" t="s" s="183">
        <v>5</v>
      </c>
      <c r="F641" s="184">
        <f>VLOOKUP(B641,'MACROS'!C1:T87,5,FALSE)</f>
        <v>178</v>
      </c>
      <c r="G641" s="182">
        <f>_xlfn.SUMIFS('MACROS'!M1:M87,'MACROS'!C1:C87,B641)</f>
        <v>0</v>
      </c>
      <c r="H641" s="185">
        <f>F641*G641</f>
        <v>0</v>
      </c>
      <c r="I641" s="186">
        <f>'INFO'!$D$6</f>
        <v>0</v>
      </c>
      <c r="J641" s="186">
        <f>'INFO'!$D$7</f>
        <v>0</v>
      </c>
      <c r="K641" t="s" s="187">
        <f>'INFO'!$D$8</f>
      </c>
      <c r="L641" s="186">
        <f>'INFO'!$D$9</f>
        <v>0</v>
      </c>
      <c r="M641" s="186">
        <f>'INFO'!$D$10</f>
        <v>0</v>
      </c>
      <c r="N641" t="s" s="187">
        <f>'INFO'!$D$11</f>
      </c>
      <c r="O641" s="186">
        <f>'INFO'!$D$13</f>
        <v>0</v>
      </c>
      <c r="P641" s="186">
        <f>'INFO'!$D$14</f>
        <v>0</v>
      </c>
      <c r="Q641" t="s" s="187">
        <f>'INFO'!$D$15</f>
      </c>
      <c r="R641" s="188">
        <f>'INFO'!$D$17</f>
      </c>
      <c r="S641" t="s" s="187">
        <f>'INFO'!$D$18</f>
      </c>
      <c r="T641" t="s" s="187">
        <f>'INFO'!$D$19</f>
      </c>
      <c r="U641" s="186">
        <f>'INFO'!$D$22</f>
        <v>0</v>
      </c>
      <c r="V641" s="186">
        <f>'INFO'!$D$23</f>
        <v>0</v>
      </c>
      <c r="W641" t="s" s="187">
        <f>'INFO'!$D$24</f>
      </c>
      <c r="X641" s="186">
        <f>'INFO'!$D$25</f>
        <v>0</v>
      </c>
      <c r="Y641" s="186">
        <f>'INFO'!$D$26</f>
        <v>0</v>
      </c>
      <c r="Z641" s="186">
        <f>'INFO'!$D$27</f>
        <v>0</v>
      </c>
      <c r="AA641" t="s" s="187">
        <f>'INFO'!$D$28</f>
      </c>
      <c r="AB641" s="186">
        <f>'INFO'!$D$29</f>
        <v>0</v>
      </c>
      <c r="AC641" s="189">
        <f>'INFO'!$J$10</f>
        <v>0</v>
      </c>
      <c r="AD641" s="186">
        <f>'INFO'!$J$9</f>
        <v>0</v>
      </c>
      <c r="AE641" s="190">
        <f>IF($G$640&gt;0,10*$G$640/D641,0)</f>
        <v>0</v>
      </c>
    </row>
    <row r="642" ht="15.35" customHeight="1">
      <c r="A642" t="s" s="187">
        <v>507</v>
      </c>
      <c r="B642" t="s" s="180">
        <v>305</v>
      </c>
      <c r="C642" s="210">
        <v>10130</v>
      </c>
      <c r="D642" s="182">
        <f>_xlfn.SUMIFS('MACROS'!M1:M87,'MACROS'!$C1:$C87,$B642)+_xlfn.SUMIFS('MACROS'!M1:M87,'MACROS'!$C1:$C87,"CH.VM.SHDTSET")</f>
        <v>0</v>
      </c>
      <c r="E642" t="s" s="183">
        <v>5</v>
      </c>
      <c r="F642" s="184">
        <f>VLOOKUP(B642,'MACROS'!C1:T87,5,FALSE)</f>
        <v>165</v>
      </c>
      <c r="G642" s="182">
        <f>_xlfn.SUMIFS('MACROS'!M1:M87,'MACROS'!C1:C87,B642)</f>
        <v>0</v>
      </c>
      <c r="H642" s="185">
        <f>F642*G642</f>
        <v>0</v>
      </c>
      <c r="I642" s="186">
        <f>'INFO'!$D$6</f>
        <v>0</v>
      </c>
      <c r="J642" s="186">
        <f>'INFO'!$D$7</f>
        <v>0</v>
      </c>
      <c r="K642" t="s" s="187">
        <f>'INFO'!$D$8</f>
      </c>
      <c r="L642" s="186">
        <f>'INFO'!$D$9</f>
        <v>0</v>
      </c>
      <c r="M642" s="186">
        <f>'INFO'!$D$10</f>
        <v>0</v>
      </c>
      <c r="N642" t="s" s="187">
        <f>'INFO'!$D$11</f>
      </c>
      <c r="O642" s="186">
        <f>'INFO'!$D$13</f>
        <v>0</v>
      </c>
      <c r="P642" s="186">
        <f>'INFO'!$D$14</f>
        <v>0</v>
      </c>
      <c r="Q642" t="s" s="187">
        <f>'INFO'!$D$15</f>
      </c>
      <c r="R642" s="188">
        <f>'INFO'!$D$17</f>
      </c>
      <c r="S642" t="s" s="187">
        <f>'INFO'!$D$18</f>
      </c>
      <c r="T642" t="s" s="187">
        <f>'INFO'!$D$19</f>
      </c>
      <c r="U642" s="186">
        <f>'INFO'!$D$22</f>
        <v>0</v>
      </c>
      <c r="V642" s="186">
        <f>'INFO'!$D$23</f>
        <v>0</v>
      </c>
      <c r="W642" t="s" s="187">
        <f>'INFO'!$D$24</f>
      </c>
      <c r="X642" s="186">
        <f>'INFO'!$D$25</f>
        <v>0</v>
      </c>
      <c r="Y642" s="186">
        <f>'INFO'!$D$26</f>
        <v>0</v>
      </c>
      <c r="Z642" s="186">
        <f>'INFO'!$D$27</f>
        <v>0</v>
      </c>
      <c r="AA642" t="s" s="187">
        <f>'INFO'!$D$28</f>
      </c>
      <c r="AB642" s="186">
        <f>'INFO'!$D$29</f>
        <v>0</v>
      </c>
      <c r="AC642" s="189">
        <f>'INFO'!$J$10</f>
        <v>0</v>
      </c>
      <c r="AD642" s="186">
        <f>'INFO'!$J$9</f>
        <v>0</v>
      </c>
      <c r="AE642" s="186">
        <f>IF($G$640&gt;0,10*$G$640/D642,0)</f>
        <v>0</v>
      </c>
    </row>
    <row r="643" ht="15.35" customHeight="1">
      <c r="A643" t="s" s="187">
        <v>508</v>
      </c>
      <c r="B643" t="s" s="180">
        <v>307</v>
      </c>
      <c r="C643" s="210">
        <v>10130</v>
      </c>
      <c r="D643" s="182">
        <f>_xlfn.SUMIFS('MACROS'!M1:M87,'MACROS'!$C1:$C87,$B643)+_xlfn.SUMIFS('MACROS'!M1:M87,'MACROS'!$C1:$C87,"CH.VM.SHDTSET")</f>
        <v>0</v>
      </c>
      <c r="E643" t="s" s="183">
        <v>5</v>
      </c>
      <c r="F643" s="184">
        <f>VLOOKUP(B643,'MACROS'!C1:T87,5,FALSE)</f>
        <v>156</v>
      </c>
      <c r="G643" s="182">
        <f>_xlfn.SUMIFS('MACROS'!M1:M87,'MACROS'!C1:C87,B643)</f>
        <v>0</v>
      </c>
      <c r="H643" s="185">
        <f>F643*G643</f>
        <v>0</v>
      </c>
      <c r="I643" s="186">
        <f>'INFO'!$D$6</f>
        <v>0</v>
      </c>
      <c r="J643" s="186">
        <f>'INFO'!$D$7</f>
        <v>0</v>
      </c>
      <c r="K643" t="s" s="187">
        <f>'INFO'!$D$8</f>
      </c>
      <c r="L643" s="186">
        <f>'INFO'!$D$9</f>
        <v>0</v>
      </c>
      <c r="M643" s="186">
        <f>'INFO'!$D$10</f>
        <v>0</v>
      </c>
      <c r="N643" t="s" s="187">
        <f>'INFO'!$D$11</f>
      </c>
      <c r="O643" s="186">
        <f>'INFO'!$D$13</f>
        <v>0</v>
      </c>
      <c r="P643" s="186">
        <f>'INFO'!$D$14</f>
        <v>0</v>
      </c>
      <c r="Q643" t="s" s="187">
        <f>'INFO'!$D$15</f>
      </c>
      <c r="R643" s="188">
        <f>'INFO'!$D$17</f>
      </c>
      <c r="S643" t="s" s="187">
        <f>'INFO'!$D$18</f>
      </c>
      <c r="T643" t="s" s="187">
        <f>'INFO'!$D$19</f>
      </c>
      <c r="U643" s="186">
        <f>'INFO'!$D$22</f>
        <v>0</v>
      </c>
      <c r="V643" s="186">
        <f>'INFO'!$D$23</f>
        <v>0</v>
      </c>
      <c r="W643" t="s" s="187">
        <f>'INFO'!$D$24</f>
      </c>
      <c r="X643" s="186">
        <f>'INFO'!$D$25</f>
        <v>0</v>
      </c>
      <c r="Y643" s="186">
        <f>'INFO'!$D$26</f>
        <v>0</v>
      </c>
      <c r="Z643" s="186">
        <f>'INFO'!$D$27</f>
        <v>0</v>
      </c>
      <c r="AA643" t="s" s="187">
        <f>'INFO'!$D$28</f>
      </c>
      <c r="AB643" s="186">
        <f>'INFO'!$D$29</f>
        <v>0</v>
      </c>
      <c r="AC643" s="189">
        <f>'INFO'!$J$10</f>
        <v>0</v>
      </c>
      <c r="AD643" s="186">
        <f>'INFO'!$J$9</f>
        <v>0</v>
      </c>
      <c r="AE643" s="186">
        <f>IF($G$640&gt;0,10*$G$640/D643,0)</f>
        <v>0</v>
      </c>
    </row>
    <row r="644" ht="15.35" customHeight="1">
      <c r="A644" t="s" s="180">
        <v>509</v>
      </c>
      <c r="B644" t="s" s="180">
        <v>309</v>
      </c>
      <c r="C644" s="210">
        <v>10130</v>
      </c>
      <c r="D644" s="182">
        <f>_xlfn.SUMIFS('MACROS'!M1:M87,'MACROS'!$C1:$C87,$B644)+_xlfn.SUMIFS('MACROS'!M1:M87,'MACROS'!$C1:$C87,"CH.VM.SHDTSET")</f>
        <v>0</v>
      </c>
      <c r="E644" t="s" s="183">
        <v>5</v>
      </c>
      <c r="F644" s="184">
        <f>VLOOKUP(B644,'MACROS'!C1:T87,5,FALSE)</f>
        <v>157.5</v>
      </c>
      <c r="G644" s="182">
        <f>_xlfn.SUMIFS('MACROS'!M1:M87,'MACROS'!C1:C87,B644)</f>
        <v>0</v>
      </c>
      <c r="H644" s="185">
        <f>F644*G644</f>
        <v>0</v>
      </c>
      <c r="I644" s="186">
        <f>'INFO'!$D$6</f>
        <v>0</v>
      </c>
      <c r="J644" s="186">
        <f>'INFO'!$D$7</f>
        <v>0</v>
      </c>
      <c r="K644" t="s" s="187">
        <f>'INFO'!$D$8</f>
      </c>
      <c r="L644" s="186">
        <f>'INFO'!$D$9</f>
        <v>0</v>
      </c>
      <c r="M644" s="186">
        <f>'INFO'!$D$10</f>
        <v>0</v>
      </c>
      <c r="N644" t="s" s="187">
        <f>'INFO'!$D$11</f>
      </c>
      <c r="O644" s="186">
        <f>'INFO'!$D$13</f>
        <v>0</v>
      </c>
      <c r="P644" s="186">
        <f>'INFO'!$D$14</f>
        <v>0</v>
      </c>
      <c r="Q644" t="s" s="187">
        <f>'INFO'!$D$15</f>
      </c>
      <c r="R644" s="188">
        <f>'INFO'!$D$17</f>
      </c>
      <c r="S644" t="s" s="187">
        <f>'INFO'!$D$18</f>
      </c>
      <c r="T644" t="s" s="187">
        <f>'INFO'!$D$19</f>
      </c>
      <c r="U644" s="186">
        <f>'INFO'!$D$22</f>
        <v>0</v>
      </c>
      <c r="V644" s="186">
        <f>'INFO'!$D$23</f>
        <v>0</v>
      </c>
      <c r="W644" t="s" s="187">
        <f>'INFO'!$D$24</f>
      </c>
      <c r="X644" s="186">
        <f>'INFO'!$D$25</f>
        <v>0</v>
      </c>
      <c r="Y644" s="186">
        <f>'INFO'!$D$26</f>
        <v>0</v>
      </c>
      <c r="Z644" s="186">
        <f>'INFO'!$D$27</f>
        <v>0</v>
      </c>
      <c r="AA644" t="s" s="187">
        <f>'INFO'!$D$28</f>
      </c>
      <c r="AB644" s="186">
        <f>'INFO'!$D$29</f>
        <v>0</v>
      </c>
      <c r="AC644" s="189">
        <f>'INFO'!$J$10</f>
        <v>0</v>
      </c>
      <c r="AD644" s="186">
        <f>'INFO'!$J$9</f>
        <v>0</v>
      </c>
      <c r="AE644" s="186">
        <f>IF($G$640&gt;0,10*$G$640/D644,0)</f>
        <v>0</v>
      </c>
    </row>
    <row r="645" ht="15.35" customHeight="1">
      <c r="A645" t="s" s="180">
        <v>510</v>
      </c>
      <c r="B645" t="s" s="180">
        <v>311</v>
      </c>
      <c r="C645" s="210">
        <v>10130</v>
      </c>
      <c r="D645" s="182">
        <f>_xlfn.SUMIFS('MACROS'!M1:M87,'MACROS'!$C1:$C87,$B645)+_xlfn.SUMIFS('MACROS'!M1:M87,'MACROS'!$C1:$C87,"CH.VM.SHDTSET")</f>
        <v>0</v>
      </c>
      <c r="E645" t="s" s="183">
        <v>5</v>
      </c>
      <c r="F645" s="184">
        <f>VLOOKUP(B645,'MACROS'!C1:T87,5,FALSE)</f>
        <v>191.5</v>
      </c>
      <c r="G645" s="182">
        <f>_xlfn.SUMIFS('MACROS'!M1:M87,'MACROS'!C1:C87,B645)</f>
        <v>0</v>
      </c>
      <c r="H645" s="185">
        <f>F645*G645</f>
        <v>0</v>
      </c>
      <c r="I645" s="186">
        <f>'INFO'!$D$6</f>
        <v>0</v>
      </c>
      <c r="J645" s="186">
        <f>'INFO'!$D$7</f>
        <v>0</v>
      </c>
      <c r="K645" t="s" s="187">
        <f>'INFO'!$D$8</f>
      </c>
      <c r="L645" s="186">
        <f>'INFO'!$D$9</f>
        <v>0</v>
      </c>
      <c r="M645" s="186">
        <f>'INFO'!$D$10</f>
        <v>0</v>
      </c>
      <c r="N645" t="s" s="187">
        <f>'INFO'!$D$11</f>
      </c>
      <c r="O645" s="186">
        <f>'INFO'!$D$13</f>
        <v>0</v>
      </c>
      <c r="P645" s="186">
        <f>'INFO'!$D$14</f>
        <v>0</v>
      </c>
      <c r="Q645" t="s" s="187">
        <f>'INFO'!$D$15</f>
      </c>
      <c r="R645" s="188">
        <f>'INFO'!$D$17</f>
      </c>
      <c r="S645" t="s" s="187">
        <f>'INFO'!$D$18</f>
      </c>
      <c r="T645" t="s" s="187">
        <f>'INFO'!$D$19</f>
      </c>
      <c r="U645" s="186">
        <f>'INFO'!$D$22</f>
        <v>0</v>
      </c>
      <c r="V645" s="186">
        <f>'INFO'!$D$23</f>
        <v>0</v>
      </c>
      <c r="W645" t="s" s="187">
        <f>'INFO'!$D$24</f>
      </c>
      <c r="X645" s="186">
        <f>'INFO'!$D$25</f>
        <v>0</v>
      </c>
      <c r="Y645" s="186">
        <f>'INFO'!$D$26</f>
        <v>0</v>
      </c>
      <c r="Z645" s="186">
        <f>'INFO'!$D$27</f>
        <v>0</v>
      </c>
      <c r="AA645" t="s" s="187">
        <f>'INFO'!$D$28</f>
      </c>
      <c r="AB645" s="186">
        <f>'INFO'!$D$29</f>
        <v>0</v>
      </c>
      <c r="AC645" s="189">
        <f>'INFO'!$J$10</f>
        <v>0</v>
      </c>
      <c r="AD645" s="186">
        <f>'INFO'!$J$9</f>
        <v>0</v>
      </c>
      <c r="AE645" s="186">
        <f>IF($G$640&gt;0,10*$G$640/D645,0)</f>
        <v>0</v>
      </c>
    </row>
    <row r="646" ht="15.35" customHeight="1">
      <c r="A646" t="s" s="180">
        <v>511</v>
      </c>
      <c r="B646" t="s" s="180">
        <v>313</v>
      </c>
      <c r="C646" s="210">
        <v>10130</v>
      </c>
      <c r="D646" s="182">
        <f>_xlfn.SUMIFS('MACROS'!M1:M87,'MACROS'!$C1:$C87,$B646)+_xlfn.SUMIFS('MACROS'!M1:M87,'MACROS'!$C1:$C87,"CH.VM.SHDTSET")</f>
        <v>0</v>
      </c>
      <c r="E646" t="s" s="183">
        <v>5</v>
      </c>
      <c r="F646" s="184">
        <f>VLOOKUP(B646,'MACROS'!C1:T87,5,FALSE)</f>
        <v>148</v>
      </c>
      <c r="G646" s="182">
        <f>_xlfn.SUMIFS('MACROS'!M1:M87,'MACROS'!C1:C87,B646)</f>
        <v>0</v>
      </c>
      <c r="H646" s="185">
        <f>F646*G646</f>
        <v>0</v>
      </c>
      <c r="I646" s="186">
        <f>'INFO'!$D$6</f>
        <v>0</v>
      </c>
      <c r="J646" s="186">
        <f>'INFO'!$D$7</f>
        <v>0</v>
      </c>
      <c r="K646" t="s" s="187">
        <f>'INFO'!$D$8</f>
      </c>
      <c r="L646" s="186">
        <f>'INFO'!$D$9</f>
        <v>0</v>
      </c>
      <c r="M646" s="186">
        <f>'INFO'!$D$10</f>
        <v>0</v>
      </c>
      <c r="N646" t="s" s="187">
        <f>'INFO'!$D$11</f>
      </c>
      <c r="O646" s="186">
        <f>'INFO'!$D$13</f>
        <v>0</v>
      </c>
      <c r="P646" s="186">
        <f>'INFO'!$D$14</f>
        <v>0</v>
      </c>
      <c r="Q646" t="s" s="187">
        <f>'INFO'!$D$15</f>
      </c>
      <c r="R646" s="188">
        <f>'INFO'!$D$17</f>
      </c>
      <c r="S646" t="s" s="187">
        <f>'INFO'!$D$18</f>
      </c>
      <c r="T646" t="s" s="187">
        <f>'INFO'!$D$19</f>
      </c>
      <c r="U646" s="186">
        <f>'INFO'!$D$22</f>
        <v>0</v>
      </c>
      <c r="V646" s="186">
        <f>'INFO'!$D$23</f>
        <v>0</v>
      </c>
      <c r="W646" t="s" s="187">
        <f>'INFO'!$D$24</f>
      </c>
      <c r="X646" s="186">
        <f>'INFO'!$D$25</f>
        <v>0</v>
      </c>
      <c r="Y646" s="186">
        <f>'INFO'!$D$26</f>
        <v>0</v>
      </c>
      <c r="Z646" s="186">
        <f>'INFO'!$D$27</f>
        <v>0</v>
      </c>
      <c r="AA646" t="s" s="187">
        <f>'INFO'!$D$28</f>
      </c>
      <c r="AB646" s="186">
        <f>'INFO'!$D$29</f>
        <v>0</v>
      </c>
      <c r="AC646" s="189">
        <f>'INFO'!$J$10</f>
        <v>0</v>
      </c>
      <c r="AD646" s="186">
        <f>'INFO'!$J$9</f>
        <v>0</v>
      </c>
      <c r="AE646" s="186">
        <f>IF($G$640&gt;0,10*$G$640/D646,0)</f>
        <v>0</v>
      </c>
    </row>
    <row r="647" ht="15.35" customHeight="1">
      <c r="A647" t="s" s="180">
        <v>512</v>
      </c>
      <c r="B647" t="s" s="180">
        <v>315</v>
      </c>
      <c r="C647" s="210">
        <v>10130</v>
      </c>
      <c r="D647" s="182">
        <f>_xlfn.SUMIFS('MACROS'!M1:M87,'MACROS'!$C1:$C87,$B647)+_xlfn.SUMIFS('MACROS'!M1:M87,'MACROS'!$C1:$C87,"CH.VM.SHDTSET")</f>
        <v>0</v>
      </c>
      <c r="E647" t="s" s="183">
        <v>5</v>
      </c>
      <c r="F647" s="184">
        <f>VLOOKUP(B647,'MACROS'!C1:T87,5,FALSE)</f>
        <v>154.5</v>
      </c>
      <c r="G647" s="182">
        <f>_xlfn.SUMIFS('MACROS'!M1:M87,'MACROS'!C1:C87,B647)</f>
        <v>0</v>
      </c>
      <c r="H647" s="185">
        <f>F647*G647</f>
        <v>0</v>
      </c>
      <c r="I647" s="186">
        <f>'INFO'!$D$6</f>
        <v>0</v>
      </c>
      <c r="J647" s="186">
        <f>'INFO'!$D$7</f>
        <v>0</v>
      </c>
      <c r="K647" t="s" s="187">
        <f>'INFO'!$D$8</f>
      </c>
      <c r="L647" s="186">
        <f>'INFO'!$D$9</f>
        <v>0</v>
      </c>
      <c r="M647" s="186">
        <f>'INFO'!$D$10</f>
        <v>0</v>
      </c>
      <c r="N647" t="s" s="187">
        <f>'INFO'!$D$11</f>
      </c>
      <c r="O647" s="186">
        <f>'INFO'!$D$13</f>
        <v>0</v>
      </c>
      <c r="P647" s="186">
        <f>'INFO'!$D$14</f>
        <v>0</v>
      </c>
      <c r="Q647" t="s" s="187">
        <f>'INFO'!$D$15</f>
      </c>
      <c r="R647" s="188">
        <f>'INFO'!$D$17</f>
      </c>
      <c r="S647" t="s" s="187">
        <f>'INFO'!$D$18</f>
      </c>
      <c r="T647" t="s" s="187">
        <f>'INFO'!$D$19</f>
      </c>
      <c r="U647" s="186">
        <f>'INFO'!$D$22</f>
        <v>0</v>
      </c>
      <c r="V647" s="186">
        <f>'INFO'!$D$23</f>
        <v>0</v>
      </c>
      <c r="W647" t="s" s="187">
        <f>'INFO'!$D$24</f>
      </c>
      <c r="X647" s="186">
        <f>'INFO'!$D$25</f>
        <v>0</v>
      </c>
      <c r="Y647" s="186">
        <f>'INFO'!$D$26</f>
        <v>0</v>
      </c>
      <c r="Z647" s="186">
        <f>'INFO'!$D$27</f>
        <v>0</v>
      </c>
      <c r="AA647" t="s" s="187">
        <f>'INFO'!$D$28</f>
      </c>
      <c r="AB647" s="186">
        <f>'INFO'!$D$29</f>
        <v>0</v>
      </c>
      <c r="AC647" s="189">
        <f>'INFO'!$J$10</f>
        <v>0</v>
      </c>
      <c r="AD647" s="186">
        <f>'INFO'!$J$9</f>
        <v>0</v>
      </c>
      <c r="AE647" s="186">
        <f>IF($G$640&gt;0,10*$G$640/D647,0)</f>
        <v>0</v>
      </c>
    </row>
    <row r="648" ht="15.35" customHeight="1">
      <c r="A648" t="s" s="180">
        <v>513</v>
      </c>
      <c r="B648" t="s" s="180">
        <v>317</v>
      </c>
      <c r="C648" s="210">
        <v>10130</v>
      </c>
      <c r="D648" s="182">
        <f>_xlfn.SUMIFS('MACROS'!M1:M87,'MACROS'!$C1:$C87,$B648)+_xlfn.SUMIFS('MACROS'!M1:M87,'MACROS'!$C1:$C87,"CH.VM.SHDTSET")</f>
        <v>0</v>
      </c>
      <c r="E648" t="s" s="183">
        <v>5</v>
      </c>
      <c r="F648" s="184">
        <f>VLOOKUP(B648,'MACROS'!C1:T87,5,FALSE)</f>
        <v>143</v>
      </c>
      <c r="G648" s="182">
        <f>_xlfn.SUMIFS('MACROS'!M1:M87,'MACROS'!C1:C87,B648)</f>
        <v>0</v>
      </c>
      <c r="H648" s="185">
        <f>F648*G648</f>
        <v>0</v>
      </c>
      <c r="I648" s="186">
        <f>'INFO'!$D$6</f>
        <v>0</v>
      </c>
      <c r="J648" s="186">
        <f>'INFO'!$D$7</f>
        <v>0</v>
      </c>
      <c r="K648" t="s" s="187">
        <f>'INFO'!$D$8</f>
      </c>
      <c r="L648" s="186">
        <f>'INFO'!$D$9</f>
        <v>0</v>
      </c>
      <c r="M648" s="186">
        <f>'INFO'!$D$10</f>
        <v>0</v>
      </c>
      <c r="N648" t="s" s="187">
        <f>'INFO'!$D$11</f>
      </c>
      <c r="O648" s="186">
        <f>'INFO'!$D$13</f>
        <v>0</v>
      </c>
      <c r="P648" s="186">
        <f>'INFO'!$D$14</f>
        <v>0</v>
      </c>
      <c r="Q648" t="s" s="187">
        <f>'INFO'!$D$15</f>
      </c>
      <c r="R648" s="188">
        <f>'INFO'!$D$17</f>
      </c>
      <c r="S648" t="s" s="187">
        <f>'INFO'!$D$18</f>
      </c>
      <c r="T648" t="s" s="187">
        <f>'INFO'!$D$19</f>
      </c>
      <c r="U648" s="186">
        <f>'INFO'!$D$22</f>
        <v>0</v>
      </c>
      <c r="V648" s="186">
        <f>'INFO'!$D$23</f>
        <v>0</v>
      </c>
      <c r="W648" t="s" s="187">
        <f>'INFO'!$D$24</f>
      </c>
      <c r="X648" s="186">
        <f>'INFO'!$D$25</f>
        <v>0</v>
      </c>
      <c r="Y648" s="186">
        <f>'INFO'!$D$26</f>
        <v>0</v>
      </c>
      <c r="Z648" s="186">
        <f>'INFO'!$D$27</f>
        <v>0</v>
      </c>
      <c r="AA648" t="s" s="187">
        <f>'INFO'!$D$28</f>
      </c>
      <c r="AB648" s="186">
        <f>'INFO'!$D$29</f>
        <v>0</v>
      </c>
      <c r="AC648" s="189">
        <f>'INFO'!$J$10</f>
        <v>0</v>
      </c>
      <c r="AD648" s="186">
        <f>'INFO'!$J$9</f>
        <v>0</v>
      </c>
      <c r="AE648" s="186">
        <f>IF($G$640&gt;0,10*$G$640/D648,0)</f>
        <v>0</v>
      </c>
    </row>
    <row r="649" ht="15.35" customHeight="1">
      <c r="A649" t="s" s="180">
        <v>514</v>
      </c>
      <c r="B649" t="s" s="180">
        <v>319</v>
      </c>
      <c r="C649" s="210">
        <v>10130</v>
      </c>
      <c r="D649" s="182">
        <f>_xlfn.SUMIFS('MACROS'!M1:M87,'MACROS'!$C1:$C87,$B649)+_xlfn.SUMIFS('MACROS'!M1:M87,'MACROS'!$C1:$C87,"CH.VM.SHDTSET")</f>
        <v>0</v>
      </c>
      <c r="E649" t="s" s="183">
        <v>5</v>
      </c>
      <c r="F649" s="184">
        <f>VLOOKUP(B649,'MACROS'!C1:T87,5,FALSE)</f>
        <v>174.5</v>
      </c>
      <c r="G649" s="182">
        <f>_xlfn.SUMIFS('MACROS'!M1:M87,'MACROS'!C1:C87,B649)</f>
        <v>0</v>
      </c>
      <c r="H649" s="185">
        <f>F649*G649</f>
        <v>0</v>
      </c>
      <c r="I649" s="186">
        <f>'INFO'!$D$6</f>
        <v>0</v>
      </c>
      <c r="J649" s="186">
        <f>'INFO'!$D$7</f>
        <v>0</v>
      </c>
      <c r="K649" t="s" s="187">
        <f>'INFO'!$D$8</f>
      </c>
      <c r="L649" s="186">
        <f>'INFO'!$D$9</f>
        <v>0</v>
      </c>
      <c r="M649" s="186">
        <f>'INFO'!$D$10</f>
        <v>0</v>
      </c>
      <c r="N649" t="s" s="187">
        <f>'INFO'!$D$11</f>
      </c>
      <c r="O649" s="186">
        <f>'INFO'!$D$13</f>
        <v>0</v>
      </c>
      <c r="P649" s="186">
        <f>'INFO'!$D$14</f>
        <v>0</v>
      </c>
      <c r="Q649" t="s" s="187">
        <f>'INFO'!$D$15</f>
      </c>
      <c r="R649" s="188">
        <f>'INFO'!$D$17</f>
      </c>
      <c r="S649" t="s" s="187">
        <f>'INFO'!$D$18</f>
      </c>
      <c r="T649" t="s" s="187">
        <f>'INFO'!$D$19</f>
      </c>
      <c r="U649" s="186">
        <f>'INFO'!$D$22</f>
        <v>0</v>
      </c>
      <c r="V649" s="186">
        <f>'INFO'!$D$23</f>
        <v>0</v>
      </c>
      <c r="W649" t="s" s="187">
        <f>'INFO'!$D$24</f>
      </c>
      <c r="X649" s="186">
        <f>'INFO'!$D$25</f>
        <v>0</v>
      </c>
      <c r="Y649" s="186">
        <f>'INFO'!$D$26</f>
        <v>0</v>
      </c>
      <c r="Z649" s="186">
        <f>'INFO'!$D$27</f>
        <v>0</v>
      </c>
      <c r="AA649" t="s" s="187">
        <f>'INFO'!$D$28</f>
      </c>
      <c r="AB649" s="186">
        <f>'INFO'!$D$29</f>
        <v>0</v>
      </c>
      <c r="AC649" s="189">
        <f>'INFO'!$J$10</f>
        <v>0</v>
      </c>
      <c r="AD649" s="186">
        <f>'INFO'!$J$9</f>
        <v>0</v>
      </c>
      <c r="AE649" s="186">
        <f>IF($G$640&gt;0,10*$G$640/D649,0)</f>
        <v>0</v>
      </c>
    </row>
    <row r="650" ht="15.35" customHeight="1">
      <c r="A650" t="s" s="180">
        <v>515</v>
      </c>
      <c r="B650" t="s" s="180">
        <v>321</v>
      </c>
      <c r="C650" s="210">
        <v>10130</v>
      </c>
      <c r="D650" s="182">
        <f>_xlfn.SUMIFS('MACROS'!M1:M87,'MACROS'!$C1:$C87,$B650)+_xlfn.SUMIFS('MACROS'!M1:M87,'MACROS'!$C1:$C87,"CH.VM.SHDTSET")</f>
        <v>0</v>
      </c>
      <c r="E650" t="s" s="183">
        <v>5</v>
      </c>
      <c r="F650" s="184">
        <f>VLOOKUP(B650,'MACROS'!C1:T87,5,FALSE)</f>
        <v>138</v>
      </c>
      <c r="G650" s="182">
        <f>_xlfn.SUMIFS('MACROS'!M1:M87,'MACROS'!C1:C87,B650)</f>
        <v>0</v>
      </c>
      <c r="H650" s="185">
        <f>F650*G650</f>
        <v>0</v>
      </c>
      <c r="I650" s="186">
        <f>'INFO'!$D$6</f>
        <v>0</v>
      </c>
      <c r="J650" s="186">
        <f>'INFO'!$D$7</f>
        <v>0</v>
      </c>
      <c r="K650" t="s" s="187">
        <f>'INFO'!$D$8</f>
      </c>
      <c r="L650" s="186">
        <f>'INFO'!$D$9</f>
        <v>0</v>
      </c>
      <c r="M650" s="186">
        <f>'INFO'!$D$10</f>
        <v>0</v>
      </c>
      <c r="N650" t="s" s="187">
        <f>'INFO'!$D$11</f>
      </c>
      <c r="O650" s="186">
        <f>'INFO'!$D$13</f>
        <v>0</v>
      </c>
      <c r="P650" s="186">
        <f>'INFO'!$D$14</f>
        <v>0</v>
      </c>
      <c r="Q650" t="s" s="187">
        <f>'INFO'!$D$15</f>
      </c>
      <c r="R650" s="188">
        <f>'INFO'!$D$17</f>
      </c>
      <c r="S650" t="s" s="187">
        <f>'INFO'!$D$18</f>
      </c>
      <c r="T650" t="s" s="187">
        <f>'INFO'!$D$19</f>
      </c>
      <c r="U650" s="186">
        <f>'INFO'!$D$22</f>
        <v>0</v>
      </c>
      <c r="V650" s="186">
        <f>'INFO'!$D$23</f>
        <v>0</v>
      </c>
      <c r="W650" t="s" s="187">
        <f>'INFO'!$D$24</f>
      </c>
      <c r="X650" s="186">
        <f>'INFO'!$D$25</f>
        <v>0</v>
      </c>
      <c r="Y650" s="186">
        <f>'INFO'!$D$26</f>
        <v>0</v>
      </c>
      <c r="Z650" s="186">
        <f>'INFO'!$D$27</f>
        <v>0</v>
      </c>
      <c r="AA650" t="s" s="187">
        <f>'INFO'!$D$28</f>
      </c>
      <c r="AB650" s="186">
        <f>'INFO'!$D$29</f>
        <v>0</v>
      </c>
      <c r="AC650" s="189">
        <f>'INFO'!$J$10</f>
        <v>0</v>
      </c>
      <c r="AD650" s="186">
        <f>'INFO'!$J$9</f>
        <v>0</v>
      </c>
      <c r="AE650" s="186">
        <f>IF($G$640&gt;0,10*$G$640/D650,0)</f>
        <v>0</v>
      </c>
    </row>
    <row r="651" ht="15.35" customHeight="1">
      <c r="A651" t="s" s="180">
        <v>516</v>
      </c>
      <c r="B651" t="s" s="180">
        <v>323</v>
      </c>
      <c r="C651" s="210">
        <v>10130</v>
      </c>
      <c r="D651" s="182">
        <f>_xlfn.SUMIFS('MACROS'!M1:M87,'MACROS'!$C1:$C87,$B651)+_xlfn.SUMIFS('MACROS'!M1:M87,'MACROS'!$C1:$C87,"CH.VM.SHDTSET")</f>
        <v>0</v>
      </c>
      <c r="E651" t="s" s="183">
        <v>5</v>
      </c>
      <c r="F651" s="184">
        <f>VLOOKUP(B651,'MACROS'!C1:T87,5,FALSE)</f>
        <v>154</v>
      </c>
      <c r="G651" s="182">
        <f>_xlfn.SUMIFS('MACROS'!M1:M87,'MACROS'!C1:C87,B651)</f>
        <v>0</v>
      </c>
      <c r="H651" s="185">
        <f>F651*G651</f>
        <v>0</v>
      </c>
      <c r="I651" s="186">
        <f>'INFO'!$D$6</f>
        <v>0</v>
      </c>
      <c r="J651" s="186">
        <f>'INFO'!$D$7</f>
        <v>0</v>
      </c>
      <c r="K651" t="s" s="187">
        <f>'INFO'!$D$8</f>
      </c>
      <c r="L651" s="186">
        <f>'INFO'!$D$9</f>
        <v>0</v>
      </c>
      <c r="M651" s="186">
        <f>'INFO'!$D$10</f>
        <v>0</v>
      </c>
      <c r="N651" t="s" s="187">
        <f>'INFO'!$D$11</f>
      </c>
      <c r="O651" s="186">
        <f>'INFO'!$D$13</f>
        <v>0</v>
      </c>
      <c r="P651" s="186">
        <f>'INFO'!$D$14</f>
        <v>0</v>
      </c>
      <c r="Q651" t="s" s="187">
        <f>'INFO'!$D$15</f>
      </c>
      <c r="R651" s="188">
        <f>'INFO'!$D$17</f>
      </c>
      <c r="S651" t="s" s="187">
        <f>'INFO'!$D$18</f>
      </c>
      <c r="T651" t="s" s="187">
        <f>'INFO'!$D$19</f>
      </c>
      <c r="U651" s="186">
        <f>'INFO'!$D$22</f>
        <v>0</v>
      </c>
      <c r="V651" s="186">
        <f>'INFO'!$D$23</f>
        <v>0</v>
      </c>
      <c r="W651" t="s" s="187">
        <f>'INFO'!$D$24</f>
      </c>
      <c r="X651" s="186">
        <f>'INFO'!$D$25</f>
        <v>0</v>
      </c>
      <c r="Y651" s="186">
        <f>'INFO'!$D$26</f>
        <v>0</v>
      </c>
      <c r="Z651" s="186">
        <f>'INFO'!$D$27</f>
        <v>0</v>
      </c>
      <c r="AA651" t="s" s="187">
        <f>'INFO'!$D$28</f>
      </c>
      <c r="AB651" s="186">
        <f>'INFO'!$D$29</f>
        <v>0</v>
      </c>
      <c r="AC651" s="189">
        <f>'INFO'!$J$10</f>
        <v>0</v>
      </c>
      <c r="AD651" s="186">
        <f>'INFO'!$J$9</f>
        <v>0</v>
      </c>
      <c r="AE651" s="186">
        <f>IF($G$640&gt;0,10*$G$640/D651,0)</f>
        <v>0</v>
      </c>
    </row>
    <row r="652" ht="15.35" customHeight="1">
      <c r="A652" t="s" s="180">
        <v>517</v>
      </c>
      <c r="B652" t="s" s="180">
        <v>325</v>
      </c>
      <c r="C652" s="210">
        <v>10130</v>
      </c>
      <c r="D652" s="182">
        <f>_xlfn.SUMIFS('MACROS'!M1:M87,'MACROS'!$C1:$C87,$B652)+_xlfn.SUMIFS('MACROS'!M1:M87,'MACROS'!$C1:$C87,"CH.VM.SHDTSET")</f>
        <v>0</v>
      </c>
      <c r="E652" t="s" s="183">
        <v>5</v>
      </c>
      <c r="F652" s="184">
        <f>VLOOKUP(B652,'MACROS'!C1:T87,5,FALSE)</f>
        <v>196.5</v>
      </c>
      <c r="G652" s="182">
        <f>_xlfn.SUMIFS('MACROS'!M1:M87,'MACROS'!C1:C87,B652)</f>
        <v>0</v>
      </c>
      <c r="H652" s="185">
        <f>F652*G652</f>
        <v>0</v>
      </c>
      <c r="I652" s="186">
        <f>'INFO'!$D$6</f>
        <v>0</v>
      </c>
      <c r="J652" s="186">
        <f>'INFO'!$D$7</f>
        <v>0</v>
      </c>
      <c r="K652" t="s" s="187">
        <f>'INFO'!$D$8</f>
      </c>
      <c r="L652" s="186">
        <f>'INFO'!$D$9</f>
        <v>0</v>
      </c>
      <c r="M652" s="186">
        <f>'INFO'!$D$10</f>
        <v>0</v>
      </c>
      <c r="N652" t="s" s="187">
        <f>'INFO'!$D$11</f>
      </c>
      <c r="O652" s="186">
        <f>'INFO'!$D$13</f>
        <v>0</v>
      </c>
      <c r="P652" s="186">
        <f>'INFO'!$D$14</f>
        <v>0</v>
      </c>
      <c r="Q652" t="s" s="187">
        <f>'INFO'!$D$15</f>
      </c>
      <c r="R652" s="188">
        <f>'INFO'!$D$17</f>
      </c>
      <c r="S652" t="s" s="187">
        <f>'INFO'!$D$18</f>
      </c>
      <c r="T652" t="s" s="187">
        <f>'INFO'!$D$19</f>
      </c>
      <c r="U652" s="186">
        <f>'INFO'!$D$22</f>
        <v>0</v>
      </c>
      <c r="V652" s="186">
        <f>'INFO'!$D$23</f>
        <v>0</v>
      </c>
      <c r="W652" t="s" s="187">
        <f>'INFO'!$D$24</f>
      </c>
      <c r="X652" s="186">
        <f>'INFO'!$D$25</f>
        <v>0</v>
      </c>
      <c r="Y652" s="186">
        <f>'INFO'!$D$26</f>
        <v>0</v>
      </c>
      <c r="Z652" s="186">
        <f>'INFO'!$D$27</f>
        <v>0</v>
      </c>
      <c r="AA652" t="s" s="187">
        <f>'INFO'!$D$28</f>
      </c>
      <c r="AB652" s="186">
        <f>'INFO'!$D$29</f>
        <v>0</v>
      </c>
      <c r="AC652" s="189">
        <f>'INFO'!$J$10</f>
        <v>0</v>
      </c>
      <c r="AD652" s="186">
        <f>'INFO'!$J$9</f>
        <v>0</v>
      </c>
      <c r="AE652" s="186">
        <f>IF($G$640&gt;0,10*$G$640/D652,0)</f>
        <v>0</v>
      </c>
    </row>
    <row r="653" ht="15.35" customHeight="1">
      <c r="A653" t="s" s="180">
        <v>518</v>
      </c>
      <c r="B653" t="s" s="180">
        <v>327</v>
      </c>
      <c r="C653" s="210">
        <v>10130</v>
      </c>
      <c r="D653" s="182">
        <f>_xlfn.SUMIFS('MACROS'!M1:M87,'MACROS'!$C1:$C87,$B653)+_xlfn.SUMIFS('MACROS'!M1:M87,'MACROS'!$C1:$C87,"CH.VM.SHDTSET")</f>
        <v>0</v>
      </c>
      <c r="E653" t="s" s="183">
        <v>5</v>
      </c>
      <c r="F653" s="184">
        <f>VLOOKUP(B653,'MACROS'!C1:T87,5,FALSE)</f>
        <v>166</v>
      </c>
      <c r="G653" s="182">
        <f>_xlfn.SUMIFS('MACROS'!M1:M87,'MACROS'!C1:C87,B653)</f>
        <v>0</v>
      </c>
      <c r="H653" s="185">
        <f>F653*G653</f>
        <v>0</v>
      </c>
      <c r="I653" s="186">
        <f>'INFO'!$D$6</f>
        <v>0</v>
      </c>
      <c r="J653" s="186">
        <f>'INFO'!$D$7</f>
        <v>0</v>
      </c>
      <c r="K653" t="s" s="187">
        <f>'INFO'!$D$8</f>
      </c>
      <c r="L653" s="186">
        <f>'INFO'!$D$9</f>
        <v>0</v>
      </c>
      <c r="M653" s="186">
        <f>'INFO'!$D$10</f>
        <v>0</v>
      </c>
      <c r="N653" t="s" s="187">
        <f>'INFO'!$D$11</f>
      </c>
      <c r="O653" s="186">
        <f>'INFO'!$D$13</f>
        <v>0</v>
      </c>
      <c r="P653" s="186">
        <f>'INFO'!$D$14</f>
        <v>0</v>
      </c>
      <c r="Q653" t="s" s="187">
        <f>'INFO'!$D$15</f>
      </c>
      <c r="R653" s="188">
        <f>'INFO'!$D$17</f>
      </c>
      <c r="S653" t="s" s="187">
        <f>'INFO'!$D$18</f>
      </c>
      <c r="T653" t="s" s="187">
        <f>'INFO'!$D$19</f>
      </c>
      <c r="U653" s="186">
        <f>'INFO'!$D$22</f>
        <v>0</v>
      </c>
      <c r="V653" s="186">
        <f>'INFO'!$D$23</f>
        <v>0</v>
      </c>
      <c r="W653" t="s" s="187">
        <f>'INFO'!$D$24</f>
      </c>
      <c r="X653" s="186">
        <f>'INFO'!$D$25</f>
        <v>0</v>
      </c>
      <c r="Y653" s="186">
        <f>'INFO'!$D$26</f>
        <v>0</v>
      </c>
      <c r="Z653" s="186">
        <f>'INFO'!$D$27</f>
        <v>0</v>
      </c>
      <c r="AA653" t="s" s="187">
        <f>'INFO'!$D$28</f>
      </c>
      <c r="AB653" s="186">
        <f>'INFO'!$D$29</f>
        <v>0</v>
      </c>
      <c r="AC653" s="189">
        <f>'INFO'!$J$10</f>
        <v>0</v>
      </c>
      <c r="AD653" s="186">
        <f>'INFO'!$J$9</f>
        <v>0</v>
      </c>
      <c r="AE653" s="186">
        <f>IF($G$640&gt;0,10*$G$640/D653,0)</f>
        <v>0</v>
      </c>
    </row>
    <row r="654" ht="15.35" customHeight="1">
      <c r="A654" t="s" s="187">
        <v>519</v>
      </c>
      <c r="B654" t="s" s="180">
        <v>329</v>
      </c>
      <c r="C654" s="211">
        <v>10130</v>
      </c>
      <c r="D654" s="182">
        <f>_xlfn.SUMIFS('MACROS'!M1:M87,'MACROS'!$C1:$C87,$B654)+_xlfn.SUMIFS('MACROS'!M1:M87,'MACROS'!$C1:$C87,"CH.VM.SHDTSET")</f>
        <v>0</v>
      </c>
      <c r="E654" t="s" s="183">
        <v>5</v>
      </c>
      <c r="F654" s="184">
        <f>VLOOKUP(B654,'MACROS'!C1:T87,5,FALSE)</f>
        <v>177.5</v>
      </c>
      <c r="G654" s="182">
        <f>_xlfn.SUMIFS('MACROS'!M1:M87,'MACROS'!C1:C87,B654)</f>
        <v>0</v>
      </c>
      <c r="H654" s="185">
        <f>F654*G654</f>
        <v>0</v>
      </c>
      <c r="I654" s="186">
        <f>'INFO'!$D$6</f>
        <v>0</v>
      </c>
      <c r="J654" s="186">
        <f>'INFO'!$D$7</f>
        <v>0</v>
      </c>
      <c r="K654" t="s" s="187">
        <f>'INFO'!$D$8</f>
      </c>
      <c r="L654" s="186">
        <f>'INFO'!$D$9</f>
        <v>0</v>
      </c>
      <c r="M654" s="186">
        <f>'INFO'!$D$10</f>
        <v>0</v>
      </c>
      <c r="N654" t="s" s="187">
        <f>'INFO'!$D$11</f>
      </c>
      <c r="O654" s="186">
        <f>'INFO'!$D$13</f>
        <v>0</v>
      </c>
      <c r="P654" s="186">
        <f>'INFO'!$D$14</f>
        <v>0</v>
      </c>
      <c r="Q654" t="s" s="187">
        <f>'INFO'!$D$15</f>
      </c>
      <c r="R654" s="188">
        <f>'INFO'!$D$17</f>
      </c>
      <c r="S654" t="s" s="187">
        <f>'INFO'!$D$18</f>
      </c>
      <c r="T654" t="s" s="187">
        <f>'INFO'!$D$19</f>
      </c>
      <c r="U654" s="186">
        <f>'INFO'!$D$22</f>
        <v>0</v>
      </c>
      <c r="V654" s="186">
        <f>'INFO'!$D$23</f>
        <v>0</v>
      </c>
      <c r="W654" t="s" s="187">
        <f>'INFO'!$D$24</f>
      </c>
      <c r="X654" s="186">
        <f>'INFO'!$D$25</f>
        <v>0</v>
      </c>
      <c r="Y654" s="186">
        <f>'INFO'!$D$26</f>
        <v>0</v>
      </c>
      <c r="Z654" s="186">
        <f>'INFO'!$D$27</f>
        <v>0</v>
      </c>
      <c r="AA654" t="s" s="187">
        <f>'INFO'!$D$28</f>
      </c>
      <c r="AB654" s="186">
        <f>'INFO'!$D$29</f>
        <v>0</v>
      </c>
      <c r="AC654" s="189">
        <f>'INFO'!$J$10</f>
        <v>0</v>
      </c>
      <c r="AD654" s="186">
        <f>'INFO'!$J$9</f>
        <v>0</v>
      </c>
      <c r="AE654" s="191">
        <f>IF($G$640&gt;0,10*$G$640/D654,0)</f>
        <v>0</v>
      </c>
    </row>
    <row r="655" ht="15.35" customHeight="1">
      <c r="A655" t="s" s="192">
        <v>490</v>
      </c>
      <c r="B655" t="s" s="202">
        <v>270</v>
      </c>
      <c r="C655" s="207">
        <v>10088</v>
      </c>
      <c r="D655" s="169"/>
      <c r="E655" t="s" s="194">
        <v>6</v>
      </c>
      <c r="F655" s="195">
        <f>VLOOKUP(B655,'MACROS'!C1:T87,5,FALSE)</f>
        <v>1686.5</v>
      </c>
      <c r="G655" s="172">
        <f>_xlfn.SUMIFS('MACROS'!N1:N87,'MACROS'!C1:C87,B655)</f>
        <v>0</v>
      </c>
      <c r="H655" s="196">
        <f>F655*G655</f>
        <v>0</v>
      </c>
      <c r="I655" s="197">
        <f>'INFO'!$D$6</f>
        <v>0</v>
      </c>
      <c r="J655" s="197">
        <f>'INFO'!$D$7</f>
        <v>0</v>
      </c>
      <c r="K655" t="s" s="198">
        <f>'INFO'!$D$8</f>
      </c>
      <c r="L655" s="197">
        <f>'INFO'!$D$9</f>
        <v>0</v>
      </c>
      <c r="M655" s="197">
        <f>'INFO'!$D$10</f>
        <v>0</v>
      </c>
      <c r="N655" t="s" s="198">
        <f>'INFO'!$D$11</f>
      </c>
      <c r="O655" s="197">
        <f>'INFO'!$D$13</f>
        <v>0</v>
      </c>
      <c r="P655" s="197">
        <f>'INFO'!$D$14</f>
        <v>0</v>
      </c>
      <c r="Q655" t="s" s="198">
        <f>'INFO'!$D$15</f>
      </c>
      <c r="R655" s="199">
        <f>'INFO'!$D$17</f>
      </c>
      <c r="S655" t="s" s="198">
        <f>'INFO'!$D$18</f>
      </c>
      <c r="T655" t="s" s="198">
        <f>'INFO'!$D$19</f>
      </c>
      <c r="U655" s="197">
        <f>'INFO'!$D$22</f>
        <v>0</v>
      </c>
      <c r="V655" s="197">
        <f>'INFO'!$D$23</f>
        <v>0</v>
      </c>
      <c r="W655" t="s" s="198">
        <f>'INFO'!$D$24</f>
      </c>
      <c r="X655" s="197">
        <f>'INFO'!$D$25</f>
        <v>0</v>
      </c>
      <c r="Y655" s="197">
        <f>'INFO'!$D$26</f>
        <v>0</v>
      </c>
      <c r="Z655" s="197">
        <f>'INFO'!$D$27</f>
        <v>0</v>
      </c>
      <c r="AA655" t="s" s="198">
        <f>'INFO'!$D$28</f>
      </c>
      <c r="AB655" s="197">
        <f>'INFO'!$D$29</f>
        <v>0</v>
      </c>
      <c r="AC655" s="200">
        <f>'INFO'!$J$10</f>
        <v>0</v>
      </c>
      <c r="AD655" s="201">
        <f>'INFO'!$J$9</f>
        <v>0</v>
      </c>
      <c r="AE655" s="179"/>
    </row>
    <row r="656" ht="15.35" customHeight="1">
      <c r="A656" t="s" s="187">
        <v>491</v>
      </c>
      <c r="B656" t="s" s="204">
        <v>273</v>
      </c>
      <c r="C656" s="208">
        <v>10088</v>
      </c>
      <c r="D656" s="182">
        <f>_xlfn.SUMIFS('MACROS'!N1:N87,'MACROS'!$C1:$C87,$B656)+_xlfn.SUMIFS('MACROS'!N1:N87,'MACROS'!$C1:$C87,"CH.VM.SHSET")</f>
        <v>0</v>
      </c>
      <c r="E656" t="s" s="183">
        <v>6</v>
      </c>
      <c r="F656" s="184">
        <f>VLOOKUP(B656,'MACROS'!C1:T87,5,FALSE)</f>
        <v>144.5</v>
      </c>
      <c r="G656" s="182">
        <f>_xlfn.SUMIFS('MACROS'!N1:N87,'MACROS'!C1:C87,B656)</f>
        <v>0</v>
      </c>
      <c r="H656" s="185">
        <f>F656*G656</f>
        <v>0</v>
      </c>
      <c r="I656" s="186">
        <f>'INFO'!$D$6</f>
        <v>0</v>
      </c>
      <c r="J656" s="186">
        <f>'INFO'!$D$7</f>
        <v>0</v>
      </c>
      <c r="K656" t="s" s="187">
        <f>'INFO'!$D$8</f>
      </c>
      <c r="L656" s="186">
        <f>'INFO'!$D$9</f>
        <v>0</v>
      </c>
      <c r="M656" s="186">
        <f>'INFO'!$D$10</f>
        <v>0</v>
      </c>
      <c r="N656" t="s" s="187">
        <f>'INFO'!$D$11</f>
      </c>
      <c r="O656" s="186">
        <f>'INFO'!$D$13</f>
        <v>0</v>
      </c>
      <c r="P656" s="186">
        <f>'INFO'!$D$14</f>
        <v>0</v>
      </c>
      <c r="Q656" t="s" s="187">
        <f>'INFO'!$D$15</f>
      </c>
      <c r="R656" s="188">
        <f>'INFO'!$D$17</f>
      </c>
      <c r="S656" t="s" s="187">
        <f>'INFO'!$D$18</f>
      </c>
      <c r="T656" t="s" s="187">
        <f>'INFO'!$D$19</f>
      </c>
      <c r="U656" s="186">
        <f>'INFO'!$D$22</f>
        <v>0</v>
      </c>
      <c r="V656" s="186">
        <f>'INFO'!$D$23</f>
        <v>0</v>
      </c>
      <c r="W656" t="s" s="187">
        <f>'INFO'!$D$24</f>
      </c>
      <c r="X656" s="186">
        <f>'INFO'!$D$25</f>
        <v>0</v>
      </c>
      <c r="Y656" s="186">
        <f>'INFO'!$D$26</f>
        <v>0</v>
      </c>
      <c r="Z656" s="186">
        <f>'INFO'!$D$27</f>
        <v>0</v>
      </c>
      <c r="AA656" t="s" s="187">
        <f>'INFO'!$D$28</f>
      </c>
      <c r="AB656" s="186">
        <f>'INFO'!$D$29</f>
        <v>0</v>
      </c>
      <c r="AC656" s="189">
        <f>'INFO'!$J$10</f>
        <v>0</v>
      </c>
      <c r="AD656" s="186">
        <f>'INFO'!$J$9</f>
        <v>0</v>
      </c>
      <c r="AE656" s="190">
        <f>IF($G$655&gt;0,10*$G$655/D656,0)</f>
        <v>0</v>
      </c>
    </row>
    <row r="657" ht="15.35" customHeight="1">
      <c r="A657" t="s" s="187">
        <v>492</v>
      </c>
      <c r="B657" t="s" s="204">
        <v>275</v>
      </c>
      <c r="C657" s="208">
        <v>10088</v>
      </c>
      <c r="D657" s="182">
        <f>_xlfn.SUMIFS('MACROS'!N1:N87,'MACROS'!$C1:$C87,$B657)+_xlfn.SUMIFS('MACROS'!N1:N87,'MACROS'!$C1:$C87,"CH.VM.SHSET")</f>
        <v>0</v>
      </c>
      <c r="E657" t="s" s="183">
        <v>6</v>
      </c>
      <c r="F657" s="184">
        <f>VLOOKUP(B657,'MACROS'!C1:T87,5,FALSE)</f>
        <v>136.5</v>
      </c>
      <c r="G657" s="182">
        <f>_xlfn.SUMIFS('MACROS'!N1:N87,'MACROS'!C1:C87,B657)</f>
        <v>0</v>
      </c>
      <c r="H657" s="185">
        <f>F657*G657</f>
        <v>0</v>
      </c>
      <c r="I657" s="186">
        <f>'INFO'!$D$6</f>
        <v>0</v>
      </c>
      <c r="J657" s="186">
        <f>'INFO'!$D$7</f>
        <v>0</v>
      </c>
      <c r="K657" t="s" s="187">
        <f>'INFO'!$D$8</f>
      </c>
      <c r="L657" s="186">
        <f>'INFO'!$D$9</f>
        <v>0</v>
      </c>
      <c r="M657" s="186">
        <f>'INFO'!$D$10</f>
        <v>0</v>
      </c>
      <c r="N657" t="s" s="187">
        <f>'INFO'!$D$11</f>
      </c>
      <c r="O657" s="186">
        <f>'INFO'!$D$13</f>
        <v>0</v>
      </c>
      <c r="P657" s="186">
        <f>'INFO'!$D$14</f>
        <v>0</v>
      </c>
      <c r="Q657" t="s" s="187">
        <f>'INFO'!$D$15</f>
      </c>
      <c r="R657" s="188">
        <f>'INFO'!$D$17</f>
      </c>
      <c r="S657" t="s" s="187">
        <f>'INFO'!$D$18</f>
      </c>
      <c r="T657" t="s" s="187">
        <f>'INFO'!$D$19</f>
      </c>
      <c r="U657" s="186">
        <f>'INFO'!$D$22</f>
        <v>0</v>
      </c>
      <c r="V657" s="186">
        <f>'INFO'!$D$23</f>
        <v>0</v>
      </c>
      <c r="W657" t="s" s="187">
        <f>'INFO'!$D$24</f>
      </c>
      <c r="X657" s="186">
        <f>'INFO'!$D$25</f>
        <v>0</v>
      </c>
      <c r="Y657" s="186">
        <f>'INFO'!$D$26</f>
        <v>0</v>
      </c>
      <c r="Z657" s="186">
        <f>'INFO'!$D$27</f>
        <v>0</v>
      </c>
      <c r="AA657" t="s" s="187">
        <f>'INFO'!$D$28</f>
      </c>
      <c r="AB657" s="186">
        <f>'INFO'!$D$29</f>
        <v>0</v>
      </c>
      <c r="AC657" s="189">
        <f>'INFO'!$J$10</f>
        <v>0</v>
      </c>
      <c r="AD657" s="186">
        <f>'INFO'!$J$9</f>
        <v>0</v>
      </c>
      <c r="AE657" s="186">
        <f>IF($G$655&gt;0,10*$G$655/D657,0)</f>
        <v>0</v>
      </c>
    </row>
    <row r="658" ht="15.35" customHeight="1">
      <c r="A658" t="s" s="187">
        <v>493</v>
      </c>
      <c r="B658" t="s" s="204">
        <v>277</v>
      </c>
      <c r="C658" s="208">
        <v>10088</v>
      </c>
      <c r="D658" s="182">
        <f>_xlfn.SUMIFS('MACROS'!N1:N87,'MACROS'!$C1:$C87,$B658)+_xlfn.SUMIFS('MACROS'!N1:N87,'MACROS'!$C1:$C87,"CH.VM.SHSET")</f>
        <v>0</v>
      </c>
      <c r="E658" t="s" s="183">
        <v>6</v>
      </c>
      <c r="F658" s="184">
        <f>VLOOKUP(B658,'MACROS'!C1:T87,5,FALSE)</f>
        <v>126</v>
      </c>
      <c r="G658" s="182">
        <f>_xlfn.SUMIFS('MACROS'!N1:N87,'MACROS'!C1:C87,B658)</f>
        <v>0</v>
      </c>
      <c r="H658" s="185">
        <f>F658*G658</f>
        <v>0</v>
      </c>
      <c r="I658" s="186">
        <f>'INFO'!$D$6</f>
        <v>0</v>
      </c>
      <c r="J658" s="186">
        <f>'INFO'!$D$7</f>
        <v>0</v>
      </c>
      <c r="K658" t="s" s="187">
        <f>'INFO'!$D$8</f>
      </c>
      <c r="L658" s="186">
        <f>'INFO'!$D$9</f>
        <v>0</v>
      </c>
      <c r="M658" s="186">
        <f>'INFO'!$D$10</f>
        <v>0</v>
      </c>
      <c r="N658" t="s" s="187">
        <f>'INFO'!$D$11</f>
      </c>
      <c r="O658" s="186">
        <f>'INFO'!$D$13</f>
        <v>0</v>
      </c>
      <c r="P658" s="186">
        <f>'INFO'!$D$14</f>
        <v>0</v>
      </c>
      <c r="Q658" t="s" s="187">
        <f>'INFO'!$D$15</f>
      </c>
      <c r="R658" s="188">
        <f>'INFO'!$D$17</f>
      </c>
      <c r="S658" t="s" s="187">
        <f>'INFO'!$D$18</f>
      </c>
      <c r="T658" t="s" s="187">
        <f>'INFO'!$D$19</f>
      </c>
      <c r="U658" s="186">
        <f>'INFO'!$D$22</f>
        <v>0</v>
      </c>
      <c r="V658" s="186">
        <f>'INFO'!$D$23</f>
        <v>0</v>
      </c>
      <c r="W658" t="s" s="187">
        <f>'INFO'!$D$24</f>
      </c>
      <c r="X658" s="186">
        <f>'INFO'!$D$25</f>
        <v>0</v>
      </c>
      <c r="Y658" s="186">
        <f>'INFO'!$D$26</f>
        <v>0</v>
      </c>
      <c r="Z658" s="186">
        <f>'INFO'!$D$27</f>
        <v>0</v>
      </c>
      <c r="AA658" t="s" s="187">
        <f>'INFO'!$D$28</f>
      </c>
      <c r="AB658" s="186">
        <f>'INFO'!$D$29</f>
        <v>0</v>
      </c>
      <c r="AC658" s="189">
        <f>'INFO'!$J$10</f>
        <v>0</v>
      </c>
      <c r="AD658" s="186">
        <f>'INFO'!$J$9</f>
        <v>0</v>
      </c>
      <c r="AE658" s="186">
        <f>IF($G$655&gt;0,10*$G$655/D658,0)</f>
        <v>0</v>
      </c>
    </row>
    <row r="659" ht="15.35" customHeight="1">
      <c r="A659" t="s" s="180">
        <v>494</v>
      </c>
      <c r="B659" t="s" s="204">
        <v>279</v>
      </c>
      <c r="C659" s="208">
        <v>10088</v>
      </c>
      <c r="D659" s="182">
        <f>_xlfn.SUMIFS('MACROS'!N1:N87,'MACROS'!$C1:$C87,$B659)+_xlfn.SUMIFS('MACROS'!N1:N87,'MACROS'!$C1:$C87,"CH.VM.SHSET")</f>
        <v>0</v>
      </c>
      <c r="E659" t="s" s="183">
        <v>6</v>
      </c>
      <c r="F659" s="184">
        <f>VLOOKUP(B659,'MACROS'!C1:T87,5,FALSE)</f>
        <v>129</v>
      </c>
      <c r="G659" s="182">
        <f>_xlfn.SUMIFS('MACROS'!N1:N87,'MACROS'!C1:C87,B659)</f>
        <v>0</v>
      </c>
      <c r="H659" s="185">
        <f>F659*G659</f>
        <v>0</v>
      </c>
      <c r="I659" s="186">
        <f>'INFO'!$D$6</f>
        <v>0</v>
      </c>
      <c r="J659" s="186">
        <f>'INFO'!$D$7</f>
        <v>0</v>
      </c>
      <c r="K659" t="s" s="187">
        <f>'INFO'!$D$8</f>
      </c>
      <c r="L659" s="186">
        <f>'INFO'!$D$9</f>
        <v>0</v>
      </c>
      <c r="M659" s="186">
        <f>'INFO'!$D$10</f>
        <v>0</v>
      </c>
      <c r="N659" t="s" s="187">
        <f>'INFO'!$D$11</f>
      </c>
      <c r="O659" s="186">
        <f>'INFO'!$D$13</f>
        <v>0</v>
      </c>
      <c r="P659" s="186">
        <f>'INFO'!$D$14</f>
        <v>0</v>
      </c>
      <c r="Q659" t="s" s="187">
        <f>'INFO'!$D$15</f>
      </c>
      <c r="R659" s="188">
        <f>'INFO'!$D$17</f>
      </c>
      <c r="S659" t="s" s="187">
        <f>'INFO'!$D$18</f>
      </c>
      <c r="T659" t="s" s="187">
        <f>'INFO'!$D$19</f>
      </c>
      <c r="U659" s="186">
        <f>'INFO'!$D$22</f>
        <v>0</v>
      </c>
      <c r="V659" s="186">
        <f>'INFO'!$D$23</f>
        <v>0</v>
      </c>
      <c r="W659" t="s" s="187">
        <f>'INFO'!$D$24</f>
      </c>
      <c r="X659" s="186">
        <f>'INFO'!$D$25</f>
        <v>0</v>
      </c>
      <c r="Y659" s="186">
        <f>'INFO'!$D$26</f>
        <v>0</v>
      </c>
      <c r="Z659" s="186">
        <f>'INFO'!$D$27</f>
        <v>0</v>
      </c>
      <c r="AA659" t="s" s="187">
        <f>'INFO'!$D$28</f>
      </c>
      <c r="AB659" s="186">
        <f>'INFO'!$D$29</f>
        <v>0</v>
      </c>
      <c r="AC659" s="189">
        <f>'INFO'!$J$10</f>
        <v>0</v>
      </c>
      <c r="AD659" s="186">
        <f>'INFO'!$J$9</f>
        <v>0</v>
      </c>
      <c r="AE659" s="186">
        <f>IF($G$655&gt;0,10*$G$655/D659,0)</f>
        <v>0</v>
      </c>
    </row>
    <row r="660" ht="15.35" customHeight="1">
      <c r="A660" t="s" s="180">
        <v>495</v>
      </c>
      <c r="B660" t="s" s="204">
        <v>281</v>
      </c>
      <c r="C660" s="208">
        <v>10088</v>
      </c>
      <c r="D660" s="182">
        <f>_xlfn.SUMIFS('MACROS'!N1:N87,'MACROS'!$C1:$C87,$B660)+_xlfn.SUMIFS('MACROS'!N1:N87,'MACROS'!$C1:$C87,"CH.VM.SHSET")</f>
        <v>0</v>
      </c>
      <c r="E660" t="s" s="183">
        <v>6</v>
      </c>
      <c r="F660" s="184">
        <f>VLOOKUP(B660,'MACROS'!C1:T87,5,FALSE)</f>
        <v>153</v>
      </c>
      <c r="G660" s="182">
        <f>_xlfn.SUMIFS('MACROS'!N1:N87,'MACROS'!C1:C87,B660)</f>
        <v>0</v>
      </c>
      <c r="H660" s="185">
        <f>F660*G660</f>
        <v>0</v>
      </c>
      <c r="I660" s="186">
        <f>'INFO'!$D$6</f>
        <v>0</v>
      </c>
      <c r="J660" s="186">
        <f>'INFO'!$D$7</f>
        <v>0</v>
      </c>
      <c r="K660" t="s" s="187">
        <f>'INFO'!$D$8</f>
      </c>
      <c r="L660" s="186">
        <f>'INFO'!$D$9</f>
        <v>0</v>
      </c>
      <c r="M660" s="186">
        <f>'INFO'!$D$10</f>
        <v>0</v>
      </c>
      <c r="N660" t="s" s="187">
        <f>'INFO'!$D$11</f>
      </c>
      <c r="O660" s="186">
        <f>'INFO'!$D$13</f>
        <v>0</v>
      </c>
      <c r="P660" s="186">
        <f>'INFO'!$D$14</f>
        <v>0</v>
      </c>
      <c r="Q660" t="s" s="187">
        <f>'INFO'!$D$15</f>
      </c>
      <c r="R660" s="188">
        <f>'INFO'!$D$17</f>
      </c>
      <c r="S660" t="s" s="187">
        <f>'INFO'!$D$18</f>
      </c>
      <c r="T660" t="s" s="187">
        <f>'INFO'!$D$19</f>
      </c>
      <c r="U660" s="186">
        <f>'INFO'!$D$22</f>
        <v>0</v>
      </c>
      <c r="V660" s="186">
        <f>'INFO'!$D$23</f>
        <v>0</v>
      </c>
      <c r="W660" t="s" s="187">
        <f>'INFO'!$D$24</f>
      </c>
      <c r="X660" s="186">
        <f>'INFO'!$D$25</f>
        <v>0</v>
      </c>
      <c r="Y660" s="186">
        <f>'INFO'!$D$26</f>
        <v>0</v>
      </c>
      <c r="Z660" s="186">
        <f>'INFO'!$D$27</f>
        <v>0</v>
      </c>
      <c r="AA660" t="s" s="187">
        <f>'INFO'!$D$28</f>
      </c>
      <c r="AB660" s="186">
        <f>'INFO'!$D$29</f>
        <v>0</v>
      </c>
      <c r="AC660" s="189">
        <f>'INFO'!$J$10</f>
        <v>0</v>
      </c>
      <c r="AD660" s="186">
        <f>'INFO'!$J$9</f>
        <v>0</v>
      </c>
      <c r="AE660" s="186">
        <f>IF($G$655&gt;0,10*$G$655/D660,0)</f>
        <v>0</v>
      </c>
    </row>
    <row r="661" ht="15.35" customHeight="1">
      <c r="A661" t="s" s="180">
        <v>496</v>
      </c>
      <c r="B661" t="s" s="204">
        <v>283</v>
      </c>
      <c r="C661" s="208">
        <v>10088</v>
      </c>
      <c r="D661" s="182">
        <f>_xlfn.SUMIFS('MACROS'!N1:N87,'MACROS'!$C1:$C87,$B661)+_xlfn.SUMIFS('MACROS'!N1:N87,'MACROS'!$C1:$C87,"CH.VM.SHSET")</f>
        <v>0</v>
      </c>
      <c r="E661" t="s" s="183">
        <v>6</v>
      </c>
      <c r="F661" s="184">
        <f>VLOOKUP(B661,'MACROS'!C1:T87,5,FALSE)</f>
        <v>121.5</v>
      </c>
      <c r="G661" s="182">
        <f>_xlfn.SUMIFS('MACROS'!N1:N87,'MACROS'!C1:C87,B661)</f>
        <v>0</v>
      </c>
      <c r="H661" s="185">
        <f>F661*G661</f>
        <v>0</v>
      </c>
      <c r="I661" s="186">
        <f>'INFO'!$D$6</f>
        <v>0</v>
      </c>
      <c r="J661" s="186">
        <f>'INFO'!$D$7</f>
        <v>0</v>
      </c>
      <c r="K661" t="s" s="187">
        <f>'INFO'!$D$8</f>
      </c>
      <c r="L661" s="186">
        <f>'INFO'!$D$9</f>
        <v>0</v>
      </c>
      <c r="M661" s="186">
        <f>'INFO'!$D$10</f>
        <v>0</v>
      </c>
      <c r="N661" t="s" s="187">
        <f>'INFO'!$D$11</f>
      </c>
      <c r="O661" s="186">
        <f>'INFO'!$D$13</f>
        <v>0</v>
      </c>
      <c r="P661" s="186">
        <f>'INFO'!$D$14</f>
        <v>0</v>
      </c>
      <c r="Q661" t="s" s="187">
        <f>'INFO'!$D$15</f>
      </c>
      <c r="R661" s="188">
        <f>'INFO'!$D$17</f>
      </c>
      <c r="S661" t="s" s="187">
        <f>'INFO'!$D$18</f>
      </c>
      <c r="T661" t="s" s="187">
        <f>'INFO'!$D$19</f>
      </c>
      <c r="U661" s="186">
        <f>'INFO'!$D$22</f>
        <v>0</v>
      </c>
      <c r="V661" s="186">
        <f>'INFO'!$D$23</f>
        <v>0</v>
      </c>
      <c r="W661" t="s" s="187">
        <f>'INFO'!$D$24</f>
      </c>
      <c r="X661" s="186">
        <f>'INFO'!$D$25</f>
        <v>0</v>
      </c>
      <c r="Y661" s="186">
        <f>'INFO'!$D$26</f>
        <v>0</v>
      </c>
      <c r="Z661" s="186">
        <f>'INFO'!$D$27</f>
        <v>0</v>
      </c>
      <c r="AA661" t="s" s="187">
        <f>'INFO'!$D$28</f>
      </c>
      <c r="AB661" s="186">
        <f>'INFO'!$D$29</f>
        <v>0</v>
      </c>
      <c r="AC661" s="189">
        <f>'INFO'!$J$10</f>
        <v>0</v>
      </c>
      <c r="AD661" s="186">
        <f>'INFO'!$J$9</f>
        <v>0</v>
      </c>
      <c r="AE661" s="186">
        <f>IF($G$655&gt;0,10*$G$655/D661,0)</f>
        <v>0</v>
      </c>
    </row>
    <row r="662" ht="15.35" customHeight="1">
      <c r="A662" t="s" s="180">
        <v>497</v>
      </c>
      <c r="B662" t="s" s="204">
        <v>285</v>
      </c>
      <c r="C662" s="208">
        <v>10088</v>
      </c>
      <c r="D662" s="182">
        <f>_xlfn.SUMIFS('MACROS'!N1:N87,'MACROS'!$C1:$C87,$B662)+_xlfn.SUMIFS('MACROS'!N1:N87,'MACROS'!$C1:$C87,"CH.VM.SHSET")</f>
        <v>0</v>
      </c>
      <c r="E662" t="s" s="183">
        <v>6</v>
      </c>
      <c r="F662" s="184">
        <f>VLOOKUP(B662,'MACROS'!C1:T87,5,FALSE)</f>
        <v>126</v>
      </c>
      <c r="G662" s="182">
        <f>_xlfn.SUMIFS('MACROS'!N1:N87,'MACROS'!C1:C87,B662)</f>
        <v>0</v>
      </c>
      <c r="H662" s="185">
        <f>F662*G662</f>
        <v>0</v>
      </c>
      <c r="I662" s="186">
        <f>'INFO'!$D$6</f>
        <v>0</v>
      </c>
      <c r="J662" s="186">
        <f>'INFO'!$D$7</f>
        <v>0</v>
      </c>
      <c r="K662" t="s" s="187">
        <f>'INFO'!$D$8</f>
      </c>
      <c r="L662" s="186">
        <f>'INFO'!$D$9</f>
        <v>0</v>
      </c>
      <c r="M662" s="186">
        <f>'INFO'!$D$10</f>
        <v>0</v>
      </c>
      <c r="N662" t="s" s="187">
        <f>'INFO'!$D$11</f>
      </c>
      <c r="O662" s="186">
        <f>'INFO'!$D$13</f>
        <v>0</v>
      </c>
      <c r="P662" s="186">
        <f>'INFO'!$D$14</f>
        <v>0</v>
      </c>
      <c r="Q662" t="s" s="187">
        <f>'INFO'!$D$15</f>
      </c>
      <c r="R662" s="188">
        <f>'INFO'!$D$17</f>
      </c>
      <c r="S662" t="s" s="187">
        <f>'INFO'!$D$18</f>
      </c>
      <c r="T662" t="s" s="187">
        <f>'INFO'!$D$19</f>
      </c>
      <c r="U662" s="186">
        <f>'INFO'!$D$22</f>
        <v>0</v>
      </c>
      <c r="V662" s="186">
        <f>'INFO'!$D$23</f>
        <v>0</v>
      </c>
      <c r="W662" t="s" s="187">
        <f>'INFO'!$D$24</f>
      </c>
      <c r="X662" s="186">
        <f>'INFO'!$D$25</f>
        <v>0</v>
      </c>
      <c r="Y662" s="186">
        <f>'INFO'!$D$26</f>
        <v>0</v>
      </c>
      <c r="Z662" s="186">
        <f>'INFO'!$D$27</f>
        <v>0</v>
      </c>
      <c r="AA662" t="s" s="187">
        <f>'INFO'!$D$28</f>
      </c>
      <c r="AB662" s="186">
        <f>'INFO'!$D$29</f>
        <v>0</v>
      </c>
      <c r="AC662" s="189">
        <f>'INFO'!$J$10</f>
        <v>0</v>
      </c>
      <c r="AD662" s="186">
        <f>'INFO'!$J$9</f>
        <v>0</v>
      </c>
      <c r="AE662" s="186">
        <f>IF($G$655&gt;0,10*$G$655/D662,0)</f>
        <v>0</v>
      </c>
    </row>
    <row r="663" ht="15.35" customHeight="1">
      <c r="A663" t="s" s="180">
        <v>498</v>
      </c>
      <c r="B663" t="s" s="204">
        <v>287</v>
      </c>
      <c r="C663" s="208">
        <v>10088</v>
      </c>
      <c r="D663" s="182">
        <f>_xlfn.SUMIFS('MACROS'!N1:N87,'MACROS'!$C1:$C87,$B663)+_xlfn.SUMIFS('MACROS'!N1:N87,'MACROS'!$C1:$C87,"CH.VM.SHSET")</f>
        <v>0</v>
      </c>
      <c r="E663" t="s" s="183">
        <v>6</v>
      </c>
      <c r="F663" s="184">
        <f>VLOOKUP(B663,'MACROS'!C1:T87,5,FALSE)</f>
        <v>118</v>
      </c>
      <c r="G663" s="182">
        <f>_xlfn.SUMIFS('MACROS'!N1:N87,'MACROS'!C1:C87,B663)</f>
        <v>0</v>
      </c>
      <c r="H663" s="185">
        <f>F663*G663</f>
        <v>0</v>
      </c>
      <c r="I663" s="186">
        <f>'INFO'!$D$6</f>
        <v>0</v>
      </c>
      <c r="J663" s="186">
        <f>'INFO'!$D$7</f>
        <v>0</v>
      </c>
      <c r="K663" t="s" s="187">
        <f>'INFO'!$D$8</f>
      </c>
      <c r="L663" s="186">
        <f>'INFO'!$D$9</f>
        <v>0</v>
      </c>
      <c r="M663" s="186">
        <f>'INFO'!$D$10</f>
        <v>0</v>
      </c>
      <c r="N663" t="s" s="187">
        <f>'INFO'!$D$11</f>
      </c>
      <c r="O663" s="186">
        <f>'INFO'!$D$13</f>
        <v>0</v>
      </c>
      <c r="P663" s="186">
        <f>'INFO'!$D$14</f>
        <v>0</v>
      </c>
      <c r="Q663" t="s" s="187">
        <f>'INFO'!$D$15</f>
      </c>
      <c r="R663" s="188">
        <f>'INFO'!$D$17</f>
      </c>
      <c r="S663" t="s" s="187">
        <f>'INFO'!$D$18</f>
      </c>
      <c r="T663" t="s" s="187">
        <f>'INFO'!$D$19</f>
      </c>
      <c r="U663" s="186">
        <f>'INFO'!$D$22</f>
        <v>0</v>
      </c>
      <c r="V663" s="186">
        <f>'INFO'!$D$23</f>
        <v>0</v>
      </c>
      <c r="W663" t="s" s="187">
        <f>'INFO'!$D$24</f>
      </c>
      <c r="X663" s="186">
        <f>'INFO'!$D$25</f>
        <v>0</v>
      </c>
      <c r="Y663" s="186">
        <f>'INFO'!$D$26</f>
        <v>0</v>
      </c>
      <c r="Z663" s="186">
        <f>'INFO'!$D$27</f>
        <v>0</v>
      </c>
      <c r="AA663" t="s" s="187">
        <f>'INFO'!$D$28</f>
      </c>
      <c r="AB663" s="186">
        <f>'INFO'!$D$29</f>
        <v>0</v>
      </c>
      <c r="AC663" s="189">
        <f>'INFO'!$J$10</f>
        <v>0</v>
      </c>
      <c r="AD663" s="186">
        <f>'INFO'!$J$9</f>
        <v>0</v>
      </c>
      <c r="AE663" s="186">
        <f>IF($G$655&gt;0,10*$G$655/D663,0)</f>
        <v>0</v>
      </c>
    </row>
    <row r="664" ht="15.35" customHeight="1">
      <c r="A664" t="s" s="180">
        <v>499</v>
      </c>
      <c r="B664" t="s" s="204">
        <v>289</v>
      </c>
      <c r="C664" s="208">
        <v>10088</v>
      </c>
      <c r="D664" s="182">
        <f>_xlfn.SUMIFS('MACROS'!N1:N87,'MACROS'!$C1:$C87,$B664)+_xlfn.SUMIFS('MACROS'!N1:N87,'MACROS'!$C1:$C87,"CH.VM.SHSET")</f>
        <v>0</v>
      </c>
      <c r="E664" t="s" s="183">
        <v>6</v>
      </c>
      <c r="F664" s="184">
        <f>VLOOKUP(B664,'MACROS'!C1:T87,5,FALSE)</f>
        <v>142.5</v>
      </c>
      <c r="G664" s="182">
        <f>_xlfn.SUMIFS('MACROS'!N1:N87,'MACROS'!C1:C87,B664)</f>
        <v>0</v>
      </c>
      <c r="H664" s="185">
        <f>F664*G664</f>
        <v>0</v>
      </c>
      <c r="I664" s="186">
        <f>'INFO'!$D$6</f>
        <v>0</v>
      </c>
      <c r="J664" s="186">
        <f>'INFO'!$D$7</f>
        <v>0</v>
      </c>
      <c r="K664" t="s" s="187">
        <f>'INFO'!$D$8</f>
      </c>
      <c r="L664" s="186">
        <f>'INFO'!$D$9</f>
        <v>0</v>
      </c>
      <c r="M664" s="186">
        <f>'INFO'!$D$10</f>
        <v>0</v>
      </c>
      <c r="N664" t="s" s="187">
        <f>'INFO'!$D$11</f>
      </c>
      <c r="O664" s="186">
        <f>'INFO'!$D$13</f>
        <v>0</v>
      </c>
      <c r="P664" s="186">
        <f>'INFO'!$D$14</f>
        <v>0</v>
      </c>
      <c r="Q664" t="s" s="187">
        <f>'INFO'!$D$15</f>
      </c>
      <c r="R664" s="188">
        <f>'INFO'!$D$17</f>
      </c>
      <c r="S664" t="s" s="187">
        <f>'INFO'!$D$18</f>
      </c>
      <c r="T664" t="s" s="187">
        <f>'INFO'!$D$19</f>
      </c>
      <c r="U664" s="186">
        <f>'INFO'!$D$22</f>
        <v>0</v>
      </c>
      <c r="V664" s="186">
        <f>'INFO'!$D$23</f>
        <v>0</v>
      </c>
      <c r="W664" t="s" s="187">
        <f>'INFO'!$D$24</f>
      </c>
      <c r="X664" s="186">
        <f>'INFO'!$D$25</f>
        <v>0</v>
      </c>
      <c r="Y664" s="186">
        <f>'INFO'!$D$26</f>
        <v>0</v>
      </c>
      <c r="Z664" s="186">
        <f>'INFO'!$D$27</f>
        <v>0</v>
      </c>
      <c r="AA664" t="s" s="187">
        <f>'INFO'!$D$28</f>
      </c>
      <c r="AB664" s="186">
        <f>'INFO'!$D$29</f>
        <v>0</v>
      </c>
      <c r="AC664" s="189">
        <f>'INFO'!$J$10</f>
        <v>0</v>
      </c>
      <c r="AD664" s="186">
        <f>'INFO'!$J$9</f>
        <v>0</v>
      </c>
      <c r="AE664" s="186">
        <f>IF($G$655&gt;0,10*$G$655/D664,0)</f>
        <v>0</v>
      </c>
    </row>
    <row r="665" ht="15.35" customHeight="1">
      <c r="A665" t="s" s="180">
        <v>500</v>
      </c>
      <c r="B665" t="s" s="204">
        <v>291</v>
      </c>
      <c r="C665" s="208">
        <v>10088</v>
      </c>
      <c r="D665" s="182">
        <f>_xlfn.SUMIFS('MACROS'!N1:N87,'MACROS'!$C1:$C87,$B665)+_xlfn.SUMIFS('MACROS'!N1:N87,'MACROS'!$C1:$C87,"CH.VM.SHSET")</f>
        <v>0</v>
      </c>
      <c r="E665" t="s" s="183">
        <v>6</v>
      </c>
      <c r="F665" s="184">
        <f>VLOOKUP(B665,'MACROS'!C1:T87,5,FALSE)</f>
        <v>114.5</v>
      </c>
      <c r="G665" s="182">
        <f>_xlfn.SUMIFS('MACROS'!N1:N87,'MACROS'!C1:C87,B665)</f>
        <v>0</v>
      </c>
      <c r="H665" s="185">
        <f>F665*G665</f>
        <v>0</v>
      </c>
      <c r="I665" s="186">
        <f>'INFO'!$D$6</f>
        <v>0</v>
      </c>
      <c r="J665" s="186">
        <f>'INFO'!$D$7</f>
        <v>0</v>
      </c>
      <c r="K665" t="s" s="187">
        <f>'INFO'!$D$8</f>
      </c>
      <c r="L665" s="186">
        <f>'INFO'!$D$9</f>
        <v>0</v>
      </c>
      <c r="M665" s="186">
        <f>'INFO'!$D$10</f>
        <v>0</v>
      </c>
      <c r="N665" t="s" s="187">
        <f>'INFO'!$D$11</f>
      </c>
      <c r="O665" s="186">
        <f>'INFO'!$D$13</f>
        <v>0</v>
      </c>
      <c r="P665" s="186">
        <f>'INFO'!$D$14</f>
        <v>0</v>
      </c>
      <c r="Q665" t="s" s="187">
        <f>'INFO'!$D$15</f>
      </c>
      <c r="R665" s="188">
        <f>'INFO'!$D$17</f>
      </c>
      <c r="S665" t="s" s="187">
        <f>'INFO'!$D$18</f>
      </c>
      <c r="T665" t="s" s="187">
        <f>'INFO'!$D$19</f>
      </c>
      <c r="U665" s="186">
        <f>'INFO'!$D$22</f>
        <v>0</v>
      </c>
      <c r="V665" s="186">
        <f>'INFO'!$D$23</f>
        <v>0</v>
      </c>
      <c r="W665" t="s" s="187">
        <f>'INFO'!$D$24</f>
      </c>
      <c r="X665" s="186">
        <f>'INFO'!$D$25</f>
        <v>0</v>
      </c>
      <c r="Y665" s="186">
        <f>'INFO'!$D$26</f>
        <v>0</v>
      </c>
      <c r="Z665" s="186">
        <f>'INFO'!$D$27</f>
        <v>0</v>
      </c>
      <c r="AA665" t="s" s="187">
        <f>'INFO'!$D$28</f>
      </c>
      <c r="AB665" s="186">
        <f>'INFO'!$D$29</f>
        <v>0</v>
      </c>
      <c r="AC665" s="189">
        <f>'INFO'!$J$10</f>
        <v>0</v>
      </c>
      <c r="AD665" s="186">
        <f>'INFO'!$J$9</f>
        <v>0</v>
      </c>
      <c r="AE665" s="186">
        <f>IF($G$655&gt;0,10*$G$655/D665,0)</f>
        <v>0</v>
      </c>
    </row>
    <row r="666" ht="15.35" customHeight="1">
      <c r="A666" t="s" s="180">
        <v>501</v>
      </c>
      <c r="B666" t="s" s="204">
        <v>293</v>
      </c>
      <c r="C666" s="208">
        <v>10088</v>
      </c>
      <c r="D666" s="182">
        <f>_xlfn.SUMIFS('MACROS'!N1:N87,'MACROS'!$C1:$C87,$B666)+_xlfn.SUMIFS('MACROS'!N1:N87,'MACROS'!$C1:$C87,"CH.VM.SHSET")</f>
        <v>0</v>
      </c>
      <c r="E666" t="s" s="183">
        <v>6</v>
      </c>
      <c r="F666" s="184">
        <f>VLOOKUP(B666,'MACROS'!C1:T87,5,FALSE)</f>
        <v>126</v>
      </c>
      <c r="G666" s="182">
        <f>_xlfn.SUMIFS('MACROS'!N1:N87,'MACROS'!C1:C87,B666)</f>
        <v>0</v>
      </c>
      <c r="H666" s="185">
        <f>F666*G666</f>
        <v>0</v>
      </c>
      <c r="I666" s="186">
        <f>'INFO'!$D$6</f>
        <v>0</v>
      </c>
      <c r="J666" s="186">
        <f>'INFO'!$D$7</f>
        <v>0</v>
      </c>
      <c r="K666" t="s" s="187">
        <f>'INFO'!$D$8</f>
      </c>
      <c r="L666" s="186">
        <f>'INFO'!$D$9</f>
        <v>0</v>
      </c>
      <c r="M666" s="186">
        <f>'INFO'!$D$10</f>
        <v>0</v>
      </c>
      <c r="N666" t="s" s="187">
        <f>'INFO'!$D$11</f>
      </c>
      <c r="O666" s="186">
        <f>'INFO'!$D$13</f>
        <v>0</v>
      </c>
      <c r="P666" s="186">
        <f>'INFO'!$D$14</f>
        <v>0</v>
      </c>
      <c r="Q666" t="s" s="187">
        <f>'INFO'!$D$15</f>
      </c>
      <c r="R666" s="188">
        <f>'INFO'!$D$17</f>
      </c>
      <c r="S666" t="s" s="187">
        <f>'INFO'!$D$18</f>
      </c>
      <c r="T666" t="s" s="187">
        <f>'INFO'!$D$19</f>
      </c>
      <c r="U666" s="186">
        <f>'INFO'!$D$22</f>
        <v>0</v>
      </c>
      <c r="V666" s="186">
        <f>'INFO'!$D$23</f>
        <v>0</v>
      </c>
      <c r="W666" t="s" s="187">
        <f>'INFO'!$D$24</f>
      </c>
      <c r="X666" s="186">
        <f>'INFO'!$D$25</f>
        <v>0</v>
      </c>
      <c r="Y666" s="186">
        <f>'INFO'!$D$26</f>
        <v>0</v>
      </c>
      <c r="Z666" s="186">
        <f>'INFO'!$D$27</f>
        <v>0</v>
      </c>
      <c r="AA666" t="s" s="187">
        <f>'INFO'!$D$28</f>
      </c>
      <c r="AB666" s="186">
        <f>'INFO'!$D$29</f>
        <v>0</v>
      </c>
      <c r="AC666" s="189">
        <f>'INFO'!$J$10</f>
        <v>0</v>
      </c>
      <c r="AD666" s="186">
        <f>'INFO'!$J$9</f>
        <v>0</v>
      </c>
      <c r="AE666" s="186">
        <f>IF($G$655&gt;0,10*$G$655/D666,0)</f>
        <v>0</v>
      </c>
    </row>
    <row r="667" ht="15.35" customHeight="1">
      <c r="A667" t="s" s="180">
        <v>502</v>
      </c>
      <c r="B667" t="s" s="204">
        <v>295</v>
      </c>
      <c r="C667" s="208">
        <v>10088</v>
      </c>
      <c r="D667" s="182">
        <f>_xlfn.SUMIFS('MACROS'!N1:N87,'MACROS'!$C1:$C87,$B667)+_xlfn.SUMIFS('MACROS'!N1:N87,'MACROS'!$C1:$C87,"CH.VM.SHSET")</f>
        <v>0</v>
      </c>
      <c r="E667" t="s" s="183">
        <v>6</v>
      </c>
      <c r="F667" s="184">
        <f>VLOOKUP(B667,'MACROS'!C1:T87,5,FALSE)</f>
        <v>157.5</v>
      </c>
      <c r="G667" s="182">
        <f>_xlfn.SUMIFS('MACROS'!N1:N87,'MACROS'!C1:C87,B667)</f>
        <v>0</v>
      </c>
      <c r="H667" s="185">
        <f>F667*G667</f>
        <v>0</v>
      </c>
      <c r="I667" s="186">
        <f>'INFO'!$D$6</f>
        <v>0</v>
      </c>
      <c r="J667" s="186">
        <f>'INFO'!$D$7</f>
        <v>0</v>
      </c>
      <c r="K667" t="s" s="187">
        <f>'INFO'!$D$8</f>
      </c>
      <c r="L667" s="186">
        <f>'INFO'!$D$9</f>
        <v>0</v>
      </c>
      <c r="M667" s="186">
        <f>'INFO'!$D$10</f>
        <v>0</v>
      </c>
      <c r="N667" t="s" s="187">
        <f>'INFO'!$D$11</f>
      </c>
      <c r="O667" s="186">
        <f>'INFO'!$D$13</f>
        <v>0</v>
      </c>
      <c r="P667" s="186">
        <f>'INFO'!$D$14</f>
        <v>0</v>
      </c>
      <c r="Q667" t="s" s="187">
        <f>'INFO'!$D$15</f>
      </c>
      <c r="R667" s="188">
        <f>'INFO'!$D$17</f>
      </c>
      <c r="S667" t="s" s="187">
        <f>'INFO'!$D$18</f>
      </c>
      <c r="T667" t="s" s="187">
        <f>'INFO'!$D$19</f>
      </c>
      <c r="U667" s="186">
        <f>'INFO'!$D$22</f>
        <v>0</v>
      </c>
      <c r="V667" s="186">
        <f>'INFO'!$D$23</f>
        <v>0</v>
      </c>
      <c r="W667" t="s" s="187">
        <f>'INFO'!$D$24</f>
      </c>
      <c r="X667" s="186">
        <f>'INFO'!$D$25</f>
        <v>0</v>
      </c>
      <c r="Y667" s="186">
        <f>'INFO'!$D$26</f>
        <v>0</v>
      </c>
      <c r="Z667" s="186">
        <f>'INFO'!$D$27</f>
        <v>0</v>
      </c>
      <c r="AA667" t="s" s="187">
        <f>'INFO'!$D$28</f>
      </c>
      <c r="AB667" s="186">
        <f>'INFO'!$D$29</f>
        <v>0</v>
      </c>
      <c r="AC667" s="189">
        <f>'INFO'!$J$10</f>
        <v>0</v>
      </c>
      <c r="AD667" s="186">
        <f>'INFO'!$J$9</f>
        <v>0</v>
      </c>
      <c r="AE667" s="186">
        <f>IF($G$655&gt;0,10*$G$655/D667,0)</f>
        <v>0</v>
      </c>
    </row>
    <row r="668" ht="15.35" customHeight="1">
      <c r="A668" t="s" s="187">
        <v>503</v>
      </c>
      <c r="B668" t="s" s="204">
        <v>297</v>
      </c>
      <c r="C668" s="208">
        <v>10088</v>
      </c>
      <c r="D668" s="182">
        <f>_xlfn.SUMIFS('MACROS'!N1:N87,'MACROS'!$C1:$C87,$B668)+_xlfn.SUMIFS('MACROS'!N1:N87,'MACROS'!$C1:$C87,"CH.VM.SHSET")</f>
        <v>0</v>
      </c>
      <c r="E668" t="s" s="183">
        <v>6</v>
      </c>
      <c r="F668" s="184">
        <f>VLOOKUP(B668,'MACROS'!C1:T87,5,FALSE)</f>
        <v>134</v>
      </c>
      <c r="G668" s="182">
        <f>_xlfn.SUMIFS('MACROS'!N1:N87,'MACROS'!C1:C87,B668)</f>
        <v>0</v>
      </c>
      <c r="H668" s="185">
        <f>F668*G668</f>
        <v>0</v>
      </c>
      <c r="I668" s="186">
        <f>'INFO'!$D$6</f>
        <v>0</v>
      </c>
      <c r="J668" s="186">
        <f>'INFO'!$D$7</f>
        <v>0</v>
      </c>
      <c r="K668" t="s" s="187">
        <f>'INFO'!$D$8</f>
      </c>
      <c r="L668" s="186">
        <f>'INFO'!$D$9</f>
        <v>0</v>
      </c>
      <c r="M668" s="186">
        <f>'INFO'!$D$10</f>
        <v>0</v>
      </c>
      <c r="N668" t="s" s="187">
        <f>'INFO'!$D$11</f>
      </c>
      <c r="O668" s="186">
        <f>'INFO'!$D$13</f>
        <v>0</v>
      </c>
      <c r="P668" s="186">
        <f>'INFO'!$D$14</f>
        <v>0</v>
      </c>
      <c r="Q668" t="s" s="187">
        <f>'INFO'!$D$15</f>
      </c>
      <c r="R668" s="188">
        <f>'INFO'!$D$17</f>
      </c>
      <c r="S668" t="s" s="187">
        <f>'INFO'!$D$18</f>
      </c>
      <c r="T668" t="s" s="187">
        <f>'INFO'!$D$19</f>
      </c>
      <c r="U668" s="186">
        <f>'INFO'!$D$22</f>
        <v>0</v>
      </c>
      <c r="V668" s="186">
        <f>'INFO'!$D$23</f>
        <v>0</v>
      </c>
      <c r="W668" t="s" s="187">
        <f>'INFO'!$D$24</f>
      </c>
      <c r="X668" s="186">
        <f>'INFO'!$D$25</f>
        <v>0</v>
      </c>
      <c r="Y668" s="186">
        <f>'INFO'!$D$26</f>
        <v>0</v>
      </c>
      <c r="Z668" s="186">
        <f>'INFO'!$D$27</f>
        <v>0</v>
      </c>
      <c r="AA668" t="s" s="187">
        <f>'INFO'!$D$28</f>
      </c>
      <c r="AB668" s="186">
        <f>'INFO'!$D$29</f>
        <v>0</v>
      </c>
      <c r="AC668" s="189">
        <f>'INFO'!$J$10</f>
        <v>0</v>
      </c>
      <c r="AD668" s="186">
        <f>'INFO'!$J$9</f>
        <v>0</v>
      </c>
      <c r="AE668" s="186">
        <f>IF($G$655&gt;0,10*$G$655/D668,0)</f>
        <v>0</v>
      </c>
    </row>
    <row r="669" ht="15.35" customHeight="1">
      <c r="A669" t="s" s="187">
        <v>504</v>
      </c>
      <c r="B669" t="s" s="204">
        <v>299</v>
      </c>
      <c r="C669" s="208">
        <v>10088</v>
      </c>
      <c r="D669" s="182">
        <f>_xlfn.SUMIFS('MACROS'!N1:N87,'MACROS'!$C1:$C87,$B669)+_xlfn.SUMIFS('MACROS'!N1:N87,'MACROS'!$C1:$C87,"CH.VM.SHSET")</f>
        <v>0</v>
      </c>
      <c r="E669" t="s" s="183">
        <v>6</v>
      </c>
      <c r="F669" s="184">
        <f>VLOOKUP(B669,'MACROS'!C1:T87,5,FALSE)</f>
        <v>144.5</v>
      </c>
      <c r="G669" s="182">
        <f>_xlfn.SUMIFS('MACROS'!N1:N87,'MACROS'!C1:C87,B669)</f>
        <v>0</v>
      </c>
      <c r="H669" s="185">
        <f>F669*G669</f>
        <v>0</v>
      </c>
      <c r="I669" s="186">
        <f>'INFO'!$D$6</f>
        <v>0</v>
      </c>
      <c r="J669" s="186">
        <f>'INFO'!$D$7</f>
        <v>0</v>
      </c>
      <c r="K669" t="s" s="187">
        <f>'INFO'!$D$8</f>
      </c>
      <c r="L669" s="186">
        <f>'INFO'!$D$9</f>
        <v>0</v>
      </c>
      <c r="M669" s="186">
        <f>'INFO'!$D$10</f>
        <v>0</v>
      </c>
      <c r="N669" t="s" s="187">
        <f>'INFO'!$D$11</f>
      </c>
      <c r="O669" s="186">
        <f>'INFO'!$D$13</f>
        <v>0</v>
      </c>
      <c r="P669" s="186">
        <f>'INFO'!$D$14</f>
        <v>0</v>
      </c>
      <c r="Q669" t="s" s="187">
        <f>'INFO'!$D$15</f>
      </c>
      <c r="R669" s="188">
        <f>'INFO'!$D$17</f>
      </c>
      <c r="S669" t="s" s="187">
        <f>'INFO'!$D$18</f>
      </c>
      <c r="T669" t="s" s="187">
        <f>'INFO'!$D$19</f>
      </c>
      <c r="U669" s="186">
        <f>'INFO'!$D$22</f>
        <v>0</v>
      </c>
      <c r="V669" s="186">
        <f>'INFO'!$D$23</f>
        <v>0</v>
      </c>
      <c r="W669" t="s" s="187">
        <f>'INFO'!$D$24</f>
      </c>
      <c r="X669" s="186">
        <f>'INFO'!$D$25</f>
        <v>0</v>
      </c>
      <c r="Y669" s="186">
        <f>'INFO'!$D$26</f>
        <v>0</v>
      </c>
      <c r="Z669" s="186">
        <f>'INFO'!$D$27</f>
        <v>0</v>
      </c>
      <c r="AA669" t="s" s="187">
        <f>'INFO'!$D$28</f>
      </c>
      <c r="AB669" s="186">
        <f>'INFO'!$D$29</f>
        <v>0</v>
      </c>
      <c r="AC669" s="189">
        <f>'INFO'!$J$10</f>
        <v>0</v>
      </c>
      <c r="AD669" s="186">
        <f>'INFO'!$J$9</f>
        <v>0</v>
      </c>
      <c r="AE669" s="191">
        <f>IF($G$655&gt;0,10*$G$655/D669,0)</f>
        <v>0</v>
      </c>
    </row>
    <row r="670" ht="15.35" customHeight="1">
      <c r="A670" t="s" s="192">
        <v>505</v>
      </c>
      <c r="B670" t="s" s="192">
        <v>301</v>
      </c>
      <c r="C670" s="209">
        <v>10129</v>
      </c>
      <c r="D670" s="169"/>
      <c r="E670" t="s" s="194">
        <v>6</v>
      </c>
      <c r="F670" s="195">
        <f>VLOOKUP(B670,'MACROS'!C1:T87,5,FALSE)</f>
        <v>2070</v>
      </c>
      <c r="G670" s="172">
        <f>_xlfn.SUMIFS('MACROS'!N1:N87,'MACROS'!C1:C87,B670)</f>
        <v>0</v>
      </c>
      <c r="H670" s="196">
        <f>F670*G670</f>
        <v>0</v>
      </c>
      <c r="I670" s="197">
        <f>'INFO'!$D$6</f>
        <v>0</v>
      </c>
      <c r="J670" s="197">
        <f>'INFO'!$D$7</f>
        <v>0</v>
      </c>
      <c r="K670" t="s" s="198">
        <f>'INFO'!$D$8</f>
      </c>
      <c r="L670" s="197">
        <f>'INFO'!$D$9</f>
        <v>0</v>
      </c>
      <c r="M670" s="197">
        <f>'INFO'!$D$10</f>
        <v>0</v>
      </c>
      <c r="N670" t="s" s="198">
        <f>'INFO'!$D$11</f>
      </c>
      <c r="O670" s="197">
        <f>'INFO'!$D$13</f>
        <v>0</v>
      </c>
      <c r="P670" s="197">
        <f>'INFO'!$D$14</f>
        <v>0</v>
      </c>
      <c r="Q670" t="s" s="198">
        <f>'INFO'!$D$15</f>
      </c>
      <c r="R670" s="199">
        <f>'INFO'!$D$17</f>
      </c>
      <c r="S670" t="s" s="198">
        <f>'INFO'!$D$18</f>
      </c>
      <c r="T670" t="s" s="198">
        <f>'INFO'!$D$19</f>
      </c>
      <c r="U670" s="197">
        <f>'INFO'!$D$22</f>
        <v>0</v>
      </c>
      <c r="V670" s="197">
        <f>'INFO'!$D$23</f>
        <v>0</v>
      </c>
      <c r="W670" t="s" s="198">
        <f>'INFO'!$D$24</f>
      </c>
      <c r="X670" s="197">
        <f>'INFO'!$D$25</f>
        <v>0</v>
      </c>
      <c r="Y670" s="197">
        <f>'INFO'!$D$26</f>
        <v>0</v>
      </c>
      <c r="Z670" s="197">
        <f>'INFO'!$D$27</f>
        <v>0</v>
      </c>
      <c r="AA670" t="s" s="198">
        <f>'INFO'!$D$28</f>
      </c>
      <c r="AB670" s="197">
        <f>'INFO'!$D$29</f>
        <v>0</v>
      </c>
      <c r="AC670" s="200">
        <f>'INFO'!$J$10</f>
        <v>0</v>
      </c>
      <c r="AD670" s="201">
        <f>'INFO'!$J$9</f>
        <v>0</v>
      </c>
      <c r="AE670" s="179"/>
    </row>
    <row r="671" ht="15.35" customHeight="1">
      <c r="A671" t="s" s="187">
        <v>506</v>
      </c>
      <c r="B671" t="s" s="180">
        <v>303</v>
      </c>
      <c r="C671" s="210">
        <v>10129</v>
      </c>
      <c r="D671" s="182">
        <f>_xlfn.SUMIFS('MACROS'!N1:N87,'MACROS'!$C1:$C87,$B671)+_xlfn.SUMIFS('MACROS'!N1:N87,'MACROS'!$C1:$C87,"CH.VM.SHDTSET")</f>
        <v>0</v>
      </c>
      <c r="E671" t="s" s="183">
        <v>6</v>
      </c>
      <c r="F671" s="184">
        <f>VLOOKUP(B671,'MACROS'!C1:T87,5,FALSE)</f>
        <v>178</v>
      </c>
      <c r="G671" s="182">
        <f>_xlfn.SUMIFS('MACROS'!N1:N87,'MACROS'!C1:C87,B671)</f>
        <v>0</v>
      </c>
      <c r="H671" s="185">
        <f>F671*G671</f>
        <v>0</v>
      </c>
      <c r="I671" s="186">
        <f>'INFO'!$D$6</f>
        <v>0</v>
      </c>
      <c r="J671" s="186">
        <f>'INFO'!$D$7</f>
        <v>0</v>
      </c>
      <c r="K671" t="s" s="187">
        <f>'INFO'!$D$8</f>
      </c>
      <c r="L671" s="186">
        <f>'INFO'!$D$9</f>
        <v>0</v>
      </c>
      <c r="M671" s="186">
        <f>'INFO'!$D$10</f>
        <v>0</v>
      </c>
      <c r="N671" t="s" s="187">
        <f>'INFO'!$D$11</f>
      </c>
      <c r="O671" s="186">
        <f>'INFO'!$D$13</f>
        <v>0</v>
      </c>
      <c r="P671" s="186">
        <f>'INFO'!$D$14</f>
        <v>0</v>
      </c>
      <c r="Q671" t="s" s="187">
        <f>'INFO'!$D$15</f>
      </c>
      <c r="R671" s="188">
        <f>'INFO'!$D$17</f>
      </c>
      <c r="S671" t="s" s="187">
        <f>'INFO'!$D$18</f>
      </c>
      <c r="T671" t="s" s="187">
        <f>'INFO'!$D$19</f>
      </c>
      <c r="U671" s="186">
        <f>'INFO'!$D$22</f>
        <v>0</v>
      </c>
      <c r="V671" s="186">
        <f>'INFO'!$D$23</f>
        <v>0</v>
      </c>
      <c r="W671" t="s" s="187">
        <f>'INFO'!$D$24</f>
      </c>
      <c r="X671" s="186">
        <f>'INFO'!$D$25</f>
        <v>0</v>
      </c>
      <c r="Y671" s="186">
        <f>'INFO'!$D$26</f>
        <v>0</v>
      </c>
      <c r="Z671" s="186">
        <f>'INFO'!$D$27</f>
        <v>0</v>
      </c>
      <c r="AA671" t="s" s="187">
        <f>'INFO'!$D$28</f>
      </c>
      <c r="AB671" s="186">
        <f>'INFO'!$D$29</f>
        <v>0</v>
      </c>
      <c r="AC671" s="189">
        <f>'INFO'!$J$10</f>
        <v>0</v>
      </c>
      <c r="AD671" s="186">
        <f>'INFO'!$J$9</f>
        <v>0</v>
      </c>
      <c r="AE671" s="190">
        <f>IF($G$670&gt;0,10*$G$670/D671,0)</f>
        <v>0</v>
      </c>
    </row>
    <row r="672" ht="15.35" customHeight="1">
      <c r="A672" t="s" s="187">
        <v>507</v>
      </c>
      <c r="B672" t="s" s="180">
        <v>305</v>
      </c>
      <c r="C672" s="210">
        <v>10129</v>
      </c>
      <c r="D672" s="182">
        <f>_xlfn.SUMIFS('MACROS'!N1:N87,'MACROS'!$C1:$C87,$B672)+_xlfn.SUMIFS('MACROS'!N1:N87,'MACROS'!$C1:$C87,"CH.VM.SHDTSET")</f>
        <v>0</v>
      </c>
      <c r="E672" t="s" s="183">
        <v>6</v>
      </c>
      <c r="F672" s="184">
        <f>VLOOKUP(B672,'MACROS'!C1:T87,5,FALSE)</f>
        <v>165</v>
      </c>
      <c r="G672" s="182">
        <f>_xlfn.SUMIFS('MACROS'!N1:N87,'MACROS'!C1:C87,B672)</f>
        <v>0</v>
      </c>
      <c r="H672" s="185">
        <f>F672*G672</f>
        <v>0</v>
      </c>
      <c r="I672" s="186">
        <f>'INFO'!$D$6</f>
        <v>0</v>
      </c>
      <c r="J672" s="186">
        <f>'INFO'!$D$7</f>
        <v>0</v>
      </c>
      <c r="K672" t="s" s="187">
        <f>'INFO'!$D$8</f>
      </c>
      <c r="L672" s="186">
        <f>'INFO'!$D$9</f>
        <v>0</v>
      </c>
      <c r="M672" s="186">
        <f>'INFO'!$D$10</f>
        <v>0</v>
      </c>
      <c r="N672" t="s" s="187">
        <f>'INFO'!$D$11</f>
      </c>
      <c r="O672" s="186">
        <f>'INFO'!$D$13</f>
        <v>0</v>
      </c>
      <c r="P672" s="186">
        <f>'INFO'!$D$14</f>
        <v>0</v>
      </c>
      <c r="Q672" t="s" s="187">
        <f>'INFO'!$D$15</f>
      </c>
      <c r="R672" s="188">
        <f>'INFO'!$D$17</f>
      </c>
      <c r="S672" t="s" s="187">
        <f>'INFO'!$D$18</f>
      </c>
      <c r="T672" t="s" s="187">
        <f>'INFO'!$D$19</f>
      </c>
      <c r="U672" s="186">
        <f>'INFO'!$D$22</f>
        <v>0</v>
      </c>
      <c r="V672" s="186">
        <f>'INFO'!$D$23</f>
        <v>0</v>
      </c>
      <c r="W672" t="s" s="187">
        <f>'INFO'!$D$24</f>
      </c>
      <c r="X672" s="186">
        <f>'INFO'!$D$25</f>
        <v>0</v>
      </c>
      <c r="Y672" s="186">
        <f>'INFO'!$D$26</f>
        <v>0</v>
      </c>
      <c r="Z672" s="186">
        <f>'INFO'!$D$27</f>
        <v>0</v>
      </c>
      <c r="AA672" t="s" s="187">
        <f>'INFO'!$D$28</f>
      </c>
      <c r="AB672" s="186">
        <f>'INFO'!$D$29</f>
        <v>0</v>
      </c>
      <c r="AC672" s="189">
        <f>'INFO'!$J$10</f>
        <v>0</v>
      </c>
      <c r="AD672" s="186">
        <f>'INFO'!$J$9</f>
        <v>0</v>
      </c>
      <c r="AE672" s="186">
        <f>IF($G$670&gt;0,10*$G$670/D672,0)</f>
        <v>0</v>
      </c>
    </row>
    <row r="673" ht="15.35" customHeight="1">
      <c r="A673" t="s" s="187">
        <v>508</v>
      </c>
      <c r="B673" t="s" s="180">
        <v>307</v>
      </c>
      <c r="C673" s="210">
        <v>10129</v>
      </c>
      <c r="D673" s="182">
        <f>_xlfn.SUMIFS('MACROS'!N1:N87,'MACROS'!$C1:$C87,$B673)+_xlfn.SUMIFS('MACROS'!N1:N87,'MACROS'!$C1:$C87,"CH.VM.SHDTSET")</f>
        <v>0</v>
      </c>
      <c r="E673" t="s" s="183">
        <v>6</v>
      </c>
      <c r="F673" s="184">
        <f>VLOOKUP(B673,'MACROS'!C1:T87,5,FALSE)</f>
        <v>156</v>
      </c>
      <c r="G673" s="182">
        <f>_xlfn.SUMIFS('MACROS'!N1:N87,'MACROS'!C1:C87,B673)</f>
        <v>0</v>
      </c>
      <c r="H673" s="185">
        <f>F673*G673</f>
        <v>0</v>
      </c>
      <c r="I673" s="186">
        <f>'INFO'!$D$6</f>
        <v>0</v>
      </c>
      <c r="J673" s="186">
        <f>'INFO'!$D$7</f>
        <v>0</v>
      </c>
      <c r="K673" t="s" s="187">
        <f>'INFO'!$D$8</f>
      </c>
      <c r="L673" s="186">
        <f>'INFO'!$D$9</f>
        <v>0</v>
      </c>
      <c r="M673" s="186">
        <f>'INFO'!$D$10</f>
        <v>0</v>
      </c>
      <c r="N673" t="s" s="187">
        <f>'INFO'!$D$11</f>
      </c>
      <c r="O673" s="186">
        <f>'INFO'!$D$13</f>
        <v>0</v>
      </c>
      <c r="P673" s="186">
        <f>'INFO'!$D$14</f>
        <v>0</v>
      </c>
      <c r="Q673" t="s" s="187">
        <f>'INFO'!$D$15</f>
      </c>
      <c r="R673" s="188">
        <f>'INFO'!$D$17</f>
      </c>
      <c r="S673" t="s" s="187">
        <f>'INFO'!$D$18</f>
      </c>
      <c r="T673" t="s" s="187">
        <f>'INFO'!$D$19</f>
      </c>
      <c r="U673" s="186">
        <f>'INFO'!$D$22</f>
        <v>0</v>
      </c>
      <c r="V673" s="186">
        <f>'INFO'!$D$23</f>
        <v>0</v>
      </c>
      <c r="W673" t="s" s="187">
        <f>'INFO'!$D$24</f>
      </c>
      <c r="X673" s="186">
        <f>'INFO'!$D$25</f>
        <v>0</v>
      </c>
      <c r="Y673" s="186">
        <f>'INFO'!$D$26</f>
        <v>0</v>
      </c>
      <c r="Z673" s="186">
        <f>'INFO'!$D$27</f>
        <v>0</v>
      </c>
      <c r="AA673" t="s" s="187">
        <f>'INFO'!$D$28</f>
      </c>
      <c r="AB673" s="186">
        <f>'INFO'!$D$29</f>
        <v>0</v>
      </c>
      <c r="AC673" s="189">
        <f>'INFO'!$J$10</f>
        <v>0</v>
      </c>
      <c r="AD673" s="186">
        <f>'INFO'!$J$9</f>
        <v>0</v>
      </c>
      <c r="AE673" s="186">
        <f>IF($G$670&gt;0,10*$G$670/D673,0)</f>
        <v>0</v>
      </c>
    </row>
    <row r="674" ht="15.35" customHeight="1">
      <c r="A674" t="s" s="180">
        <v>509</v>
      </c>
      <c r="B674" t="s" s="180">
        <v>309</v>
      </c>
      <c r="C674" s="210">
        <v>10129</v>
      </c>
      <c r="D674" s="182">
        <f>_xlfn.SUMIFS('MACROS'!N1:N87,'MACROS'!$C1:$C87,$B674)+_xlfn.SUMIFS('MACROS'!N1:N87,'MACROS'!$C1:$C87,"CH.VM.SHDTSET")</f>
        <v>0</v>
      </c>
      <c r="E674" t="s" s="183">
        <v>6</v>
      </c>
      <c r="F674" s="184">
        <f>VLOOKUP(B674,'MACROS'!C1:T87,5,FALSE)</f>
        <v>157.5</v>
      </c>
      <c r="G674" s="182">
        <f>_xlfn.SUMIFS('MACROS'!N1:N87,'MACROS'!C1:C87,B674)</f>
        <v>0</v>
      </c>
      <c r="H674" s="185">
        <f>F674*G674</f>
        <v>0</v>
      </c>
      <c r="I674" s="186">
        <f>'INFO'!$D$6</f>
        <v>0</v>
      </c>
      <c r="J674" s="186">
        <f>'INFO'!$D$7</f>
        <v>0</v>
      </c>
      <c r="K674" t="s" s="187">
        <f>'INFO'!$D$8</f>
      </c>
      <c r="L674" s="186">
        <f>'INFO'!$D$9</f>
        <v>0</v>
      </c>
      <c r="M674" s="186">
        <f>'INFO'!$D$10</f>
        <v>0</v>
      </c>
      <c r="N674" t="s" s="187">
        <f>'INFO'!$D$11</f>
      </c>
      <c r="O674" s="186">
        <f>'INFO'!$D$13</f>
        <v>0</v>
      </c>
      <c r="P674" s="186">
        <f>'INFO'!$D$14</f>
        <v>0</v>
      </c>
      <c r="Q674" t="s" s="187">
        <f>'INFO'!$D$15</f>
      </c>
      <c r="R674" s="188">
        <f>'INFO'!$D$17</f>
      </c>
      <c r="S674" t="s" s="187">
        <f>'INFO'!$D$18</f>
      </c>
      <c r="T674" t="s" s="187">
        <f>'INFO'!$D$19</f>
      </c>
      <c r="U674" s="186">
        <f>'INFO'!$D$22</f>
        <v>0</v>
      </c>
      <c r="V674" s="186">
        <f>'INFO'!$D$23</f>
        <v>0</v>
      </c>
      <c r="W674" t="s" s="187">
        <f>'INFO'!$D$24</f>
      </c>
      <c r="X674" s="186">
        <f>'INFO'!$D$25</f>
        <v>0</v>
      </c>
      <c r="Y674" s="186">
        <f>'INFO'!$D$26</f>
        <v>0</v>
      </c>
      <c r="Z674" s="186">
        <f>'INFO'!$D$27</f>
        <v>0</v>
      </c>
      <c r="AA674" t="s" s="187">
        <f>'INFO'!$D$28</f>
      </c>
      <c r="AB674" s="186">
        <f>'INFO'!$D$29</f>
        <v>0</v>
      </c>
      <c r="AC674" s="189">
        <f>'INFO'!$J$10</f>
        <v>0</v>
      </c>
      <c r="AD674" s="186">
        <f>'INFO'!$J$9</f>
        <v>0</v>
      </c>
      <c r="AE674" s="186">
        <f>IF($G$670&gt;0,10*$G$670/D674,0)</f>
        <v>0</v>
      </c>
    </row>
    <row r="675" ht="15.35" customHeight="1">
      <c r="A675" t="s" s="180">
        <v>510</v>
      </c>
      <c r="B675" t="s" s="180">
        <v>311</v>
      </c>
      <c r="C675" s="210">
        <v>10129</v>
      </c>
      <c r="D675" s="182">
        <f>_xlfn.SUMIFS('MACROS'!N1:N87,'MACROS'!$C1:$C87,$B675)+_xlfn.SUMIFS('MACROS'!N1:N87,'MACROS'!$C1:$C87,"CH.VM.SHDTSET")</f>
        <v>0</v>
      </c>
      <c r="E675" t="s" s="183">
        <v>6</v>
      </c>
      <c r="F675" s="184">
        <f>VLOOKUP(B675,'MACROS'!C1:T87,5,FALSE)</f>
        <v>191.5</v>
      </c>
      <c r="G675" s="182">
        <f>_xlfn.SUMIFS('MACROS'!N1:N87,'MACROS'!C1:C87,B675)</f>
        <v>0</v>
      </c>
      <c r="H675" s="185">
        <f>F675*G675</f>
        <v>0</v>
      </c>
      <c r="I675" s="186">
        <f>'INFO'!$D$6</f>
        <v>0</v>
      </c>
      <c r="J675" s="186">
        <f>'INFO'!$D$7</f>
        <v>0</v>
      </c>
      <c r="K675" t="s" s="187">
        <f>'INFO'!$D$8</f>
      </c>
      <c r="L675" s="186">
        <f>'INFO'!$D$9</f>
        <v>0</v>
      </c>
      <c r="M675" s="186">
        <f>'INFO'!$D$10</f>
        <v>0</v>
      </c>
      <c r="N675" t="s" s="187">
        <f>'INFO'!$D$11</f>
      </c>
      <c r="O675" s="186">
        <f>'INFO'!$D$13</f>
        <v>0</v>
      </c>
      <c r="P675" s="186">
        <f>'INFO'!$D$14</f>
        <v>0</v>
      </c>
      <c r="Q675" t="s" s="187">
        <f>'INFO'!$D$15</f>
      </c>
      <c r="R675" s="188">
        <f>'INFO'!$D$17</f>
      </c>
      <c r="S675" t="s" s="187">
        <f>'INFO'!$D$18</f>
      </c>
      <c r="T675" t="s" s="187">
        <f>'INFO'!$D$19</f>
      </c>
      <c r="U675" s="186">
        <f>'INFO'!$D$22</f>
        <v>0</v>
      </c>
      <c r="V675" s="186">
        <f>'INFO'!$D$23</f>
        <v>0</v>
      </c>
      <c r="W675" t="s" s="187">
        <f>'INFO'!$D$24</f>
      </c>
      <c r="X675" s="186">
        <f>'INFO'!$D$25</f>
        <v>0</v>
      </c>
      <c r="Y675" s="186">
        <f>'INFO'!$D$26</f>
        <v>0</v>
      </c>
      <c r="Z675" s="186">
        <f>'INFO'!$D$27</f>
        <v>0</v>
      </c>
      <c r="AA675" t="s" s="187">
        <f>'INFO'!$D$28</f>
      </c>
      <c r="AB675" s="186">
        <f>'INFO'!$D$29</f>
        <v>0</v>
      </c>
      <c r="AC675" s="189">
        <f>'INFO'!$J$10</f>
        <v>0</v>
      </c>
      <c r="AD675" s="186">
        <f>'INFO'!$J$9</f>
        <v>0</v>
      </c>
      <c r="AE675" s="186">
        <f>IF($G$670&gt;0,10*$G$670/D675,0)</f>
        <v>0</v>
      </c>
    </row>
    <row r="676" ht="15.35" customHeight="1">
      <c r="A676" t="s" s="180">
        <v>511</v>
      </c>
      <c r="B676" t="s" s="180">
        <v>313</v>
      </c>
      <c r="C676" s="210">
        <v>10129</v>
      </c>
      <c r="D676" s="182">
        <f>_xlfn.SUMIFS('MACROS'!N1:N87,'MACROS'!$C1:$C87,$B676)+_xlfn.SUMIFS('MACROS'!N1:N87,'MACROS'!$C1:$C87,"CH.VM.SHDTSET")</f>
        <v>0</v>
      </c>
      <c r="E676" t="s" s="183">
        <v>6</v>
      </c>
      <c r="F676" s="184">
        <f>VLOOKUP(B676,'MACROS'!C1:T87,5,FALSE)</f>
        <v>148</v>
      </c>
      <c r="G676" s="182">
        <f>_xlfn.SUMIFS('MACROS'!N1:N87,'MACROS'!C1:C87,B676)</f>
        <v>0</v>
      </c>
      <c r="H676" s="185">
        <f>F676*G676</f>
        <v>0</v>
      </c>
      <c r="I676" s="186">
        <f>'INFO'!$D$6</f>
        <v>0</v>
      </c>
      <c r="J676" s="186">
        <f>'INFO'!$D$7</f>
        <v>0</v>
      </c>
      <c r="K676" t="s" s="187">
        <f>'INFO'!$D$8</f>
      </c>
      <c r="L676" s="186">
        <f>'INFO'!$D$9</f>
        <v>0</v>
      </c>
      <c r="M676" s="186">
        <f>'INFO'!$D$10</f>
        <v>0</v>
      </c>
      <c r="N676" t="s" s="187">
        <f>'INFO'!$D$11</f>
      </c>
      <c r="O676" s="186">
        <f>'INFO'!$D$13</f>
        <v>0</v>
      </c>
      <c r="P676" s="186">
        <f>'INFO'!$D$14</f>
        <v>0</v>
      </c>
      <c r="Q676" t="s" s="187">
        <f>'INFO'!$D$15</f>
      </c>
      <c r="R676" s="188">
        <f>'INFO'!$D$17</f>
      </c>
      <c r="S676" t="s" s="187">
        <f>'INFO'!$D$18</f>
      </c>
      <c r="T676" t="s" s="187">
        <f>'INFO'!$D$19</f>
      </c>
      <c r="U676" s="186">
        <f>'INFO'!$D$22</f>
        <v>0</v>
      </c>
      <c r="V676" s="186">
        <f>'INFO'!$D$23</f>
        <v>0</v>
      </c>
      <c r="W676" t="s" s="187">
        <f>'INFO'!$D$24</f>
      </c>
      <c r="X676" s="186">
        <f>'INFO'!$D$25</f>
        <v>0</v>
      </c>
      <c r="Y676" s="186">
        <f>'INFO'!$D$26</f>
        <v>0</v>
      </c>
      <c r="Z676" s="186">
        <f>'INFO'!$D$27</f>
        <v>0</v>
      </c>
      <c r="AA676" t="s" s="187">
        <f>'INFO'!$D$28</f>
      </c>
      <c r="AB676" s="186">
        <f>'INFO'!$D$29</f>
        <v>0</v>
      </c>
      <c r="AC676" s="189">
        <f>'INFO'!$J$10</f>
        <v>0</v>
      </c>
      <c r="AD676" s="186">
        <f>'INFO'!$J$9</f>
        <v>0</v>
      </c>
      <c r="AE676" s="186">
        <f>IF($G$670&gt;0,10*$G$670/D676,0)</f>
        <v>0</v>
      </c>
    </row>
    <row r="677" ht="15.35" customHeight="1">
      <c r="A677" t="s" s="180">
        <v>512</v>
      </c>
      <c r="B677" t="s" s="180">
        <v>315</v>
      </c>
      <c r="C677" s="210">
        <v>10129</v>
      </c>
      <c r="D677" s="182">
        <f>_xlfn.SUMIFS('MACROS'!N1:N87,'MACROS'!$C1:$C87,$B677)+_xlfn.SUMIFS('MACROS'!N1:N87,'MACROS'!$C1:$C87,"CH.VM.SHDTSET")</f>
        <v>0</v>
      </c>
      <c r="E677" t="s" s="183">
        <v>6</v>
      </c>
      <c r="F677" s="184">
        <f>VLOOKUP(B677,'MACROS'!C1:T87,5,FALSE)</f>
        <v>154.5</v>
      </c>
      <c r="G677" s="182">
        <f>_xlfn.SUMIFS('MACROS'!N1:N87,'MACROS'!C1:C87,B677)</f>
        <v>0</v>
      </c>
      <c r="H677" s="185">
        <f>F677*G677</f>
        <v>0</v>
      </c>
      <c r="I677" s="186">
        <f>'INFO'!$D$6</f>
        <v>0</v>
      </c>
      <c r="J677" s="186">
        <f>'INFO'!$D$7</f>
        <v>0</v>
      </c>
      <c r="K677" t="s" s="187">
        <f>'INFO'!$D$8</f>
      </c>
      <c r="L677" s="186">
        <f>'INFO'!$D$9</f>
        <v>0</v>
      </c>
      <c r="M677" s="186">
        <f>'INFO'!$D$10</f>
        <v>0</v>
      </c>
      <c r="N677" t="s" s="187">
        <f>'INFO'!$D$11</f>
      </c>
      <c r="O677" s="186">
        <f>'INFO'!$D$13</f>
        <v>0</v>
      </c>
      <c r="P677" s="186">
        <f>'INFO'!$D$14</f>
        <v>0</v>
      </c>
      <c r="Q677" t="s" s="187">
        <f>'INFO'!$D$15</f>
      </c>
      <c r="R677" s="188">
        <f>'INFO'!$D$17</f>
      </c>
      <c r="S677" t="s" s="187">
        <f>'INFO'!$D$18</f>
      </c>
      <c r="T677" t="s" s="187">
        <f>'INFO'!$D$19</f>
      </c>
      <c r="U677" s="186">
        <f>'INFO'!$D$22</f>
        <v>0</v>
      </c>
      <c r="V677" s="186">
        <f>'INFO'!$D$23</f>
        <v>0</v>
      </c>
      <c r="W677" t="s" s="187">
        <f>'INFO'!$D$24</f>
      </c>
      <c r="X677" s="186">
        <f>'INFO'!$D$25</f>
        <v>0</v>
      </c>
      <c r="Y677" s="186">
        <f>'INFO'!$D$26</f>
        <v>0</v>
      </c>
      <c r="Z677" s="186">
        <f>'INFO'!$D$27</f>
        <v>0</v>
      </c>
      <c r="AA677" t="s" s="187">
        <f>'INFO'!$D$28</f>
      </c>
      <c r="AB677" s="186">
        <f>'INFO'!$D$29</f>
        <v>0</v>
      </c>
      <c r="AC677" s="189">
        <f>'INFO'!$J$10</f>
        <v>0</v>
      </c>
      <c r="AD677" s="186">
        <f>'INFO'!$J$9</f>
        <v>0</v>
      </c>
      <c r="AE677" s="186">
        <f>IF($G$670&gt;0,10*$G$670/D677,0)</f>
        <v>0</v>
      </c>
    </row>
    <row r="678" ht="15.35" customHeight="1">
      <c r="A678" t="s" s="180">
        <v>513</v>
      </c>
      <c r="B678" t="s" s="180">
        <v>317</v>
      </c>
      <c r="C678" s="210">
        <v>10129</v>
      </c>
      <c r="D678" s="182">
        <f>_xlfn.SUMIFS('MACROS'!N1:N87,'MACROS'!$C1:$C87,$B678)+_xlfn.SUMIFS('MACROS'!N1:N87,'MACROS'!$C1:$C87,"CH.VM.SHDTSET")</f>
        <v>0</v>
      </c>
      <c r="E678" t="s" s="183">
        <v>6</v>
      </c>
      <c r="F678" s="184">
        <f>VLOOKUP(B678,'MACROS'!C1:T87,5,FALSE)</f>
        <v>143</v>
      </c>
      <c r="G678" s="182">
        <f>_xlfn.SUMIFS('MACROS'!N1:N87,'MACROS'!C1:C87,B678)</f>
        <v>0</v>
      </c>
      <c r="H678" s="185">
        <f>F678*G678</f>
        <v>0</v>
      </c>
      <c r="I678" s="186">
        <f>'INFO'!$D$6</f>
        <v>0</v>
      </c>
      <c r="J678" s="186">
        <f>'INFO'!$D$7</f>
        <v>0</v>
      </c>
      <c r="K678" t="s" s="187">
        <f>'INFO'!$D$8</f>
      </c>
      <c r="L678" s="186">
        <f>'INFO'!$D$9</f>
        <v>0</v>
      </c>
      <c r="M678" s="186">
        <f>'INFO'!$D$10</f>
        <v>0</v>
      </c>
      <c r="N678" t="s" s="187">
        <f>'INFO'!$D$11</f>
      </c>
      <c r="O678" s="186">
        <f>'INFO'!$D$13</f>
        <v>0</v>
      </c>
      <c r="P678" s="186">
        <f>'INFO'!$D$14</f>
        <v>0</v>
      </c>
      <c r="Q678" t="s" s="187">
        <f>'INFO'!$D$15</f>
      </c>
      <c r="R678" s="188">
        <f>'INFO'!$D$17</f>
      </c>
      <c r="S678" t="s" s="187">
        <f>'INFO'!$D$18</f>
      </c>
      <c r="T678" t="s" s="187">
        <f>'INFO'!$D$19</f>
      </c>
      <c r="U678" s="186">
        <f>'INFO'!$D$22</f>
        <v>0</v>
      </c>
      <c r="V678" s="186">
        <f>'INFO'!$D$23</f>
        <v>0</v>
      </c>
      <c r="W678" t="s" s="187">
        <f>'INFO'!$D$24</f>
      </c>
      <c r="X678" s="186">
        <f>'INFO'!$D$25</f>
        <v>0</v>
      </c>
      <c r="Y678" s="186">
        <f>'INFO'!$D$26</f>
        <v>0</v>
      </c>
      <c r="Z678" s="186">
        <f>'INFO'!$D$27</f>
        <v>0</v>
      </c>
      <c r="AA678" t="s" s="187">
        <f>'INFO'!$D$28</f>
      </c>
      <c r="AB678" s="186">
        <f>'INFO'!$D$29</f>
        <v>0</v>
      </c>
      <c r="AC678" s="189">
        <f>'INFO'!$J$10</f>
        <v>0</v>
      </c>
      <c r="AD678" s="186">
        <f>'INFO'!$J$9</f>
        <v>0</v>
      </c>
      <c r="AE678" s="186">
        <f>IF($G$670&gt;0,10*$G$670/D678,0)</f>
        <v>0</v>
      </c>
    </row>
    <row r="679" ht="15.35" customHeight="1">
      <c r="A679" t="s" s="180">
        <v>514</v>
      </c>
      <c r="B679" t="s" s="180">
        <v>319</v>
      </c>
      <c r="C679" s="210">
        <v>10129</v>
      </c>
      <c r="D679" s="182">
        <f>_xlfn.SUMIFS('MACROS'!N1:N87,'MACROS'!$C1:$C87,$B679)+_xlfn.SUMIFS('MACROS'!N1:N87,'MACROS'!$C1:$C87,"CH.VM.SHDTSET")</f>
        <v>0</v>
      </c>
      <c r="E679" t="s" s="183">
        <v>6</v>
      </c>
      <c r="F679" s="184">
        <f>VLOOKUP(B679,'MACROS'!C1:T87,5,FALSE)</f>
        <v>174.5</v>
      </c>
      <c r="G679" s="182">
        <f>_xlfn.SUMIFS('MACROS'!N1:N87,'MACROS'!C1:C87,B679)</f>
        <v>0</v>
      </c>
      <c r="H679" s="185">
        <f>F679*G679</f>
        <v>0</v>
      </c>
      <c r="I679" s="186">
        <f>'INFO'!$D$6</f>
        <v>0</v>
      </c>
      <c r="J679" s="186">
        <f>'INFO'!$D$7</f>
        <v>0</v>
      </c>
      <c r="K679" t="s" s="187">
        <f>'INFO'!$D$8</f>
      </c>
      <c r="L679" s="186">
        <f>'INFO'!$D$9</f>
        <v>0</v>
      </c>
      <c r="M679" s="186">
        <f>'INFO'!$D$10</f>
        <v>0</v>
      </c>
      <c r="N679" t="s" s="187">
        <f>'INFO'!$D$11</f>
      </c>
      <c r="O679" s="186">
        <f>'INFO'!$D$13</f>
        <v>0</v>
      </c>
      <c r="P679" s="186">
        <f>'INFO'!$D$14</f>
        <v>0</v>
      </c>
      <c r="Q679" t="s" s="187">
        <f>'INFO'!$D$15</f>
      </c>
      <c r="R679" s="188">
        <f>'INFO'!$D$17</f>
      </c>
      <c r="S679" t="s" s="187">
        <f>'INFO'!$D$18</f>
      </c>
      <c r="T679" t="s" s="187">
        <f>'INFO'!$D$19</f>
      </c>
      <c r="U679" s="186">
        <f>'INFO'!$D$22</f>
        <v>0</v>
      </c>
      <c r="V679" s="186">
        <f>'INFO'!$D$23</f>
        <v>0</v>
      </c>
      <c r="W679" t="s" s="187">
        <f>'INFO'!$D$24</f>
      </c>
      <c r="X679" s="186">
        <f>'INFO'!$D$25</f>
        <v>0</v>
      </c>
      <c r="Y679" s="186">
        <f>'INFO'!$D$26</f>
        <v>0</v>
      </c>
      <c r="Z679" s="186">
        <f>'INFO'!$D$27</f>
        <v>0</v>
      </c>
      <c r="AA679" t="s" s="187">
        <f>'INFO'!$D$28</f>
      </c>
      <c r="AB679" s="186">
        <f>'INFO'!$D$29</f>
        <v>0</v>
      </c>
      <c r="AC679" s="189">
        <f>'INFO'!$J$10</f>
        <v>0</v>
      </c>
      <c r="AD679" s="186">
        <f>'INFO'!$J$9</f>
        <v>0</v>
      </c>
      <c r="AE679" s="186">
        <f>IF($G$670&gt;0,10*$G$670/D679,0)</f>
        <v>0</v>
      </c>
    </row>
    <row r="680" ht="15.35" customHeight="1">
      <c r="A680" t="s" s="180">
        <v>515</v>
      </c>
      <c r="B680" t="s" s="180">
        <v>321</v>
      </c>
      <c r="C680" s="210">
        <v>10129</v>
      </c>
      <c r="D680" s="182">
        <f>_xlfn.SUMIFS('MACROS'!N1:N87,'MACROS'!$C1:$C87,$B680)+_xlfn.SUMIFS('MACROS'!N1:N87,'MACROS'!$C1:$C87,"CH.VM.SHDTSET")</f>
        <v>0</v>
      </c>
      <c r="E680" t="s" s="183">
        <v>6</v>
      </c>
      <c r="F680" s="184">
        <f>VLOOKUP(B680,'MACROS'!C1:T87,5,FALSE)</f>
        <v>138</v>
      </c>
      <c r="G680" s="182">
        <f>_xlfn.SUMIFS('MACROS'!N1:N87,'MACROS'!C1:C87,B680)</f>
        <v>0</v>
      </c>
      <c r="H680" s="185">
        <f>F680*G680</f>
        <v>0</v>
      </c>
      <c r="I680" s="186">
        <f>'INFO'!$D$6</f>
        <v>0</v>
      </c>
      <c r="J680" s="186">
        <f>'INFO'!$D$7</f>
        <v>0</v>
      </c>
      <c r="K680" t="s" s="187">
        <f>'INFO'!$D$8</f>
      </c>
      <c r="L680" s="186">
        <f>'INFO'!$D$9</f>
        <v>0</v>
      </c>
      <c r="M680" s="186">
        <f>'INFO'!$D$10</f>
        <v>0</v>
      </c>
      <c r="N680" t="s" s="187">
        <f>'INFO'!$D$11</f>
      </c>
      <c r="O680" s="186">
        <f>'INFO'!$D$13</f>
        <v>0</v>
      </c>
      <c r="P680" s="186">
        <f>'INFO'!$D$14</f>
        <v>0</v>
      </c>
      <c r="Q680" t="s" s="187">
        <f>'INFO'!$D$15</f>
      </c>
      <c r="R680" s="188">
        <f>'INFO'!$D$17</f>
      </c>
      <c r="S680" t="s" s="187">
        <f>'INFO'!$D$18</f>
      </c>
      <c r="T680" t="s" s="187">
        <f>'INFO'!$D$19</f>
      </c>
      <c r="U680" s="186">
        <f>'INFO'!$D$22</f>
        <v>0</v>
      </c>
      <c r="V680" s="186">
        <f>'INFO'!$D$23</f>
        <v>0</v>
      </c>
      <c r="W680" t="s" s="187">
        <f>'INFO'!$D$24</f>
      </c>
      <c r="X680" s="186">
        <f>'INFO'!$D$25</f>
        <v>0</v>
      </c>
      <c r="Y680" s="186">
        <f>'INFO'!$D$26</f>
        <v>0</v>
      </c>
      <c r="Z680" s="186">
        <f>'INFO'!$D$27</f>
        <v>0</v>
      </c>
      <c r="AA680" t="s" s="187">
        <f>'INFO'!$D$28</f>
      </c>
      <c r="AB680" s="186">
        <f>'INFO'!$D$29</f>
        <v>0</v>
      </c>
      <c r="AC680" s="189">
        <f>'INFO'!$J$10</f>
        <v>0</v>
      </c>
      <c r="AD680" s="186">
        <f>'INFO'!$J$9</f>
        <v>0</v>
      </c>
      <c r="AE680" s="186">
        <f>IF($G$670&gt;0,10*$G$670/D680,0)</f>
        <v>0</v>
      </c>
    </row>
    <row r="681" ht="15.35" customHeight="1">
      <c r="A681" t="s" s="180">
        <v>516</v>
      </c>
      <c r="B681" t="s" s="180">
        <v>323</v>
      </c>
      <c r="C681" s="210">
        <v>10129</v>
      </c>
      <c r="D681" s="182">
        <f>_xlfn.SUMIFS('MACROS'!N1:N87,'MACROS'!$C1:$C87,$B681)+_xlfn.SUMIFS('MACROS'!N1:N87,'MACROS'!$C1:$C87,"CH.VM.SHDTSET")</f>
        <v>0</v>
      </c>
      <c r="E681" t="s" s="183">
        <v>6</v>
      </c>
      <c r="F681" s="184">
        <f>VLOOKUP(B681,'MACROS'!C1:T87,5,FALSE)</f>
        <v>154</v>
      </c>
      <c r="G681" s="182">
        <f>_xlfn.SUMIFS('MACROS'!N1:N87,'MACROS'!C1:C87,B681)</f>
        <v>0</v>
      </c>
      <c r="H681" s="185">
        <f>F681*G681</f>
        <v>0</v>
      </c>
      <c r="I681" s="186">
        <f>'INFO'!$D$6</f>
        <v>0</v>
      </c>
      <c r="J681" s="186">
        <f>'INFO'!$D$7</f>
        <v>0</v>
      </c>
      <c r="K681" t="s" s="187">
        <f>'INFO'!$D$8</f>
      </c>
      <c r="L681" s="186">
        <f>'INFO'!$D$9</f>
        <v>0</v>
      </c>
      <c r="M681" s="186">
        <f>'INFO'!$D$10</f>
        <v>0</v>
      </c>
      <c r="N681" t="s" s="187">
        <f>'INFO'!$D$11</f>
      </c>
      <c r="O681" s="186">
        <f>'INFO'!$D$13</f>
        <v>0</v>
      </c>
      <c r="P681" s="186">
        <f>'INFO'!$D$14</f>
        <v>0</v>
      </c>
      <c r="Q681" t="s" s="187">
        <f>'INFO'!$D$15</f>
      </c>
      <c r="R681" s="188">
        <f>'INFO'!$D$17</f>
      </c>
      <c r="S681" t="s" s="187">
        <f>'INFO'!$D$18</f>
      </c>
      <c r="T681" t="s" s="187">
        <f>'INFO'!$D$19</f>
      </c>
      <c r="U681" s="186">
        <f>'INFO'!$D$22</f>
        <v>0</v>
      </c>
      <c r="V681" s="186">
        <f>'INFO'!$D$23</f>
        <v>0</v>
      </c>
      <c r="W681" t="s" s="187">
        <f>'INFO'!$D$24</f>
      </c>
      <c r="X681" s="186">
        <f>'INFO'!$D$25</f>
        <v>0</v>
      </c>
      <c r="Y681" s="186">
        <f>'INFO'!$D$26</f>
        <v>0</v>
      </c>
      <c r="Z681" s="186">
        <f>'INFO'!$D$27</f>
        <v>0</v>
      </c>
      <c r="AA681" t="s" s="187">
        <f>'INFO'!$D$28</f>
      </c>
      <c r="AB681" s="186">
        <f>'INFO'!$D$29</f>
        <v>0</v>
      </c>
      <c r="AC681" s="189">
        <f>'INFO'!$J$10</f>
        <v>0</v>
      </c>
      <c r="AD681" s="186">
        <f>'INFO'!$J$9</f>
        <v>0</v>
      </c>
      <c r="AE681" s="186">
        <f>IF($G$670&gt;0,10*$G$670/D681,0)</f>
        <v>0</v>
      </c>
    </row>
    <row r="682" ht="15.35" customHeight="1">
      <c r="A682" t="s" s="180">
        <v>517</v>
      </c>
      <c r="B682" t="s" s="180">
        <v>325</v>
      </c>
      <c r="C682" s="210">
        <v>10129</v>
      </c>
      <c r="D682" s="182">
        <f>_xlfn.SUMIFS('MACROS'!N1:N87,'MACROS'!$C1:$C87,$B682)+_xlfn.SUMIFS('MACROS'!N1:N87,'MACROS'!$C1:$C87,"CH.VM.SHDTSET")</f>
        <v>0</v>
      </c>
      <c r="E682" t="s" s="183">
        <v>6</v>
      </c>
      <c r="F682" s="184">
        <f>VLOOKUP(B682,'MACROS'!C1:T87,5,FALSE)</f>
        <v>196.5</v>
      </c>
      <c r="G682" s="182">
        <f>_xlfn.SUMIFS('MACROS'!N1:N87,'MACROS'!C1:C87,B682)</f>
        <v>0</v>
      </c>
      <c r="H682" s="185">
        <f>F682*G682</f>
        <v>0</v>
      </c>
      <c r="I682" s="186">
        <f>'INFO'!$D$6</f>
        <v>0</v>
      </c>
      <c r="J682" s="186">
        <f>'INFO'!$D$7</f>
        <v>0</v>
      </c>
      <c r="K682" t="s" s="187">
        <f>'INFO'!$D$8</f>
      </c>
      <c r="L682" s="186">
        <f>'INFO'!$D$9</f>
        <v>0</v>
      </c>
      <c r="M682" s="186">
        <f>'INFO'!$D$10</f>
        <v>0</v>
      </c>
      <c r="N682" t="s" s="187">
        <f>'INFO'!$D$11</f>
      </c>
      <c r="O682" s="186">
        <f>'INFO'!$D$13</f>
        <v>0</v>
      </c>
      <c r="P682" s="186">
        <f>'INFO'!$D$14</f>
        <v>0</v>
      </c>
      <c r="Q682" t="s" s="187">
        <f>'INFO'!$D$15</f>
      </c>
      <c r="R682" s="188">
        <f>'INFO'!$D$17</f>
      </c>
      <c r="S682" t="s" s="187">
        <f>'INFO'!$D$18</f>
      </c>
      <c r="T682" t="s" s="187">
        <f>'INFO'!$D$19</f>
      </c>
      <c r="U682" s="186">
        <f>'INFO'!$D$22</f>
        <v>0</v>
      </c>
      <c r="V682" s="186">
        <f>'INFO'!$D$23</f>
        <v>0</v>
      </c>
      <c r="W682" t="s" s="187">
        <f>'INFO'!$D$24</f>
      </c>
      <c r="X682" s="186">
        <f>'INFO'!$D$25</f>
        <v>0</v>
      </c>
      <c r="Y682" s="186">
        <f>'INFO'!$D$26</f>
        <v>0</v>
      </c>
      <c r="Z682" s="186">
        <f>'INFO'!$D$27</f>
        <v>0</v>
      </c>
      <c r="AA682" t="s" s="187">
        <f>'INFO'!$D$28</f>
      </c>
      <c r="AB682" s="186">
        <f>'INFO'!$D$29</f>
        <v>0</v>
      </c>
      <c r="AC682" s="189">
        <f>'INFO'!$J$10</f>
        <v>0</v>
      </c>
      <c r="AD682" s="186">
        <f>'INFO'!$J$9</f>
        <v>0</v>
      </c>
      <c r="AE682" s="186">
        <f>IF($G$670&gt;0,10*$G$670/D682,0)</f>
        <v>0</v>
      </c>
    </row>
    <row r="683" ht="15.35" customHeight="1">
      <c r="A683" t="s" s="180">
        <v>518</v>
      </c>
      <c r="B683" t="s" s="180">
        <v>327</v>
      </c>
      <c r="C683" s="210">
        <v>10129</v>
      </c>
      <c r="D683" s="182">
        <f>_xlfn.SUMIFS('MACROS'!N1:N87,'MACROS'!$C1:$C87,$B683)+_xlfn.SUMIFS('MACROS'!N1:N87,'MACROS'!$C1:$C87,"CH.VM.SHDTSET")</f>
        <v>0</v>
      </c>
      <c r="E683" t="s" s="183">
        <v>6</v>
      </c>
      <c r="F683" s="184">
        <f>VLOOKUP(B683,'MACROS'!C1:T87,5,FALSE)</f>
        <v>166</v>
      </c>
      <c r="G683" s="182">
        <f>_xlfn.SUMIFS('MACROS'!N1:N87,'MACROS'!C1:C87,B683)</f>
        <v>0</v>
      </c>
      <c r="H683" s="185">
        <f>F683*G683</f>
        <v>0</v>
      </c>
      <c r="I683" s="186">
        <f>'INFO'!$D$6</f>
        <v>0</v>
      </c>
      <c r="J683" s="186">
        <f>'INFO'!$D$7</f>
        <v>0</v>
      </c>
      <c r="K683" t="s" s="187">
        <f>'INFO'!$D$8</f>
      </c>
      <c r="L683" s="186">
        <f>'INFO'!$D$9</f>
        <v>0</v>
      </c>
      <c r="M683" s="186">
        <f>'INFO'!$D$10</f>
        <v>0</v>
      </c>
      <c r="N683" t="s" s="187">
        <f>'INFO'!$D$11</f>
      </c>
      <c r="O683" s="186">
        <f>'INFO'!$D$13</f>
        <v>0</v>
      </c>
      <c r="P683" s="186">
        <f>'INFO'!$D$14</f>
        <v>0</v>
      </c>
      <c r="Q683" t="s" s="187">
        <f>'INFO'!$D$15</f>
      </c>
      <c r="R683" s="188">
        <f>'INFO'!$D$17</f>
      </c>
      <c r="S683" t="s" s="187">
        <f>'INFO'!$D$18</f>
      </c>
      <c r="T683" t="s" s="187">
        <f>'INFO'!$D$19</f>
      </c>
      <c r="U683" s="186">
        <f>'INFO'!$D$22</f>
        <v>0</v>
      </c>
      <c r="V683" s="186">
        <f>'INFO'!$D$23</f>
        <v>0</v>
      </c>
      <c r="W683" t="s" s="187">
        <f>'INFO'!$D$24</f>
      </c>
      <c r="X683" s="186">
        <f>'INFO'!$D$25</f>
        <v>0</v>
      </c>
      <c r="Y683" s="186">
        <f>'INFO'!$D$26</f>
        <v>0</v>
      </c>
      <c r="Z683" s="186">
        <f>'INFO'!$D$27</f>
        <v>0</v>
      </c>
      <c r="AA683" t="s" s="187">
        <f>'INFO'!$D$28</f>
      </c>
      <c r="AB683" s="186">
        <f>'INFO'!$D$29</f>
        <v>0</v>
      </c>
      <c r="AC683" s="189">
        <f>'INFO'!$J$10</f>
        <v>0</v>
      </c>
      <c r="AD683" s="186">
        <f>'INFO'!$J$9</f>
        <v>0</v>
      </c>
      <c r="AE683" s="186">
        <f>IF($G$670&gt;0,10*$G$670/D683,0)</f>
        <v>0</v>
      </c>
    </row>
    <row r="684" ht="15.35" customHeight="1">
      <c r="A684" t="s" s="187">
        <v>519</v>
      </c>
      <c r="B684" t="s" s="180">
        <v>329</v>
      </c>
      <c r="C684" s="211">
        <v>10129</v>
      </c>
      <c r="D684" s="182">
        <f>_xlfn.SUMIFS('MACROS'!N1:N87,'MACROS'!$C1:$C87,$B684)+_xlfn.SUMIFS('MACROS'!N1:N87,'MACROS'!$C1:$C87,"CH.VM.SHDTSET")</f>
        <v>0</v>
      </c>
      <c r="E684" t="s" s="183">
        <v>6</v>
      </c>
      <c r="F684" s="184">
        <f>VLOOKUP(B684,'MACROS'!C1:T87,5,FALSE)</f>
        <v>177.5</v>
      </c>
      <c r="G684" s="182">
        <f>_xlfn.SUMIFS('MACROS'!N1:N87,'MACROS'!C1:C87,B684)</f>
        <v>0</v>
      </c>
      <c r="H684" s="185">
        <f>F684*G684</f>
        <v>0</v>
      </c>
      <c r="I684" s="186">
        <f>'INFO'!$D$6</f>
        <v>0</v>
      </c>
      <c r="J684" s="186">
        <f>'INFO'!$D$7</f>
        <v>0</v>
      </c>
      <c r="K684" t="s" s="187">
        <f>'INFO'!$D$8</f>
      </c>
      <c r="L684" s="186">
        <f>'INFO'!$D$9</f>
        <v>0</v>
      </c>
      <c r="M684" s="186">
        <f>'INFO'!$D$10</f>
        <v>0</v>
      </c>
      <c r="N684" t="s" s="187">
        <f>'INFO'!$D$11</f>
      </c>
      <c r="O684" s="186">
        <f>'INFO'!$D$13</f>
        <v>0</v>
      </c>
      <c r="P684" s="186">
        <f>'INFO'!$D$14</f>
        <v>0</v>
      </c>
      <c r="Q684" t="s" s="187">
        <f>'INFO'!$D$15</f>
      </c>
      <c r="R684" s="188">
        <f>'INFO'!$D$17</f>
      </c>
      <c r="S684" t="s" s="187">
        <f>'INFO'!$D$18</f>
      </c>
      <c r="T684" t="s" s="187">
        <f>'INFO'!$D$19</f>
      </c>
      <c r="U684" s="186">
        <f>'INFO'!$D$22</f>
        <v>0</v>
      </c>
      <c r="V684" s="186">
        <f>'INFO'!$D$23</f>
        <v>0</v>
      </c>
      <c r="W684" t="s" s="187">
        <f>'INFO'!$D$24</f>
      </c>
      <c r="X684" s="186">
        <f>'INFO'!$D$25</f>
        <v>0</v>
      </c>
      <c r="Y684" s="186">
        <f>'INFO'!$D$26</f>
        <v>0</v>
      </c>
      <c r="Z684" s="186">
        <f>'INFO'!$D$27</f>
        <v>0</v>
      </c>
      <c r="AA684" t="s" s="187">
        <f>'INFO'!$D$28</f>
      </c>
      <c r="AB684" s="186">
        <f>'INFO'!$D$29</f>
        <v>0</v>
      </c>
      <c r="AC684" s="189">
        <f>'INFO'!$J$10</f>
        <v>0</v>
      </c>
      <c r="AD684" s="186">
        <f>'INFO'!$J$9</f>
        <v>0</v>
      </c>
      <c r="AE684" s="191">
        <f>IF($G$670&gt;0,10*$G$670/D684,0)</f>
        <v>0</v>
      </c>
    </row>
    <row r="685" ht="15.35" customHeight="1">
      <c r="A685" t="s" s="192">
        <v>490</v>
      </c>
      <c r="B685" t="s" s="202">
        <v>270</v>
      </c>
      <c r="C685" s="207">
        <v>10095</v>
      </c>
      <c r="D685" s="169"/>
      <c r="E685" t="s" s="194">
        <v>7</v>
      </c>
      <c r="F685" s="195">
        <f>VLOOKUP(B685,'MACROS'!C1:T87,5,FALSE)</f>
        <v>1686.5</v>
      </c>
      <c r="G685" s="172">
        <f>_xlfn.SUMIFS('MACROS'!O1:O87,'MACROS'!C1:C87,B685)</f>
        <v>0</v>
      </c>
      <c r="H685" s="196">
        <f>F685*G685</f>
        <v>0</v>
      </c>
      <c r="I685" s="197">
        <f>'INFO'!$D$6</f>
        <v>0</v>
      </c>
      <c r="J685" s="197">
        <f>'INFO'!$D$7</f>
        <v>0</v>
      </c>
      <c r="K685" t="s" s="198">
        <f>'INFO'!$D$8</f>
      </c>
      <c r="L685" s="197">
        <f>'INFO'!$D$9</f>
        <v>0</v>
      </c>
      <c r="M685" s="197">
        <f>'INFO'!$D$10</f>
        <v>0</v>
      </c>
      <c r="N685" t="s" s="198">
        <f>'INFO'!$D$11</f>
      </c>
      <c r="O685" s="197">
        <f>'INFO'!$D$13</f>
        <v>0</v>
      </c>
      <c r="P685" s="197">
        <f>'INFO'!$D$14</f>
        <v>0</v>
      </c>
      <c r="Q685" t="s" s="198">
        <f>'INFO'!$D$15</f>
      </c>
      <c r="R685" s="199">
        <f>'INFO'!$D$17</f>
      </c>
      <c r="S685" t="s" s="198">
        <f>'INFO'!$D$18</f>
      </c>
      <c r="T685" t="s" s="198">
        <f>'INFO'!$D$19</f>
      </c>
      <c r="U685" s="197">
        <f>'INFO'!$D$22</f>
        <v>0</v>
      </c>
      <c r="V685" s="197">
        <f>'INFO'!$D$23</f>
        <v>0</v>
      </c>
      <c r="W685" t="s" s="198">
        <f>'INFO'!$D$24</f>
      </c>
      <c r="X685" s="197">
        <f>'INFO'!$D$25</f>
        <v>0</v>
      </c>
      <c r="Y685" s="197">
        <f>'INFO'!$D$26</f>
        <v>0</v>
      </c>
      <c r="Z685" s="197">
        <f>'INFO'!$D$27</f>
        <v>0</v>
      </c>
      <c r="AA685" t="s" s="198">
        <f>'INFO'!$D$28</f>
      </c>
      <c r="AB685" s="197">
        <f>'INFO'!$D$29</f>
        <v>0</v>
      </c>
      <c r="AC685" s="200">
        <f>'INFO'!$J$10</f>
        <v>0</v>
      </c>
      <c r="AD685" s="201">
        <f>'INFO'!$J$9</f>
        <v>0</v>
      </c>
      <c r="AE685" s="179"/>
    </row>
    <row r="686" ht="15.35" customHeight="1">
      <c r="A686" t="s" s="187">
        <v>491</v>
      </c>
      <c r="B686" t="s" s="204">
        <v>273</v>
      </c>
      <c r="C686" s="208">
        <v>10095</v>
      </c>
      <c r="D686" s="182">
        <f>_xlfn.SUMIFS('MACROS'!O1:O87,'MACROS'!$C1:$C87,$B686)+_xlfn.SUMIFS('MACROS'!O1:O87,'MACROS'!$C1:$C87,"CH.VM.SHSET")</f>
        <v>0</v>
      </c>
      <c r="E686" t="s" s="183">
        <v>7</v>
      </c>
      <c r="F686" s="184">
        <f>VLOOKUP(B686,'MACROS'!C1:T87,5,FALSE)</f>
        <v>144.5</v>
      </c>
      <c r="G686" s="182">
        <f>_xlfn.SUMIFS('MACROS'!O1:O87,'MACROS'!C1:C87,B686)</f>
        <v>0</v>
      </c>
      <c r="H686" s="185">
        <f>F686*G686</f>
        <v>0</v>
      </c>
      <c r="I686" s="186">
        <f>'INFO'!$D$6</f>
        <v>0</v>
      </c>
      <c r="J686" s="186">
        <f>'INFO'!$D$7</f>
        <v>0</v>
      </c>
      <c r="K686" t="s" s="187">
        <f>'INFO'!$D$8</f>
      </c>
      <c r="L686" s="186">
        <f>'INFO'!$D$9</f>
        <v>0</v>
      </c>
      <c r="M686" s="186">
        <f>'INFO'!$D$10</f>
        <v>0</v>
      </c>
      <c r="N686" t="s" s="187">
        <f>'INFO'!$D$11</f>
      </c>
      <c r="O686" s="186">
        <f>'INFO'!$D$13</f>
        <v>0</v>
      </c>
      <c r="P686" s="186">
        <f>'INFO'!$D$14</f>
        <v>0</v>
      </c>
      <c r="Q686" t="s" s="187">
        <f>'INFO'!$D$15</f>
      </c>
      <c r="R686" s="188">
        <f>'INFO'!$D$17</f>
      </c>
      <c r="S686" t="s" s="187">
        <f>'INFO'!$D$18</f>
      </c>
      <c r="T686" t="s" s="187">
        <f>'INFO'!$D$19</f>
      </c>
      <c r="U686" s="186">
        <f>'INFO'!$D$22</f>
        <v>0</v>
      </c>
      <c r="V686" s="186">
        <f>'INFO'!$D$23</f>
        <v>0</v>
      </c>
      <c r="W686" t="s" s="187">
        <f>'INFO'!$D$24</f>
      </c>
      <c r="X686" s="186">
        <f>'INFO'!$D$25</f>
        <v>0</v>
      </c>
      <c r="Y686" s="186">
        <f>'INFO'!$D$26</f>
        <v>0</v>
      </c>
      <c r="Z686" s="186">
        <f>'INFO'!$D$27</f>
        <v>0</v>
      </c>
      <c r="AA686" t="s" s="187">
        <f>'INFO'!$D$28</f>
      </c>
      <c r="AB686" s="186">
        <f>'INFO'!$D$29</f>
        <v>0</v>
      </c>
      <c r="AC686" s="189">
        <f>'INFO'!$J$10</f>
        <v>0</v>
      </c>
      <c r="AD686" s="186">
        <f>'INFO'!$J$9</f>
        <v>0</v>
      </c>
      <c r="AE686" s="190">
        <f>IF($G$685&gt;0,10*$G$685/D686,0)</f>
        <v>0</v>
      </c>
    </row>
    <row r="687" ht="15.35" customHeight="1">
      <c r="A687" t="s" s="187">
        <v>492</v>
      </c>
      <c r="B687" t="s" s="204">
        <v>275</v>
      </c>
      <c r="C687" s="208">
        <v>10095</v>
      </c>
      <c r="D687" s="182">
        <f>_xlfn.SUMIFS('MACROS'!O1:O87,'MACROS'!$C1:$C87,$B687)+_xlfn.SUMIFS('MACROS'!O1:O87,'MACROS'!$C1:$C87,"CH.VM.SHSET")</f>
        <v>0</v>
      </c>
      <c r="E687" t="s" s="183">
        <v>7</v>
      </c>
      <c r="F687" s="184">
        <f>VLOOKUP(B687,'MACROS'!C1:T87,5,FALSE)</f>
        <v>136.5</v>
      </c>
      <c r="G687" s="182">
        <f>_xlfn.SUMIFS('MACROS'!O1:O87,'MACROS'!C1:C87,B687)</f>
        <v>0</v>
      </c>
      <c r="H687" s="185">
        <f>F687*G687</f>
        <v>0</v>
      </c>
      <c r="I687" s="186">
        <f>'INFO'!$D$6</f>
        <v>0</v>
      </c>
      <c r="J687" s="186">
        <f>'INFO'!$D$7</f>
        <v>0</v>
      </c>
      <c r="K687" t="s" s="187">
        <f>'INFO'!$D$8</f>
      </c>
      <c r="L687" s="186">
        <f>'INFO'!$D$9</f>
        <v>0</v>
      </c>
      <c r="M687" s="186">
        <f>'INFO'!$D$10</f>
        <v>0</v>
      </c>
      <c r="N687" t="s" s="187">
        <f>'INFO'!$D$11</f>
      </c>
      <c r="O687" s="186">
        <f>'INFO'!$D$13</f>
        <v>0</v>
      </c>
      <c r="P687" s="186">
        <f>'INFO'!$D$14</f>
        <v>0</v>
      </c>
      <c r="Q687" t="s" s="187">
        <f>'INFO'!$D$15</f>
      </c>
      <c r="R687" s="188">
        <f>'INFO'!$D$17</f>
      </c>
      <c r="S687" t="s" s="187">
        <f>'INFO'!$D$18</f>
      </c>
      <c r="T687" t="s" s="187">
        <f>'INFO'!$D$19</f>
      </c>
      <c r="U687" s="186">
        <f>'INFO'!$D$22</f>
        <v>0</v>
      </c>
      <c r="V687" s="186">
        <f>'INFO'!$D$23</f>
        <v>0</v>
      </c>
      <c r="W687" t="s" s="187">
        <f>'INFO'!$D$24</f>
      </c>
      <c r="X687" s="186">
        <f>'INFO'!$D$25</f>
        <v>0</v>
      </c>
      <c r="Y687" s="186">
        <f>'INFO'!$D$26</f>
        <v>0</v>
      </c>
      <c r="Z687" s="186">
        <f>'INFO'!$D$27</f>
        <v>0</v>
      </c>
      <c r="AA687" t="s" s="187">
        <f>'INFO'!$D$28</f>
      </c>
      <c r="AB687" s="186">
        <f>'INFO'!$D$29</f>
        <v>0</v>
      </c>
      <c r="AC687" s="189">
        <f>'INFO'!$J$10</f>
        <v>0</v>
      </c>
      <c r="AD687" s="186">
        <f>'INFO'!$J$9</f>
        <v>0</v>
      </c>
      <c r="AE687" s="186">
        <f>IF($G$685&gt;0,10*$G$685/D687,0)</f>
        <v>0</v>
      </c>
    </row>
    <row r="688" ht="15.35" customHeight="1">
      <c r="A688" t="s" s="187">
        <v>493</v>
      </c>
      <c r="B688" t="s" s="204">
        <v>277</v>
      </c>
      <c r="C688" s="208">
        <v>10095</v>
      </c>
      <c r="D688" s="182">
        <f>_xlfn.SUMIFS('MACROS'!O1:O87,'MACROS'!$C1:$C87,$B688)+_xlfn.SUMIFS('MACROS'!O1:O87,'MACROS'!$C1:$C87,"CH.VM.SHSET")</f>
        <v>0</v>
      </c>
      <c r="E688" t="s" s="183">
        <v>7</v>
      </c>
      <c r="F688" s="184">
        <f>VLOOKUP(B688,'MACROS'!C1:T87,5,FALSE)</f>
        <v>126</v>
      </c>
      <c r="G688" s="182">
        <f>_xlfn.SUMIFS('MACROS'!O1:O87,'MACROS'!C1:C87,B688)</f>
        <v>0</v>
      </c>
      <c r="H688" s="185">
        <f>F688*G688</f>
        <v>0</v>
      </c>
      <c r="I688" s="186">
        <f>'INFO'!$D$6</f>
        <v>0</v>
      </c>
      <c r="J688" s="186">
        <f>'INFO'!$D$7</f>
        <v>0</v>
      </c>
      <c r="K688" t="s" s="187">
        <f>'INFO'!$D$8</f>
      </c>
      <c r="L688" s="186">
        <f>'INFO'!$D$9</f>
        <v>0</v>
      </c>
      <c r="M688" s="186">
        <f>'INFO'!$D$10</f>
        <v>0</v>
      </c>
      <c r="N688" t="s" s="187">
        <f>'INFO'!$D$11</f>
      </c>
      <c r="O688" s="186">
        <f>'INFO'!$D$13</f>
        <v>0</v>
      </c>
      <c r="P688" s="186">
        <f>'INFO'!$D$14</f>
        <v>0</v>
      </c>
      <c r="Q688" t="s" s="187">
        <f>'INFO'!$D$15</f>
      </c>
      <c r="R688" s="188">
        <f>'INFO'!$D$17</f>
      </c>
      <c r="S688" t="s" s="187">
        <f>'INFO'!$D$18</f>
      </c>
      <c r="T688" t="s" s="187">
        <f>'INFO'!$D$19</f>
      </c>
      <c r="U688" s="186">
        <f>'INFO'!$D$22</f>
        <v>0</v>
      </c>
      <c r="V688" s="186">
        <f>'INFO'!$D$23</f>
        <v>0</v>
      </c>
      <c r="W688" t="s" s="187">
        <f>'INFO'!$D$24</f>
      </c>
      <c r="X688" s="186">
        <f>'INFO'!$D$25</f>
        <v>0</v>
      </c>
      <c r="Y688" s="186">
        <f>'INFO'!$D$26</f>
        <v>0</v>
      </c>
      <c r="Z688" s="186">
        <f>'INFO'!$D$27</f>
        <v>0</v>
      </c>
      <c r="AA688" t="s" s="187">
        <f>'INFO'!$D$28</f>
      </c>
      <c r="AB688" s="186">
        <f>'INFO'!$D$29</f>
        <v>0</v>
      </c>
      <c r="AC688" s="189">
        <f>'INFO'!$J$10</f>
        <v>0</v>
      </c>
      <c r="AD688" s="186">
        <f>'INFO'!$J$9</f>
        <v>0</v>
      </c>
      <c r="AE688" s="186">
        <f>IF($G$685&gt;0,10*$G$685/D688,0)</f>
        <v>0</v>
      </c>
    </row>
    <row r="689" ht="15.35" customHeight="1">
      <c r="A689" t="s" s="180">
        <v>494</v>
      </c>
      <c r="B689" t="s" s="204">
        <v>279</v>
      </c>
      <c r="C689" s="208">
        <v>10095</v>
      </c>
      <c r="D689" s="182">
        <f>_xlfn.SUMIFS('MACROS'!O1:O87,'MACROS'!$C1:$C87,$B689)+_xlfn.SUMIFS('MACROS'!O1:O87,'MACROS'!$C1:$C87,"CH.VM.SHSET")</f>
        <v>0</v>
      </c>
      <c r="E689" t="s" s="183">
        <v>7</v>
      </c>
      <c r="F689" s="184">
        <f>VLOOKUP(B689,'MACROS'!C1:T87,5,FALSE)</f>
        <v>129</v>
      </c>
      <c r="G689" s="182">
        <f>_xlfn.SUMIFS('MACROS'!O1:O87,'MACROS'!C1:C87,B689)</f>
        <v>0</v>
      </c>
      <c r="H689" s="185">
        <f>F689*G689</f>
        <v>0</v>
      </c>
      <c r="I689" s="186">
        <f>'INFO'!$D$6</f>
        <v>0</v>
      </c>
      <c r="J689" s="186">
        <f>'INFO'!$D$7</f>
        <v>0</v>
      </c>
      <c r="K689" t="s" s="187">
        <f>'INFO'!$D$8</f>
      </c>
      <c r="L689" s="186">
        <f>'INFO'!$D$9</f>
        <v>0</v>
      </c>
      <c r="M689" s="186">
        <f>'INFO'!$D$10</f>
        <v>0</v>
      </c>
      <c r="N689" t="s" s="187">
        <f>'INFO'!$D$11</f>
      </c>
      <c r="O689" s="186">
        <f>'INFO'!$D$13</f>
        <v>0</v>
      </c>
      <c r="P689" s="186">
        <f>'INFO'!$D$14</f>
        <v>0</v>
      </c>
      <c r="Q689" t="s" s="187">
        <f>'INFO'!$D$15</f>
      </c>
      <c r="R689" s="188">
        <f>'INFO'!$D$17</f>
      </c>
      <c r="S689" t="s" s="187">
        <f>'INFO'!$D$18</f>
      </c>
      <c r="T689" t="s" s="187">
        <f>'INFO'!$D$19</f>
      </c>
      <c r="U689" s="186">
        <f>'INFO'!$D$22</f>
        <v>0</v>
      </c>
      <c r="V689" s="186">
        <f>'INFO'!$D$23</f>
        <v>0</v>
      </c>
      <c r="W689" t="s" s="187">
        <f>'INFO'!$D$24</f>
      </c>
      <c r="X689" s="186">
        <f>'INFO'!$D$25</f>
        <v>0</v>
      </c>
      <c r="Y689" s="186">
        <f>'INFO'!$D$26</f>
        <v>0</v>
      </c>
      <c r="Z689" s="186">
        <f>'INFO'!$D$27</f>
        <v>0</v>
      </c>
      <c r="AA689" t="s" s="187">
        <f>'INFO'!$D$28</f>
      </c>
      <c r="AB689" s="186">
        <f>'INFO'!$D$29</f>
        <v>0</v>
      </c>
      <c r="AC689" s="189">
        <f>'INFO'!$J$10</f>
        <v>0</v>
      </c>
      <c r="AD689" s="186">
        <f>'INFO'!$J$9</f>
        <v>0</v>
      </c>
      <c r="AE689" s="186">
        <f>IF($G$685&gt;0,10*$G$685/D689,0)</f>
        <v>0</v>
      </c>
    </row>
    <row r="690" ht="15.35" customHeight="1">
      <c r="A690" t="s" s="180">
        <v>495</v>
      </c>
      <c r="B690" t="s" s="204">
        <v>281</v>
      </c>
      <c r="C690" s="208">
        <v>10095</v>
      </c>
      <c r="D690" s="182">
        <f>_xlfn.SUMIFS('MACROS'!O1:O87,'MACROS'!$C1:$C87,$B690)+_xlfn.SUMIFS('MACROS'!O1:O87,'MACROS'!$C1:$C87,"CH.VM.SHSET")</f>
        <v>0</v>
      </c>
      <c r="E690" t="s" s="183">
        <v>7</v>
      </c>
      <c r="F690" s="184">
        <f>VLOOKUP(B690,'MACROS'!C1:T87,5,FALSE)</f>
        <v>153</v>
      </c>
      <c r="G690" s="182">
        <f>_xlfn.SUMIFS('MACROS'!O1:O87,'MACROS'!C1:C87,B690)</f>
        <v>0</v>
      </c>
      <c r="H690" s="185">
        <f>F690*G690</f>
        <v>0</v>
      </c>
      <c r="I690" s="186">
        <f>'INFO'!$D$6</f>
        <v>0</v>
      </c>
      <c r="J690" s="186">
        <f>'INFO'!$D$7</f>
        <v>0</v>
      </c>
      <c r="K690" t="s" s="187">
        <f>'INFO'!$D$8</f>
      </c>
      <c r="L690" s="186">
        <f>'INFO'!$D$9</f>
        <v>0</v>
      </c>
      <c r="M690" s="186">
        <f>'INFO'!$D$10</f>
        <v>0</v>
      </c>
      <c r="N690" t="s" s="187">
        <f>'INFO'!$D$11</f>
      </c>
      <c r="O690" s="186">
        <f>'INFO'!$D$13</f>
        <v>0</v>
      </c>
      <c r="P690" s="186">
        <f>'INFO'!$D$14</f>
        <v>0</v>
      </c>
      <c r="Q690" t="s" s="187">
        <f>'INFO'!$D$15</f>
      </c>
      <c r="R690" s="188">
        <f>'INFO'!$D$17</f>
      </c>
      <c r="S690" t="s" s="187">
        <f>'INFO'!$D$18</f>
      </c>
      <c r="T690" t="s" s="187">
        <f>'INFO'!$D$19</f>
      </c>
      <c r="U690" s="186">
        <f>'INFO'!$D$22</f>
        <v>0</v>
      </c>
      <c r="V690" s="186">
        <f>'INFO'!$D$23</f>
        <v>0</v>
      </c>
      <c r="W690" t="s" s="187">
        <f>'INFO'!$D$24</f>
      </c>
      <c r="X690" s="186">
        <f>'INFO'!$D$25</f>
        <v>0</v>
      </c>
      <c r="Y690" s="186">
        <f>'INFO'!$D$26</f>
        <v>0</v>
      </c>
      <c r="Z690" s="186">
        <f>'INFO'!$D$27</f>
        <v>0</v>
      </c>
      <c r="AA690" t="s" s="187">
        <f>'INFO'!$D$28</f>
      </c>
      <c r="AB690" s="186">
        <f>'INFO'!$D$29</f>
        <v>0</v>
      </c>
      <c r="AC690" s="189">
        <f>'INFO'!$J$10</f>
        <v>0</v>
      </c>
      <c r="AD690" s="186">
        <f>'INFO'!$J$9</f>
        <v>0</v>
      </c>
      <c r="AE690" s="186">
        <f>IF($G$685&gt;0,10*$G$685/D690,0)</f>
        <v>0</v>
      </c>
    </row>
    <row r="691" ht="15.35" customHeight="1">
      <c r="A691" t="s" s="180">
        <v>496</v>
      </c>
      <c r="B691" t="s" s="204">
        <v>283</v>
      </c>
      <c r="C691" s="208">
        <v>10095</v>
      </c>
      <c r="D691" s="182">
        <f>_xlfn.SUMIFS('MACROS'!O1:O87,'MACROS'!$C1:$C87,$B691)+_xlfn.SUMIFS('MACROS'!O1:O87,'MACROS'!$C1:$C87,"CH.VM.SHSET")</f>
        <v>0</v>
      </c>
      <c r="E691" t="s" s="183">
        <v>7</v>
      </c>
      <c r="F691" s="184">
        <f>VLOOKUP(B691,'MACROS'!C1:T87,5,FALSE)</f>
        <v>121.5</v>
      </c>
      <c r="G691" s="182">
        <f>_xlfn.SUMIFS('MACROS'!O1:O87,'MACROS'!C1:C87,B691)</f>
        <v>0</v>
      </c>
      <c r="H691" s="185">
        <f>F691*G691</f>
        <v>0</v>
      </c>
      <c r="I691" s="186">
        <f>'INFO'!$D$6</f>
        <v>0</v>
      </c>
      <c r="J691" s="186">
        <f>'INFO'!$D$7</f>
        <v>0</v>
      </c>
      <c r="K691" t="s" s="187">
        <f>'INFO'!$D$8</f>
      </c>
      <c r="L691" s="186">
        <f>'INFO'!$D$9</f>
        <v>0</v>
      </c>
      <c r="M691" s="186">
        <f>'INFO'!$D$10</f>
        <v>0</v>
      </c>
      <c r="N691" t="s" s="187">
        <f>'INFO'!$D$11</f>
      </c>
      <c r="O691" s="186">
        <f>'INFO'!$D$13</f>
        <v>0</v>
      </c>
      <c r="P691" s="186">
        <f>'INFO'!$D$14</f>
        <v>0</v>
      </c>
      <c r="Q691" t="s" s="187">
        <f>'INFO'!$D$15</f>
      </c>
      <c r="R691" s="188">
        <f>'INFO'!$D$17</f>
      </c>
      <c r="S691" t="s" s="187">
        <f>'INFO'!$D$18</f>
      </c>
      <c r="T691" t="s" s="187">
        <f>'INFO'!$D$19</f>
      </c>
      <c r="U691" s="186">
        <f>'INFO'!$D$22</f>
        <v>0</v>
      </c>
      <c r="V691" s="186">
        <f>'INFO'!$D$23</f>
        <v>0</v>
      </c>
      <c r="W691" t="s" s="187">
        <f>'INFO'!$D$24</f>
      </c>
      <c r="X691" s="186">
        <f>'INFO'!$D$25</f>
        <v>0</v>
      </c>
      <c r="Y691" s="186">
        <f>'INFO'!$D$26</f>
        <v>0</v>
      </c>
      <c r="Z691" s="186">
        <f>'INFO'!$D$27</f>
        <v>0</v>
      </c>
      <c r="AA691" t="s" s="187">
        <f>'INFO'!$D$28</f>
      </c>
      <c r="AB691" s="186">
        <f>'INFO'!$D$29</f>
        <v>0</v>
      </c>
      <c r="AC691" s="189">
        <f>'INFO'!$J$10</f>
        <v>0</v>
      </c>
      <c r="AD691" s="186">
        <f>'INFO'!$J$9</f>
        <v>0</v>
      </c>
      <c r="AE691" s="186">
        <f>IF($G$685&gt;0,10*$G$685/D691,0)</f>
        <v>0</v>
      </c>
    </row>
    <row r="692" ht="15.35" customHeight="1">
      <c r="A692" t="s" s="180">
        <v>497</v>
      </c>
      <c r="B692" t="s" s="204">
        <v>285</v>
      </c>
      <c r="C692" s="208">
        <v>10095</v>
      </c>
      <c r="D692" s="182">
        <f>_xlfn.SUMIFS('MACROS'!O1:O87,'MACROS'!$C1:$C87,$B692)+_xlfn.SUMIFS('MACROS'!O1:O87,'MACROS'!$C1:$C87,"CH.VM.SHSET")</f>
        <v>0</v>
      </c>
      <c r="E692" t="s" s="183">
        <v>7</v>
      </c>
      <c r="F692" s="184">
        <f>VLOOKUP(B692,'MACROS'!C1:T87,5,FALSE)</f>
        <v>126</v>
      </c>
      <c r="G692" s="182">
        <f>_xlfn.SUMIFS('MACROS'!O1:O87,'MACROS'!C1:C87,B692)</f>
        <v>0</v>
      </c>
      <c r="H692" s="185">
        <f>F692*G692</f>
        <v>0</v>
      </c>
      <c r="I692" s="186">
        <f>'INFO'!$D$6</f>
        <v>0</v>
      </c>
      <c r="J692" s="186">
        <f>'INFO'!$D$7</f>
        <v>0</v>
      </c>
      <c r="K692" t="s" s="187">
        <f>'INFO'!$D$8</f>
      </c>
      <c r="L692" s="186">
        <f>'INFO'!$D$9</f>
        <v>0</v>
      </c>
      <c r="M692" s="186">
        <f>'INFO'!$D$10</f>
        <v>0</v>
      </c>
      <c r="N692" t="s" s="187">
        <f>'INFO'!$D$11</f>
      </c>
      <c r="O692" s="186">
        <f>'INFO'!$D$13</f>
        <v>0</v>
      </c>
      <c r="P692" s="186">
        <f>'INFO'!$D$14</f>
        <v>0</v>
      </c>
      <c r="Q692" t="s" s="187">
        <f>'INFO'!$D$15</f>
      </c>
      <c r="R692" s="188">
        <f>'INFO'!$D$17</f>
      </c>
      <c r="S692" t="s" s="187">
        <f>'INFO'!$D$18</f>
      </c>
      <c r="T692" t="s" s="187">
        <f>'INFO'!$D$19</f>
      </c>
      <c r="U692" s="186">
        <f>'INFO'!$D$22</f>
        <v>0</v>
      </c>
      <c r="V692" s="186">
        <f>'INFO'!$D$23</f>
        <v>0</v>
      </c>
      <c r="W692" t="s" s="187">
        <f>'INFO'!$D$24</f>
      </c>
      <c r="X692" s="186">
        <f>'INFO'!$D$25</f>
        <v>0</v>
      </c>
      <c r="Y692" s="186">
        <f>'INFO'!$D$26</f>
        <v>0</v>
      </c>
      <c r="Z692" s="186">
        <f>'INFO'!$D$27</f>
        <v>0</v>
      </c>
      <c r="AA692" t="s" s="187">
        <f>'INFO'!$D$28</f>
      </c>
      <c r="AB692" s="186">
        <f>'INFO'!$D$29</f>
        <v>0</v>
      </c>
      <c r="AC692" s="189">
        <f>'INFO'!$J$10</f>
        <v>0</v>
      </c>
      <c r="AD692" s="186">
        <f>'INFO'!$J$9</f>
        <v>0</v>
      </c>
      <c r="AE692" s="186">
        <f>IF($G$685&gt;0,10*$G$685/D692,0)</f>
        <v>0</v>
      </c>
    </row>
    <row r="693" ht="15.35" customHeight="1">
      <c r="A693" t="s" s="180">
        <v>498</v>
      </c>
      <c r="B693" t="s" s="204">
        <v>287</v>
      </c>
      <c r="C693" s="208">
        <v>10095</v>
      </c>
      <c r="D693" s="182">
        <f>_xlfn.SUMIFS('MACROS'!O1:O87,'MACROS'!$C1:$C87,$B693)+_xlfn.SUMIFS('MACROS'!O1:O87,'MACROS'!$C1:$C87,"CH.VM.SHSET")</f>
        <v>0</v>
      </c>
      <c r="E693" t="s" s="183">
        <v>7</v>
      </c>
      <c r="F693" s="184">
        <f>VLOOKUP(B693,'MACROS'!C1:T87,5,FALSE)</f>
        <v>118</v>
      </c>
      <c r="G693" s="182">
        <f>_xlfn.SUMIFS('MACROS'!O1:O87,'MACROS'!C1:C87,B693)</f>
        <v>0</v>
      </c>
      <c r="H693" s="185">
        <f>F693*G693</f>
        <v>0</v>
      </c>
      <c r="I693" s="186">
        <f>'INFO'!$D$6</f>
        <v>0</v>
      </c>
      <c r="J693" s="186">
        <f>'INFO'!$D$7</f>
        <v>0</v>
      </c>
      <c r="K693" t="s" s="187">
        <f>'INFO'!$D$8</f>
      </c>
      <c r="L693" s="186">
        <f>'INFO'!$D$9</f>
        <v>0</v>
      </c>
      <c r="M693" s="186">
        <f>'INFO'!$D$10</f>
        <v>0</v>
      </c>
      <c r="N693" t="s" s="187">
        <f>'INFO'!$D$11</f>
      </c>
      <c r="O693" s="186">
        <f>'INFO'!$D$13</f>
        <v>0</v>
      </c>
      <c r="P693" s="186">
        <f>'INFO'!$D$14</f>
        <v>0</v>
      </c>
      <c r="Q693" t="s" s="187">
        <f>'INFO'!$D$15</f>
      </c>
      <c r="R693" s="188">
        <f>'INFO'!$D$17</f>
      </c>
      <c r="S693" t="s" s="187">
        <f>'INFO'!$D$18</f>
      </c>
      <c r="T693" t="s" s="187">
        <f>'INFO'!$D$19</f>
      </c>
      <c r="U693" s="186">
        <f>'INFO'!$D$22</f>
        <v>0</v>
      </c>
      <c r="V693" s="186">
        <f>'INFO'!$D$23</f>
        <v>0</v>
      </c>
      <c r="W693" t="s" s="187">
        <f>'INFO'!$D$24</f>
      </c>
      <c r="X693" s="186">
        <f>'INFO'!$D$25</f>
        <v>0</v>
      </c>
      <c r="Y693" s="186">
        <f>'INFO'!$D$26</f>
        <v>0</v>
      </c>
      <c r="Z693" s="186">
        <f>'INFO'!$D$27</f>
        <v>0</v>
      </c>
      <c r="AA693" t="s" s="187">
        <f>'INFO'!$D$28</f>
      </c>
      <c r="AB693" s="186">
        <f>'INFO'!$D$29</f>
        <v>0</v>
      </c>
      <c r="AC693" s="189">
        <f>'INFO'!$J$10</f>
        <v>0</v>
      </c>
      <c r="AD693" s="186">
        <f>'INFO'!$J$9</f>
        <v>0</v>
      </c>
      <c r="AE693" s="186">
        <f>IF($G$685&gt;0,10*$G$685/D693,0)</f>
        <v>0</v>
      </c>
    </row>
    <row r="694" ht="15.35" customHeight="1">
      <c r="A694" t="s" s="180">
        <v>499</v>
      </c>
      <c r="B694" t="s" s="204">
        <v>289</v>
      </c>
      <c r="C694" s="208">
        <v>10095</v>
      </c>
      <c r="D694" s="182">
        <f>_xlfn.SUMIFS('MACROS'!O1:O87,'MACROS'!$C1:$C87,$B694)+_xlfn.SUMIFS('MACROS'!O1:O87,'MACROS'!$C1:$C87,"CH.VM.SHSET")</f>
        <v>0</v>
      </c>
      <c r="E694" t="s" s="183">
        <v>7</v>
      </c>
      <c r="F694" s="184">
        <f>VLOOKUP(B694,'MACROS'!C1:T87,5,FALSE)</f>
        <v>142.5</v>
      </c>
      <c r="G694" s="182">
        <f>_xlfn.SUMIFS('MACROS'!O1:O87,'MACROS'!C1:C87,B694)</f>
        <v>0</v>
      </c>
      <c r="H694" s="185">
        <f>F694*G694</f>
        <v>0</v>
      </c>
      <c r="I694" s="186">
        <f>'INFO'!$D$6</f>
        <v>0</v>
      </c>
      <c r="J694" s="186">
        <f>'INFO'!$D$7</f>
        <v>0</v>
      </c>
      <c r="K694" t="s" s="187">
        <f>'INFO'!$D$8</f>
      </c>
      <c r="L694" s="186">
        <f>'INFO'!$D$9</f>
        <v>0</v>
      </c>
      <c r="M694" s="186">
        <f>'INFO'!$D$10</f>
        <v>0</v>
      </c>
      <c r="N694" t="s" s="187">
        <f>'INFO'!$D$11</f>
      </c>
      <c r="O694" s="186">
        <f>'INFO'!$D$13</f>
        <v>0</v>
      </c>
      <c r="P694" s="186">
        <f>'INFO'!$D$14</f>
        <v>0</v>
      </c>
      <c r="Q694" t="s" s="187">
        <f>'INFO'!$D$15</f>
      </c>
      <c r="R694" s="188">
        <f>'INFO'!$D$17</f>
      </c>
      <c r="S694" t="s" s="187">
        <f>'INFO'!$D$18</f>
      </c>
      <c r="T694" t="s" s="187">
        <f>'INFO'!$D$19</f>
      </c>
      <c r="U694" s="186">
        <f>'INFO'!$D$22</f>
        <v>0</v>
      </c>
      <c r="V694" s="186">
        <f>'INFO'!$D$23</f>
        <v>0</v>
      </c>
      <c r="W694" t="s" s="187">
        <f>'INFO'!$D$24</f>
      </c>
      <c r="X694" s="186">
        <f>'INFO'!$D$25</f>
        <v>0</v>
      </c>
      <c r="Y694" s="186">
        <f>'INFO'!$D$26</f>
        <v>0</v>
      </c>
      <c r="Z694" s="186">
        <f>'INFO'!$D$27</f>
        <v>0</v>
      </c>
      <c r="AA694" t="s" s="187">
        <f>'INFO'!$D$28</f>
      </c>
      <c r="AB694" s="186">
        <f>'INFO'!$D$29</f>
        <v>0</v>
      </c>
      <c r="AC694" s="189">
        <f>'INFO'!$J$10</f>
        <v>0</v>
      </c>
      <c r="AD694" s="186">
        <f>'INFO'!$J$9</f>
        <v>0</v>
      </c>
      <c r="AE694" s="186">
        <f>IF($G$685&gt;0,10*$G$685/D694,0)</f>
        <v>0</v>
      </c>
    </row>
    <row r="695" ht="15.35" customHeight="1">
      <c r="A695" t="s" s="180">
        <v>500</v>
      </c>
      <c r="B695" t="s" s="204">
        <v>291</v>
      </c>
      <c r="C695" s="208">
        <v>10095</v>
      </c>
      <c r="D695" s="182">
        <f>_xlfn.SUMIFS('MACROS'!O1:O87,'MACROS'!$C1:$C87,$B695)+_xlfn.SUMIFS('MACROS'!O1:O87,'MACROS'!$C1:$C87,"CH.VM.SHSET")</f>
        <v>0</v>
      </c>
      <c r="E695" t="s" s="183">
        <v>7</v>
      </c>
      <c r="F695" s="184">
        <f>VLOOKUP(B695,'MACROS'!C1:T87,5,FALSE)</f>
        <v>114.5</v>
      </c>
      <c r="G695" s="182">
        <f>_xlfn.SUMIFS('MACROS'!O1:O87,'MACROS'!C1:C87,B695)</f>
        <v>0</v>
      </c>
      <c r="H695" s="185">
        <f>F695*G695</f>
        <v>0</v>
      </c>
      <c r="I695" s="186">
        <f>'INFO'!$D$6</f>
        <v>0</v>
      </c>
      <c r="J695" s="186">
        <f>'INFO'!$D$7</f>
        <v>0</v>
      </c>
      <c r="K695" t="s" s="187">
        <f>'INFO'!$D$8</f>
      </c>
      <c r="L695" s="186">
        <f>'INFO'!$D$9</f>
        <v>0</v>
      </c>
      <c r="M695" s="186">
        <f>'INFO'!$D$10</f>
        <v>0</v>
      </c>
      <c r="N695" t="s" s="187">
        <f>'INFO'!$D$11</f>
      </c>
      <c r="O695" s="186">
        <f>'INFO'!$D$13</f>
        <v>0</v>
      </c>
      <c r="P695" s="186">
        <f>'INFO'!$D$14</f>
        <v>0</v>
      </c>
      <c r="Q695" t="s" s="187">
        <f>'INFO'!$D$15</f>
      </c>
      <c r="R695" s="188">
        <f>'INFO'!$D$17</f>
      </c>
      <c r="S695" t="s" s="187">
        <f>'INFO'!$D$18</f>
      </c>
      <c r="T695" t="s" s="187">
        <f>'INFO'!$D$19</f>
      </c>
      <c r="U695" s="186">
        <f>'INFO'!$D$22</f>
        <v>0</v>
      </c>
      <c r="V695" s="186">
        <f>'INFO'!$D$23</f>
        <v>0</v>
      </c>
      <c r="W695" t="s" s="187">
        <f>'INFO'!$D$24</f>
      </c>
      <c r="X695" s="186">
        <f>'INFO'!$D$25</f>
        <v>0</v>
      </c>
      <c r="Y695" s="186">
        <f>'INFO'!$D$26</f>
        <v>0</v>
      </c>
      <c r="Z695" s="186">
        <f>'INFO'!$D$27</f>
        <v>0</v>
      </c>
      <c r="AA695" t="s" s="187">
        <f>'INFO'!$D$28</f>
      </c>
      <c r="AB695" s="186">
        <f>'INFO'!$D$29</f>
        <v>0</v>
      </c>
      <c r="AC695" s="189">
        <f>'INFO'!$J$10</f>
        <v>0</v>
      </c>
      <c r="AD695" s="186">
        <f>'INFO'!$J$9</f>
        <v>0</v>
      </c>
      <c r="AE695" s="186">
        <f>IF($G$685&gt;0,10*$G$685/D695,0)</f>
        <v>0</v>
      </c>
    </row>
    <row r="696" ht="15.35" customHeight="1">
      <c r="A696" t="s" s="180">
        <v>501</v>
      </c>
      <c r="B696" t="s" s="204">
        <v>293</v>
      </c>
      <c r="C696" s="208">
        <v>10095</v>
      </c>
      <c r="D696" s="182">
        <f>_xlfn.SUMIFS('MACROS'!O1:O87,'MACROS'!$C1:$C87,$B696)+_xlfn.SUMIFS('MACROS'!O1:O87,'MACROS'!$C1:$C87,"CH.VM.SHSET")</f>
        <v>0</v>
      </c>
      <c r="E696" t="s" s="183">
        <v>7</v>
      </c>
      <c r="F696" s="184">
        <f>VLOOKUP(B696,'MACROS'!C1:T87,5,FALSE)</f>
        <v>126</v>
      </c>
      <c r="G696" s="182">
        <f>_xlfn.SUMIFS('MACROS'!O1:O87,'MACROS'!C1:C87,B696)</f>
        <v>0</v>
      </c>
      <c r="H696" s="185">
        <f>F696*G696</f>
        <v>0</v>
      </c>
      <c r="I696" s="186">
        <f>'INFO'!$D$6</f>
        <v>0</v>
      </c>
      <c r="J696" s="186">
        <f>'INFO'!$D$7</f>
        <v>0</v>
      </c>
      <c r="K696" t="s" s="187">
        <f>'INFO'!$D$8</f>
      </c>
      <c r="L696" s="186">
        <f>'INFO'!$D$9</f>
        <v>0</v>
      </c>
      <c r="M696" s="186">
        <f>'INFO'!$D$10</f>
        <v>0</v>
      </c>
      <c r="N696" t="s" s="187">
        <f>'INFO'!$D$11</f>
      </c>
      <c r="O696" s="186">
        <f>'INFO'!$D$13</f>
        <v>0</v>
      </c>
      <c r="P696" s="186">
        <f>'INFO'!$D$14</f>
        <v>0</v>
      </c>
      <c r="Q696" t="s" s="187">
        <f>'INFO'!$D$15</f>
      </c>
      <c r="R696" s="188">
        <f>'INFO'!$D$17</f>
      </c>
      <c r="S696" t="s" s="187">
        <f>'INFO'!$D$18</f>
      </c>
      <c r="T696" t="s" s="187">
        <f>'INFO'!$D$19</f>
      </c>
      <c r="U696" s="186">
        <f>'INFO'!$D$22</f>
        <v>0</v>
      </c>
      <c r="V696" s="186">
        <f>'INFO'!$D$23</f>
        <v>0</v>
      </c>
      <c r="W696" t="s" s="187">
        <f>'INFO'!$D$24</f>
      </c>
      <c r="X696" s="186">
        <f>'INFO'!$D$25</f>
        <v>0</v>
      </c>
      <c r="Y696" s="186">
        <f>'INFO'!$D$26</f>
        <v>0</v>
      </c>
      <c r="Z696" s="186">
        <f>'INFO'!$D$27</f>
        <v>0</v>
      </c>
      <c r="AA696" t="s" s="187">
        <f>'INFO'!$D$28</f>
      </c>
      <c r="AB696" s="186">
        <f>'INFO'!$D$29</f>
        <v>0</v>
      </c>
      <c r="AC696" s="189">
        <f>'INFO'!$J$10</f>
        <v>0</v>
      </c>
      <c r="AD696" s="186">
        <f>'INFO'!$J$9</f>
        <v>0</v>
      </c>
      <c r="AE696" s="186">
        <f>IF($G$685&gt;0,10*$G$685/D696,0)</f>
        <v>0</v>
      </c>
    </row>
    <row r="697" ht="15.35" customHeight="1">
      <c r="A697" t="s" s="180">
        <v>502</v>
      </c>
      <c r="B697" t="s" s="204">
        <v>295</v>
      </c>
      <c r="C697" s="208">
        <v>10095</v>
      </c>
      <c r="D697" s="182">
        <f>_xlfn.SUMIFS('MACROS'!O1:O87,'MACROS'!$C1:$C87,$B697)+_xlfn.SUMIFS('MACROS'!O1:O87,'MACROS'!$C1:$C87,"CH.VM.SHSET")</f>
        <v>0</v>
      </c>
      <c r="E697" t="s" s="183">
        <v>7</v>
      </c>
      <c r="F697" s="184">
        <f>VLOOKUP(B697,'MACROS'!C1:T87,5,FALSE)</f>
        <v>157.5</v>
      </c>
      <c r="G697" s="182">
        <f>_xlfn.SUMIFS('MACROS'!O1:O87,'MACROS'!C1:C87,B697)</f>
        <v>0</v>
      </c>
      <c r="H697" s="185">
        <f>F697*G697</f>
        <v>0</v>
      </c>
      <c r="I697" s="186">
        <f>'INFO'!$D$6</f>
        <v>0</v>
      </c>
      <c r="J697" s="186">
        <f>'INFO'!$D$7</f>
        <v>0</v>
      </c>
      <c r="K697" t="s" s="187">
        <f>'INFO'!$D$8</f>
      </c>
      <c r="L697" s="186">
        <f>'INFO'!$D$9</f>
        <v>0</v>
      </c>
      <c r="M697" s="186">
        <f>'INFO'!$D$10</f>
        <v>0</v>
      </c>
      <c r="N697" t="s" s="187">
        <f>'INFO'!$D$11</f>
      </c>
      <c r="O697" s="186">
        <f>'INFO'!$D$13</f>
        <v>0</v>
      </c>
      <c r="P697" s="186">
        <f>'INFO'!$D$14</f>
        <v>0</v>
      </c>
      <c r="Q697" t="s" s="187">
        <f>'INFO'!$D$15</f>
      </c>
      <c r="R697" s="188">
        <f>'INFO'!$D$17</f>
      </c>
      <c r="S697" t="s" s="187">
        <f>'INFO'!$D$18</f>
      </c>
      <c r="T697" t="s" s="187">
        <f>'INFO'!$D$19</f>
      </c>
      <c r="U697" s="186">
        <f>'INFO'!$D$22</f>
        <v>0</v>
      </c>
      <c r="V697" s="186">
        <f>'INFO'!$D$23</f>
        <v>0</v>
      </c>
      <c r="W697" t="s" s="187">
        <f>'INFO'!$D$24</f>
      </c>
      <c r="X697" s="186">
        <f>'INFO'!$D$25</f>
        <v>0</v>
      </c>
      <c r="Y697" s="186">
        <f>'INFO'!$D$26</f>
        <v>0</v>
      </c>
      <c r="Z697" s="186">
        <f>'INFO'!$D$27</f>
        <v>0</v>
      </c>
      <c r="AA697" t="s" s="187">
        <f>'INFO'!$D$28</f>
      </c>
      <c r="AB697" s="186">
        <f>'INFO'!$D$29</f>
        <v>0</v>
      </c>
      <c r="AC697" s="189">
        <f>'INFO'!$J$10</f>
        <v>0</v>
      </c>
      <c r="AD697" s="186">
        <f>'INFO'!$J$9</f>
        <v>0</v>
      </c>
      <c r="AE697" s="186">
        <f>IF($G$685&gt;0,10*$G$685/D697,0)</f>
        <v>0</v>
      </c>
    </row>
    <row r="698" ht="15.35" customHeight="1">
      <c r="A698" t="s" s="187">
        <v>503</v>
      </c>
      <c r="B698" t="s" s="204">
        <v>297</v>
      </c>
      <c r="C698" s="208">
        <v>10095</v>
      </c>
      <c r="D698" s="182">
        <f>_xlfn.SUMIFS('MACROS'!O1:O87,'MACROS'!$C1:$C87,$B698)+_xlfn.SUMIFS('MACROS'!O1:O87,'MACROS'!$C1:$C87,"CH.VM.SHSET")</f>
        <v>0</v>
      </c>
      <c r="E698" t="s" s="183">
        <v>7</v>
      </c>
      <c r="F698" s="184">
        <f>VLOOKUP(B698,'MACROS'!C1:T87,5,FALSE)</f>
        <v>134</v>
      </c>
      <c r="G698" s="182">
        <f>_xlfn.SUMIFS('MACROS'!O1:O87,'MACROS'!C1:C87,B698)</f>
        <v>0</v>
      </c>
      <c r="H698" s="185">
        <f>F698*G698</f>
        <v>0</v>
      </c>
      <c r="I698" s="186">
        <f>'INFO'!$D$6</f>
        <v>0</v>
      </c>
      <c r="J698" s="186">
        <f>'INFO'!$D$7</f>
        <v>0</v>
      </c>
      <c r="K698" t="s" s="187">
        <f>'INFO'!$D$8</f>
      </c>
      <c r="L698" s="186">
        <f>'INFO'!$D$9</f>
        <v>0</v>
      </c>
      <c r="M698" s="186">
        <f>'INFO'!$D$10</f>
        <v>0</v>
      </c>
      <c r="N698" t="s" s="187">
        <f>'INFO'!$D$11</f>
      </c>
      <c r="O698" s="186">
        <f>'INFO'!$D$13</f>
        <v>0</v>
      </c>
      <c r="P698" s="186">
        <f>'INFO'!$D$14</f>
        <v>0</v>
      </c>
      <c r="Q698" t="s" s="187">
        <f>'INFO'!$D$15</f>
      </c>
      <c r="R698" s="188">
        <f>'INFO'!$D$17</f>
      </c>
      <c r="S698" t="s" s="187">
        <f>'INFO'!$D$18</f>
      </c>
      <c r="T698" t="s" s="187">
        <f>'INFO'!$D$19</f>
      </c>
      <c r="U698" s="186">
        <f>'INFO'!$D$22</f>
        <v>0</v>
      </c>
      <c r="V698" s="186">
        <f>'INFO'!$D$23</f>
        <v>0</v>
      </c>
      <c r="W698" t="s" s="187">
        <f>'INFO'!$D$24</f>
      </c>
      <c r="X698" s="186">
        <f>'INFO'!$D$25</f>
        <v>0</v>
      </c>
      <c r="Y698" s="186">
        <f>'INFO'!$D$26</f>
        <v>0</v>
      </c>
      <c r="Z698" s="186">
        <f>'INFO'!$D$27</f>
        <v>0</v>
      </c>
      <c r="AA698" t="s" s="187">
        <f>'INFO'!$D$28</f>
      </c>
      <c r="AB698" s="186">
        <f>'INFO'!$D$29</f>
        <v>0</v>
      </c>
      <c r="AC698" s="189">
        <f>'INFO'!$J$10</f>
        <v>0</v>
      </c>
      <c r="AD698" s="186">
        <f>'INFO'!$J$9</f>
        <v>0</v>
      </c>
      <c r="AE698" s="186">
        <f>IF($G$685&gt;0,10*$G$685/D698,0)</f>
        <v>0</v>
      </c>
    </row>
    <row r="699" ht="15.35" customHeight="1">
      <c r="A699" t="s" s="187">
        <v>504</v>
      </c>
      <c r="B699" t="s" s="204">
        <v>299</v>
      </c>
      <c r="C699" s="208">
        <v>10095</v>
      </c>
      <c r="D699" s="182">
        <f>_xlfn.SUMIFS('MACROS'!O1:O87,'MACROS'!$C1:$C87,$B699)+_xlfn.SUMIFS('MACROS'!O1:O87,'MACROS'!$C1:$C87,"CH.VM.SHSET")</f>
        <v>0</v>
      </c>
      <c r="E699" t="s" s="183">
        <v>7</v>
      </c>
      <c r="F699" s="184">
        <f>VLOOKUP(B699,'MACROS'!C1:T87,5,FALSE)</f>
        <v>144.5</v>
      </c>
      <c r="G699" s="182">
        <f>_xlfn.SUMIFS('MACROS'!O1:O87,'MACROS'!C1:C87,B699)</f>
        <v>0</v>
      </c>
      <c r="H699" s="185">
        <f>F699*G699</f>
        <v>0</v>
      </c>
      <c r="I699" s="186">
        <f>'INFO'!$D$6</f>
        <v>0</v>
      </c>
      <c r="J699" s="186">
        <f>'INFO'!$D$7</f>
        <v>0</v>
      </c>
      <c r="K699" t="s" s="187">
        <f>'INFO'!$D$8</f>
      </c>
      <c r="L699" s="186">
        <f>'INFO'!$D$9</f>
        <v>0</v>
      </c>
      <c r="M699" s="186">
        <f>'INFO'!$D$10</f>
        <v>0</v>
      </c>
      <c r="N699" t="s" s="187">
        <f>'INFO'!$D$11</f>
      </c>
      <c r="O699" s="186">
        <f>'INFO'!$D$13</f>
        <v>0</v>
      </c>
      <c r="P699" s="186">
        <f>'INFO'!$D$14</f>
        <v>0</v>
      </c>
      <c r="Q699" t="s" s="187">
        <f>'INFO'!$D$15</f>
      </c>
      <c r="R699" s="188">
        <f>'INFO'!$D$17</f>
      </c>
      <c r="S699" t="s" s="187">
        <f>'INFO'!$D$18</f>
      </c>
      <c r="T699" t="s" s="187">
        <f>'INFO'!$D$19</f>
      </c>
      <c r="U699" s="186">
        <f>'INFO'!$D$22</f>
        <v>0</v>
      </c>
      <c r="V699" s="186">
        <f>'INFO'!$D$23</f>
        <v>0</v>
      </c>
      <c r="W699" t="s" s="187">
        <f>'INFO'!$D$24</f>
      </c>
      <c r="X699" s="186">
        <f>'INFO'!$D$25</f>
        <v>0</v>
      </c>
      <c r="Y699" s="186">
        <f>'INFO'!$D$26</f>
        <v>0</v>
      </c>
      <c r="Z699" s="186">
        <f>'INFO'!$D$27</f>
        <v>0</v>
      </c>
      <c r="AA699" t="s" s="187">
        <f>'INFO'!$D$28</f>
      </c>
      <c r="AB699" s="186">
        <f>'INFO'!$D$29</f>
        <v>0</v>
      </c>
      <c r="AC699" s="189">
        <f>'INFO'!$J$10</f>
        <v>0</v>
      </c>
      <c r="AD699" s="186">
        <f>'INFO'!$J$9</f>
        <v>0</v>
      </c>
      <c r="AE699" s="191">
        <f>IF($G$685&gt;0,10*$G$685/D699,0)</f>
        <v>0</v>
      </c>
    </row>
    <row r="700" ht="15.35" customHeight="1">
      <c r="A700" t="s" s="192">
        <v>505</v>
      </c>
      <c r="B700" t="s" s="192">
        <v>301</v>
      </c>
      <c r="C700" s="209">
        <v>10134</v>
      </c>
      <c r="D700" s="169"/>
      <c r="E700" t="s" s="194">
        <v>7</v>
      </c>
      <c r="F700" s="195">
        <f>VLOOKUP(B700,'MACROS'!C1:T87,5,FALSE)</f>
        <v>2070</v>
      </c>
      <c r="G700" s="172">
        <f>_xlfn.SUMIFS('MACROS'!O1:O87,'MACROS'!C1:C87,B700)</f>
        <v>0</v>
      </c>
      <c r="H700" s="196">
        <f>F700*G700</f>
        <v>0</v>
      </c>
      <c r="I700" s="197">
        <f>'INFO'!$D$6</f>
        <v>0</v>
      </c>
      <c r="J700" s="197">
        <f>'INFO'!$D$7</f>
        <v>0</v>
      </c>
      <c r="K700" t="s" s="198">
        <f>'INFO'!$D$8</f>
      </c>
      <c r="L700" s="197">
        <f>'INFO'!$D$9</f>
        <v>0</v>
      </c>
      <c r="M700" s="197">
        <f>'INFO'!$D$10</f>
        <v>0</v>
      </c>
      <c r="N700" t="s" s="198">
        <f>'INFO'!$D$11</f>
      </c>
      <c r="O700" s="197">
        <f>'INFO'!$D$13</f>
        <v>0</v>
      </c>
      <c r="P700" s="197">
        <f>'INFO'!$D$14</f>
        <v>0</v>
      </c>
      <c r="Q700" t="s" s="198">
        <f>'INFO'!$D$15</f>
      </c>
      <c r="R700" s="199">
        <f>'INFO'!$D$17</f>
      </c>
      <c r="S700" t="s" s="198">
        <f>'INFO'!$D$18</f>
      </c>
      <c r="T700" t="s" s="198">
        <f>'INFO'!$D$19</f>
      </c>
      <c r="U700" s="197">
        <f>'INFO'!$D$22</f>
        <v>0</v>
      </c>
      <c r="V700" s="197">
        <f>'INFO'!$D$23</f>
        <v>0</v>
      </c>
      <c r="W700" t="s" s="198">
        <f>'INFO'!$D$24</f>
      </c>
      <c r="X700" s="197">
        <f>'INFO'!$D$25</f>
        <v>0</v>
      </c>
      <c r="Y700" s="197">
        <f>'INFO'!$D$26</f>
        <v>0</v>
      </c>
      <c r="Z700" s="197">
        <f>'INFO'!$D$27</f>
        <v>0</v>
      </c>
      <c r="AA700" t="s" s="198">
        <f>'INFO'!$D$28</f>
      </c>
      <c r="AB700" s="197">
        <f>'INFO'!$D$29</f>
        <v>0</v>
      </c>
      <c r="AC700" s="200">
        <f>'INFO'!$J$10</f>
        <v>0</v>
      </c>
      <c r="AD700" s="201">
        <f>'INFO'!$J$9</f>
        <v>0</v>
      </c>
      <c r="AE700" s="179"/>
    </row>
    <row r="701" ht="15.35" customHeight="1">
      <c r="A701" t="s" s="187">
        <v>506</v>
      </c>
      <c r="B701" t="s" s="180">
        <v>303</v>
      </c>
      <c r="C701" s="210">
        <v>10134</v>
      </c>
      <c r="D701" s="182">
        <f>_xlfn.SUMIFS('MACROS'!O1:O87,'MACROS'!$C1:$C87,$B701)+_xlfn.SUMIFS('MACROS'!O1:O87,'MACROS'!$C1:$C87,"CH.VM.SHDTSET")</f>
        <v>0</v>
      </c>
      <c r="E701" t="s" s="183">
        <v>7</v>
      </c>
      <c r="F701" s="184">
        <f>VLOOKUP(B701,'MACROS'!C1:T87,5,FALSE)</f>
        <v>178</v>
      </c>
      <c r="G701" s="182">
        <f>_xlfn.SUMIFS('MACROS'!O1:O87,'MACROS'!C1:C87,B701)</f>
        <v>0</v>
      </c>
      <c r="H701" s="185">
        <f>F701*G701</f>
        <v>0</v>
      </c>
      <c r="I701" s="186">
        <f>'INFO'!$D$6</f>
        <v>0</v>
      </c>
      <c r="J701" s="186">
        <f>'INFO'!$D$7</f>
        <v>0</v>
      </c>
      <c r="K701" t="s" s="187">
        <f>'INFO'!$D$8</f>
      </c>
      <c r="L701" s="186">
        <f>'INFO'!$D$9</f>
        <v>0</v>
      </c>
      <c r="M701" s="186">
        <f>'INFO'!$D$10</f>
        <v>0</v>
      </c>
      <c r="N701" t="s" s="187">
        <f>'INFO'!$D$11</f>
      </c>
      <c r="O701" s="186">
        <f>'INFO'!$D$13</f>
        <v>0</v>
      </c>
      <c r="P701" s="186">
        <f>'INFO'!$D$14</f>
        <v>0</v>
      </c>
      <c r="Q701" t="s" s="187">
        <f>'INFO'!$D$15</f>
      </c>
      <c r="R701" s="188">
        <f>'INFO'!$D$17</f>
      </c>
      <c r="S701" t="s" s="187">
        <f>'INFO'!$D$18</f>
      </c>
      <c r="T701" t="s" s="187">
        <f>'INFO'!$D$19</f>
      </c>
      <c r="U701" s="186">
        <f>'INFO'!$D$22</f>
        <v>0</v>
      </c>
      <c r="V701" s="186">
        <f>'INFO'!$D$23</f>
        <v>0</v>
      </c>
      <c r="W701" t="s" s="187">
        <f>'INFO'!$D$24</f>
      </c>
      <c r="X701" s="186">
        <f>'INFO'!$D$25</f>
        <v>0</v>
      </c>
      <c r="Y701" s="186">
        <f>'INFO'!$D$26</f>
        <v>0</v>
      </c>
      <c r="Z701" s="186">
        <f>'INFO'!$D$27</f>
        <v>0</v>
      </c>
      <c r="AA701" t="s" s="187">
        <f>'INFO'!$D$28</f>
      </c>
      <c r="AB701" s="186">
        <f>'INFO'!$D$29</f>
        <v>0</v>
      </c>
      <c r="AC701" s="189">
        <f>'INFO'!$J$10</f>
        <v>0</v>
      </c>
      <c r="AD701" s="186">
        <f>'INFO'!$J$9</f>
        <v>0</v>
      </c>
      <c r="AE701" s="190">
        <f>IF($G$700&gt;0,10*$G$700/D701,0)</f>
        <v>0</v>
      </c>
    </row>
    <row r="702" ht="15.35" customHeight="1">
      <c r="A702" t="s" s="187">
        <v>507</v>
      </c>
      <c r="B702" t="s" s="180">
        <v>305</v>
      </c>
      <c r="C702" s="210">
        <v>10134</v>
      </c>
      <c r="D702" s="182">
        <f>_xlfn.SUMIFS('MACROS'!O1:O87,'MACROS'!$C1:$C87,$B702)+_xlfn.SUMIFS('MACROS'!O1:O87,'MACROS'!$C1:$C87,"CH.VM.SHDTSET")</f>
        <v>0</v>
      </c>
      <c r="E702" t="s" s="183">
        <v>7</v>
      </c>
      <c r="F702" s="184">
        <f>VLOOKUP(B702,'MACROS'!C1:T87,5,FALSE)</f>
        <v>165</v>
      </c>
      <c r="G702" s="182">
        <f>_xlfn.SUMIFS('MACROS'!O1:O87,'MACROS'!C1:C87,B702)</f>
        <v>0</v>
      </c>
      <c r="H702" s="185">
        <f>F702*G702</f>
        <v>0</v>
      </c>
      <c r="I702" s="186">
        <f>'INFO'!$D$6</f>
        <v>0</v>
      </c>
      <c r="J702" s="186">
        <f>'INFO'!$D$7</f>
        <v>0</v>
      </c>
      <c r="K702" t="s" s="187">
        <f>'INFO'!$D$8</f>
      </c>
      <c r="L702" s="186">
        <f>'INFO'!$D$9</f>
        <v>0</v>
      </c>
      <c r="M702" s="186">
        <f>'INFO'!$D$10</f>
        <v>0</v>
      </c>
      <c r="N702" t="s" s="187">
        <f>'INFO'!$D$11</f>
      </c>
      <c r="O702" s="186">
        <f>'INFO'!$D$13</f>
        <v>0</v>
      </c>
      <c r="P702" s="186">
        <f>'INFO'!$D$14</f>
        <v>0</v>
      </c>
      <c r="Q702" t="s" s="187">
        <f>'INFO'!$D$15</f>
      </c>
      <c r="R702" s="188">
        <f>'INFO'!$D$17</f>
      </c>
      <c r="S702" t="s" s="187">
        <f>'INFO'!$D$18</f>
      </c>
      <c r="T702" t="s" s="187">
        <f>'INFO'!$D$19</f>
      </c>
      <c r="U702" s="186">
        <f>'INFO'!$D$22</f>
        <v>0</v>
      </c>
      <c r="V702" s="186">
        <f>'INFO'!$D$23</f>
        <v>0</v>
      </c>
      <c r="W702" t="s" s="187">
        <f>'INFO'!$D$24</f>
      </c>
      <c r="X702" s="186">
        <f>'INFO'!$D$25</f>
        <v>0</v>
      </c>
      <c r="Y702" s="186">
        <f>'INFO'!$D$26</f>
        <v>0</v>
      </c>
      <c r="Z702" s="186">
        <f>'INFO'!$D$27</f>
        <v>0</v>
      </c>
      <c r="AA702" t="s" s="187">
        <f>'INFO'!$D$28</f>
      </c>
      <c r="AB702" s="186">
        <f>'INFO'!$D$29</f>
        <v>0</v>
      </c>
      <c r="AC702" s="189">
        <f>'INFO'!$J$10</f>
        <v>0</v>
      </c>
      <c r="AD702" s="186">
        <f>'INFO'!$J$9</f>
        <v>0</v>
      </c>
      <c r="AE702" s="186">
        <f>IF($G$700&gt;0,10*$G$700/D702,0)</f>
        <v>0</v>
      </c>
    </row>
    <row r="703" ht="15.35" customHeight="1">
      <c r="A703" t="s" s="187">
        <v>508</v>
      </c>
      <c r="B703" t="s" s="180">
        <v>307</v>
      </c>
      <c r="C703" s="210">
        <v>10134</v>
      </c>
      <c r="D703" s="182">
        <f>_xlfn.SUMIFS('MACROS'!O1:O87,'MACROS'!$C1:$C87,$B703)+_xlfn.SUMIFS('MACROS'!O1:O87,'MACROS'!$C1:$C87,"CH.VM.SHDTSET")</f>
        <v>0</v>
      </c>
      <c r="E703" t="s" s="183">
        <v>7</v>
      </c>
      <c r="F703" s="184">
        <f>VLOOKUP(B703,'MACROS'!C1:T87,5,FALSE)</f>
        <v>156</v>
      </c>
      <c r="G703" s="182">
        <f>_xlfn.SUMIFS('MACROS'!O1:O87,'MACROS'!C1:C87,B703)</f>
        <v>0</v>
      </c>
      <c r="H703" s="185">
        <f>F703*G703</f>
        <v>0</v>
      </c>
      <c r="I703" s="186">
        <f>'INFO'!$D$6</f>
        <v>0</v>
      </c>
      <c r="J703" s="186">
        <f>'INFO'!$D$7</f>
        <v>0</v>
      </c>
      <c r="K703" t="s" s="187">
        <f>'INFO'!$D$8</f>
      </c>
      <c r="L703" s="186">
        <f>'INFO'!$D$9</f>
        <v>0</v>
      </c>
      <c r="M703" s="186">
        <f>'INFO'!$D$10</f>
        <v>0</v>
      </c>
      <c r="N703" t="s" s="187">
        <f>'INFO'!$D$11</f>
      </c>
      <c r="O703" s="186">
        <f>'INFO'!$D$13</f>
        <v>0</v>
      </c>
      <c r="P703" s="186">
        <f>'INFO'!$D$14</f>
        <v>0</v>
      </c>
      <c r="Q703" t="s" s="187">
        <f>'INFO'!$D$15</f>
      </c>
      <c r="R703" s="188">
        <f>'INFO'!$D$17</f>
      </c>
      <c r="S703" t="s" s="187">
        <f>'INFO'!$D$18</f>
      </c>
      <c r="T703" t="s" s="187">
        <f>'INFO'!$D$19</f>
      </c>
      <c r="U703" s="186">
        <f>'INFO'!$D$22</f>
        <v>0</v>
      </c>
      <c r="V703" s="186">
        <f>'INFO'!$D$23</f>
        <v>0</v>
      </c>
      <c r="W703" t="s" s="187">
        <f>'INFO'!$D$24</f>
      </c>
      <c r="X703" s="186">
        <f>'INFO'!$D$25</f>
        <v>0</v>
      </c>
      <c r="Y703" s="186">
        <f>'INFO'!$D$26</f>
        <v>0</v>
      </c>
      <c r="Z703" s="186">
        <f>'INFO'!$D$27</f>
        <v>0</v>
      </c>
      <c r="AA703" t="s" s="187">
        <f>'INFO'!$D$28</f>
      </c>
      <c r="AB703" s="186">
        <f>'INFO'!$D$29</f>
        <v>0</v>
      </c>
      <c r="AC703" s="189">
        <f>'INFO'!$J$10</f>
        <v>0</v>
      </c>
      <c r="AD703" s="186">
        <f>'INFO'!$J$9</f>
        <v>0</v>
      </c>
      <c r="AE703" s="186">
        <f>IF($G$700&gt;0,10*$G$700/D703,0)</f>
        <v>0</v>
      </c>
    </row>
    <row r="704" ht="15.35" customHeight="1">
      <c r="A704" t="s" s="180">
        <v>509</v>
      </c>
      <c r="B704" t="s" s="180">
        <v>309</v>
      </c>
      <c r="C704" s="210">
        <v>10134</v>
      </c>
      <c r="D704" s="182">
        <f>_xlfn.SUMIFS('MACROS'!O1:O87,'MACROS'!$C1:$C87,$B704)+_xlfn.SUMIFS('MACROS'!O1:O87,'MACROS'!$C1:$C87,"CH.VM.SHDTSET")</f>
        <v>0</v>
      </c>
      <c r="E704" t="s" s="183">
        <v>7</v>
      </c>
      <c r="F704" s="184">
        <f>VLOOKUP(B704,'MACROS'!C1:T87,5,FALSE)</f>
        <v>157.5</v>
      </c>
      <c r="G704" s="182">
        <f>_xlfn.SUMIFS('MACROS'!O1:O87,'MACROS'!C1:C87,B704)</f>
        <v>0</v>
      </c>
      <c r="H704" s="185">
        <f>F704*G704</f>
        <v>0</v>
      </c>
      <c r="I704" s="186">
        <f>'INFO'!$D$6</f>
        <v>0</v>
      </c>
      <c r="J704" s="186">
        <f>'INFO'!$D$7</f>
        <v>0</v>
      </c>
      <c r="K704" t="s" s="187">
        <f>'INFO'!$D$8</f>
      </c>
      <c r="L704" s="186">
        <f>'INFO'!$D$9</f>
        <v>0</v>
      </c>
      <c r="M704" s="186">
        <f>'INFO'!$D$10</f>
        <v>0</v>
      </c>
      <c r="N704" t="s" s="187">
        <f>'INFO'!$D$11</f>
      </c>
      <c r="O704" s="186">
        <f>'INFO'!$D$13</f>
        <v>0</v>
      </c>
      <c r="P704" s="186">
        <f>'INFO'!$D$14</f>
        <v>0</v>
      </c>
      <c r="Q704" t="s" s="187">
        <f>'INFO'!$D$15</f>
      </c>
      <c r="R704" s="188">
        <f>'INFO'!$D$17</f>
      </c>
      <c r="S704" t="s" s="187">
        <f>'INFO'!$D$18</f>
      </c>
      <c r="T704" t="s" s="187">
        <f>'INFO'!$D$19</f>
      </c>
      <c r="U704" s="186">
        <f>'INFO'!$D$22</f>
        <v>0</v>
      </c>
      <c r="V704" s="186">
        <f>'INFO'!$D$23</f>
        <v>0</v>
      </c>
      <c r="W704" t="s" s="187">
        <f>'INFO'!$D$24</f>
      </c>
      <c r="X704" s="186">
        <f>'INFO'!$D$25</f>
        <v>0</v>
      </c>
      <c r="Y704" s="186">
        <f>'INFO'!$D$26</f>
        <v>0</v>
      </c>
      <c r="Z704" s="186">
        <f>'INFO'!$D$27</f>
        <v>0</v>
      </c>
      <c r="AA704" t="s" s="187">
        <f>'INFO'!$D$28</f>
      </c>
      <c r="AB704" s="186">
        <f>'INFO'!$D$29</f>
        <v>0</v>
      </c>
      <c r="AC704" s="189">
        <f>'INFO'!$J$10</f>
        <v>0</v>
      </c>
      <c r="AD704" s="186">
        <f>'INFO'!$J$9</f>
        <v>0</v>
      </c>
      <c r="AE704" s="186">
        <f>IF($G$700&gt;0,10*$G$700/D704,0)</f>
        <v>0</v>
      </c>
    </row>
    <row r="705" ht="15.35" customHeight="1">
      <c r="A705" t="s" s="180">
        <v>510</v>
      </c>
      <c r="B705" t="s" s="180">
        <v>311</v>
      </c>
      <c r="C705" s="210">
        <v>10134</v>
      </c>
      <c r="D705" s="182">
        <f>_xlfn.SUMIFS('MACROS'!O1:O87,'MACROS'!$C1:$C87,$B705)+_xlfn.SUMIFS('MACROS'!O1:O87,'MACROS'!$C1:$C87,"CH.VM.SHDTSET")</f>
        <v>0</v>
      </c>
      <c r="E705" t="s" s="183">
        <v>7</v>
      </c>
      <c r="F705" s="184">
        <f>VLOOKUP(B705,'MACROS'!C1:T87,5,FALSE)</f>
        <v>191.5</v>
      </c>
      <c r="G705" s="182">
        <f>_xlfn.SUMIFS('MACROS'!O1:O87,'MACROS'!C1:C87,B705)</f>
        <v>0</v>
      </c>
      <c r="H705" s="185">
        <f>F705*G705</f>
        <v>0</v>
      </c>
      <c r="I705" s="186">
        <f>'INFO'!$D$6</f>
        <v>0</v>
      </c>
      <c r="J705" s="186">
        <f>'INFO'!$D$7</f>
        <v>0</v>
      </c>
      <c r="K705" t="s" s="187">
        <f>'INFO'!$D$8</f>
      </c>
      <c r="L705" s="186">
        <f>'INFO'!$D$9</f>
        <v>0</v>
      </c>
      <c r="M705" s="186">
        <f>'INFO'!$D$10</f>
        <v>0</v>
      </c>
      <c r="N705" t="s" s="187">
        <f>'INFO'!$D$11</f>
      </c>
      <c r="O705" s="186">
        <f>'INFO'!$D$13</f>
        <v>0</v>
      </c>
      <c r="P705" s="186">
        <f>'INFO'!$D$14</f>
        <v>0</v>
      </c>
      <c r="Q705" t="s" s="187">
        <f>'INFO'!$D$15</f>
      </c>
      <c r="R705" s="188">
        <f>'INFO'!$D$17</f>
      </c>
      <c r="S705" t="s" s="187">
        <f>'INFO'!$D$18</f>
      </c>
      <c r="T705" t="s" s="187">
        <f>'INFO'!$D$19</f>
      </c>
      <c r="U705" s="186">
        <f>'INFO'!$D$22</f>
        <v>0</v>
      </c>
      <c r="V705" s="186">
        <f>'INFO'!$D$23</f>
        <v>0</v>
      </c>
      <c r="W705" t="s" s="187">
        <f>'INFO'!$D$24</f>
      </c>
      <c r="X705" s="186">
        <f>'INFO'!$D$25</f>
        <v>0</v>
      </c>
      <c r="Y705" s="186">
        <f>'INFO'!$D$26</f>
        <v>0</v>
      </c>
      <c r="Z705" s="186">
        <f>'INFO'!$D$27</f>
        <v>0</v>
      </c>
      <c r="AA705" t="s" s="187">
        <f>'INFO'!$D$28</f>
      </c>
      <c r="AB705" s="186">
        <f>'INFO'!$D$29</f>
        <v>0</v>
      </c>
      <c r="AC705" s="189">
        <f>'INFO'!$J$10</f>
        <v>0</v>
      </c>
      <c r="AD705" s="186">
        <f>'INFO'!$J$9</f>
        <v>0</v>
      </c>
      <c r="AE705" s="186">
        <f>IF($G$700&gt;0,10*$G$700/D705,0)</f>
        <v>0</v>
      </c>
    </row>
    <row r="706" ht="15.35" customHeight="1">
      <c r="A706" t="s" s="180">
        <v>511</v>
      </c>
      <c r="B706" t="s" s="180">
        <v>313</v>
      </c>
      <c r="C706" s="210">
        <v>10134</v>
      </c>
      <c r="D706" s="182">
        <f>_xlfn.SUMIFS('MACROS'!O1:O87,'MACROS'!$C1:$C87,$B706)+_xlfn.SUMIFS('MACROS'!O1:O87,'MACROS'!$C1:$C87,"CH.VM.SHDTSET")</f>
        <v>0</v>
      </c>
      <c r="E706" t="s" s="183">
        <v>7</v>
      </c>
      <c r="F706" s="184">
        <f>VLOOKUP(B706,'MACROS'!C1:T87,5,FALSE)</f>
        <v>148</v>
      </c>
      <c r="G706" s="182">
        <f>_xlfn.SUMIFS('MACROS'!O1:O87,'MACROS'!C1:C87,B706)</f>
        <v>0</v>
      </c>
      <c r="H706" s="185">
        <f>F706*G706</f>
        <v>0</v>
      </c>
      <c r="I706" s="186">
        <f>'INFO'!$D$6</f>
        <v>0</v>
      </c>
      <c r="J706" s="186">
        <f>'INFO'!$D$7</f>
        <v>0</v>
      </c>
      <c r="K706" t="s" s="187">
        <f>'INFO'!$D$8</f>
      </c>
      <c r="L706" s="186">
        <f>'INFO'!$D$9</f>
        <v>0</v>
      </c>
      <c r="M706" s="186">
        <f>'INFO'!$D$10</f>
        <v>0</v>
      </c>
      <c r="N706" t="s" s="187">
        <f>'INFO'!$D$11</f>
      </c>
      <c r="O706" s="186">
        <f>'INFO'!$D$13</f>
        <v>0</v>
      </c>
      <c r="P706" s="186">
        <f>'INFO'!$D$14</f>
        <v>0</v>
      </c>
      <c r="Q706" t="s" s="187">
        <f>'INFO'!$D$15</f>
      </c>
      <c r="R706" s="188">
        <f>'INFO'!$D$17</f>
      </c>
      <c r="S706" t="s" s="187">
        <f>'INFO'!$D$18</f>
      </c>
      <c r="T706" t="s" s="187">
        <f>'INFO'!$D$19</f>
      </c>
      <c r="U706" s="186">
        <f>'INFO'!$D$22</f>
        <v>0</v>
      </c>
      <c r="V706" s="186">
        <f>'INFO'!$D$23</f>
        <v>0</v>
      </c>
      <c r="W706" t="s" s="187">
        <f>'INFO'!$D$24</f>
      </c>
      <c r="X706" s="186">
        <f>'INFO'!$D$25</f>
        <v>0</v>
      </c>
      <c r="Y706" s="186">
        <f>'INFO'!$D$26</f>
        <v>0</v>
      </c>
      <c r="Z706" s="186">
        <f>'INFO'!$D$27</f>
        <v>0</v>
      </c>
      <c r="AA706" t="s" s="187">
        <f>'INFO'!$D$28</f>
      </c>
      <c r="AB706" s="186">
        <f>'INFO'!$D$29</f>
        <v>0</v>
      </c>
      <c r="AC706" s="189">
        <f>'INFO'!$J$10</f>
        <v>0</v>
      </c>
      <c r="AD706" s="186">
        <f>'INFO'!$J$9</f>
        <v>0</v>
      </c>
      <c r="AE706" s="186">
        <f>IF($G$700&gt;0,10*$G$700/D706,0)</f>
        <v>0</v>
      </c>
    </row>
    <row r="707" ht="15.35" customHeight="1">
      <c r="A707" t="s" s="180">
        <v>512</v>
      </c>
      <c r="B707" t="s" s="180">
        <v>315</v>
      </c>
      <c r="C707" s="210">
        <v>10134</v>
      </c>
      <c r="D707" s="182">
        <f>_xlfn.SUMIFS('MACROS'!O1:O87,'MACROS'!$C1:$C87,$B707)+_xlfn.SUMIFS('MACROS'!O1:O87,'MACROS'!$C1:$C87,"CH.VM.SHDTSET")</f>
        <v>0</v>
      </c>
      <c r="E707" t="s" s="183">
        <v>7</v>
      </c>
      <c r="F707" s="184">
        <f>VLOOKUP(B707,'MACROS'!C1:T87,5,FALSE)</f>
        <v>154.5</v>
      </c>
      <c r="G707" s="182">
        <f>_xlfn.SUMIFS('MACROS'!O1:O87,'MACROS'!C1:C87,B707)</f>
        <v>0</v>
      </c>
      <c r="H707" s="185">
        <f>F707*G707</f>
        <v>0</v>
      </c>
      <c r="I707" s="186">
        <f>'INFO'!$D$6</f>
        <v>0</v>
      </c>
      <c r="J707" s="186">
        <f>'INFO'!$D$7</f>
        <v>0</v>
      </c>
      <c r="K707" t="s" s="187">
        <f>'INFO'!$D$8</f>
      </c>
      <c r="L707" s="186">
        <f>'INFO'!$D$9</f>
        <v>0</v>
      </c>
      <c r="M707" s="186">
        <f>'INFO'!$D$10</f>
        <v>0</v>
      </c>
      <c r="N707" t="s" s="187">
        <f>'INFO'!$D$11</f>
      </c>
      <c r="O707" s="186">
        <f>'INFO'!$D$13</f>
        <v>0</v>
      </c>
      <c r="P707" s="186">
        <f>'INFO'!$D$14</f>
        <v>0</v>
      </c>
      <c r="Q707" t="s" s="187">
        <f>'INFO'!$D$15</f>
      </c>
      <c r="R707" s="188">
        <f>'INFO'!$D$17</f>
      </c>
      <c r="S707" t="s" s="187">
        <f>'INFO'!$D$18</f>
      </c>
      <c r="T707" t="s" s="187">
        <f>'INFO'!$D$19</f>
      </c>
      <c r="U707" s="186">
        <f>'INFO'!$D$22</f>
        <v>0</v>
      </c>
      <c r="V707" s="186">
        <f>'INFO'!$D$23</f>
        <v>0</v>
      </c>
      <c r="W707" t="s" s="187">
        <f>'INFO'!$D$24</f>
      </c>
      <c r="X707" s="186">
        <f>'INFO'!$D$25</f>
        <v>0</v>
      </c>
      <c r="Y707" s="186">
        <f>'INFO'!$D$26</f>
        <v>0</v>
      </c>
      <c r="Z707" s="186">
        <f>'INFO'!$D$27</f>
        <v>0</v>
      </c>
      <c r="AA707" t="s" s="187">
        <f>'INFO'!$D$28</f>
      </c>
      <c r="AB707" s="186">
        <f>'INFO'!$D$29</f>
        <v>0</v>
      </c>
      <c r="AC707" s="189">
        <f>'INFO'!$J$10</f>
        <v>0</v>
      </c>
      <c r="AD707" s="186">
        <f>'INFO'!$J$9</f>
        <v>0</v>
      </c>
      <c r="AE707" s="186">
        <f>IF($G$700&gt;0,10*$G$700/D707,0)</f>
        <v>0</v>
      </c>
    </row>
    <row r="708" ht="15.35" customHeight="1">
      <c r="A708" t="s" s="180">
        <v>513</v>
      </c>
      <c r="B708" t="s" s="180">
        <v>317</v>
      </c>
      <c r="C708" s="210">
        <v>10134</v>
      </c>
      <c r="D708" s="182">
        <f>_xlfn.SUMIFS('MACROS'!O1:O87,'MACROS'!$C1:$C87,$B708)+_xlfn.SUMIFS('MACROS'!O1:O87,'MACROS'!$C1:$C87,"CH.VM.SHDTSET")</f>
        <v>0</v>
      </c>
      <c r="E708" t="s" s="183">
        <v>7</v>
      </c>
      <c r="F708" s="184">
        <f>VLOOKUP(B708,'MACROS'!C1:T87,5,FALSE)</f>
        <v>143</v>
      </c>
      <c r="G708" s="182">
        <f>_xlfn.SUMIFS('MACROS'!O1:O87,'MACROS'!C1:C87,B708)</f>
        <v>0</v>
      </c>
      <c r="H708" s="185">
        <f>F708*G708</f>
        <v>0</v>
      </c>
      <c r="I708" s="186">
        <f>'INFO'!$D$6</f>
        <v>0</v>
      </c>
      <c r="J708" s="186">
        <f>'INFO'!$D$7</f>
        <v>0</v>
      </c>
      <c r="K708" t="s" s="187">
        <f>'INFO'!$D$8</f>
      </c>
      <c r="L708" s="186">
        <f>'INFO'!$D$9</f>
        <v>0</v>
      </c>
      <c r="M708" s="186">
        <f>'INFO'!$D$10</f>
        <v>0</v>
      </c>
      <c r="N708" t="s" s="187">
        <f>'INFO'!$D$11</f>
      </c>
      <c r="O708" s="186">
        <f>'INFO'!$D$13</f>
        <v>0</v>
      </c>
      <c r="P708" s="186">
        <f>'INFO'!$D$14</f>
        <v>0</v>
      </c>
      <c r="Q708" t="s" s="187">
        <f>'INFO'!$D$15</f>
      </c>
      <c r="R708" s="188">
        <f>'INFO'!$D$17</f>
      </c>
      <c r="S708" t="s" s="187">
        <f>'INFO'!$D$18</f>
      </c>
      <c r="T708" t="s" s="187">
        <f>'INFO'!$D$19</f>
      </c>
      <c r="U708" s="186">
        <f>'INFO'!$D$22</f>
        <v>0</v>
      </c>
      <c r="V708" s="186">
        <f>'INFO'!$D$23</f>
        <v>0</v>
      </c>
      <c r="W708" t="s" s="187">
        <f>'INFO'!$D$24</f>
      </c>
      <c r="X708" s="186">
        <f>'INFO'!$D$25</f>
        <v>0</v>
      </c>
      <c r="Y708" s="186">
        <f>'INFO'!$D$26</f>
        <v>0</v>
      </c>
      <c r="Z708" s="186">
        <f>'INFO'!$D$27</f>
        <v>0</v>
      </c>
      <c r="AA708" t="s" s="187">
        <f>'INFO'!$D$28</f>
      </c>
      <c r="AB708" s="186">
        <f>'INFO'!$D$29</f>
        <v>0</v>
      </c>
      <c r="AC708" s="189">
        <f>'INFO'!$J$10</f>
        <v>0</v>
      </c>
      <c r="AD708" s="186">
        <f>'INFO'!$J$9</f>
        <v>0</v>
      </c>
      <c r="AE708" s="186">
        <f>IF($G$700&gt;0,10*$G$700/D708,0)</f>
        <v>0</v>
      </c>
    </row>
    <row r="709" ht="15.35" customHeight="1">
      <c r="A709" t="s" s="180">
        <v>514</v>
      </c>
      <c r="B709" t="s" s="180">
        <v>319</v>
      </c>
      <c r="C709" s="210">
        <v>10134</v>
      </c>
      <c r="D709" s="182">
        <f>_xlfn.SUMIFS('MACROS'!O1:O87,'MACROS'!$C1:$C87,$B709)+_xlfn.SUMIFS('MACROS'!O1:O87,'MACROS'!$C1:$C87,"CH.VM.SHDTSET")</f>
        <v>0</v>
      </c>
      <c r="E709" t="s" s="183">
        <v>7</v>
      </c>
      <c r="F709" s="184">
        <f>VLOOKUP(B709,'MACROS'!C1:T87,5,FALSE)</f>
        <v>174.5</v>
      </c>
      <c r="G709" s="182">
        <f>_xlfn.SUMIFS('MACROS'!O1:O87,'MACROS'!C1:C87,B709)</f>
        <v>0</v>
      </c>
      <c r="H709" s="185">
        <f>F709*G709</f>
        <v>0</v>
      </c>
      <c r="I709" s="186">
        <f>'INFO'!$D$6</f>
        <v>0</v>
      </c>
      <c r="J709" s="186">
        <f>'INFO'!$D$7</f>
        <v>0</v>
      </c>
      <c r="K709" t="s" s="187">
        <f>'INFO'!$D$8</f>
      </c>
      <c r="L709" s="186">
        <f>'INFO'!$D$9</f>
        <v>0</v>
      </c>
      <c r="M709" s="186">
        <f>'INFO'!$D$10</f>
        <v>0</v>
      </c>
      <c r="N709" t="s" s="187">
        <f>'INFO'!$D$11</f>
      </c>
      <c r="O709" s="186">
        <f>'INFO'!$D$13</f>
        <v>0</v>
      </c>
      <c r="P709" s="186">
        <f>'INFO'!$D$14</f>
        <v>0</v>
      </c>
      <c r="Q709" t="s" s="187">
        <f>'INFO'!$D$15</f>
      </c>
      <c r="R709" s="188">
        <f>'INFO'!$D$17</f>
      </c>
      <c r="S709" t="s" s="187">
        <f>'INFO'!$D$18</f>
      </c>
      <c r="T709" t="s" s="187">
        <f>'INFO'!$D$19</f>
      </c>
      <c r="U709" s="186">
        <f>'INFO'!$D$22</f>
        <v>0</v>
      </c>
      <c r="V709" s="186">
        <f>'INFO'!$D$23</f>
        <v>0</v>
      </c>
      <c r="W709" t="s" s="187">
        <f>'INFO'!$D$24</f>
      </c>
      <c r="X709" s="186">
        <f>'INFO'!$D$25</f>
        <v>0</v>
      </c>
      <c r="Y709" s="186">
        <f>'INFO'!$D$26</f>
        <v>0</v>
      </c>
      <c r="Z709" s="186">
        <f>'INFO'!$D$27</f>
        <v>0</v>
      </c>
      <c r="AA709" t="s" s="187">
        <f>'INFO'!$D$28</f>
      </c>
      <c r="AB709" s="186">
        <f>'INFO'!$D$29</f>
        <v>0</v>
      </c>
      <c r="AC709" s="189">
        <f>'INFO'!$J$10</f>
        <v>0</v>
      </c>
      <c r="AD709" s="186">
        <f>'INFO'!$J$9</f>
        <v>0</v>
      </c>
      <c r="AE709" s="186">
        <f>IF($G$700&gt;0,10*$G$700/D709,0)</f>
        <v>0</v>
      </c>
    </row>
    <row r="710" ht="15.35" customHeight="1">
      <c r="A710" t="s" s="180">
        <v>515</v>
      </c>
      <c r="B710" t="s" s="180">
        <v>321</v>
      </c>
      <c r="C710" s="210">
        <v>10134</v>
      </c>
      <c r="D710" s="182">
        <f>_xlfn.SUMIFS('MACROS'!O1:O87,'MACROS'!$C1:$C87,$B710)+_xlfn.SUMIFS('MACROS'!O1:O87,'MACROS'!$C1:$C87,"CH.VM.SHDTSET")</f>
        <v>0</v>
      </c>
      <c r="E710" t="s" s="183">
        <v>7</v>
      </c>
      <c r="F710" s="184">
        <f>VLOOKUP(B710,'MACROS'!C1:T87,5,FALSE)</f>
        <v>138</v>
      </c>
      <c r="G710" s="182">
        <f>_xlfn.SUMIFS('MACROS'!O1:O87,'MACROS'!C1:C87,B710)</f>
        <v>0</v>
      </c>
      <c r="H710" s="185">
        <f>F710*G710</f>
        <v>0</v>
      </c>
      <c r="I710" s="186">
        <f>'INFO'!$D$6</f>
        <v>0</v>
      </c>
      <c r="J710" s="186">
        <f>'INFO'!$D$7</f>
        <v>0</v>
      </c>
      <c r="K710" t="s" s="187">
        <f>'INFO'!$D$8</f>
      </c>
      <c r="L710" s="186">
        <f>'INFO'!$D$9</f>
        <v>0</v>
      </c>
      <c r="M710" s="186">
        <f>'INFO'!$D$10</f>
        <v>0</v>
      </c>
      <c r="N710" t="s" s="187">
        <f>'INFO'!$D$11</f>
      </c>
      <c r="O710" s="186">
        <f>'INFO'!$D$13</f>
        <v>0</v>
      </c>
      <c r="P710" s="186">
        <f>'INFO'!$D$14</f>
        <v>0</v>
      </c>
      <c r="Q710" t="s" s="187">
        <f>'INFO'!$D$15</f>
      </c>
      <c r="R710" s="188">
        <f>'INFO'!$D$17</f>
      </c>
      <c r="S710" t="s" s="187">
        <f>'INFO'!$D$18</f>
      </c>
      <c r="T710" t="s" s="187">
        <f>'INFO'!$D$19</f>
      </c>
      <c r="U710" s="186">
        <f>'INFO'!$D$22</f>
        <v>0</v>
      </c>
      <c r="V710" s="186">
        <f>'INFO'!$D$23</f>
        <v>0</v>
      </c>
      <c r="W710" t="s" s="187">
        <f>'INFO'!$D$24</f>
      </c>
      <c r="X710" s="186">
        <f>'INFO'!$D$25</f>
        <v>0</v>
      </c>
      <c r="Y710" s="186">
        <f>'INFO'!$D$26</f>
        <v>0</v>
      </c>
      <c r="Z710" s="186">
        <f>'INFO'!$D$27</f>
        <v>0</v>
      </c>
      <c r="AA710" t="s" s="187">
        <f>'INFO'!$D$28</f>
      </c>
      <c r="AB710" s="186">
        <f>'INFO'!$D$29</f>
        <v>0</v>
      </c>
      <c r="AC710" s="189">
        <f>'INFO'!$J$10</f>
        <v>0</v>
      </c>
      <c r="AD710" s="186">
        <f>'INFO'!$J$9</f>
        <v>0</v>
      </c>
      <c r="AE710" s="186">
        <f>IF($G$700&gt;0,10*$G$700/D710,0)</f>
        <v>0</v>
      </c>
    </row>
    <row r="711" ht="15.35" customHeight="1">
      <c r="A711" t="s" s="180">
        <v>516</v>
      </c>
      <c r="B711" t="s" s="180">
        <v>323</v>
      </c>
      <c r="C711" s="210">
        <v>10134</v>
      </c>
      <c r="D711" s="182">
        <f>_xlfn.SUMIFS('MACROS'!O1:O87,'MACROS'!$C1:$C87,$B711)+_xlfn.SUMIFS('MACROS'!O1:O87,'MACROS'!$C1:$C87,"CH.VM.SHDTSET")</f>
        <v>0</v>
      </c>
      <c r="E711" t="s" s="183">
        <v>7</v>
      </c>
      <c r="F711" s="184">
        <f>VLOOKUP(B711,'MACROS'!C1:T87,5,FALSE)</f>
        <v>154</v>
      </c>
      <c r="G711" s="182">
        <f>_xlfn.SUMIFS('MACROS'!O1:O87,'MACROS'!C1:C87,B711)</f>
        <v>0</v>
      </c>
      <c r="H711" s="185">
        <f>F711*G711</f>
        <v>0</v>
      </c>
      <c r="I711" s="186">
        <f>'INFO'!$D$6</f>
        <v>0</v>
      </c>
      <c r="J711" s="186">
        <f>'INFO'!$D$7</f>
        <v>0</v>
      </c>
      <c r="K711" t="s" s="187">
        <f>'INFO'!$D$8</f>
      </c>
      <c r="L711" s="186">
        <f>'INFO'!$D$9</f>
        <v>0</v>
      </c>
      <c r="M711" s="186">
        <f>'INFO'!$D$10</f>
        <v>0</v>
      </c>
      <c r="N711" t="s" s="187">
        <f>'INFO'!$D$11</f>
      </c>
      <c r="O711" s="186">
        <f>'INFO'!$D$13</f>
        <v>0</v>
      </c>
      <c r="P711" s="186">
        <f>'INFO'!$D$14</f>
        <v>0</v>
      </c>
      <c r="Q711" t="s" s="187">
        <f>'INFO'!$D$15</f>
      </c>
      <c r="R711" s="188">
        <f>'INFO'!$D$17</f>
      </c>
      <c r="S711" t="s" s="187">
        <f>'INFO'!$D$18</f>
      </c>
      <c r="T711" t="s" s="187">
        <f>'INFO'!$D$19</f>
      </c>
      <c r="U711" s="186">
        <f>'INFO'!$D$22</f>
        <v>0</v>
      </c>
      <c r="V711" s="186">
        <f>'INFO'!$D$23</f>
        <v>0</v>
      </c>
      <c r="W711" t="s" s="187">
        <f>'INFO'!$D$24</f>
      </c>
      <c r="X711" s="186">
        <f>'INFO'!$D$25</f>
        <v>0</v>
      </c>
      <c r="Y711" s="186">
        <f>'INFO'!$D$26</f>
        <v>0</v>
      </c>
      <c r="Z711" s="186">
        <f>'INFO'!$D$27</f>
        <v>0</v>
      </c>
      <c r="AA711" t="s" s="187">
        <f>'INFO'!$D$28</f>
      </c>
      <c r="AB711" s="186">
        <f>'INFO'!$D$29</f>
        <v>0</v>
      </c>
      <c r="AC711" s="189">
        <f>'INFO'!$J$10</f>
        <v>0</v>
      </c>
      <c r="AD711" s="186">
        <f>'INFO'!$J$9</f>
        <v>0</v>
      </c>
      <c r="AE711" s="186">
        <f>IF($G$700&gt;0,10*$G$700/D711,0)</f>
        <v>0</v>
      </c>
    </row>
    <row r="712" ht="15.35" customHeight="1">
      <c r="A712" t="s" s="180">
        <v>517</v>
      </c>
      <c r="B712" t="s" s="180">
        <v>325</v>
      </c>
      <c r="C712" s="210">
        <v>10134</v>
      </c>
      <c r="D712" s="182">
        <f>_xlfn.SUMIFS('MACROS'!O1:O87,'MACROS'!$C1:$C87,$B712)+_xlfn.SUMIFS('MACROS'!O1:O87,'MACROS'!$C1:$C87,"CH.VM.SHDTSET")</f>
        <v>0</v>
      </c>
      <c r="E712" t="s" s="183">
        <v>7</v>
      </c>
      <c r="F712" s="184">
        <f>VLOOKUP(B712,'MACROS'!C1:T87,5,FALSE)</f>
        <v>196.5</v>
      </c>
      <c r="G712" s="182">
        <f>_xlfn.SUMIFS('MACROS'!O1:O87,'MACROS'!C1:C87,B712)</f>
        <v>0</v>
      </c>
      <c r="H712" s="185">
        <f>F712*G712</f>
        <v>0</v>
      </c>
      <c r="I712" s="186">
        <f>'INFO'!$D$6</f>
        <v>0</v>
      </c>
      <c r="J712" s="186">
        <f>'INFO'!$D$7</f>
        <v>0</v>
      </c>
      <c r="K712" t="s" s="187">
        <f>'INFO'!$D$8</f>
      </c>
      <c r="L712" s="186">
        <f>'INFO'!$D$9</f>
        <v>0</v>
      </c>
      <c r="M712" s="186">
        <f>'INFO'!$D$10</f>
        <v>0</v>
      </c>
      <c r="N712" t="s" s="187">
        <f>'INFO'!$D$11</f>
      </c>
      <c r="O712" s="186">
        <f>'INFO'!$D$13</f>
        <v>0</v>
      </c>
      <c r="P712" s="186">
        <f>'INFO'!$D$14</f>
        <v>0</v>
      </c>
      <c r="Q712" t="s" s="187">
        <f>'INFO'!$D$15</f>
      </c>
      <c r="R712" s="188">
        <f>'INFO'!$D$17</f>
      </c>
      <c r="S712" t="s" s="187">
        <f>'INFO'!$D$18</f>
      </c>
      <c r="T712" t="s" s="187">
        <f>'INFO'!$D$19</f>
      </c>
      <c r="U712" s="186">
        <f>'INFO'!$D$22</f>
        <v>0</v>
      </c>
      <c r="V712" s="186">
        <f>'INFO'!$D$23</f>
        <v>0</v>
      </c>
      <c r="W712" t="s" s="187">
        <f>'INFO'!$D$24</f>
      </c>
      <c r="X712" s="186">
        <f>'INFO'!$D$25</f>
        <v>0</v>
      </c>
      <c r="Y712" s="186">
        <f>'INFO'!$D$26</f>
        <v>0</v>
      </c>
      <c r="Z712" s="186">
        <f>'INFO'!$D$27</f>
        <v>0</v>
      </c>
      <c r="AA712" t="s" s="187">
        <f>'INFO'!$D$28</f>
      </c>
      <c r="AB712" s="186">
        <f>'INFO'!$D$29</f>
        <v>0</v>
      </c>
      <c r="AC712" s="189">
        <f>'INFO'!$J$10</f>
        <v>0</v>
      </c>
      <c r="AD712" s="186">
        <f>'INFO'!$J$9</f>
        <v>0</v>
      </c>
      <c r="AE712" s="186">
        <f>IF($G$700&gt;0,10*$G$700/D712,0)</f>
        <v>0</v>
      </c>
    </row>
    <row r="713" ht="15.35" customHeight="1">
      <c r="A713" t="s" s="180">
        <v>518</v>
      </c>
      <c r="B713" t="s" s="180">
        <v>327</v>
      </c>
      <c r="C713" s="210">
        <v>10134</v>
      </c>
      <c r="D713" s="182">
        <f>_xlfn.SUMIFS('MACROS'!O1:O87,'MACROS'!$C1:$C87,$B713)+_xlfn.SUMIFS('MACROS'!O1:O87,'MACROS'!$C1:$C87,"CH.VM.SHDTSET")</f>
        <v>0</v>
      </c>
      <c r="E713" t="s" s="183">
        <v>7</v>
      </c>
      <c r="F713" s="184">
        <f>VLOOKUP(B713,'MACROS'!C1:T87,5,FALSE)</f>
        <v>166</v>
      </c>
      <c r="G713" s="182">
        <f>_xlfn.SUMIFS('MACROS'!O1:O87,'MACROS'!C1:C87,B713)</f>
        <v>0</v>
      </c>
      <c r="H713" s="185">
        <f>F713*G713</f>
        <v>0</v>
      </c>
      <c r="I713" s="186">
        <f>'INFO'!$D$6</f>
        <v>0</v>
      </c>
      <c r="J713" s="186">
        <f>'INFO'!$D$7</f>
        <v>0</v>
      </c>
      <c r="K713" t="s" s="187">
        <f>'INFO'!$D$8</f>
      </c>
      <c r="L713" s="186">
        <f>'INFO'!$D$9</f>
        <v>0</v>
      </c>
      <c r="M713" s="186">
        <f>'INFO'!$D$10</f>
        <v>0</v>
      </c>
      <c r="N713" t="s" s="187">
        <f>'INFO'!$D$11</f>
      </c>
      <c r="O713" s="186">
        <f>'INFO'!$D$13</f>
        <v>0</v>
      </c>
      <c r="P713" s="186">
        <f>'INFO'!$D$14</f>
        <v>0</v>
      </c>
      <c r="Q713" t="s" s="187">
        <f>'INFO'!$D$15</f>
      </c>
      <c r="R713" s="188">
        <f>'INFO'!$D$17</f>
      </c>
      <c r="S713" t="s" s="187">
        <f>'INFO'!$D$18</f>
      </c>
      <c r="T713" t="s" s="187">
        <f>'INFO'!$D$19</f>
      </c>
      <c r="U713" s="186">
        <f>'INFO'!$D$22</f>
        <v>0</v>
      </c>
      <c r="V713" s="186">
        <f>'INFO'!$D$23</f>
        <v>0</v>
      </c>
      <c r="W713" t="s" s="187">
        <f>'INFO'!$D$24</f>
      </c>
      <c r="X713" s="186">
        <f>'INFO'!$D$25</f>
        <v>0</v>
      </c>
      <c r="Y713" s="186">
        <f>'INFO'!$D$26</f>
        <v>0</v>
      </c>
      <c r="Z713" s="186">
        <f>'INFO'!$D$27</f>
        <v>0</v>
      </c>
      <c r="AA713" t="s" s="187">
        <f>'INFO'!$D$28</f>
      </c>
      <c r="AB713" s="186">
        <f>'INFO'!$D$29</f>
        <v>0</v>
      </c>
      <c r="AC713" s="189">
        <f>'INFO'!$J$10</f>
        <v>0</v>
      </c>
      <c r="AD713" s="186">
        <f>'INFO'!$J$9</f>
        <v>0</v>
      </c>
      <c r="AE713" s="186">
        <f>IF($G$700&gt;0,10*$G$700/D713,0)</f>
        <v>0</v>
      </c>
    </row>
    <row r="714" ht="15.35" customHeight="1">
      <c r="A714" t="s" s="187">
        <v>519</v>
      </c>
      <c r="B714" t="s" s="180">
        <v>329</v>
      </c>
      <c r="C714" s="211">
        <v>10134</v>
      </c>
      <c r="D714" s="182">
        <f>_xlfn.SUMIFS('MACROS'!O1:O87,'MACROS'!$C1:$C87,$B714)+_xlfn.SUMIFS('MACROS'!O1:O87,'MACROS'!$C1:$C87,"CH.VM.SHDTSET")</f>
        <v>0</v>
      </c>
      <c r="E714" t="s" s="183">
        <v>7</v>
      </c>
      <c r="F714" s="184">
        <f>VLOOKUP(B714,'MACROS'!C1:T87,5,FALSE)</f>
        <v>177.5</v>
      </c>
      <c r="G714" s="182">
        <f>_xlfn.SUMIFS('MACROS'!O1:O87,'MACROS'!C1:C87,B714)</f>
        <v>0</v>
      </c>
      <c r="H714" s="185">
        <f>F714*G714</f>
        <v>0</v>
      </c>
      <c r="I714" s="186">
        <f>'INFO'!$D$6</f>
        <v>0</v>
      </c>
      <c r="J714" s="186">
        <f>'INFO'!$D$7</f>
        <v>0</v>
      </c>
      <c r="K714" t="s" s="187">
        <f>'INFO'!$D$8</f>
      </c>
      <c r="L714" s="186">
        <f>'INFO'!$D$9</f>
        <v>0</v>
      </c>
      <c r="M714" s="186">
        <f>'INFO'!$D$10</f>
        <v>0</v>
      </c>
      <c r="N714" t="s" s="187">
        <f>'INFO'!$D$11</f>
      </c>
      <c r="O714" s="186">
        <f>'INFO'!$D$13</f>
        <v>0</v>
      </c>
      <c r="P714" s="186">
        <f>'INFO'!$D$14</f>
        <v>0</v>
      </c>
      <c r="Q714" t="s" s="187">
        <f>'INFO'!$D$15</f>
      </c>
      <c r="R714" s="188">
        <f>'INFO'!$D$17</f>
      </c>
      <c r="S714" t="s" s="187">
        <f>'INFO'!$D$18</f>
      </c>
      <c r="T714" t="s" s="187">
        <f>'INFO'!$D$19</f>
      </c>
      <c r="U714" s="186">
        <f>'INFO'!$D$22</f>
        <v>0</v>
      </c>
      <c r="V714" s="186">
        <f>'INFO'!$D$23</f>
        <v>0</v>
      </c>
      <c r="W714" t="s" s="187">
        <f>'INFO'!$D$24</f>
      </c>
      <c r="X714" s="186">
        <f>'INFO'!$D$25</f>
        <v>0</v>
      </c>
      <c r="Y714" s="186">
        <f>'INFO'!$D$26</f>
        <v>0</v>
      </c>
      <c r="Z714" s="186">
        <f>'INFO'!$D$27</f>
        <v>0</v>
      </c>
      <c r="AA714" t="s" s="187">
        <f>'INFO'!$D$28</f>
      </c>
      <c r="AB714" s="186">
        <f>'INFO'!$D$29</f>
        <v>0</v>
      </c>
      <c r="AC714" s="189">
        <f>'INFO'!$J$10</f>
        <v>0</v>
      </c>
      <c r="AD714" s="186">
        <f>'INFO'!$J$9</f>
        <v>0</v>
      </c>
      <c r="AE714" s="191">
        <f>IF($G$700&gt;0,10*$G$700/D714,0)</f>
        <v>0</v>
      </c>
    </row>
    <row r="715" ht="15.35" customHeight="1">
      <c r="A715" t="s" s="192">
        <v>490</v>
      </c>
      <c r="B715" t="s" s="202">
        <v>270</v>
      </c>
      <c r="C715" s="207">
        <v>10094</v>
      </c>
      <c r="D715" s="169"/>
      <c r="E715" t="s" s="194">
        <v>8</v>
      </c>
      <c r="F715" s="195">
        <f>VLOOKUP(B715,'MACROS'!C1:T87,5,FALSE)</f>
        <v>1686.5</v>
      </c>
      <c r="G715" s="172">
        <f>_xlfn.SUMIFS('MACROS'!P1:P87,'MACROS'!C1:C87,B715)</f>
        <v>0</v>
      </c>
      <c r="H715" s="196">
        <f>F715*G715</f>
        <v>0</v>
      </c>
      <c r="I715" s="197">
        <f>'INFO'!$D$6</f>
        <v>0</v>
      </c>
      <c r="J715" s="197">
        <f>'INFO'!$D$7</f>
        <v>0</v>
      </c>
      <c r="K715" t="s" s="198">
        <f>'INFO'!$D$8</f>
      </c>
      <c r="L715" s="197">
        <f>'INFO'!$D$9</f>
        <v>0</v>
      </c>
      <c r="M715" s="197">
        <f>'INFO'!$D$10</f>
        <v>0</v>
      </c>
      <c r="N715" t="s" s="198">
        <f>'INFO'!$D$11</f>
      </c>
      <c r="O715" s="197">
        <f>'INFO'!$D$13</f>
        <v>0</v>
      </c>
      <c r="P715" s="197">
        <f>'INFO'!$D$14</f>
        <v>0</v>
      </c>
      <c r="Q715" t="s" s="198">
        <f>'INFO'!$D$15</f>
      </c>
      <c r="R715" s="199">
        <f>'INFO'!$D$17</f>
      </c>
      <c r="S715" t="s" s="198">
        <f>'INFO'!$D$18</f>
      </c>
      <c r="T715" t="s" s="198">
        <f>'INFO'!$D$19</f>
      </c>
      <c r="U715" s="197">
        <f>'INFO'!$D$22</f>
        <v>0</v>
      </c>
      <c r="V715" s="197">
        <f>'INFO'!$D$23</f>
        <v>0</v>
      </c>
      <c r="W715" t="s" s="198">
        <f>'INFO'!$D$24</f>
      </c>
      <c r="X715" s="197">
        <f>'INFO'!$D$25</f>
        <v>0</v>
      </c>
      <c r="Y715" s="197">
        <f>'INFO'!$D$26</f>
        <v>0</v>
      </c>
      <c r="Z715" s="197">
        <f>'INFO'!$D$27</f>
        <v>0</v>
      </c>
      <c r="AA715" t="s" s="198">
        <f>'INFO'!$D$28</f>
      </c>
      <c r="AB715" s="197">
        <f>'INFO'!$D$29</f>
        <v>0</v>
      </c>
      <c r="AC715" s="200">
        <f>'INFO'!$J$10</f>
        <v>0</v>
      </c>
      <c r="AD715" s="201">
        <f>'INFO'!$J$9</f>
        <v>0</v>
      </c>
      <c r="AE715" s="179"/>
    </row>
    <row r="716" ht="15.35" customHeight="1">
      <c r="A716" t="s" s="187">
        <v>491</v>
      </c>
      <c r="B716" t="s" s="204">
        <v>273</v>
      </c>
      <c r="C716" s="208">
        <v>10094</v>
      </c>
      <c r="D716" s="182">
        <f>_xlfn.SUMIFS('MACROS'!P1:P87,'MACROS'!$C1:$C87,$B716)+_xlfn.SUMIFS('MACROS'!P1:P87,'MACROS'!$C1:$C87,"CH.VM.SHSET")</f>
        <v>0</v>
      </c>
      <c r="E716" t="s" s="183">
        <v>8</v>
      </c>
      <c r="F716" s="184">
        <f>VLOOKUP(B716,'MACROS'!C1:T87,5,FALSE)</f>
        <v>144.5</v>
      </c>
      <c r="G716" s="182">
        <f>_xlfn.SUMIFS('MACROS'!P1:P87,'MACROS'!C1:C87,B716)</f>
        <v>0</v>
      </c>
      <c r="H716" s="185">
        <f>F716*G716</f>
        <v>0</v>
      </c>
      <c r="I716" s="186">
        <f>'INFO'!$D$6</f>
        <v>0</v>
      </c>
      <c r="J716" s="186">
        <f>'INFO'!$D$7</f>
        <v>0</v>
      </c>
      <c r="K716" t="s" s="187">
        <f>'INFO'!$D$8</f>
      </c>
      <c r="L716" s="186">
        <f>'INFO'!$D$9</f>
        <v>0</v>
      </c>
      <c r="M716" s="186">
        <f>'INFO'!$D$10</f>
        <v>0</v>
      </c>
      <c r="N716" t="s" s="187">
        <f>'INFO'!$D$11</f>
      </c>
      <c r="O716" s="186">
        <f>'INFO'!$D$13</f>
        <v>0</v>
      </c>
      <c r="P716" s="186">
        <f>'INFO'!$D$14</f>
        <v>0</v>
      </c>
      <c r="Q716" t="s" s="187">
        <f>'INFO'!$D$15</f>
      </c>
      <c r="R716" s="188">
        <f>'INFO'!$D$17</f>
      </c>
      <c r="S716" t="s" s="187">
        <f>'INFO'!$D$18</f>
      </c>
      <c r="T716" t="s" s="187">
        <f>'INFO'!$D$19</f>
      </c>
      <c r="U716" s="186">
        <f>'INFO'!$D$22</f>
        <v>0</v>
      </c>
      <c r="V716" s="186">
        <f>'INFO'!$D$23</f>
        <v>0</v>
      </c>
      <c r="W716" t="s" s="187">
        <f>'INFO'!$D$24</f>
      </c>
      <c r="X716" s="186">
        <f>'INFO'!$D$25</f>
        <v>0</v>
      </c>
      <c r="Y716" s="186">
        <f>'INFO'!$D$26</f>
        <v>0</v>
      </c>
      <c r="Z716" s="186">
        <f>'INFO'!$D$27</f>
        <v>0</v>
      </c>
      <c r="AA716" t="s" s="187">
        <f>'INFO'!$D$28</f>
      </c>
      <c r="AB716" s="186">
        <f>'INFO'!$D$29</f>
        <v>0</v>
      </c>
      <c r="AC716" s="189">
        <f>'INFO'!$J$10</f>
        <v>0</v>
      </c>
      <c r="AD716" s="186">
        <f>'INFO'!$J$9</f>
        <v>0</v>
      </c>
      <c r="AE716" s="190">
        <f>IF($G$715&gt;0,10*$G$715/D716,0)</f>
        <v>0</v>
      </c>
    </row>
    <row r="717" ht="15.35" customHeight="1">
      <c r="A717" t="s" s="187">
        <v>492</v>
      </c>
      <c r="B717" t="s" s="204">
        <v>275</v>
      </c>
      <c r="C717" s="208">
        <v>10094</v>
      </c>
      <c r="D717" s="182">
        <f>_xlfn.SUMIFS('MACROS'!P1:P87,'MACROS'!$C1:$C87,$B717)+_xlfn.SUMIFS('MACROS'!P1:P87,'MACROS'!$C1:$C87,"CH.VM.SHSET")</f>
        <v>0</v>
      </c>
      <c r="E717" t="s" s="183">
        <v>8</v>
      </c>
      <c r="F717" s="184">
        <f>VLOOKUP(B717,'MACROS'!C1:T87,5,FALSE)</f>
        <v>136.5</v>
      </c>
      <c r="G717" s="182">
        <f>_xlfn.SUMIFS('MACROS'!P1:P87,'MACROS'!C1:C87,B717)</f>
        <v>0</v>
      </c>
      <c r="H717" s="185">
        <f>F717*G717</f>
        <v>0</v>
      </c>
      <c r="I717" s="186">
        <f>'INFO'!$D$6</f>
        <v>0</v>
      </c>
      <c r="J717" s="186">
        <f>'INFO'!$D$7</f>
        <v>0</v>
      </c>
      <c r="K717" t="s" s="187">
        <f>'INFO'!$D$8</f>
      </c>
      <c r="L717" s="186">
        <f>'INFO'!$D$9</f>
        <v>0</v>
      </c>
      <c r="M717" s="186">
        <f>'INFO'!$D$10</f>
        <v>0</v>
      </c>
      <c r="N717" t="s" s="187">
        <f>'INFO'!$D$11</f>
      </c>
      <c r="O717" s="186">
        <f>'INFO'!$D$13</f>
        <v>0</v>
      </c>
      <c r="P717" s="186">
        <f>'INFO'!$D$14</f>
        <v>0</v>
      </c>
      <c r="Q717" t="s" s="187">
        <f>'INFO'!$D$15</f>
      </c>
      <c r="R717" s="188">
        <f>'INFO'!$D$17</f>
      </c>
      <c r="S717" t="s" s="187">
        <f>'INFO'!$D$18</f>
      </c>
      <c r="T717" t="s" s="187">
        <f>'INFO'!$D$19</f>
      </c>
      <c r="U717" s="186">
        <f>'INFO'!$D$22</f>
        <v>0</v>
      </c>
      <c r="V717" s="186">
        <f>'INFO'!$D$23</f>
        <v>0</v>
      </c>
      <c r="W717" t="s" s="187">
        <f>'INFO'!$D$24</f>
      </c>
      <c r="X717" s="186">
        <f>'INFO'!$D$25</f>
        <v>0</v>
      </c>
      <c r="Y717" s="186">
        <f>'INFO'!$D$26</f>
        <v>0</v>
      </c>
      <c r="Z717" s="186">
        <f>'INFO'!$D$27</f>
        <v>0</v>
      </c>
      <c r="AA717" t="s" s="187">
        <f>'INFO'!$D$28</f>
      </c>
      <c r="AB717" s="186">
        <f>'INFO'!$D$29</f>
        <v>0</v>
      </c>
      <c r="AC717" s="189">
        <f>'INFO'!$J$10</f>
        <v>0</v>
      </c>
      <c r="AD717" s="186">
        <f>'INFO'!$J$9</f>
        <v>0</v>
      </c>
      <c r="AE717" s="186">
        <f>IF($G$715&gt;0,10*$G$715/D717,0)</f>
        <v>0</v>
      </c>
    </row>
    <row r="718" ht="15.35" customHeight="1">
      <c r="A718" t="s" s="187">
        <v>493</v>
      </c>
      <c r="B718" t="s" s="204">
        <v>277</v>
      </c>
      <c r="C718" s="208">
        <v>10094</v>
      </c>
      <c r="D718" s="182">
        <f>_xlfn.SUMIFS('MACROS'!P1:P87,'MACROS'!$C1:$C87,$B718)+_xlfn.SUMIFS('MACROS'!P1:P87,'MACROS'!$C1:$C87,"CH.VM.SHSET")</f>
        <v>0</v>
      </c>
      <c r="E718" t="s" s="183">
        <v>8</v>
      </c>
      <c r="F718" s="184">
        <f>VLOOKUP(B718,'MACROS'!C1:T87,5,FALSE)</f>
        <v>126</v>
      </c>
      <c r="G718" s="182">
        <f>_xlfn.SUMIFS('MACROS'!P1:P87,'MACROS'!C1:C87,B718)</f>
        <v>0</v>
      </c>
      <c r="H718" s="185">
        <f>F718*G718</f>
        <v>0</v>
      </c>
      <c r="I718" s="186">
        <f>'INFO'!$D$6</f>
        <v>0</v>
      </c>
      <c r="J718" s="186">
        <f>'INFO'!$D$7</f>
        <v>0</v>
      </c>
      <c r="K718" t="s" s="187">
        <f>'INFO'!$D$8</f>
      </c>
      <c r="L718" s="186">
        <f>'INFO'!$D$9</f>
        <v>0</v>
      </c>
      <c r="M718" s="186">
        <f>'INFO'!$D$10</f>
        <v>0</v>
      </c>
      <c r="N718" t="s" s="187">
        <f>'INFO'!$D$11</f>
      </c>
      <c r="O718" s="186">
        <f>'INFO'!$D$13</f>
        <v>0</v>
      </c>
      <c r="P718" s="186">
        <f>'INFO'!$D$14</f>
        <v>0</v>
      </c>
      <c r="Q718" t="s" s="187">
        <f>'INFO'!$D$15</f>
      </c>
      <c r="R718" s="188">
        <f>'INFO'!$D$17</f>
      </c>
      <c r="S718" t="s" s="187">
        <f>'INFO'!$D$18</f>
      </c>
      <c r="T718" t="s" s="187">
        <f>'INFO'!$D$19</f>
      </c>
      <c r="U718" s="186">
        <f>'INFO'!$D$22</f>
        <v>0</v>
      </c>
      <c r="V718" s="186">
        <f>'INFO'!$D$23</f>
        <v>0</v>
      </c>
      <c r="W718" t="s" s="187">
        <f>'INFO'!$D$24</f>
      </c>
      <c r="X718" s="186">
        <f>'INFO'!$D$25</f>
        <v>0</v>
      </c>
      <c r="Y718" s="186">
        <f>'INFO'!$D$26</f>
        <v>0</v>
      </c>
      <c r="Z718" s="186">
        <f>'INFO'!$D$27</f>
        <v>0</v>
      </c>
      <c r="AA718" t="s" s="187">
        <f>'INFO'!$D$28</f>
      </c>
      <c r="AB718" s="186">
        <f>'INFO'!$D$29</f>
        <v>0</v>
      </c>
      <c r="AC718" s="189">
        <f>'INFO'!$J$10</f>
        <v>0</v>
      </c>
      <c r="AD718" s="186">
        <f>'INFO'!$J$9</f>
        <v>0</v>
      </c>
      <c r="AE718" s="186">
        <f>IF($G$715&gt;0,10*$G$715/D718,0)</f>
        <v>0</v>
      </c>
    </row>
    <row r="719" ht="15.35" customHeight="1">
      <c r="A719" t="s" s="180">
        <v>494</v>
      </c>
      <c r="B719" t="s" s="204">
        <v>279</v>
      </c>
      <c r="C719" s="208">
        <v>10094</v>
      </c>
      <c r="D719" s="182">
        <f>_xlfn.SUMIFS('MACROS'!P1:P87,'MACROS'!$C1:$C87,$B719)+_xlfn.SUMIFS('MACROS'!P1:P87,'MACROS'!$C1:$C87,"CH.VM.SHSET")</f>
        <v>0</v>
      </c>
      <c r="E719" t="s" s="183">
        <v>8</v>
      </c>
      <c r="F719" s="184">
        <f>VLOOKUP(B719,'MACROS'!C1:T87,5,FALSE)</f>
        <v>129</v>
      </c>
      <c r="G719" s="182">
        <f>_xlfn.SUMIFS('MACROS'!P1:P87,'MACROS'!C1:C87,B719)</f>
        <v>0</v>
      </c>
      <c r="H719" s="185">
        <f>F719*G719</f>
        <v>0</v>
      </c>
      <c r="I719" s="186">
        <f>'INFO'!$D$6</f>
        <v>0</v>
      </c>
      <c r="J719" s="186">
        <f>'INFO'!$D$7</f>
        <v>0</v>
      </c>
      <c r="K719" t="s" s="187">
        <f>'INFO'!$D$8</f>
      </c>
      <c r="L719" s="186">
        <f>'INFO'!$D$9</f>
        <v>0</v>
      </c>
      <c r="M719" s="186">
        <f>'INFO'!$D$10</f>
        <v>0</v>
      </c>
      <c r="N719" t="s" s="187">
        <f>'INFO'!$D$11</f>
      </c>
      <c r="O719" s="186">
        <f>'INFO'!$D$13</f>
        <v>0</v>
      </c>
      <c r="P719" s="186">
        <f>'INFO'!$D$14</f>
        <v>0</v>
      </c>
      <c r="Q719" t="s" s="187">
        <f>'INFO'!$D$15</f>
      </c>
      <c r="R719" s="188">
        <f>'INFO'!$D$17</f>
      </c>
      <c r="S719" t="s" s="187">
        <f>'INFO'!$D$18</f>
      </c>
      <c r="T719" t="s" s="187">
        <f>'INFO'!$D$19</f>
      </c>
      <c r="U719" s="186">
        <f>'INFO'!$D$22</f>
        <v>0</v>
      </c>
      <c r="V719" s="186">
        <f>'INFO'!$D$23</f>
        <v>0</v>
      </c>
      <c r="W719" t="s" s="187">
        <f>'INFO'!$D$24</f>
      </c>
      <c r="X719" s="186">
        <f>'INFO'!$D$25</f>
        <v>0</v>
      </c>
      <c r="Y719" s="186">
        <f>'INFO'!$D$26</f>
        <v>0</v>
      </c>
      <c r="Z719" s="186">
        <f>'INFO'!$D$27</f>
        <v>0</v>
      </c>
      <c r="AA719" t="s" s="187">
        <f>'INFO'!$D$28</f>
      </c>
      <c r="AB719" s="186">
        <f>'INFO'!$D$29</f>
        <v>0</v>
      </c>
      <c r="AC719" s="189">
        <f>'INFO'!$J$10</f>
        <v>0</v>
      </c>
      <c r="AD719" s="186">
        <f>'INFO'!$J$9</f>
        <v>0</v>
      </c>
      <c r="AE719" s="186">
        <f>IF($G$715&gt;0,10*$G$715/D719,0)</f>
        <v>0</v>
      </c>
    </row>
    <row r="720" ht="15.35" customHeight="1">
      <c r="A720" t="s" s="180">
        <v>495</v>
      </c>
      <c r="B720" t="s" s="204">
        <v>281</v>
      </c>
      <c r="C720" s="208">
        <v>10094</v>
      </c>
      <c r="D720" s="182">
        <f>_xlfn.SUMIFS('MACROS'!P1:P87,'MACROS'!$C1:$C87,$B720)+_xlfn.SUMIFS('MACROS'!P1:P87,'MACROS'!$C1:$C87,"CH.VM.SHSET")</f>
        <v>0</v>
      </c>
      <c r="E720" t="s" s="183">
        <v>8</v>
      </c>
      <c r="F720" s="184">
        <f>VLOOKUP(B720,'MACROS'!C1:T87,5,FALSE)</f>
        <v>153</v>
      </c>
      <c r="G720" s="182">
        <f>_xlfn.SUMIFS('MACROS'!P1:P87,'MACROS'!C1:C87,B720)</f>
        <v>0</v>
      </c>
      <c r="H720" s="185">
        <f>F720*G720</f>
        <v>0</v>
      </c>
      <c r="I720" s="186">
        <f>'INFO'!$D$6</f>
        <v>0</v>
      </c>
      <c r="J720" s="186">
        <f>'INFO'!$D$7</f>
        <v>0</v>
      </c>
      <c r="K720" t="s" s="187">
        <f>'INFO'!$D$8</f>
      </c>
      <c r="L720" s="186">
        <f>'INFO'!$D$9</f>
        <v>0</v>
      </c>
      <c r="M720" s="186">
        <f>'INFO'!$D$10</f>
        <v>0</v>
      </c>
      <c r="N720" t="s" s="187">
        <f>'INFO'!$D$11</f>
      </c>
      <c r="O720" s="186">
        <f>'INFO'!$D$13</f>
        <v>0</v>
      </c>
      <c r="P720" s="186">
        <f>'INFO'!$D$14</f>
        <v>0</v>
      </c>
      <c r="Q720" t="s" s="187">
        <f>'INFO'!$D$15</f>
      </c>
      <c r="R720" s="188">
        <f>'INFO'!$D$17</f>
      </c>
      <c r="S720" t="s" s="187">
        <f>'INFO'!$D$18</f>
      </c>
      <c r="T720" t="s" s="187">
        <f>'INFO'!$D$19</f>
      </c>
      <c r="U720" s="186">
        <f>'INFO'!$D$22</f>
        <v>0</v>
      </c>
      <c r="V720" s="186">
        <f>'INFO'!$D$23</f>
        <v>0</v>
      </c>
      <c r="W720" t="s" s="187">
        <f>'INFO'!$D$24</f>
      </c>
      <c r="X720" s="186">
        <f>'INFO'!$D$25</f>
        <v>0</v>
      </c>
      <c r="Y720" s="186">
        <f>'INFO'!$D$26</f>
        <v>0</v>
      </c>
      <c r="Z720" s="186">
        <f>'INFO'!$D$27</f>
        <v>0</v>
      </c>
      <c r="AA720" t="s" s="187">
        <f>'INFO'!$D$28</f>
      </c>
      <c r="AB720" s="186">
        <f>'INFO'!$D$29</f>
        <v>0</v>
      </c>
      <c r="AC720" s="189">
        <f>'INFO'!$J$10</f>
        <v>0</v>
      </c>
      <c r="AD720" s="186">
        <f>'INFO'!$J$9</f>
        <v>0</v>
      </c>
      <c r="AE720" s="186">
        <f>IF($G$715&gt;0,10*$G$715/D720,0)</f>
        <v>0</v>
      </c>
    </row>
    <row r="721" ht="15.35" customHeight="1">
      <c r="A721" t="s" s="180">
        <v>496</v>
      </c>
      <c r="B721" t="s" s="204">
        <v>283</v>
      </c>
      <c r="C721" s="208">
        <v>10094</v>
      </c>
      <c r="D721" s="182">
        <f>_xlfn.SUMIFS('MACROS'!P1:P87,'MACROS'!$C1:$C87,$B721)+_xlfn.SUMIFS('MACROS'!P1:P87,'MACROS'!$C1:$C87,"CH.VM.SHSET")</f>
        <v>0</v>
      </c>
      <c r="E721" t="s" s="183">
        <v>8</v>
      </c>
      <c r="F721" s="184">
        <f>VLOOKUP(B721,'MACROS'!C1:T87,5,FALSE)</f>
        <v>121.5</v>
      </c>
      <c r="G721" s="182">
        <f>_xlfn.SUMIFS('MACROS'!P1:P87,'MACROS'!C1:C87,B721)</f>
        <v>0</v>
      </c>
      <c r="H721" s="185">
        <f>F721*G721</f>
        <v>0</v>
      </c>
      <c r="I721" s="186">
        <f>'INFO'!$D$6</f>
        <v>0</v>
      </c>
      <c r="J721" s="186">
        <f>'INFO'!$D$7</f>
        <v>0</v>
      </c>
      <c r="K721" t="s" s="187">
        <f>'INFO'!$D$8</f>
      </c>
      <c r="L721" s="186">
        <f>'INFO'!$D$9</f>
        <v>0</v>
      </c>
      <c r="M721" s="186">
        <f>'INFO'!$D$10</f>
        <v>0</v>
      </c>
      <c r="N721" t="s" s="187">
        <f>'INFO'!$D$11</f>
      </c>
      <c r="O721" s="186">
        <f>'INFO'!$D$13</f>
        <v>0</v>
      </c>
      <c r="P721" s="186">
        <f>'INFO'!$D$14</f>
        <v>0</v>
      </c>
      <c r="Q721" t="s" s="187">
        <f>'INFO'!$D$15</f>
      </c>
      <c r="R721" s="188">
        <f>'INFO'!$D$17</f>
      </c>
      <c r="S721" t="s" s="187">
        <f>'INFO'!$D$18</f>
      </c>
      <c r="T721" t="s" s="187">
        <f>'INFO'!$D$19</f>
      </c>
      <c r="U721" s="186">
        <f>'INFO'!$D$22</f>
        <v>0</v>
      </c>
      <c r="V721" s="186">
        <f>'INFO'!$D$23</f>
        <v>0</v>
      </c>
      <c r="W721" t="s" s="187">
        <f>'INFO'!$D$24</f>
      </c>
      <c r="X721" s="186">
        <f>'INFO'!$D$25</f>
        <v>0</v>
      </c>
      <c r="Y721" s="186">
        <f>'INFO'!$D$26</f>
        <v>0</v>
      </c>
      <c r="Z721" s="186">
        <f>'INFO'!$D$27</f>
        <v>0</v>
      </c>
      <c r="AA721" t="s" s="187">
        <f>'INFO'!$D$28</f>
      </c>
      <c r="AB721" s="186">
        <f>'INFO'!$D$29</f>
        <v>0</v>
      </c>
      <c r="AC721" s="189">
        <f>'INFO'!$J$10</f>
        <v>0</v>
      </c>
      <c r="AD721" s="186">
        <f>'INFO'!$J$9</f>
        <v>0</v>
      </c>
      <c r="AE721" s="186">
        <f>IF($G$715&gt;0,10*$G$715/D721,0)</f>
        <v>0</v>
      </c>
    </row>
    <row r="722" ht="15.35" customHeight="1">
      <c r="A722" t="s" s="180">
        <v>497</v>
      </c>
      <c r="B722" t="s" s="204">
        <v>285</v>
      </c>
      <c r="C722" s="208">
        <v>10094</v>
      </c>
      <c r="D722" s="182">
        <f>_xlfn.SUMIFS('MACROS'!P1:P87,'MACROS'!$C1:$C87,$B722)+_xlfn.SUMIFS('MACROS'!P1:P87,'MACROS'!$C1:$C87,"CH.VM.SHSET")</f>
        <v>0</v>
      </c>
      <c r="E722" t="s" s="183">
        <v>8</v>
      </c>
      <c r="F722" s="184">
        <f>VLOOKUP(B722,'MACROS'!C1:T87,5,FALSE)</f>
        <v>126</v>
      </c>
      <c r="G722" s="182">
        <f>_xlfn.SUMIFS('MACROS'!P1:P87,'MACROS'!C1:C87,B722)</f>
        <v>0</v>
      </c>
      <c r="H722" s="185">
        <f>F722*G722</f>
        <v>0</v>
      </c>
      <c r="I722" s="186">
        <f>'INFO'!$D$6</f>
        <v>0</v>
      </c>
      <c r="J722" s="186">
        <f>'INFO'!$D$7</f>
        <v>0</v>
      </c>
      <c r="K722" t="s" s="187">
        <f>'INFO'!$D$8</f>
      </c>
      <c r="L722" s="186">
        <f>'INFO'!$D$9</f>
        <v>0</v>
      </c>
      <c r="M722" s="186">
        <f>'INFO'!$D$10</f>
        <v>0</v>
      </c>
      <c r="N722" t="s" s="187">
        <f>'INFO'!$D$11</f>
      </c>
      <c r="O722" s="186">
        <f>'INFO'!$D$13</f>
        <v>0</v>
      </c>
      <c r="P722" s="186">
        <f>'INFO'!$D$14</f>
        <v>0</v>
      </c>
      <c r="Q722" t="s" s="187">
        <f>'INFO'!$D$15</f>
      </c>
      <c r="R722" s="188">
        <f>'INFO'!$D$17</f>
      </c>
      <c r="S722" t="s" s="187">
        <f>'INFO'!$D$18</f>
      </c>
      <c r="T722" t="s" s="187">
        <f>'INFO'!$D$19</f>
      </c>
      <c r="U722" s="186">
        <f>'INFO'!$D$22</f>
        <v>0</v>
      </c>
      <c r="V722" s="186">
        <f>'INFO'!$D$23</f>
        <v>0</v>
      </c>
      <c r="W722" t="s" s="187">
        <f>'INFO'!$D$24</f>
      </c>
      <c r="X722" s="186">
        <f>'INFO'!$D$25</f>
        <v>0</v>
      </c>
      <c r="Y722" s="186">
        <f>'INFO'!$D$26</f>
        <v>0</v>
      </c>
      <c r="Z722" s="186">
        <f>'INFO'!$D$27</f>
        <v>0</v>
      </c>
      <c r="AA722" t="s" s="187">
        <f>'INFO'!$D$28</f>
      </c>
      <c r="AB722" s="186">
        <f>'INFO'!$D$29</f>
        <v>0</v>
      </c>
      <c r="AC722" s="189">
        <f>'INFO'!$J$10</f>
        <v>0</v>
      </c>
      <c r="AD722" s="186">
        <f>'INFO'!$J$9</f>
        <v>0</v>
      </c>
      <c r="AE722" s="186">
        <f>IF($G$715&gt;0,10*$G$715/D722,0)</f>
        <v>0</v>
      </c>
    </row>
    <row r="723" ht="15.35" customHeight="1">
      <c r="A723" t="s" s="180">
        <v>498</v>
      </c>
      <c r="B723" t="s" s="204">
        <v>287</v>
      </c>
      <c r="C723" s="208">
        <v>10094</v>
      </c>
      <c r="D723" s="182">
        <f>_xlfn.SUMIFS('MACROS'!P1:P87,'MACROS'!$C1:$C87,$B723)+_xlfn.SUMIFS('MACROS'!P1:P87,'MACROS'!$C1:$C87,"CH.VM.SHSET")</f>
        <v>0</v>
      </c>
      <c r="E723" t="s" s="183">
        <v>8</v>
      </c>
      <c r="F723" s="184">
        <f>VLOOKUP(B723,'MACROS'!C1:T87,5,FALSE)</f>
        <v>118</v>
      </c>
      <c r="G723" s="182">
        <f>_xlfn.SUMIFS('MACROS'!P1:P87,'MACROS'!C1:C87,B723)</f>
        <v>0</v>
      </c>
      <c r="H723" s="185">
        <f>F723*G723</f>
        <v>0</v>
      </c>
      <c r="I723" s="186">
        <f>'INFO'!$D$6</f>
        <v>0</v>
      </c>
      <c r="J723" s="186">
        <f>'INFO'!$D$7</f>
        <v>0</v>
      </c>
      <c r="K723" t="s" s="187">
        <f>'INFO'!$D$8</f>
      </c>
      <c r="L723" s="186">
        <f>'INFO'!$D$9</f>
        <v>0</v>
      </c>
      <c r="M723" s="186">
        <f>'INFO'!$D$10</f>
        <v>0</v>
      </c>
      <c r="N723" t="s" s="187">
        <f>'INFO'!$D$11</f>
      </c>
      <c r="O723" s="186">
        <f>'INFO'!$D$13</f>
        <v>0</v>
      </c>
      <c r="P723" s="186">
        <f>'INFO'!$D$14</f>
        <v>0</v>
      </c>
      <c r="Q723" t="s" s="187">
        <f>'INFO'!$D$15</f>
      </c>
      <c r="R723" s="188">
        <f>'INFO'!$D$17</f>
      </c>
      <c r="S723" t="s" s="187">
        <f>'INFO'!$D$18</f>
      </c>
      <c r="T723" t="s" s="187">
        <f>'INFO'!$D$19</f>
      </c>
      <c r="U723" s="186">
        <f>'INFO'!$D$22</f>
        <v>0</v>
      </c>
      <c r="V723" s="186">
        <f>'INFO'!$D$23</f>
        <v>0</v>
      </c>
      <c r="W723" t="s" s="187">
        <f>'INFO'!$D$24</f>
      </c>
      <c r="X723" s="186">
        <f>'INFO'!$D$25</f>
        <v>0</v>
      </c>
      <c r="Y723" s="186">
        <f>'INFO'!$D$26</f>
        <v>0</v>
      </c>
      <c r="Z723" s="186">
        <f>'INFO'!$D$27</f>
        <v>0</v>
      </c>
      <c r="AA723" t="s" s="187">
        <f>'INFO'!$D$28</f>
      </c>
      <c r="AB723" s="186">
        <f>'INFO'!$D$29</f>
        <v>0</v>
      </c>
      <c r="AC723" s="189">
        <f>'INFO'!$J$10</f>
        <v>0</v>
      </c>
      <c r="AD723" s="186">
        <f>'INFO'!$J$9</f>
        <v>0</v>
      </c>
      <c r="AE723" s="186">
        <f>IF($G$715&gt;0,10*$G$715/D723,0)</f>
        <v>0</v>
      </c>
    </row>
    <row r="724" ht="15.35" customHeight="1">
      <c r="A724" t="s" s="180">
        <v>499</v>
      </c>
      <c r="B724" t="s" s="204">
        <v>289</v>
      </c>
      <c r="C724" s="208">
        <v>10094</v>
      </c>
      <c r="D724" s="182">
        <f>_xlfn.SUMIFS('MACROS'!P1:P87,'MACROS'!$C1:$C87,$B724)+_xlfn.SUMIFS('MACROS'!P1:P87,'MACROS'!$C1:$C87,"CH.VM.SHSET")</f>
        <v>0</v>
      </c>
      <c r="E724" t="s" s="183">
        <v>8</v>
      </c>
      <c r="F724" s="184">
        <f>VLOOKUP(B724,'MACROS'!C1:T87,5,FALSE)</f>
        <v>142.5</v>
      </c>
      <c r="G724" s="182">
        <f>_xlfn.SUMIFS('MACROS'!P1:P87,'MACROS'!C1:C87,B724)</f>
        <v>0</v>
      </c>
      <c r="H724" s="185">
        <f>F724*G724</f>
        <v>0</v>
      </c>
      <c r="I724" s="186">
        <f>'INFO'!$D$6</f>
        <v>0</v>
      </c>
      <c r="J724" s="186">
        <f>'INFO'!$D$7</f>
        <v>0</v>
      </c>
      <c r="K724" t="s" s="187">
        <f>'INFO'!$D$8</f>
      </c>
      <c r="L724" s="186">
        <f>'INFO'!$D$9</f>
        <v>0</v>
      </c>
      <c r="M724" s="186">
        <f>'INFO'!$D$10</f>
        <v>0</v>
      </c>
      <c r="N724" t="s" s="187">
        <f>'INFO'!$D$11</f>
      </c>
      <c r="O724" s="186">
        <f>'INFO'!$D$13</f>
        <v>0</v>
      </c>
      <c r="P724" s="186">
        <f>'INFO'!$D$14</f>
        <v>0</v>
      </c>
      <c r="Q724" t="s" s="187">
        <f>'INFO'!$D$15</f>
      </c>
      <c r="R724" s="188">
        <f>'INFO'!$D$17</f>
      </c>
      <c r="S724" t="s" s="187">
        <f>'INFO'!$D$18</f>
      </c>
      <c r="T724" t="s" s="187">
        <f>'INFO'!$D$19</f>
      </c>
      <c r="U724" s="186">
        <f>'INFO'!$D$22</f>
        <v>0</v>
      </c>
      <c r="V724" s="186">
        <f>'INFO'!$D$23</f>
        <v>0</v>
      </c>
      <c r="W724" t="s" s="187">
        <f>'INFO'!$D$24</f>
      </c>
      <c r="X724" s="186">
        <f>'INFO'!$D$25</f>
        <v>0</v>
      </c>
      <c r="Y724" s="186">
        <f>'INFO'!$D$26</f>
        <v>0</v>
      </c>
      <c r="Z724" s="186">
        <f>'INFO'!$D$27</f>
        <v>0</v>
      </c>
      <c r="AA724" t="s" s="187">
        <f>'INFO'!$D$28</f>
      </c>
      <c r="AB724" s="186">
        <f>'INFO'!$D$29</f>
        <v>0</v>
      </c>
      <c r="AC724" s="189">
        <f>'INFO'!$J$10</f>
        <v>0</v>
      </c>
      <c r="AD724" s="186">
        <f>'INFO'!$J$9</f>
        <v>0</v>
      </c>
      <c r="AE724" s="186">
        <f>IF($G$715&gt;0,10*$G$715/D724,0)</f>
        <v>0</v>
      </c>
    </row>
    <row r="725" ht="15.35" customHeight="1">
      <c r="A725" t="s" s="180">
        <v>500</v>
      </c>
      <c r="B725" t="s" s="204">
        <v>291</v>
      </c>
      <c r="C725" s="208">
        <v>10094</v>
      </c>
      <c r="D725" s="182">
        <f>_xlfn.SUMIFS('MACROS'!P1:P87,'MACROS'!$C1:$C87,$B725)+_xlfn.SUMIFS('MACROS'!P1:P87,'MACROS'!$C1:$C87,"CH.VM.SHSET")</f>
        <v>0</v>
      </c>
      <c r="E725" t="s" s="183">
        <v>8</v>
      </c>
      <c r="F725" s="184">
        <f>VLOOKUP(B725,'MACROS'!C1:T87,5,FALSE)</f>
        <v>114.5</v>
      </c>
      <c r="G725" s="182">
        <f>_xlfn.SUMIFS('MACROS'!P1:P87,'MACROS'!C1:C87,B725)</f>
        <v>0</v>
      </c>
      <c r="H725" s="185">
        <f>F725*G725</f>
        <v>0</v>
      </c>
      <c r="I725" s="186">
        <f>'INFO'!$D$6</f>
        <v>0</v>
      </c>
      <c r="J725" s="186">
        <f>'INFO'!$D$7</f>
        <v>0</v>
      </c>
      <c r="K725" t="s" s="187">
        <f>'INFO'!$D$8</f>
      </c>
      <c r="L725" s="186">
        <f>'INFO'!$D$9</f>
        <v>0</v>
      </c>
      <c r="M725" s="186">
        <f>'INFO'!$D$10</f>
        <v>0</v>
      </c>
      <c r="N725" t="s" s="187">
        <f>'INFO'!$D$11</f>
      </c>
      <c r="O725" s="186">
        <f>'INFO'!$D$13</f>
        <v>0</v>
      </c>
      <c r="P725" s="186">
        <f>'INFO'!$D$14</f>
        <v>0</v>
      </c>
      <c r="Q725" t="s" s="187">
        <f>'INFO'!$D$15</f>
      </c>
      <c r="R725" s="188">
        <f>'INFO'!$D$17</f>
      </c>
      <c r="S725" t="s" s="187">
        <f>'INFO'!$D$18</f>
      </c>
      <c r="T725" t="s" s="187">
        <f>'INFO'!$D$19</f>
      </c>
      <c r="U725" s="186">
        <f>'INFO'!$D$22</f>
        <v>0</v>
      </c>
      <c r="V725" s="186">
        <f>'INFO'!$D$23</f>
        <v>0</v>
      </c>
      <c r="W725" t="s" s="187">
        <f>'INFO'!$D$24</f>
      </c>
      <c r="X725" s="186">
        <f>'INFO'!$D$25</f>
        <v>0</v>
      </c>
      <c r="Y725" s="186">
        <f>'INFO'!$D$26</f>
        <v>0</v>
      </c>
      <c r="Z725" s="186">
        <f>'INFO'!$D$27</f>
        <v>0</v>
      </c>
      <c r="AA725" t="s" s="187">
        <f>'INFO'!$D$28</f>
      </c>
      <c r="AB725" s="186">
        <f>'INFO'!$D$29</f>
        <v>0</v>
      </c>
      <c r="AC725" s="189">
        <f>'INFO'!$J$10</f>
        <v>0</v>
      </c>
      <c r="AD725" s="186">
        <f>'INFO'!$J$9</f>
        <v>0</v>
      </c>
      <c r="AE725" s="186">
        <f>IF($G$715&gt;0,10*$G$715/D725,0)</f>
        <v>0</v>
      </c>
    </row>
    <row r="726" ht="15.35" customHeight="1">
      <c r="A726" t="s" s="180">
        <v>501</v>
      </c>
      <c r="B726" t="s" s="204">
        <v>293</v>
      </c>
      <c r="C726" s="208">
        <v>10094</v>
      </c>
      <c r="D726" s="182">
        <f>_xlfn.SUMIFS('MACROS'!P1:P87,'MACROS'!$C1:$C87,$B726)+_xlfn.SUMIFS('MACROS'!P1:P87,'MACROS'!$C1:$C87,"CH.VM.SHSET")</f>
        <v>0</v>
      </c>
      <c r="E726" t="s" s="183">
        <v>8</v>
      </c>
      <c r="F726" s="184">
        <f>VLOOKUP(B726,'MACROS'!C1:T87,5,FALSE)</f>
        <v>126</v>
      </c>
      <c r="G726" s="182">
        <f>_xlfn.SUMIFS('MACROS'!P1:P87,'MACROS'!C1:C87,B726)</f>
        <v>0</v>
      </c>
      <c r="H726" s="185">
        <f>F726*G726</f>
        <v>0</v>
      </c>
      <c r="I726" s="186">
        <f>'INFO'!$D$6</f>
        <v>0</v>
      </c>
      <c r="J726" s="186">
        <f>'INFO'!$D$7</f>
        <v>0</v>
      </c>
      <c r="K726" t="s" s="187">
        <f>'INFO'!$D$8</f>
      </c>
      <c r="L726" s="186">
        <f>'INFO'!$D$9</f>
        <v>0</v>
      </c>
      <c r="M726" s="186">
        <f>'INFO'!$D$10</f>
        <v>0</v>
      </c>
      <c r="N726" t="s" s="187">
        <f>'INFO'!$D$11</f>
      </c>
      <c r="O726" s="186">
        <f>'INFO'!$D$13</f>
        <v>0</v>
      </c>
      <c r="P726" s="186">
        <f>'INFO'!$D$14</f>
        <v>0</v>
      </c>
      <c r="Q726" t="s" s="187">
        <f>'INFO'!$D$15</f>
      </c>
      <c r="R726" s="188">
        <f>'INFO'!$D$17</f>
      </c>
      <c r="S726" t="s" s="187">
        <f>'INFO'!$D$18</f>
      </c>
      <c r="T726" t="s" s="187">
        <f>'INFO'!$D$19</f>
      </c>
      <c r="U726" s="186">
        <f>'INFO'!$D$22</f>
        <v>0</v>
      </c>
      <c r="V726" s="186">
        <f>'INFO'!$D$23</f>
        <v>0</v>
      </c>
      <c r="W726" t="s" s="187">
        <f>'INFO'!$D$24</f>
      </c>
      <c r="X726" s="186">
        <f>'INFO'!$D$25</f>
        <v>0</v>
      </c>
      <c r="Y726" s="186">
        <f>'INFO'!$D$26</f>
        <v>0</v>
      </c>
      <c r="Z726" s="186">
        <f>'INFO'!$D$27</f>
        <v>0</v>
      </c>
      <c r="AA726" t="s" s="187">
        <f>'INFO'!$D$28</f>
      </c>
      <c r="AB726" s="186">
        <f>'INFO'!$D$29</f>
        <v>0</v>
      </c>
      <c r="AC726" s="189">
        <f>'INFO'!$J$10</f>
        <v>0</v>
      </c>
      <c r="AD726" s="186">
        <f>'INFO'!$J$9</f>
        <v>0</v>
      </c>
      <c r="AE726" s="186">
        <f>IF($G$715&gt;0,10*$G$715/D726,0)</f>
        <v>0</v>
      </c>
    </row>
    <row r="727" ht="15.35" customHeight="1">
      <c r="A727" t="s" s="180">
        <v>502</v>
      </c>
      <c r="B727" t="s" s="204">
        <v>295</v>
      </c>
      <c r="C727" s="208">
        <v>10094</v>
      </c>
      <c r="D727" s="182">
        <f>_xlfn.SUMIFS('MACROS'!P1:P87,'MACROS'!$C1:$C87,$B727)+_xlfn.SUMIFS('MACROS'!P1:P87,'MACROS'!$C1:$C87,"CH.VM.SHSET")</f>
        <v>0</v>
      </c>
      <c r="E727" t="s" s="183">
        <v>8</v>
      </c>
      <c r="F727" s="184">
        <f>VLOOKUP(B727,'MACROS'!C1:T87,5,FALSE)</f>
        <v>157.5</v>
      </c>
      <c r="G727" s="182">
        <f>_xlfn.SUMIFS('MACROS'!P1:P87,'MACROS'!C1:C87,B727)</f>
        <v>0</v>
      </c>
      <c r="H727" s="185">
        <f>F727*G727</f>
        <v>0</v>
      </c>
      <c r="I727" s="186">
        <f>'INFO'!$D$6</f>
        <v>0</v>
      </c>
      <c r="J727" s="186">
        <f>'INFO'!$D$7</f>
        <v>0</v>
      </c>
      <c r="K727" t="s" s="187">
        <f>'INFO'!$D$8</f>
      </c>
      <c r="L727" s="186">
        <f>'INFO'!$D$9</f>
        <v>0</v>
      </c>
      <c r="M727" s="186">
        <f>'INFO'!$D$10</f>
        <v>0</v>
      </c>
      <c r="N727" t="s" s="187">
        <f>'INFO'!$D$11</f>
      </c>
      <c r="O727" s="186">
        <f>'INFO'!$D$13</f>
        <v>0</v>
      </c>
      <c r="P727" s="186">
        <f>'INFO'!$D$14</f>
        <v>0</v>
      </c>
      <c r="Q727" t="s" s="187">
        <f>'INFO'!$D$15</f>
      </c>
      <c r="R727" s="188">
        <f>'INFO'!$D$17</f>
      </c>
      <c r="S727" t="s" s="187">
        <f>'INFO'!$D$18</f>
      </c>
      <c r="T727" t="s" s="187">
        <f>'INFO'!$D$19</f>
      </c>
      <c r="U727" s="186">
        <f>'INFO'!$D$22</f>
        <v>0</v>
      </c>
      <c r="V727" s="186">
        <f>'INFO'!$D$23</f>
        <v>0</v>
      </c>
      <c r="W727" t="s" s="187">
        <f>'INFO'!$D$24</f>
      </c>
      <c r="X727" s="186">
        <f>'INFO'!$D$25</f>
        <v>0</v>
      </c>
      <c r="Y727" s="186">
        <f>'INFO'!$D$26</f>
        <v>0</v>
      </c>
      <c r="Z727" s="186">
        <f>'INFO'!$D$27</f>
        <v>0</v>
      </c>
      <c r="AA727" t="s" s="187">
        <f>'INFO'!$D$28</f>
      </c>
      <c r="AB727" s="186">
        <f>'INFO'!$D$29</f>
        <v>0</v>
      </c>
      <c r="AC727" s="189">
        <f>'INFO'!$J$10</f>
        <v>0</v>
      </c>
      <c r="AD727" s="186">
        <f>'INFO'!$J$9</f>
        <v>0</v>
      </c>
      <c r="AE727" s="186">
        <f>IF($G$715&gt;0,10*$G$715/D727,0)</f>
        <v>0</v>
      </c>
    </row>
    <row r="728" ht="15.35" customHeight="1">
      <c r="A728" t="s" s="187">
        <v>503</v>
      </c>
      <c r="B728" t="s" s="204">
        <v>297</v>
      </c>
      <c r="C728" s="208">
        <v>10094</v>
      </c>
      <c r="D728" s="182">
        <f>_xlfn.SUMIFS('MACROS'!P1:P87,'MACROS'!$C1:$C87,$B728)+_xlfn.SUMIFS('MACROS'!P1:P87,'MACROS'!$C1:$C87,"CH.VM.SHSET")</f>
        <v>0</v>
      </c>
      <c r="E728" t="s" s="183">
        <v>8</v>
      </c>
      <c r="F728" s="184">
        <f>VLOOKUP(B728,'MACROS'!C1:T87,5,FALSE)</f>
        <v>134</v>
      </c>
      <c r="G728" s="182">
        <f>_xlfn.SUMIFS('MACROS'!P1:P87,'MACROS'!C1:C87,B728)</f>
        <v>0</v>
      </c>
      <c r="H728" s="185">
        <f>F728*G728</f>
        <v>0</v>
      </c>
      <c r="I728" s="186">
        <f>'INFO'!$D$6</f>
        <v>0</v>
      </c>
      <c r="J728" s="186">
        <f>'INFO'!$D$7</f>
        <v>0</v>
      </c>
      <c r="K728" t="s" s="187">
        <f>'INFO'!$D$8</f>
      </c>
      <c r="L728" s="186">
        <f>'INFO'!$D$9</f>
        <v>0</v>
      </c>
      <c r="M728" s="186">
        <f>'INFO'!$D$10</f>
        <v>0</v>
      </c>
      <c r="N728" t="s" s="187">
        <f>'INFO'!$D$11</f>
      </c>
      <c r="O728" s="186">
        <f>'INFO'!$D$13</f>
        <v>0</v>
      </c>
      <c r="P728" s="186">
        <f>'INFO'!$D$14</f>
        <v>0</v>
      </c>
      <c r="Q728" t="s" s="187">
        <f>'INFO'!$D$15</f>
      </c>
      <c r="R728" s="188">
        <f>'INFO'!$D$17</f>
      </c>
      <c r="S728" t="s" s="187">
        <f>'INFO'!$D$18</f>
      </c>
      <c r="T728" t="s" s="187">
        <f>'INFO'!$D$19</f>
      </c>
      <c r="U728" s="186">
        <f>'INFO'!$D$22</f>
        <v>0</v>
      </c>
      <c r="V728" s="186">
        <f>'INFO'!$D$23</f>
        <v>0</v>
      </c>
      <c r="W728" t="s" s="187">
        <f>'INFO'!$D$24</f>
      </c>
      <c r="X728" s="186">
        <f>'INFO'!$D$25</f>
        <v>0</v>
      </c>
      <c r="Y728" s="186">
        <f>'INFO'!$D$26</f>
        <v>0</v>
      </c>
      <c r="Z728" s="186">
        <f>'INFO'!$D$27</f>
        <v>0</v>
      </c>
      <c r="AA728" t="s" s="187">
        <f>'INFO'!$D$28</f>
      </c>
      <c r="AB728" s="186">
        <f>'INFO'!$D$29</f>
        <v>0</v>
      </c>
      <c r="AC728" s="189">
        <f>'INFO'!$J$10</f>
        <v>0</v>
      </c>
      <c r="AD728" s="186">
        <f>'INFO'!$J$9</f>
        <v>0</v>
      </c>
      <c r="AE728" s="186">
        <f>IF($G$715&gt;0,10*$G$715/D728,0)</f>
        <v>0</v>
      </c>
    </row>
    <row r="729" ht="15.35" customHeight="1">
      <c r="A729" t="s" s="187">
        <v>504</v>
      </c>
      <c r="B729" t="s" s="204">
        <v>299</v>
      </c>
      <c r="C729" s="208">
        <v>10094</v>
      </c>
      <c r="D729" s="182">
        <f>_xlfn.SUMIFS('MACROS'!P1:P87,'MACROS'!$C1:$C87,$B729)+_xlfn.SUMIFS('MACROS'!P1:P87,'MACROS'!$C1:$C87,"CH.VM.SHSET")</f>
        <v>0</v>
      </c>
      <c r="E729" t="s" s="183">
        <v>8</v>
      </c>
      <c r="F729" s="184">
        <f>VLOOKUP(B729,'MACROS'!C1:T87,5,FALSE)</f>
        <v>144.5</v>
      </c>
      <c r="G729" s="182">
        <f>_xlfn.SUMIFS('MACROS'!P1:P87,'MACROS'!C1:C87,B729)</f>
        <v>0</v>
      </c>
      <c r="H729" s="185">
        <f>F729*G729</f>
        <v>0</v>
      </c>
      <c r="I729" s="186">
        <f>'INFO'!$D$6</f>
        <v>0</v>
      </c>
      <c r="J729" s="186">
        <f>'INFO'!$D$7</f>
        <v>0</v>
      </c>
      <c r="K729" t="s" s="187">
        <f>'INFO'!$D$8</f>
      </c>
      <c r="L729" s="186">
        <f>'INFO'!$D$9</f>
        <v>0</v>
      </c>
      <c r="M729" s="186">
        <f>'INFO'!$D$10</f>
        <v>0</v>
      </c>
      <c r="N729" t="s" s="187">
        <f>'INFO'!$D$11</f>
      </c>
      <c r="O729" s="186">
        <f>'INFO'!$D$13</f>
        <v>0</v>
      </c>
      <c r="P729" s="186">
        <f>'INFO'!$D$14</f>
        <v>0</v>
      </c>
      <c r="Q729" t="s" s="187">
        <f>'INFO'!$D$15</f>
      </c>
      <c r="R729" s="188">
        <f>'INFO'!$D$17</f>
      </c>
      <c r="S729" t="s" s="187">
        <f>'INFO'!$D$18</f>
      </c>
      <c r="T729" t="s" s="187">
        <f>'INFO'!$D$19</f>
      </c>
      <c r="U729" s="186">
        <f>'INFO'!$D$22</f>
        <v>0</v>
      </c>
      <c r="V729" s="186">
        <f>'INFO'!$D$23</f>
        <v>0</v>
      </c>
      <c r="W729" t="s" s="187">
        <f>'INFO'!$D$24</f>
      </c>
      <c r="X729" s="186">
        <f>'INFO'!$D$25</f>
        <v>0</v>
      </c>
      <c r="Y729" s="186">
        <f>'INFO'!$D$26</f>
        <v>0</v>
      </c>
      <c r="Z729" s="186">
        <f>'INFO'!$D$27</f>
        <v>0</v>
      </c>
      <c r="AA729" t="s" s="187">
        <f>'INFO'!$D$28</f>
      </c>
      <c r="AB729" s="186">
        <f>'INFO'!$D$29</f>
        <v>0</v>
      </c>
      <c r="AC729" s="189">
        <f>'INFO'!$J$10</f>
        <v>0</v>
      </c>
      <c r="AD729" s="186">
        <f>'INFO'!$J$9</f>
        <v>0</v>
      </c>
      <c r="AE729" s="191">
        <f>IF($G$715&gt;0,10*$G$715/D729,0)</f>
        <v>0</v>
      </c>
    </row>
    <row r="730" ht="15.35" customHeight="1">
      <c r="A730" t="s" s="192">
        <v>505</v>
      </c>
      <c r="B730" t="s" s="192">
        <v>301</v>
      </c>
      <c r="C730" s="209">
        <v>10133</v>
      </c>
      <c r="D730" s="169"/>
      <c r="E730" t="s" s="194">
        <v>8</v>
      </c>
      <c r="F730" s="195">
        <f>VLOOKUP(B730,'MACROS'!C1:T87,5,FALSE)</f>
        <v>2070</v>
      </c>
      <c r="G730" s="172">
        <f>_xlfn.SUMIFS('MACROS'!P1:P87,'MACROS'!C1:C87,B730)</f>
        <v>0</v>
      </c>
      <c r="H730" s="196">
        <f>F730*G730</f>
        <v>0</v>
      </c>
      <c r="I730" s="197">
        <f>'INFO'!$D$6</f>
        <v>0</v>
      </c>
      <c r="J730" s="197">
        <f>'INFO'!$D$7</f>
        <v>0</v>
      </c>
      <c r="K730" t="s" s="198">
        <f>'INFO'!$D$8</f>
      </c>
      <c r="L730" s="197">
        <f>'INFO'!$D$9</f>
        <v>0</v>
      </c>
      <c r="M730" s="197">
        <f>'INFO'!$D$10</f>
        <v>0</v>
      </c>
      <c r="N730" t="s" s="198">
        <f>'INFO'!$D$11</f>
      </c>
      <c r="O730" s="197">
        <f>'INFO'!$D$13</f>
        <v>0</v>
      </c>
      <c r="P730" s="197">
        <f>'INFO'!$D$14</f>
        <v>0</v>
      </c>
      <c r="Q730" t="s" s="198">
        <f>'INFO'!$D$15</f>
      </c>
      <c r="R730" s="199">
        <f>'INFO'!$D$17</f>
      </c>
      <c r="S730" t="s" s="198">
        <f>'INFO'!$D$18</f>
      </c>
      <c r="T730" t="s" s="198">
        <f>'INFO'!$D$19</f>
      </c>
      <c r="U730" s="197">
        <f>'INFO'!$D$22</f>
        <v>0</v>
      </c>
      <c r="V730" s="197">
        <f>'INFO'!$D$23</f>
        <v>0</v>
      </c>
      <c r="W730" t="s" s="198">
        <f>'INFO'!$D$24</f>
      </c>
      <c r="X730" s="197">
        <f>'INFO'!$D$25</f>
        <v>0</v>
      </c>
      <c r="Y730" s="197">
        <f>'INFO'!$D$26</f>
        <v>0</v>
      </c>
      <c r="Z730" s="197">
        <f>'INFO'!$D$27</f>
        <v>0</v>
      </c>
      <c r="AA730" t="s" s="198">
        <f>'INFO'!$D$28</f>
      </c>
      <c r="AB730" s="197">
        <f>'INFO'!$D$29</f>
        <v>0</v>
      </c>
      <c r="AC730" s="200">
        <f>'INFO'!$J$10</f>
        <v>0</v>
      </c>
      <c r="AD730" s="201">
        <f>'INFO'!$J$9</f>
        <v>0</v>
      </c>
      <c r="AE730" s="179"/>
    </row>
    <row r="731" ht="15.35" customHeight="1">
      <c r="A731" t="s" s="187">
        <v>506</v>
      </c>
      <c r="B731" t="s" s="180">
        <v>303</v>
      </c>
      <c r="C731" s="210">
        <v>10133</v>
      </c>
      <c r="D731" s="182">
        <f>_xlfn.SUMIFS('MACROS'!P1:P87,'MACROS'!$C1:$C87,$B731)+_xlfn.SUMIFS('MACROS'!P1:P87,'MACROS'!$C1:$C87,"CH.VM.SHDTSET")</f>
        <v>0</v>
      </c>
      <c r="E731" t="s" s="183">
        <v>8</v>
      </c>
      <c r="F731" s="184">
        <f>VLOOKUP(B731,'MACROS'!C1:T87,5,FALSE)</f>
        <v>178</v>
      </c>
      <c r="G731" s="182">
        <f>_xlfn.SUMIFS('MACROS'!P1:P87,'MACROS'!C1:C87,B731)</f>
        <v>0</v>
      </c>
      <c r="H731" s="185">
        <f>F731*G731</f>
        <v>0</v>
      </c>
      <c r="I731" s="186">
        <f>'INFO'!$D$6</f>
        <v>0</v>
      </c>
      <c r="J731" s="186">
        <f>'INFO'!$D$7</f>
        <v>0</v>
      </c>
      <c r="K731" t="s" s="187">
        <f>'INFO'!$D$8</f>
      </c>
      <c r="L731" s="186">
        <f>'INFO'!$D$9</f>
        <v>0</v>
      </c>
      <c r="M731" s="186">
        <f>'INFO'!$D$10</f>
        <v>0</v>
      </c>
      <c r="N731" t="s" s="187">
        <f>'INFO'!$D$11</f>
      </c>
      <c r="O731" s="186">
        <f>'INFO'!$D$13</f>
        <v>0</v>
      </c>
      <c r="P731" s="186">
        <f>'INFO'!$D$14</f>
        <v>0</v>
      </c>
      <c r="Q731" t="s" s="187">
        <f>'INFO'!$D$15</f>
      </c>
      <c r="R731" s="188">
        <f>'INFO'!$D$17</f>
      </c>
      <c r="S731" t="s" s="187">
        <f>'INFO'!$D$18</f>
      </c>
      <c r="T731" t="s" s="187">
        <f>'INFO'!$D$19</f>
      </c>
      <c r="U731" s="186">
        <f>'INFO'!$D$22</f>
        <v>0</v>
      </c>
      <c r="V731" s="186">
        <f>'INFO'!$D$23</f>
        <v>0</v>
      </c>
      <c r="W731" t="s" s="187">
        <f>'INFO'!$D$24</f>
      </c>
      <c r="X731" s="186">
        <f>'INFO'!$D$25</f>
        <v>0</v>
      </c>
      <c r="Y731" s="186">
        <f>'INFO'!$D$26</f>
        <v>0</v>
      </c>
      <c r="Z731" s="186">
        <f>'INFO'!$D$27</f>
        <v>0</v>
      </c>
      <c r="AA731" t="s" s="187">
        <f>'INFO'!$D$28</f>
      </c>
      <c r="AB731" s="186">
        <f>'INFO'!$D$29</f>
        <v>0</v>
      </c>
      <c r="AC731" s="189">
        <f>'INFO'!$J$10</f>
        <v>0</v>
      </c>
      <c r="AD731" s="186">
        <f>'INFO'!$J$9</f>
        <v>0</v>
      </c>
      <c r="AE731" s="190">
        <f>IF($G$730&gt;0,10*$G$730/D731,0)</f>
        <v>0</v>
      </c>
    </row>
    <row r="732" ht="15.35" customHeight="1">
      <c r="A732" t="s" s="187">
        <v>507</v>
      </c>
      <c r="B732" t="s" s="180">
        <v>305</v>
      </c>
      <c r="C732" s="210">
        <v>10133</v>
      </c>
      <c r="D732" s="182">
        <f>_xlfn.SUMIFS('MACROS'!P1:P87,'MACROS'!$C1:$C87,$B732)+_xlfn.SUMIFS('MACROS'!P1:P87,'MACROS'!$C1:$C87,"CH.VM.SHDTSET")</f>
        <v>0</v>
      </c>
      <c r="E732" t="s" s="183">
        <v>8</v>
      </c>
      <c r="F732" s="184">
        <f>VLOOKUP(B732,'MACROS'!C1:T87,5,FALSE)</f>
        <v>165</v>
      </c>
      <c r="G732" s="182">
        <f>_xlfn.SUMIFS('MACROS'!P1:P87,'MACROS'!C1:C87,B732)</f>
        <v>0</v>
      </c>
      <c r="H732" s="185">
        <f>F732*G732</f>
        <v>0</v>
      </c>
      <c r="I732" s="186">
        <f>'INFO'!$D$6</f>
        <v>0</v>
      </c>
      <c r="J732" s="186">
        <f>'INFO'!$D$7</f>
        <v>0</v>
      </c>
      <c r="K732" t="s" s="187">
        <f>'INFO'!$D$8</f>
      </c>
      <c r="L732" s="186">
        <f>'INFO'!$D$9</f>
        <v>0</v>
      </c>
      <c r="M732" s="186">
        <f>'INFO'!$D$10</f>
        <v>0</v>
      </c>
      <c r="N732" t="s" s="187">
        <f>'INFO'!$D$11</f>
      </c>
      <c r="O732" s="186">
        <f>'INFO'!$D$13</f>
        <v>0</v>
      </c>
      <c r="P732" s="186">
        <f>'INFO'!$D$14</f>
        <v>0</v>
      </c>
      <c r="Q732" t="s" s="187">
        <f>'INFO'!$D$15</f>
      </c>
      <c r="R732" s="188">
        <f>'INFO'!$D$17</f>
      </c>
      <c r="S732" t="s" s="187">
        <f>'INFO'!$D$18</f>
      </c>
      <c r="T732" t="s" s="187">
        <f>'INFO'!$D$19</f>
      </c>
      <c r="U732" s="186">
        <f>'INFO'!$D$22</f>
        <v>0</v>
      </c>
      <c r="V732" s="186">
        <f>'INFO'!$D$23</f>
        <v>0</v>
      </c>
      <c r="W732" t="s" s="187">
        <f>'INFO'!$D$24</f>
      </c>
      <c r="X732" s="186">
        <f>'INFO'!$D$25</f>
        <v>0</v>
      </c>
      <c r="Y732" s="186">
        <f>'INFO'!$D$26</f>
        <v>0</v>
      </c>
      <c r="Z732" s="186">
        <f>'INFO'!$D$27</f>
        <v>0</v>
      </c>
      <c r="AA732" t="s" s="187">
        <f>'INFO'!$D$28</f>
      </c>
      <c r="AB732" s="186">
        <f>'INFO'!$D$29</f>
        <v>0</v>
      </c>
      <c r="AC732" s="189">
        <f>'INFO'!$J$10</f>
        <v>0</v>
      </c>
      <c r="AD732" s="186">
        <f>'INFO'!$J$9</f>
        <v>0</v>
      </c>
      <c r="AE732" s="186">
        <f>IF($G$730&gt;0,10*$G$730/D732,0)</f>
        <v>0</v>
      </c>
    </row>
    <row r="733" ht="15.35" customHeight="1">
      <c r="A733" t="s" s="187">
        <v>508</v>
      </c>
      <c r="B733" t="s" s="180">
        <v>307</v>
      </c>
      <c r="C733" s="210">
        <v>10133</v>
      </c>
      <c r="D733" s="182">
        <f>_xlfn.SUMIFS('MACROS'!P1:P87,'MACROS'!$C1:$C87,$B733)+_xlfn.SUMIFS('MACROS'!P1:P87,'MACROS'!$C1:$C87,"CH.VM.SHDTSET")</f>
        <v>0</v>
      </c>
      <c r="E733" t="s" s="183">
        <v>8</v>
      </c>
      <c r="F733" s="184">
        <f>VLOOKUP(B733,'MACROS'!C1:T87,5,FALSE)</f>
        <v>156</v>
      </c>
      <c r="G733" s="182">
        <f>_xlfn.SUMIFS('MACROS'!P1:P87,'MACROS'!C1:C87,B733)</f>
        <v>0</v>
      </c>
      <c r="H733" s="185">
        <f>F733*G733</f>
        <v>0</v>
      </c>
      <c r="I733" s="186">
        <f>'INFO'!$D$6</f>
        <v>0</v>
      </c>
      <c r="J733" s="186">
        <f>'INFO'!$D$7</f>
        <v>0</v>
      </c>
      <c r="K733" t="s" s="187">
        <f>'INFO'!$D$8</f>
      </c>
      <c r="L733" s="186">
        <f>'INFO'!$D$9</f>
        <v>0</v>
      </c>
      <c r="M733" s="186">
        <f>'INFO'!$D$10</f>
        <v>0</v>
      </c>
      <c r="N733" t="s" s="187">
        <f>'INFO'!$D$11</f>
      </c>
      <c r="O733" s="186">
        <f>'INFO'!$D$13</f>
        <v>0</v>
      </c>
      <c r="P733" s="186">
        <f>'INFO'!$D$14</f>
        <v>0</v>
      </c>
      <c r="Q733" t="s" s="187">
        <f>'INFO'!$D$15</f>
      </c>
      <c r="R733" s="188">
        <f>'INFO'!$D$17</f>
      </c>
      <c r="S733" t="s" s="187">
        <f>'INFO'!$D$18</f>
      </c>
      <c r="T733" t="s" s="187">
        <f>'INFO'!$D$19</f>
      </c>
      <c r="U733" s="186">
        <f>'INFO'!$D$22</f>
        <v>0</v>
      </c>
      <c r="V733" s="186">
        <f>'INFO'!$D$23</f>
        <v>0</v>
      </c>
      <c r="W733" t="s" s="187">
        <f>'INFO'!$D$24</f>
      </c>
      <c r="X733" s="186">
        <f>'INFO'!$D$25</f>
        <v>0</v>
      </c>
      <c r="Y733" s="186">
        <f>'INFO'!$D$26</f>
        <v>0</v>
      </c>
      <c r="Z733" s="186">
        <f>'INFO'!$D$27</f>
        <v>0</v>
      </c>
      <c r="AA733" t="s" s="187">
        <f>'INFO'!$D$28</f>
      </c>
      <c r="AB733" s="186">
        <f>'INFO'!$D$29</f>
        <v>0</v>
      </c>
      <c r="AC733" s="189">
        <f>'INFO'!$J$10</f>
        <v>0</v>
      </c>
      <c r="AD733" s="186">
        <f>'INFO'!$J$9</f>
        <v>0</v>
      </c>
      <c r="AE733" s="186">
        <f>IF($G$730&gt;0,10*$G$730/D733,0)</f>
        <v>0</v>
      </c>
    </row>
    <row r="734" ht="15.35" customHeight="1">
      <c r="A734" t="s" s="180">
        <v>509</v>
      </c>
      <c r="B734" t="s" s="180">
        <v>309</v>
      </c>
      <c r="C734" s="210">
        <v>10133</v>
      </c>
      <c r="D734" s="182">
        <f>_xlfn.SUMIFS('MACROS'!P1:P87,'MACROS'!$C1:$C87,$B734)+_xlfn.SUMIFS('MACROS'!P1:P87,'MACROS'!$C1:$C87,"CH.VM.SHDTSET")</f>
        <v>0</v>
      </c>
      <c r="E734" t="s" s="183">
        <v>8</v>
      </c>
      <c r="F734" s="184">
        <f>VLOOKUP(B734,'MACROS'!C1:T87,5,FALSE)</f>
        <v>157.5</v>
      </c>
      <c r="G734" s="182">
        <f>_xlfn.SUMIFS('MACROS'!P1:P87,'MACROS'!C1:C87,B734)</f>
        <v>0</v>
      </c>
      <c r="H734" s="185">
        <f>F734*G734</f>
        <v>0</v>
      </c>
      <c r="I734" s="186">
        <f>'INFO'!$D$6</f>
        <v>0</v>
      </c>
      <c r="J734" s="186">
        <f>'INFO'!$D$7</f>
        <v>0</v>
      </c>
      <c r="K734" t="s" s="187">
        <f>'INFO'!$D$8</f>
      </c>
      <c r="L734" s="186">
        <f>'INFO'!$D$9</f>
        <v>0</v>
      </c>
      <c r="M734" s="186">
        <f>'INFO'!$D$10</f>
        <v>0</v>
      </c>
      <c r="N734" t="s" s="187">
        <f>'INFO'!$D$11</f>
      </c>
      <c r="O734" s="186">
        <f>'INFO'!$D$13</f>
        <v>0</v>
      </c>
      <c r="P734" s="186">
        <f>'INFO'!$D$14</f>
        <v>0</v>
      </c>
      <c r="Q734" t="s" s="187">
        <f>'INFO'!$D$15</f>
      </c>
      <c r="R734" s="188">
        <f>'INFO'!$D$17</f>
      </c>
      <c r="S734" t="s" s="187">
        <f>'INFO'!$D$18</f>
      </c>
      <c r="T734" t="s" s="187">
        <f>'INFO'!$D$19</f>
      </c>
      <c r="U734" s="186">
        <f>'INFO'!$D$22</f>
        <v>0</v>
      </c>
      <c r="V734" s="186">
        <f>'INFO'!$D$23</f>
        <v>0</v>
      </c>
      <c r="W734" t="s" s="187">
        <f>'INFO'!$D$24</f>
      </c>
      <c r="X734" s="186">
        <f>'INFO'!$D$25</f>
        <v>0</v>
      </c>
      <c r="Y734" s="186">
        <f>'INFO'!$D$26</f>
        <v>0</v>
      </c>
      <c r="Z734" s="186">
        <f>'INFO'!$D$27</f>
        <v>0</v>
      </c>
      <c r="AA734" t="s" s="187">
        <f>'INFO'!$D$28</f>
      </c>
      <c r="AB734" s="186">
        <f>'INFO'!$D$29</f>
        <v>0</v>
      </c>
      <c r="AC734" s="189">
        <f>'INFO'!$J$10</f>
        <v>0</v>
      </c>
      <c r="AD734" s="186">
        <f>'INFO'!$J$9</f>
        <v>0</v>
      </c>
      <c r="AE734" s="186">
        <f>IF($G$730&gt;0,10*$G$730/D734,0)</f>
        <v>0</v>
      </c>
    </row>
    <row r="735" ht="15.35" customHeight="1">
      <c r="A735" t="s" s="180">
        <v>510</v>
      </c>
      <c r="B735" t="s" s="180">
        <v>311</v>
      </c>
      <c r="C735" s="210">
        <v>10133</v>
      </c>
      <c r="D735" s="182">
        <f>_xlfn.SUMIFS('MACROS'!P1:P87,'MACROS'!$C1:$C87,$B735)+_xlfn.SUMIFS('MACROS'!P1:P87,'MACROS'!$C1:$C87,"CH.VM.SHDTSET")</f>
        <v>0</v>
      </c>
      <c r="E735" t="s" s="183">
        <v>8</v>
      </c>
      <c r="F735" s="184">
        <f>VLOOKUP(B735,'MACROS'!C1:T87,5,FALSE)</f>
        <v>191.5</v>
      </c>
      <c r="G735" s="182">
        <f>_xlfn.SUMIFS('MACROS'!P1:P87,'MACROS'!C1:C87,B735)</f>
        <v>0</v>
      </c>
      <c r="H735" s="185">
        <f>F735*G735</f>
        <v>0</v>
      </c>
      <c r="I735" s="186">
        <f>'INFO'!$D$6</f>
        <v>0</v>
      </c>
      <c r="J735" s="186">
        <f>'INFO'!$D$7</f>
        <v>0</v>
      </c>
      <c r="K735" t="s" s="187">
        <f>'INFO'!$D$8</f>
      </c>
      <c r="L735" s="186">
        <f>'INFO'!$D$9</f>
        <v>0</v>
      </c>
      <c r="M735" s="186">
        <f>'INFO'!$D$10</f>
        <v>0</v>
      </c>
      <c r="N735" t="s" s="187">
        <f>'INFO'!$D$11</f>
      </c>
      <c r="O735" s="186">
        <f>'INFO'!$D$13</f>
        <v>0</v>
      </c>
      <c r="P735" s="186">
        <f>'INFO'!$D$14</f>
        <v>0</v>
      </c>
      <c r="Q735" t="s" s="187">
        <f>'INFO'!$D$15</f>
      </c>
      <c r="R735" s="188">
        <f>'INFO'!$D$17</f>
      </c>
      <c r="S735" t="s" s="187">
        <f>'INFO'!$D$18</f>
      </c>
      <c r="T735" t="s" s="187">
        <f>'INFO'!$D$19</f>
      </c>
      <c r="U735" s="186">
        <f>'INFO'!$D$22</f>
        <v>0</v>
      </c>
      <c r="V735" s="186">
        <f>'INFO'!$D$23</f>
        <v>0</v>
      </c>
      <c r="W735" t="s" s="187">
        <f>'INFO'!$D$24</f>
      </c>
      <c r="X735" s="186">
        <f>'INFO'!$D$25</f>
        <v>0</v>
      </c>
      <c r="Y735" s="186">
        <f>'INFO'!$D$26</f>
        <v>0</v>
      </c>
      <c r="Z735" s="186">
        <f>'INFO'!$D$27</f>
        <v>0</v>
      </c>
      <c r="AA735" t="s" s="187">
        <f>'INFO'!$D$28</f>
      </c>
      <c r="AB735" s="186">
        <f>'INFO'!$D$29</f>
        <v>0</v>
      </c>
      <c r="AC735" s="189">
        <f>'INFO'!$J$10</f>
        <v>0</v>
      </c>
      <c r="AD735" s="186">
        <f>'INFO'!$J$9</f>
        <v>0</v>
      </c>
      <c r="AE735" s="186">
        <f>IF($G$730&gt;0,10*$G$730/D735,0)</f>
        <v>0</v>
      </c>
    </row>
    <row r="736" ht="15.35" customHeight="1">
      <c r="A736" t="s" s="180">
        <v>511</v>
      </c>
      <c r="B736" t="s" s="180">
        <v>313</v>
      </c>
      <c r="C736" s="210">
        <v>10133</v>
      </c>
      <c r="D736" s="182">
        <f>_xlfn.SUMIFS('MACROS'!P1:P87,'MACROS'!$C1:$C87,$B736)+_xlfn.SUMIFS('MACROS'!P1:P87,'MACROS'!$C1:$C87,"CH.VM.SHDTSET")</f>
        <v>0</v>
      </c>
      <c r="E736" t="s" s="183">
        <v>8</v>
      </c>
      <c r="F736" s="184">
        <f>VLOOKUP(B736,'MACROS'!C1:T87,5,FALSE)</f>
        <v>148</v>
      </c>
      <c r="G736" s="182">
        <f>_xlfn.SUMIFS('MACROS'!P1:P87,'MACROS'!C1:C87,B736)</f>
        <v>0</v>
      </c>
      <c r="H736" s="185">
        <f>F736*G736</f>
        <v>0</v>
      </c>
      <c r="I736" s="186">
        <f>'INFO'!$D$6</f>
        <v>0</v>
      </c>
      <c r="J736" s="186">
        <f>'INFO'!$D$7</f>
        <v>0</v>
      </c>
      <c r="K736" t="s" s="187">
        <f>'INFO'!$D$8</f>
      </c>
      <c r="L736" s="186">
        <f>'INFO'!$D$9</f>
        <v>0</v>
      </c>
      <c r="M736" s="186">
        <f>'INFO'!$D$10</f>
        <v>0</v>
      </c>
      <c r="N736" t="s" s="187">
        <f>'INFO'!$D$11</f>
      </c>
      <c r="O736" s="186">
        <f>'INFO'!$D$13</f>
        <v>0</v>
      </c>
      <c r="P736" s="186">
        <f>'INFO'!$D$14</f>
        <v>0</v>
      </c>
      <c r="Q736" t="s" s="187">
        <f>'INFO'!$D$15</f>
      </c>
      <c r="R736" s="188">
        <f>'INFO'!$D$17</f>
      </c>
      <c r="S736" t="s" s="187">
        <f>'INFO'!$D$18</f>
      </c>
      <c r="T736" t="s" s="187">
        <f>'INFO'!$D$19</f>
      </c>
      <c r="U736" s="186">
        <f>'INFO'!$D$22</f>
        <v>0</v>
      </c>
      <c r="V736" s="186">
        <f>'INFO'!$D$23</f>
        <v>0</v>
      </c>
      <c r="W736" t="s" s="187">
        <f>'INFO'!$D$24</f>
      </c>
      <c r="X736" s="186">
        <f>'INFO'!$D$25</f>
        <v>0</v>
      </c>
      <c r="Y736" s="186">
        <f>'INFO'!$D$26</f>
        <v>0</v>
      </c>
      <c r="Z736" s="186">
        <f>'INFO'!$D$27</f>
        <v>0</v>
      </c>
      <c r="AA736" t="s" s="187">
        <f>'INFO'!$D$28</f>
      </c>
      <c r="AB736" s="186">
        <f>'INFO'!$D$29</f>
        <v>0</v>
      </c>
      <c r="AC736" s="189">
        <f>'INFO'!$J$10</f>
        <v>0</v>
      </c>
      <c r="AD736" s="186">
        <f>'INFO'!$J$9</f>
        <v>0</v>
      </c>
      <c r="AE736" s="186">
        <f>IF($G$730&gt;0,10*$G$730/D736,0)</f>
        <v>0</v>
      </c>
    </row>
    <row r="737" ht="15.35" customHeight="1">
      <c r="A737" t="s" s="180">
        <v>512</v>
      </c>
      <c r="B737" t="s" s="180">
        <v>315</v>
      </c>
      <c r="C737" s="210">
        <v>10133</v>
      </c>
      <c r="D737" s="182">
        <f>_xlfn.SUMIFS('MACROS'!P1:P87,'MACROS'!$C1:$C87,$B737)+_xlfn.SUMIFS('MACROS'!P1:P87,'MACROS'!$C1:$C87,"CH.VM.SHDTSET")</f>
        <v>0</v>
      </c>
      <c r="E737" t="s" s="183">
        <v>8</v>
      </c>
      <c r="F737" s="184">
        <f>VLOOKUP(B737,'MACROS'!C1:T87,5,FALSE)</f>
        <v>154.5</v>
      </c>
      <c r="G737" s="182">
        <f>_xlfn.SUMIFS('MACROS'!P1:P87,'MACROS'!C1:C87,B737)</f>
        <v>0</v>
      </c>
      <c r="H737" s="185">
        <f>F737*G737</f>
        <v>0</v>
      </c>
      <c r="I737" s="186">
        <f>'INFO'!$D$6</f>
        <v>0</v>
      </c>
      <c r="J737" s="186">
        <f>'INFO'!$D$7</f>
        <v>0</v>
      </c>
      <c r="K737" t="s" s="187">
        <f>'INFO'!$D$8</f>
      </c>
      <c r="L737" s="186">
        <f>'INFO'!$D$9</f>
        <v>0</v>
      </c>
      <c r="M737" s="186">
        <f>'INFO'!$D$10</f>
        <v>0</v>
      </c>
      <c r="N737" t="s" s="187">
        <f>'INFO'!$D$11</f>
      </c>
      <c r="O737" s="186">
        <f>'INFO'!$D$13</f>
        <v>0</v>
      </c>
      <c r="P737" s="186">
        <f>'INFO'!$D$14</f>
        <v>0</v>
      </c>
      <c r="Q737" t="s" s="187">
        <f>'INFO'!$D$15</f>
      </c>
      <c r="R737" s="188">
        <f>'INFO'!$D$17</f>
      </c>
      <c r="S737" t="s" s="187">
        <f>'INFO'!$D$18</f>
      </c>
      <c r="T737" t="s" s="187">
        <f>'INFO'!$D$19</f>
      </c>
      <c r="U737" s="186">
        <f>'INFO'!$D$22</f>
        <v>0</v>
      </c>
      <c r="V737" s="186">
        <f>'INFO'!$D$23</f>
        <v>0</v>
      </c>
      <c r="W737" t="s" s="187">
        <f>'INFO'!$D$24</f>
      </c>
      <c r="X737" s="186">
        <f>'INFO'!$D$25</f>
        <v>0</v>
      </c>
      <c r="Y737" s="186">
        <f>'INFO'!$D$26</f>
        <v>0</v>
      </c>
      <c r="Z737" s="186">
        <f>'INFO'!$D$27</f>
        <v>0</v>
      </c>
      <c r="AA737" t="s" s="187">
        <f>'INFO'!$D$28</f>
      </c>
      <c r="AB737" s="186">
        <f>'INFO'!$D$29</f>
        <v>0</v>
      </c>
      <c r="AC737" s="189">
        <f>'INFO'!$J$10</f>
        <v>0</v>
      </c>
      <c r="AD737" s="186">
        <f>'INFO'!$J$9</f>
        <v>0</v>
      </c>
      <c r="AE737" s="186">
        <f>IF($G$730&gt;0,10*$G$730/D737,0)</f>
        <v>0</v>
      </c>
    </row>
    <row r="738" ht="15.35" customHeight="1">
      <c r="A738" t="s" s="180">
        <v>513</v>
      </c>
      <c r="B738" t="s" s="180">
        <v>317</v>
      </c>
      <c r="C738" s="210">
        <v>10133</v>
      </c>
      <c r="D738" s="182">
        <f>_xlfn.SUMIFS('MACROS'!P1:P87,'MACROS'!$C1:$C87,$B738)+_xlfn.SUMIFS('MACROS'!P1:P87,'MACROS'!$C1:$C87,"CH.VM.SHDTSET")</f>
        <v>0</v>
      </c>
      <c r="E738" t="s" s="183">
        <v>8</v>
      </c>
      <c r="F738" s="184">
        <f>VLOOKUP(B738,'MACROS'!C1:T87,5,FALSE)</f>
        <v>143</v>
      </c>
      <c r="G738" s="182">
        <f>_xlfn.SUMIFS('MACROS'!P1:P87,'MACROS'!C1:C87,B738)</f>
        <v>0</v>
      </c>
      <c r="H738" s="185">
        <f>F738*G738</f>
        <v>0</v>
      </c>
      <c r="I738" s="186">
        <f>'INFO'!$D$6</f>
        <v>0</v>
      </c>
      <c r="J738" s="186">
        <f>'INFO'!$D$7</f>
        <v>0</v>
      </c>
      <c r="K738" t="s" s="187">
        <f>'INFO'!$D$8</f>
      </c>
      <c r="L738" s="186">
        <f>'INFO'!$D$9</f>
        <v>0</v>
      </c>
      <c r="M738" s="186">
        <f>'INFO'!$D$10</f>
        <v>0</v>
      </c>
      <c r="N738" t="s" s="187">
        <f>'INFO'!$D$11</f>
      </c>
      <c r="O738" s="186">
        <f>'INFO'!$D$13</f>
        <v>0</v>
      </c>
      <c r="P738" s="186">
        <f>'INFO'!$D$14</f>
        <v>0</v>
      </c>
      <c r="Q738" t="s" s="187">
        <f>'INFO'!$D$15</f>
      </c>
      <c r="R738" s="188">
        <f>'INFO'!$D$17</f>
      </c>
      <c r="S738" t="s" s="187">
        <f>'INFO'!$D$18</f>
      </c>
      <c r="T738" t="s" s="187">
        <f>'INFO'!$D$19</f>
      </c>
      <c r="U738" s="186">
        <f>'INFO'!$D$22</f>
        <v>0</v>
      </c>
      <c r="V738" s="186">
        <f>'INFO'!$D$23</f>
        <v>0</v>
      </c>
      <c r="W738" t="s" s="187">
        <f>'INFO'!$D$24</f>
      </c>
      <c r="X738" s="186">
        <f>'INFO'!$D$25</f>
        <v>0</v>
      </c>
      <c r="Y738" s="186">
        <f>'INFO'!$D$26</f>
        <v>0</v>
      </c>
      <c r="Z738" s="186">
        <f>'INFO'!$D$27</f>
        <v>0</v>
      </c>
      <c r="AA738" t="s" s="187">
        <f>'INFO'!$D$28</f>
      </c>
      <c r="AB738" s="186">
        <f>'INFO'!$D$29</f>
        <v>0</v>
      </c>
      <c r="AC738" s="189">
        <f>'INFO'!$J$10</f>
        <v>0</v>
      </c>
      <c r="AD738" s="186">
        <f>'INFO'!$J$9</f>
        <v>0</v>
      </c>
      <c r="AE738" s="186">
        <f>IF($G$730&gt;0,10*$G$730/D738,0)</f>
        <v>0</v>
      </c>
    </row>
    <row r="739" ht="15.35" customHeight="1">
      <c r="A739" t="s" s="180">
        <v>514</v>
      </c>
      <c r="B739" t="s" s="180">
        <v>319</v>
      </c>
      <c r="C739" s="210">
        <v>10133</v>
      </c>
      <c r="D739" s="182">
        <f>_xlfn.SUMIFS('MACROS'!P1:P87,'MACROS'!$C1:$C87,$B739)+_xlfn.SUMIFS('MACROS'!P1:P87,'MACROS'!$C1:$C87,"CH.VM.SHDTSET")</f>
        <v>0</v>
      </c>
      <c r="E739" t="s" s="183">
        <v>8</v>
      </c>
      <c r="F739" s="184">
        <f>VLOOKUP(B739,'MACROS'!C1:T87,5,FALSE)</f>
        <v>174.5</v>
      </c>
      <c r="G739" s="182">
        <f>_xlfn.SUMIFS('MACROS'!P1:P87,'MACROS'!C1:C87,B739)</f>
        <v>0</v>
      </c>
      <c r="H739" s="185">
        <f>F739*G739</f>
        <v>0</v>
      </c>
      <c r="I739" s="186">
        <f>'INFO'!$D$6</f>
        <v>0</v>
      </c>
      <c r="J739" s="186">
        <f>'INFO'!$D$7</f>
        <v>0</v>
      </c>
      <c r="K739" t="s" s="187">
        <f>'INFO'!$D$8</f>
      </c>
      <c r="L739" s="186">
        <f>'INFO'!$D$9</f>
        <v>0</v>
      </c>
      <c r="M739" s="186">
        <f>'INFO'!$D$10</f>
        <v>0</v>
      </c>
      <c r="N739" t="s" s="187">
        <f>'INFO'!$D$11</f>
      </c>
      <c r="O739" s="186">
        <f>'INFO'!$D$13</f>
        <v>0</v>
      </c>
      <c r="P739" s="186">
        <f>'INFO'!$D$14</f>
        <v>0</v>
      </c>
      <c r="Q739" t="s" s="187">
        <f>'INFO'!$D$15</f>
      </c>
      <c r="R739" s="188">
        <f>'INFO'!$D$17</f>
      </c>
      <c r="S739" t="s" s="187">
        <f>'INFO'!$D$18</f>
      </c>
      <c r="T739" t="s" s="187">
        <f>'INFO'!$D$19</f>
      </c>
      <c r="U739" s="186">
        <f>'INFO'!$D$22</f>
        <v>0</v>
      </c>
      <c r="V739" s="186">
        <f>'INFO'!$D$23</f>
        <v>0</v>
      </c>
      <c r="W739" t="s" s="187">
        <f>'INFO'!$D$24</f>
      </c>
      <c r="X739" s="186">
        <f>'INFO'!$D$25</f>
        <v>0</v>
      </c>
      <c r="Y739" s="186">
        <f>'INFO'!$D$26</f>
        <v>0</v>
      </c>
      <c r="Z739" s="186">
        <f>'INFO'!$D$27</f>
        <v>0</v>
      </c>
      <c r="AA739" t="s" s="187">
        <f>'INFO'!$D$28</f>
      </c>
      <c r="AB739" s="186">
        <f>'INFO'!$D$29</f>
        <v>0</v>
      </c>
      <c r="AC739" s="189">
        <f>'INFO'!$J$10</f>
        <v>0</v>
      </c>
      <c r="AD739" s="186">
        <f>'INFO'!$J$9</f>
        <v>0</v>
      </c>
      <c r="AE739" s="186">
        <f>IF($G$730&gt;0,10*$G$730/D739,0)</f>
        <v>0</v>
      </c>
    </row>
    <row r="740" ht="15.35" customHeight="1">
      <c r="A740" t="s" s="180">
        <v>515</v>
      </c>
      <c r="B740" t="s" s="180">
        <v>321</v>
      </c>
      <c r="C740" s="210">
        <v>10133</v>
      </c>
      <c r="D740" s="182">
        <f>_xlfn.SUMIFS('MACROS'!P1:P87,'MACROS'!$C1:$C87,$B740)+_xlfn.SUMIFS('MACROS'!P1:P87,'MACROS'!$C1:$C87,"CH.VM.SHDTSET")</f>
        <v>0</v>
      </c>
      <c r="E740" t="s" s="183">
        <v>8</v>
      </c>
      <c r="F740" s="184">
        <f>VLOOKUP(B740,'MACROS'!C1:T87,5,FALSE)</f>
        <v>138</v>
      </c>
      <c r="G740" s="182">
        <f>_xlfn.SUMIFS('MACROS'!P1:P87,'MACROS'!C1:C87,B740)</f>
        <v>0</v>
      </c>
      <c r="H740" s="185">
        <f>F740*G740</f>
        <v>0</v>
      </c>
      <c r="I740" s="186">
        <f>'INFO'!$D$6</f>
        <v>0</v>
      </c>
      <c r="J740" s="186">
        <f>'INFO'!$D$7</f>
        <v>0</v>
      </c>
      <c r="K740" t="s" s="187">
        <f>'INFO'!$D$8</f>
      </c>
      <c r="L740" s="186">
        <f>'INFO'!$D$9</f>
        <v>0</v>
      </c>
      <c r="M740" s="186">
        <f>'INFO'!$D$10</f>
        <v>0</v>
      </c>
      <c r="N740" t="s" s="187">
        <f>'INFO'!$D$11</f>
      </c>
      <c r="O740" s="186">
        <f>'INFO'!$D$13</f>
        <v>0</v>
      </c>
      <c r="P740" s="186">
        <f>'INFO'!$D$14</f>
        <v>0</v>
      </c>
      <c r="Q740" t="s" s="187">
        <f>'INFO'!$D$15</f>
      </c>
      <c r="R740" s="188">
        <f>'INFO'!$D$17</f>
      </c>
      <c r="S740" t="s" s="187">
        <f>'INFO'!$D$18</f>
      </c>
      <c r="T740" t="s" s="187">
        <f>'INFO'!$D$19</f>
      </c>
      <c r="U740" s="186">
        <f>'INFO'!$D$22</f>
        <v>0</v>
      </c>
      <c r="V740" s="186">
        <f>'INFO'!$D$23</f>
        <v>0</v>
      </c>
      <c r="W740" t="s" s="187">
        <f>'INFO'!$D$24</f>
      </c>
      <c r="X740" s="186">
        <f>'INFO'!$D$25</f>
        <v>0</v>
      </c>
      <c r="Y740" s="186">
        <f>'INFO'!$D$26</f>
        <v>0</v>
      </c>
      <c r="Z740" s="186">
        <f>'INFO'!$D$27</f>
        <v>0</v>
      </c>
      <c r="AA740" t="s" s="187">
        <f>'INFO'!$D$28</f>
      </c>
      <c r="AB740" s="186">
        <f>'INFO'!$D$29</f>
        <v>0</v>
      </c>
      <c r="AC740" s="189">
        <f>'INFO'!$J$10</f>
        <v>0</v>
      </c>
      <c r="AD740" s="186">
        <f>'INFO'!$J$9</f>
        <v>0</v>
      </c>
      <c r="AE740" s="186">
        <f>IF($G$730&gt;0,10*$G$730/D740,0)</f>
        <v>0</v>
      </c>
    </row>
    <row r="741" ht="15.35" customHeight="1">
      <c r="A741" t="s" s="180">
        <v>516</v>
      </c>
      <c r="B741" t="s" s="180">
        <v>323</v>
      </c>
      <c r="C741" s="210">
        <v>10133</v>
      </c>
      <c r="D741" s="182">
        <f>_xlfn.SUMIFS('MACROS'!P1:P87,'MACROS'!$C1:$C87,$B741)+_xlfn.SUMIFS('MACROS'!P1:P87,'MACROS'!$C1:$C87,"CH.VM.SHDTSET")</f>
        <v>0</v>
      </c>
      <c r="E741" t="s" s="183">
        <v>8</v>
      </c>
      <c r="F741" s="184">
        <f>VLOOKUP(B741,'MACROS'!C1:T87,5,FALSE)</f>
        <v>154</v>
      </c>
      <c r="G741" s="182">
        <f>_xlfn.SUMIFS('MACROS'!P1:P87,'MACROS'!C1:C87,B741)</f>
        <v>0</v>
      </c>
      <c r="H741" s="185">
        <f>F741*G741</f>
        <v>0</v>
      </c>
      <c r="I741" s="186">
        <f>'INFO'!$D$6</f>
        <v>0</v>
      </c>
      <c r="J741" s="186">
        <f>'INFO'!$D$7</f>
        <v>0</v>
      </c>
      <c r="K741" t="s" s="187">
        <f>'INFO'!$D$8</f>
      </c>
      <c r="L741" s="186">
        <f>'INFO'!$D$9</f>
        <v>0</v>
      </c>
      <c r="M741" s="186">
        <f>'INFO'!$D$10</f>
        <v>0</v>
      </c>
      <c r="N741" t="s" s="187">
        <f>'INFO'!$D$11</f>
      </c>
      <c r="O741" s="186">
        <f>'INFO'!$D$13</f>
        <v>0</v>
      </c>
      <c r="P741" s="186">
        <f>'INFO'!$D$14</f>
        <v>0</v>
      </c>
      <c r="Q741" t="s" s="187">
        <f>'INFO'!$D$15</f>
      </c>
      <c r="R741" s="188">
        <f>'INFO'!$D$17</f>
      </c>
      <c r="S741" t="s" s="187">
        <f>'INFO'!$D$18</f>
      </c>
      <c r="T741" t="s" s="187">
        <f>'INFO'!$D$19</f>
      </c>
      <c r="U741" s="186">
        <f>'INFO'!$D$22</f>
        <v>0</v>
      </c>
      <c r="V741" s="186">
        <f>'INFO'!$D$23</f>
        <v>0</v>
      </c>
      <c r="W741" t="s" s="187">
        <f>'INFO'!$D$24</f>
      </c>
      <c r="X741" s="186">
        <f>'INFO'!$D$25</f>
        <v>0</v>
      </c>
      <c r="Y741" s="186">
        <f>'INFO'!$D$26</f>
        <v>0</v>
      </c>
      <c r="Z741" s="186">
        <f>'INFO'!$D$27</f>
        <v>0</v>
      </c>
      <c r="AA741" t="s" s="187">
        <f>'INFO'!$D$28</f>
      </c>
      <c r="AB741" s="186">
        <f>'INFO'!$D$29</f>
        <v>0</v>
      </c>
      <c r="AC741" s="189">
        <f>'INFO'!$J$10</f>
        <v>0</v>
      </c>
      <c r="AD741" s="186">
        <f>'INFO'!$J$9</f>
        <v>0</v>
      </c>
      <c r="AE741" s="186">
        <f>IF($G$730&gt;0,10*$G$730/D741,0)</f>
        <v>0</v>
      </c>
    </row>
    <row r="742" ht="15.35" customHeight="1">
      <c r="A742" t="s" s="180">
        <v>517</v>
      </c>
      <c r="B742" t="s" s="180">
        <v>325</v>
      </c>
      <c r="C742" s="210">
        <v>10133</v>
      </c>
      <c r="D742" s="182">
        <f>_xlfn.SUMIFS('MACROS'!P1:P87,'MACROS'!$C1:$C87,$B742)+_xlfn.SUMIFS('MACROS'!P1:P87,'MACROS'!$C1:$C87,"CH.VM.SHDTSET")</f>
        <v>0</v>
      </c>
      <c r="E742" t="s" s="183">
        <v>8</v>
      </c>
      <c r="F742" s="184">
        <f>VLOOKUP(B742,'MACROS'!C1:T87,5,FALSE)</f>
        <v>196.5</v>
      </c>
      <c r="G742" s="182">
        <f>_xlfn.SUMIFS('MACROS'!P1:P87,'MACROS'!C1:C87,B742)</f>
        <v>0</v>
      </c>
      <c r="H742" s="185">
        <f>F742*G742</f>
        <v>0</v>
      </c>
      <c r="I742" s="186">
        <f>'INFO'!$D$6</f>
        <v>0</v>
      </c>
      <c r="J742" s="186">
        <f>'INFO'!$D$7</f>
        <v>0</v>
      </c>
      <c r="K742" t="s" s="187">
        <f>'INFO'!$D$8</f>
      </c>
      <c r="L742" s="186">
        <f>'INFO'!$D$9</f>
        <v>0</v>
      </c>
      <c r="M742" s="186">
        <f>'INFO'!$D$10</f>
        <v>0</v>
      </c>
      <c r="N742" t="s" s="187">
        <f>'INFO'!$D$11</f>
      </c>
      <c r="O742" s="186">
        <f>'INFO'!$D$13</f>
        <v>0</v>
      </c>
      <c r="P742" s="186">
        <f>'INFO'!$D$14</f>
        <v>0</v>
      </c>
      <c r="Q742" t="s" s="187">
        <f>'INFO'!$D$15</f>
      </c>
      <c r="R742" s="188">
        <f>'INFO'!$D$17</f>
      </c>
      <c r="S742" t="s" s="187">
        <f>'INFO'!$D$18</f>
      </c>
      <c r="T742" t="s" s="187">
        <f>'INFO'!$D$19</f>
      </c>
      <c r="U742" s="186">
        <f>'INFO'!$D$22</f>
        <v>0</v>
      </c>
      <c r="V742" s="186">
        <f>'INFO'!$D$23</f>
        <v>0</v>
      </c>
      <c r="W742" t="s" s="187">
        <f>'INFO'!$D$24</f>
      </c>
      <c r="X742" s="186">
        <f>'INFO'!$D$25</f>
        <v>0</v>
      </c>
      <c r="Y742" s="186">
        <f>'INFO'!$D$26</f>
        <v>0</v>
      </c>
      <c r="Z742" s="186">
        <f>'INFO'!$D$27</f>
        <v>0</v>
      </c>
      <c r="AA742" t="s" s="187">
        <f>'INFO'!$D$28</f>
      </c>
      <c r="AB742" s="186">
        <f>'INFO'!$D$29</f>
        <v>0</v>
      </c>
      <c r="AC742" s="189">
        <f>'INFO'!$J$10</f>
        <v>0</v>
      </c>
      <c r="AD742" s="186">
        <f>'INFO'!$J$9</f>
        <v>0</v>
      </c>
      <c r="AE742" s="186">
        <f>IF($G$730&gt;0,10*$G$730/D742,0)</f>
        <v>0</v>
      </c>
    </row>
    <row r="743" ht="15.35" customHeight="1">
      <c r="A743" t="s" s="180">
        <v>518</v>
      </c>
      <c r="B743" t="s" s="180">
        <v>327</v>
      </c>
      <c r="C743" s="210">
        <v>10133</v>
      </c>
      <c r="D743" s="182">
        <f>_xlfn.SUMIFS('MACROS'!P1:P87,'MACROS'!$C1:$C87,$B743)+_xlfn.SUMIFS('MACROS'!P1:P87,'MACROS'!$C1:$C87,"CH.VM.SHDTSET")</f>
        <v>0</v>
      </c>
      <c r="E743" t="s" s="183">
        <v>8</v>
      </c>
      <c r="F743" s="184">
        <f>VLOOKUP(B743,'MACROS'!C1:T87,5,FALSE)</f>
        <v>166</v>
      </c>
      <c r="G743" s="182">
        <f>_xlfn.SUMIFS('MACROS'!P1:P87,'MACROS'!C1:C87,B743)</f>
        <v>0</v>
      </c>
      <c r="H743" s="185">
        <f>F743*G743</f>
        <v>0</v>
      </c>
      <c r="I743" s="186">
        <f>'INFO'!$D$6</f>
        <v>0</v>
      </c>
      <c r="J743" s="186">
        <f>'INFO'!$D$7</f>
        <v>0</v>
      </c>
      <c r="K743" t="s" s="187">
        <f>'INFO'!$D$8</f>
      </c>
      <c r="L743" s="186">
        <f>'INFO'!$D$9</f>
        <v>0</v>
      </c>
      <c r="M743" s="186">
        <f>'INFO'!$D$10</f>
        <v>0</v>
      </c>
      <c r="N743" t="s" s="187">
        <f>'INFO'!$D$11</f>
      </c>
      <c r="O743" s="186">
        <f>'INFO'!$D$13</f>
        <v>0</v>
      </c>
      <c r="P743" s="186">
        <f>'INFO'!$D$14</f>
        <v>0</v>
      </c>
      <c r="Q743" t="s" s="187">
        <f>'INFO'!$D$15</f>
      </c>
      <c r="R743" s="188">
        <f>'INFO'!$D$17</f>
      </c>
      <c r="S743" t="s" s="187">
        <f>'INFO'!$D$18</f>
      </c>
      <c r="T743" t="s" s="187">
        <f>'INFO'!$D$19</f>
      </c>
      <c r="U743" s="186">
        <f>'INFO'!$D$22</f>
        <v>0</v>
      </c>
      <c r="V743" s="186">
        <f>'INFO'!$D$23</f>
        <v>0</v>
      </c>
      <c r="W743" t="s" s="187">
        <f>'INFO'!$D$24</f>
      </c>
      <c r="X743" s="186">
        <f>'INFO'!$D$25</f>
        <v>0</v>
      </c>
      <c r="Y743" s="186">
        <f>'INFO'!$D$26</f>
        <v>0</v>
      </c>
      <c r="Z743" s="186">
        <f>'INFO'!$D$27</f>
        <v>0</v>
      </c>
      <c r="AA743" t="s" s="187">
        <f>'INFO'!$D$28</f>
      </c>
      <c r="AB743" s="186">
        <f>'INFO'!$D$29</f>
        <v>0</v>
      </c>
      <c r="AC743" s="189">
        <f>'INFO'!$J$10</f>
        <v>0</v>
      </c>
      <c r="AD743" s="186">
        <f>'INFO'!$J$9</f>
        <v>0</v>
      </c>
      <c r="AE743" s="186">
        <f>IF($G$730&gt;0,10*$G$730/D743,0)</f>
        <v>0</v>
      </c>
    </row>
    <row r="744" ht="15.35" customHeight="1">
      <c r="A744" t="s" s="187">
        <v>519</v>
      </c>
      <c r="B744" t="s" s="180">
        <v>329</v>
      </c>
      <c r="C744" s="211">
        <v>10133</v>
      </c>
      <c r="D744" s="182">
        <f>_xlfn.SUMIFS('MACROS'!P1:P87,'MACROS'!$C1:$C87,$B744)+_xlfn.SUMIFS('MACROS'!P1:P87,'MACROS'!$C1:$C87,"CH.VM.SHDTSET")</f>
        <v>0</v>
      </c>
      <c r="E744" t="s" s="183">
        <v>8</v>
      </c>
      <c r="F744" s="184">
        <f>VLOOKUP(B744,'MACROS'!C1:T87,5,FALSE)</f>
        <v>177.5</v>
      </c>
      <c r="G744" s="182">
        <f>_xlfn.SUMIFS('MACROS'!P1:P87,'MACROS'!C1:C87,B744)</f>
        <v>0</v>
      </c>
      <c r="H744" s="185">
        <f>F744*G744</f>
        <v>0</v>
      </c>
      <c r="I744" s="186">
        <f>'INFO'!$D$6</f>
        <v>0</v>
      </c>
      <c r="J744" s="186">
        <f>'INFO'!$D$7</f>
        <v>0</v>
      </c>
      <c r="K744" t="s" s="187">
        <f>'INFO'!$D$8</f>
      </c>
      <c r="L744" s="186">
        <f>'INFO'!$D$9</f>
        <v>0</v>
      </c>
      <c r="M744" s="186">
        <f>'INFO'!$D$10</f>
        <v>0</v>
      </c>
      <c r="N744" t="s" s="187">
        <f>'INFO'!$D$11</f>
      </c>
      <c r="O744" s="186">
        <f>'INFO'!$D$13</f>
        <v>0</v>
      </c>
      <c r="P744" s="186">
        <f>'INFO'!$D$14</f>
        <v>0</v>
      </c>
      <c r="Q744" t="s" s="187">
        <f>'INFO'!$D$15</f>
      </c>
      <c r="R744" s="188">
        <f>'INFO'!$D$17</f>
      </c>
      <c r="S744" t="s" s="187">
        <f>'INFO'!$D$18</f>
      </c>
      <c r="T744" t="s" s="187">
        <f>'INFO'!$D$19</f>
      </c>
      <c r="U744" s="186">
        <f>'INFO'!$D$22</f>
        <v>0</v>
      </c>
      <c r="V744" s="186">
        <f>'INFO'!$D$23</f>
        <v>0</v>
      </c>
      <c r="W744" t="s" s="187">
        <f>'INFO'!$D$24</f>
      </c>
      <c r="X744" s="186">
        <f>'INFO'!$D$25</f>
        <v>0</v>
      </c>
      <c r="Y744" s="186">
        <f>'INFO'!$D$26</f>
        <v>0</v>
      </c>
      <c r="Z744" s="186">
        <f>'INFO'!$D$27</f>
        <v>0</v>
      </c>
      <c r="AA744" t="s" s="187">
        <f>'INFO'!$D$28</f>
      </c>
      <c r="AB744" s="186">
        <f>'INFO'!$D$29</f>
        <v>0</v>
      </c>
      <c r="AC744" s="189">
        <f>'INFO'!$J$10</f>
        <v>0</v>
      </c>
      <c r="AD744" s="186">
        <f>'INFO'!$J$9</f>
        <v>0</v>
      </c>
      <c r="AE744" s="191">
        <f>IF($G$730&gt;0,10*$G$730/D744,0)</f>
        <v>0</v>
      </c>
    </row>
    <row r="745" ht="15.35" customHeight="1">
      <c r="A745" t="s" s="192">
        <v>490</v>
      </c>
      <c r="B745" t="s" s="202">
        <v>270</v>
      </c>
      <c r="C745" s="207">
        <v>10083</v>
      </c>
      <c r="D745" s="169"/>
      <c r="E745" t="s" s="194">
        <v>10</v>
      </c>
      <c r="F745" s="195">
        <f>VLOOKUP(B745,'MACROS'!C1:T87,5,FALSE)*1.05</f>
        <v>1770.825</v>
      </c>
      <c r="G745" s="172">
        <f>_xlfn.SUMIFS('MACROS'!R1:R87,'MACROS'!C1:C87,B745)</f>
        <v>0</v>
      </c>
      <c r="H745" s="196">
        <f>F745*G745</f>
        <v>0</v>
      </c>
      <c r="I745" s="197">
        <f>'INFO'!$D$6</f>
        <v>0</v>
      </c>
      <c r="J745" s="197">
        <f>'INFO'!$D$7</f>
        <v>0</v>
      </c>
      <c r="K745" t="s" s="198">
        <f>'INFO'!$D$8</f>
      </c>
      <c r="L745" s="197">
        <f>'INFO'!$D$9</f>
        <v>0</v>
      </c>
      <c r="M745" s="197">
        <f>'INFO'!$D$10</f>
        <v>0</v>
      </c>
      <c r="N745" t="s" s="198">
        <f>'INFO'!$D$11</f>
      </c>
      <c r="O745" s="197">
        <f>'INFO'!$D$13</f>
        <v>0</v>
      </c>
      <c r="P745" s="197">
        <f>'INFO'!$D$14</f>
        <v>0</v>
      </c>
      <c r="Q745" t="s" s="198">
        <f>'INFO'!$D$15</f>
      </c>
      <c r="R745" s="199">
        <f>'INFO'!$D$17</f>
      </c>
      <c r="S745" t="s" s="198">
        <f>'INFO'!$D$18</f>
      </c>
      <c r="T745" t="s" s="198">
        <f>'INFO'!$D$19</f>
      </c>
      <c r="U745" s="197">
        <f>'INFO'!$D$22</f>
        <v>0</v>
      </c>
      <c r="V745" s="197">
        <f>'INFO'!$D$23</f>
        <v>0</v>
      </c>
      <c r="W745" t="s" s="198">
        <f>'INFO'!$D$24</f>
      </c>
      <c r="X745" s="197">
        <f>'INFO'!$D$25</f>
        <v>0</v>
      </c>
      <c r="Y745" s="197">
        <f>'INFO'!$D$26</f>
        <v>0</v>
      </c>
      <c r="Z745" s="197">
        <f>'INFO'!$D$27</f>
        <v>0</v>
      </c>
      <c r="AA745" t="s" s="198">
        <f>'INFO'!$D$28</f>
      </c>
      <c r="AB745" s="197">
        <f>'INFO'!$D$29</f>
        <v>0</v>
      </c>
      <c r="AC745" s="200">
        <f>'INFO'!$J$10</f>
        <v>0</v>
      </c>
      <c r="AD745" s="201">
        <f>'INFO'!$J$9</f>
        <v>0</v>
      </c>
      <c r="AE745" s="179"/>
    </row>
    <row r="746" ht="15.35" customHeight="1">
      <c r="A746" t="s" s="187">
        <v>491</v>
      </c>
      <c r="B746" t="s" s="204">
        <v>273</v>
      </c>
      <c r="C746" s="208">
        <v>10083</v>
      </c>
      <c r="D746" s="182">
        <f>_xlfn.SUMIFS('MACROS'!R1:R87,'MACROS'!$C1:$C87,$B746)+_xlfn.SUMIFS('MACROS'!R1:R87,'MACROS'!$C1:$C87,"CH.VM.SHSET")</f>
        <v>0</v>
      </c>
      <c r="E746" t="s" s="183">
        <v>10</v>
      </c>
      <c r="F746" s="184">
        <f>VLOOKUP(B746,'MACROS'!C1:T87,5,FALSE)*1.05</f>
        <v>151.725</v>
      </c>
      <c r="G746" s="182">
        <f>_xlfn.SUMIFS('MACROS'!R1:R87,'MACROS'!C1:C87,B746)</f>
        <v>0</v>
      </c>
      <c r="H746" s="185">
        <f>F746*G746</f>
        <v>0</v>
      </c>
      <c r="I746" s="186">
        <f>'INFO'!$D$6</f>
        <v>0</v>
      </c>
      <c r="J746" s="186">
        <f>'INFO'!$D$7</f>
        <v>0</v>
      </c>
      <c r="K746" t="s" s="187">
        <f>'INFO'!$D$8</f>
      </c>
      <c r="L746" s="186">
        <f>'INFO'!$D$9</f>
        <v>0</v>
      </c>
      <c r="M746" s="186">
        <f>'INFO'!$D$10</f>
        <v>0</v>
      </c>
      <c r="N746" t="s" s="187">
        <f>'INFO'!$D$11</f>
      </c>
      <c r="O746" s="186">
        <f>'INFO'!$D$13</f>
        <v>0</v>
      </c>
      <c r="P746" s="186">
        <f>'INFO'!$D$14</f>
        <v>0</v>
      </c>
      <c r="Q746" t="s" s="187">
        <f>'INFO'!$D$15</f>
      </c>
      <c r="R746" s="188">
        <f>'INFO'!$D$17</f>
      </c>
      <c r="S746" t="s" s="187">
        <f>'INFO'!$D$18</f>
      </c>
      <c r="T746" t="s" s="187">
        <f>'INFO'!$D$19</f>
      </c>
      <c r="U746" s="186">
        <f>'INFO'!$D$22</f>
        <v>0</v>
      </c>
      <c r="V746" s="186">
        <f>'INFO'!$D$23</f>
        <v>0</v>
      </c>
      <c r="W746" t="s" s="187">
        <f>'INFO'!$D$24</f>
      </c>
      <c r="X746" s="186">
        <f>'INFO'!$D$25</f>
        <v>0</v>
      </c>
      <c r="Y746" s="186">
        <f>'INFO'!$D$26</f>
        <v>0</v>
      </c>
      <c r="Z746" s="186">
        <f>'INFO'!$D$27</f>
        <v>0</v>
      </c>
      <c r="AA746" t="s" s="187">
        <f>'INFO'!$D$28</f>
      </c>
      <c r="AB746" s="186">
        <f>'INFO'!$D$29</f>
        <v>0</v>
      </c>
      <c r="AC746" s="189">
        <f>'INFO'!$J$10</f>
        <v>0</v>
      </c>
      <c r="AD746" s="186">
        <f>'INFO'!$J$9</f>
        <v>0</v>
      </c>
      <c r="AE746" s="190">
        <f>IF($G$745&gt;0,10*$G$745/D746,0)</f>
        <v>0</v>
      </c>
    </row>
    <row r="747" ht="15.35" customHeight="1">
      <c r="A747" t="s" s="187">
        <v>492</v>
      </c>
      <c r="B747" t="s" s="204">
        <v>275</v>
      </c>
      <c r="C747" s="208">
        <v>10083</v>
      </c>
      <c r="D747" s="182">
        <f>_xlfn.SUMIFS('MACROS'!R1:R87,'MACROS'!$C1:$C87,$B747)+_xlfn.SUMIFS('MACROS'!R1:R87,'MACROS'!$C1:$C87,"CH.VM.SHSET")</f>
        <v>0</v>
      </c>
      <c r="E747" t="s" s="183">
        <v>10</v>
      </c>
      <c r="F747" s="184">
        <f>VLOOKUP(B747,'MACROS'!C1:T87,5,FALSE)*1.05</f>
        <v>143.325</v>
      </c>
      <c r="G747" s="182">
        <f>_xlfn.SUMIFS('MACROS'!R1:R87,'MACROS'!C1:C87,B747)</f>
        <v>0</v>
      </c>
      <c r="H747" s="185">
        <f>F747*G747</f>
        <v>0</v>
      </c>
      <c r="I747" s="186">
        <f>'INFO'!$D$6</f>
        <v>0</v>
      </c>
      <c r="J747" s="186">
        <f>'INFO'!$D$7</f>
        <v>0</v>
      </c>
      <c r="K747" t="s" s="187">
        <f>'INFO'!$D$8</f>
      </c>
      <c r="L747" s="186">
        <f>'INFO'!$D$9</f>
        <v>0</v>
      </c>
      <c r="M747" s="186">
        <f>'INFO'!$D$10</f>
        <v>0</v>
      </c>
      <c r="N747" t="s" s="187">
        <f>'INFO'!$D$11</f>
      </c>
      <c r="O747" s="186">
        <f>'INFO'!$D$13</f>
        <v>0</v>
      </c>
      <c r="P747" s="186">
        <f>'INFO'!$D$14</f>
        <v>0</v>
      </c>
      <c r="Q747" t="s" s="187">
        <f>'INFO'!$D$15</f>
      </c>
      <c r="R747" s="188">
        <f>'INFO'!$D$17</f>
      </c>
      <c r="S747" t="s" s="187">
        <f>'INFO'!$D$18</f>
      </c>
      <c r="T747" t="s" s="187">
        <f>'INFO'!$D$19</f>
      </c>
      <c r="U747" s="186">
        <f>'INFO'!$D$22</f>
        <v>0</v>
      </c>
      <c r="V747" s="186">
        <f>'INFO'!$D$23</f>
        <v>0</v>
      </c>
      <c r="W747" t="s" s="187">
        <f>'INFO'!$D$24</f>
      </c>
      <c r="X747" s="186">
        <f>'INFO'!$D$25</f>
        <v>0</v>
      </c>
      <c r="Y747" s="186">
        <f>'INFO'!$D$26</f>
        <v>0</v>
      </c>
      <c r="Z747" s="186">
        <f>'INFO'!$D$27</f>
        <v>0</v>
      </c>
      <c r="AA747" t="s" s="187">
        <f>'INFO'!$D$28</f>
      </c>
      <c r="AB747" s="186">
        <f>'INFO'!$D$29</f>
        <v>0</v>
      </c>
      <c r="AC747" s="189">
        <f>'INFO'!$J$10</f>
        <v>0</v>
      </c>
      <c r="AD747" s="186">
        <f>'INFO'!$J$9</f>
        <v>0</v>
      </c>
      <c r="AE747" s="186">
        <f>IF($G$745&gt;0,10*$G$745/D747,0)</f>
        <v>0</v>
      </c>
    </row>
    <row r="748" ht="15.35" customHeight="1">
      <c r="A748" t="s" s="187">
        <v>493</v>
      </c>
      <c r="B748" t="s" s="204">
        <v>277</v>
      </c>
      <c r="C748" s="208">
        <v>10083</v>
      </c>
      <c r="D748" s="182">
        <f>_xlfn.SUMIFS('MACROS'!R1:R87,'MACROS'!$C1:$C87,$B748)+_xlfn.SUMIFS('MACROS'!R1:R87,'MACROS'!$C1:$C87,"CH.VM.SHSET")</f>
        <v>0</v>
      </c>
      <c r="E748" t="s" s="183">
        <v>10</v>
      </c>
      <c r="F748" s="184">
        <f>VLOOKUP(B748,'MACROS'!C1:T87,5,FALSE)*1.05</f>
        <v>132.3</v>
      </c>
      <c r="G748" s="182">
        <f>_xlfn.SUMIFS('MACROS'!R1:R87,'MACROS'!C1:C87,B748)</f>
        <v>0</v>
      </c>
      <c r="H748" s="185">
        <f>F748*G748</f>
        <v>0</v>
      </c>
      <c r="I748" s="186">
        <f>'INFO'!$D$6</f>
        <v>0</v>
      </c>
      <c r="J748" s="186">
        <f>'INFO'!$D$7</f>
        <v>0</v>
      </c>
      <c r="K748" t="s" s="187">
        <f>'INFO'!$D$8</f>
      </c>
      <c r="L748" s="186">
        <f>'INFO'!$D$9</f>
        <v>0</v>
      </c>
      <c r="M748" s="186">
        <f>'INFO'!$D$10</f>
        <v>0</v>
      </c>
      <c r="N748" t="s" s="187">
        <f>'INFO'!$D$11</f>
      </c>
      <c r="O748" s="186">
        <f>'INFO'!$D$13</f>
        <v>0</v>
      </c>
      <c r="P748" s="186">
        <f>'INFO'!$D$14</f>
        <v>0</v>
      </c>
      <c r="Q748" t="s" s="187">
        <f>'INFO'!$D$15</f>
      </c>
      <c r="R748" s="188">
        <f>'INFO'!$D$17</f>
      </c>
      <c r="S748" t="s" s="187">
        <f>'INFO'!$D$18</f>
      </c>
      <c r="T748" t="s" s="187">
        <f>'INFO'!$D$19</f>
      </c>
      <c r="U748" s="186">
        <f>'INFO'!$D$22</f>
        <v>0</v>
      </c>
      <c r="V748" s="186">
        <f>'INFO'!$D$23</f>
        <v>0</v>
      </c>
      <c r="W748" t="s" s="187">
        <f>'INFO'!$D$24</f>
      </c>
      <c r="X748" s="186">
        <f>'INFO'!$D$25</f>
        <v>0</v>
      </c>
      <c r="Y748" s="186">
        <f>'INFO'!$D$26</f>
        <v>0</v>
      </c>
      <c r="Z748" s="186">
        <f>'INFO'!$D$27</f>
        <v>0</v>
      </c>
      <c r="AA748" t="s" s="187">
        <f>'INFO'!$D$28</f>
      </c>
      <c r="AB748" s="186">
        <f>'INFO'!$D$29</f>
        <v>0</v>
      </c>
      <c r="AC748" s="189">
        <f>'INFO'!$J$10</f>
        <v>0</v>
      </c>
      <c r="AD748" s="186">
        <f>'INFO'!$J$9</f>
        <v>0</v>
      </c>
      <c r="AE748" s="186">
        <f>IF($G$745&gt;0,10*$G$745/D748,0)</f>
        <v>0</v>
      </c>
    </row>
    <row r="749" ht="15.35" customHeight="1">
      <c r="A749" t="s" s="180">
        <v>494</v>
      </c>
      <c r="B749" t="s" s="204">
        <v>279</v>
      </c>
      <c r="C749" s="208">
        <v>10083</v>
      </c>
      <c r="D749" s="182">
        <f>_xlfn.SUMIFS('MACROS'!R1:R87,'MACROS'!$C1:$C87,$B749)+_xlfn.SUMIFS('MACROS'!R1:R87,'MACROS'!$C1:$C87,"CH.VM.SHSET")</f>
        <v>0</v>
      </c>
      <c r="E749" t="s" s="183">
        <v>10</v>
      </c>
      <c r="F749" s="184">
        <f>VLOOKUP(B749,'MACROS'!C1:T87,5,FALSE)*1.05</f>
        <v>135.45</v>
      </c>
      <c r="G749" s="182">
        <f>_xlfn.SUMIFS('MACROS'!R1:R87,'MACROS'!C1:C87,B749)</f>
        <v>0</v>
      </c>
      <c r="H749" s="185">
        <f>F749*G749</f>
        <v>0</v>
      </c>
      <c r="I749" s="186">
        <f>'INFO'!$D$6</f>
        <v>0</v>
      </c>
      <c r="J749" s="186">
        <f>'INFO'!$D$7</f>
        <v>0</v>
      </c>
      <c r="K749" t="s" s="187">
        <f>'INFO'!$D$8</f>
      </c>
      <c r="L749" s="186">
        <f>'INFO'!$D$9</f>
        <v>0</v>
      </c>
      <c r="M749" s="186">
        <f>'INFO'!$D$10</f>
        <v>0</v>
      </c>
      <c r="N749" t="s" s="187">
        <f>'INFO'!$D$11</f>
      </c>
      <c r="O749" s="186">
        <f>'INFO'!$D$13</f>
        <v>0</v>
      </c>
      <c r="P749" s="186">
        <f>'INFO'!$D$14</f>
        <v>0</v>
      </c>
      <c r="Q749" t="s" s="187">
        <f>'INFO'!$D$15</f>
      </c>
      <c r="R749" s="188">
        <f>'INFO'!$D$17</f>
      </c>
      <c r="S749" t="s" s="187">
        <f>'INFO'!$D$18</f>
      </c>
      <c r="T749" t="s" s="187">
        <f>'INFO'!$D$19</f>
      </c>
      <c r="U749" s="186">
        <f>'INFO'!$D$22</f>
        <v>0</v>
      </c>
      <c r="V749" s="186">
        <f>'INFO'!$D$23</f>
        <v>0</v>
      </c>
      <c r="W749" t="s" s="187">
        <f>'INFO'!$D$24</f>
      </c>
      <c r="X749" s="186">
        <f>'INFO'!$D$25</f>
        <v>0</v>
      </c>
      <c r="Y749" s="186">
        <f>'INFO'!$D$26</f>
        <v>0</v>
      </c>
      <c r="Z749" s="186">
        <f>'INFO'!$D$27</f>
        <v>0</v>
      </c>
      <c r="AA749" t="s" s="187">
        <f>'INFO'!$D$28</f>
      </c>
      <c r="AB749" s="186">
        <f>'INFO'!$D$29</f>
        <v>0</v>
      </c>
      <c r="AC749" s="189">
        <f>'INFO'!$J$10</f>
        <v>0</v>
      </c>
      <c r="AD749" s="186">
        <f>'INFO'!$J$9</f>
        <v>0</v>
      </c>
      <c r="AE749" s="186">
        <f>IF($G$745&gt;0,10*$G$745/D749,0)</f>
        <v>0</v>
      </c>
    </row>
    <row r="750" ht="15.35" customHeight="1">
      <c r="A750" t="s" s="180">
        <v>495</v>
      </c>
      <c r="B750" t="s" s="204">
        <v>281</v>
      </c>
      <c r="C750" s="208">
        <v>10083</v>
      </c>
      <c r="D750" s="182">
        <f>_xlfn.SUMIFS('MACROS'!R1:R87,'MACROS'!$C1:$C87,$B750)+_xlfn.SUMIFS('MACROS'!R1:R87,'MACROS'!$C1:$C87,"CH.VM.SHSET")</f>
        <v>0</v>
      </c>
      <c r="E750" t="s" s="183">
        <v>10</v>
      </c>
      <c r="F750" s="184">
        <f>VLOOKUP(B750,'MACROS'!C1:T87,5,FALSE)*1.05</f>
        <v>160.65</v>
      </c>
      <c r="G750" s="182">
        <f>_xlfn.SUMIFS('MACROS'!R1:R87,'MACROS'!C1:C87,B750)</f>
        <v>0</v>
      </c>
      <c r="H750" s="185">
        <f>F750*G750</f>
        <v>0</v>
      </c>
      <c r="I750" s="186">
        <f>'INFO'!$D$6</f>
        <v>0</v>
      </c>
      <c r="J750" s="186">
        <f>'INFO'!$D$7</f>
        <v>0</v>
      </c>
      <c r="K750" t="s" s="187">
        <f>'INFO'!$D$8</f>
      </c>
      <c r="L750" s="186">
        <f>'INFO'!$D$9</f>
        <v>0</v>
      </c>
      <c r="M750" s="186">
        <f>'INFO'!$D$10</f>
        <v>0</v>
      </c>
      <c r="N750" t="s" s="187">
        <f>'INFO'!$D$11</f>
      </c>
      <c r="O750" s="186">
        <f>'INFO'!$D$13</f>
        <v>0</v>
      </c>
      <c r="P750" s="186">
        <f>'INFO'!$D$14</f>
        <v>0</v>
      </c>
      <c r="Q750" t="s" s="187">
        <f>'INFO'!$D$15</f>
      </c>
      <c r="R750" s="188">
        <f>'INFO'!$D$17</f>
      </c>
      <c r="S750" t="s" s="187">
        <f>'INFO'!$D$18</f>
      </c>
      <c r="T750" t="s" s="187">
        <f>'INFO'!$D$19</f>
      </c>
      <c r="U750" s="186">
        <f>'INFO'!$D$22</f>
        <v>0</v>
      </c>
      <c r="V750" s="186">
        <f>'INFO'!$D$23</f>
        <v>0</v>
      </c>
      <c r="W750" t="s" s="187">
        <f>'INFO'!$D$24</f>
      </c>
      <c r="X750" s="186">
        <f>'INFO'!$D$25</f>
        <v>0</v>
      </c>
      <c r="Y750" s="186">
        <f>'INFO'!$D$26</f>
        <v>0</v>
      </c>
      <c r="Z750" s="186">
        <f>'INFO'!$D$27</f>
        <v>0</v>
      </c>
      <c r="AA750" t="s" s="187">
        <f>'INFO'!$D$28</f>
      </c>
      <c r="AB750" s="186">
        <f>'INFO'!$D$29</f>
        <v>0</v>
      </c>
      <c r="AC750" s="189">
        <f>'INFO'!$J$10</f>
        <v>0</v>
      </c>
      <c r="AD750" s="186">
        <f>'INFO'!$J$9</f>
        <v>0</v>
      </c>
      <c r="AE750" s="186">
        <f>IF($G$745&gt;0,10*$G$745/D750,0)</f>
        <v>0</v>
      </c>
    </row>
    <row r="751" ht="15.35" customHeight="1">
      <c r="A751" t="s" s="180">
        <v>496</v>
      </c>
      <c r="B751" t="s" s="204">
        <v>283</v>
      </c>
      <c r="C751" s="208">
        <v>10083</v>
      </c>
      <c r="D751" s="182">
        <f>_xlfn.SUMIFS('MACROS'!R1:R87,'MACROS'!$C1:$C87,$B751)+_xlfn.SUMIFS('MACROS'!R1:R87,'MACROS'!$C1:$C87,"CH.VM.SHSET")</f>
        <v>0</v>
      </c>
      <c r="E751" t="s" s="183">
        <v>10</v>
      </c>
      <c r="F751" s="184">
        <f>VLOOKUP(B751,'MACROS'!C1:T87,5,FALSE)*1.05</f>
        <v>127.575</v>
      </c>
      <c r="G751" s="182">
        <f>_xlfn.SUMIFS('MACROS'!R1:R87,'MACROS'!C1:C87,B751)</f>
        <v>0</v>
      </c>
      <c r="H751" s="185">
        <f>F751*G751</f>
        <v>0</v>
      </c>
      <c r="I751" s="186">
        <f>'INFO'!$D$6</f>
        <v>0</v>
      </c>
      <c r="J751" s="186">
        <f>'INFO'!$D$7</f>
        <v>0</v>
      </c>
      <c r="K751" t="s" s="187">
        <f>'INFO'!$D$8</f>
      </c>
      <c r="L751" s="186">
        <f>'INFO'!$D$9</f>
        <v>0</v>
      </c>
      <c r="M751" s="186">
        <f>'INFO'!$D$10</f>
        <v>0</v>
      </c>
      <c r="N751" t="s" s="187">
        <f>'INFO'!$D$11</f>
      </c>
      <c r="O751" s="186">
        <f>'INFO'!$D$13</f>
        <v>0</v>
      </c>
      <c r="P751" s="186">
        <f>'INFO'!$D$14</f>
        <v>0</v>
      </c>
      <c r="Q751" t="s" s="187">
        <f>'INFO'!$D$15</f>
      </c>
      <c r="R751" s="188">
        <f>'INFO'!$D$17</f>
      </c>
      <c r="S751" t="s" s="187">
        <f>'INFO'!$D$18</f>
      </c>
      <c r="T751" t="s" s="187">
        <f>'INFO'!$D$19</f>
      </c>
      <c r="U751" s="186">
        <f>'INFO'!$D$22</f>
        <v>0</v>
      </c>
      <c r="V751" s="186">
        <f>'INFO'!$D$23</f>
        <v>0</v>
      </c>
      <c r="W751" t="s" s="187">
        <f>'INFO'!$D$24</f>
      </c>
      <c r="X751" s="186">
        <f>'INFO'!$D$25</f>
        <v>0</v>
      </c>
      <c r="Y751" s="186">
        <f>'INFO'!$D$26</f>
        <v>0</v>
      </c>
      <c r="Z751" s="186">
        <f>'INFO'!$D$27</f>
        <v>0</v>
      </c>
      <c r="AA751" t="s" s="187">
        <f>'INFO'!$D$28</f>
      </c>
      <c r="AB751" s="186">
        <f>'INFO'!$D$29</f>
        <v>0</v>
      </c>
      <c r="AC751" s="189">
        <f>'INFO'!$J$10</f>
        <v>0</v>
      </c>
      <c r="AD751" s="186">
        <f>'INFO'!$J$9</f>
        <v>0</v>
      </c>
      <c r="AE751" s="186">
        <f>IF($G$745&gt;0,10*$G$745/D751,0)</f>
        <v>0</v>
      </c>
    </row>
    <row r="752" ht="15.35" customHeight="1">
      <c r="A752" t="s" s="180">
        <v>497</v>
      </c>
      <c r="B752" t="s" s="204">
        <v>285</v>
      </c>
      <c r="C752" s="208">
        <v>10083</v>
      </c>
      <c r="D752" s="182">
        <f>_xlfn.SUMIFS('MACROS'!R1:R87,'MACROS'!$C1:$C87,$B752)+_xlfn.SUMIFS('MACROS'!R1:R87,'MACROS'!$C1:$C87,"CH.VM.SHSET")</f>
        <v>0</v>
      </c>
      <c r="E752" t="s" s="183">
        <v>10</v>
      </c>
      <c r="F752" s="184">
        <f>VLOOKUP(B752,'MACROS'!C1:T87,5,FALSE)*1.05</f>
        <v>132.3</v>
      </c>
      <c r="G752" s="182">
        <f>_xlfn.SUMIFS('MACROS'!R1:R87,'MACROS'!C1:C87,B752)</f>
        <v>0</v>
      </c>
      <c r="H752" s="185">
        <f>F752*G752</f>
        <v>0</v>
      </c>
      <c r="I752" s="186">
        <f>'INFO'!$D$6</f>
        <v>0</v>
      </c>
      <c r="J752" s="186">
        <f>'INFO'!$D$7</f>
        <v>0</v>
      </c>
      <c r="K752" t="s" s="187">
        <f>'INFO'!$D$8</f>
      </c>
      <c r="L752" s="186">
        <f>'INFO'!$D$9</f>
        <v>0</v>
      </c>
      <c r="M752" s="186">
        <f>'INFO'!$D$10</f>
        <v>0</v>
      </c>
      <c r="N752" t="s" s="187">
        <f>'INFO'!$D$11</f>
      </c>
      <c r="O752" s="186">
        <f>'INFO'!$D$13</f>
        <v>0</v>
      </c>
      <c r="P752" s="186">
        <f>'INFO'!$D$14</f>
        <v>0</v>
      </c>
      <c r="Q752" t="s" s="187">
        <f>'INFO'!$D$15</f>
      </c>
      <c r="R752" s="188">
        <f>'INFO'!$D$17</f>
      </c>
      <c r="S752" t="s" s="187">
        <f>'INFO'!$D$18</f>
      </c>
      <c r="T752" t="s" s="187">
        <f>'INFO'!$D$19</f>
      </c>
      <c r="U752" s="186">
        <f>'INFO'!$D$22</f>
        <v>0</v>
      </c>
      <c r="V752" s="186">
        <f>'INFO'!$D$23</f>
        <v>0</v>
      </c>
      <c r="W752" t="s" s="187">
        <f>'INFO'!$D$24</f>
      </c>
      <c r="X752" s="186">
        <f>'INFO'!$D$25</f>
        <v>0</v>
      </c>
      <c r="Y752" s="186">
        <f>'INFO'!$D$26</f>
        <v>0</v>
      </c>
      <c r="Z752" s="186">
        <f>'INFO'!$D$27</f>
        <v>0</v>
      </c>
      <c r="AA752" t="s" s="187">
        <f>'INFO'!$D$28</f>
      </c>
      <c r="AB752" s="186">
        <f>'INFO'!$D$29</f>
        <v>0</v>
      </c>
      <c r="AC752" s="189">
        <f>'INFO'!$J$10</f>
        <v>0</v>
      </c>
      <c r="AD752" s="186">
        <f>'INFO'!$J$9</f>
        <v>0</v>
      </c>
      <c r="AE752" s="186">
        <f>IF($G$745&gt;0,10*$G$745/D752,0)</f>
        <v>0</v>
      </c>
    </row>
    <row r="753" ht="15.35" customHeight="1">
      <c r="A753" t="s" s="180">
        <v>498</v>
      </c>
      <c r="B753" t="s" s="204">
        <v>287</v>
      </c>
      <c r="C753" s="208">
        <v>10083</v>
      </c>
      <c r="D753" s="182">
        <f>_xlfn.SUMIFS('MACROS'!R1:R87,'MACROS'!$C1:$C87,$B753)+_xlfn.SUMIFS('MACROS'!R1:R87,'MACROS'!$C1:$C87,"CH.VM.SHSET")</f>
        <v>0</v>
      </c>
      <c r="E753" t="s" s="183">
        <v>10</v>
      </c>
      <c r="F753" s="184">
        <f>VLOOKUP(B753,'MACROS'!C1:T87,5,FALSE)*1.05</f>
        <v>123.9</v>
      </c>
      <c r="G753" s="182">
        <f>_xlfn.SUMIFS('MACROS'!R1:R87,'MACROS'!C1:C87,B753)</f>
        <v>0</v>
      </c>
      <c r="H753" s="185">
        <f>F753*G753</f>
        <v>0</v>
      </c>
      <c r="I753" s="186">
        <f>'INFO'!$D$6</f>
        <v>0</v>
      </c>
      <c r="J753" s="186">
        <f>'INFO'!$D$7</f>
        <v>0</v>
      </c>
      <c r="K753" t="s" s="187">
        <f>'INFO'!$D$8</f>
      </c>
      <c r="L753" s="186">
        <f>'INFO'!$D$9</f>
        <v>0</v>
      </c>
      <c r="M753" s="186">
        <f>'INFO'!$D$10</f>
        <v>0</v>
      </c>
      <c r="N753" t="s" s="187">
        <f>'INFO'!$D$11</f>
      </c>
      <c r="O753" s="186">
        <f>'INFO'!$D$13</f>
        <v>0</v>
      </c>
      <c r="P753" s="186">
        <f>'INFO'!$D$14</f>
        <v>0</v>
      </c>
      <c r="Q753" t="s" s="187">
        <f>'INFO'!$D$15</f>
      </c>
      <c r="R753" s="188">
        <f>'INFO'!$D$17</f>
      </c>
      <c r="S753" t="s" s="187">
        <f>'INFO'!$D$18</f>
      </c>
      <c r="T753" t="s" s="187">
        <f>'INFO'!$D$19</f>
      </c>
      <c r="U753" s="186">
        <f>'INFO'!$D$22</f>
        <v>0</v>
      </c>
      <c r="V753" s="186">
        <f>'INFO'!$D$23</f>
        <v>0</v>
      </c>
      <c r="W753" t="s" s="187">
        <f>'INFO'!$D$24</f>
      </c>
      <c r="X753" s="186">
        <f>'INFO'!$D$25</f>
        <v>0</v>
      </c>
      <c r="Y753" s="186">
        <f>'INFO'!$D$26</f>
        <v>0</v>
      </c>
      <c r="Z753" s="186">
        <f>'INFO'!$D$27</f>
        <v>0</v>
      </c>
      <c r="AA753" t="s" s="187">
        <f>'INFO'!$D$28</f>
      </c>
      <c r="AB753" s="186">
        <f>'INFO'!$D$29</f>
        <v>0</v>
      </c>
      <c r="AC753" s="189">
        <f>'INFO'!$J$10</f>
        <v>0</v>
      </c>
      <c r="AD753" s="186">
        <f>'INFO'!$J$9</f>
        <v>0</v>
      </c>
      <c r="AE753" s="186">
        <f>IF($G$745&gt;0,10*$G$745/D753,0)</f>
        <v>0</v>
      </c>
    </row>
    <row r="754" ht="15.35" customHeight="1">
      <c r="A754" t="s" s="180">
        <v>499</v>
      </c>
      <c r="B754" t="s" s="204">
        <v>289</v>
      </c>
      <c r="C754" s="208">
        <v>10083</v>
      </c>
      <c r="D754" s="182">
        <f>_xlfn.SUMIFS('MACROS'!R1:R87,'MACROS'!$C1:$C87,$B754)+_xlfn.SUMIFS('MACROS'!R1:R87,'MACROS'!$C1:$C87,"CH.VM.SHSET")</f>
        <v>0</v>
      </c>
      <c r="E754" t="s" s="183">
        <v>10</v>
      </c>
      <c r="F754" s="184">
        <f>VLOOKUP(B754,'MACROS'!C1:T87,5,FALSE)*1.05</f>
        <v>149.625</v>
      </c>
      <c r="G754" s="182">
        <f>_xlfn.SUMIFS('MACROS'!R1:R87,'MACROS'!C1:C87,B754)</f>
        <v>0</v>
      </c>
      <c r="H754" s="185">
        <f>F754*G754</f>
        <v>0</v>
      </c>
      <c r="I754" s="186">
        <f>'INFO'!$D$6</f>
        <v>0</v>
      </c>
      <c r="J754" s="186">
        <f>'INFO'!$D$7</f>
        <v>0</v>
      </c>
      <c r="K754" t="s" s="187">
        <f>'INFO'!$D$8</f>
      </c>
      <c r="L754" s="186">
        <f>'INFO'!$D$9</f>
        <v>0</v>
      </c>
      <c r="M754" s="186">
        <f>'INFO'!$D$10</f>
        <v>0</v>
      </c>
      <c r="N754" t="s" s="187">
        <f>'INFO'!$D$11</f>
      </c>
      <c r="O754" s="186">
        <f>'INFO'!$D$13</f>
        <v>0</v>
      </c>
      <c r="P754" s="186">
        <f>'INFO'!$D$14</f>
        <v>0</v>
      </c>
      <c r="Q754" t="s" s="187">
        <f>'INFO'!$D$15</f>
      </c>
      <c r="R754" s="188">
        <f>'INFO'!$D$17</f>
      </c>
      <c r="S754" t="s" s="187">
        <f>'INFO'!$D$18</f>
      </c>
      <c r="T754" t="s" s="187">
        <f>'INFO'!$D$19</f>
      </c>
      <c r="U754" s="186">
        <f>'INFO'!$D$22</f>
        <v>0</v>
      </c>
      <c r="V754" s="186">
        <f>'INFO'!$D$23</f>
        <v>0</v>
      </c>
      <c r="W754" t="s" s="187">
        <f>'INFO'!$D$24</f>
      </c>
      <c r="X754" s="186">
        <f>'INFO'!$D$25</f>
        <v>0</v>
      </c>
      <c r="Y754" s="186">
        <f>'INFO'!$D$26</f>
        <v>0</v>
      </c>
      <c r="Z754" s="186">
        <f>'INFO'!$D$27</f>
        <v>0</v>
      </c>
      <c r="AA754" t="s" s="187">
        <f>'INFO'!$D$28</f>
      </c>
      <c r="AB754" s="186">
        <f>'INFO'!$D$29</f>
        <v>0</v>
      </c>
      <c r="AC754" s="189">
        <f>'INFO'!$J$10</f>
        <v>0</v>
      </c>
      <c r="AD754" s="186">
        <f>'INFO'!$J$9</f>
        <v>0</v>
      </c>
      <c r="AE754" s="186">
        <f>IF($G$745&gt;0,10*$G$745/D754,0)</f>
        <v>0</v>
      </c>
    </row>
    <row r="755" ht="15.35" customHeight="1">
      <c r="A755" t="s" s="180">
        <v>500</v>
      </c>
      <c r="B755" t="s" s="204">
        <v>291</v>
      </c>
      <c r="C755" s="208">
        <v>10083</v>
      </c>
      <c r="D755" s="182">
        <f>_xlfn.SUMIFS('MACROS'!R1:R87,'MACROS'!$C1:$C87,$B755)+_xlfn.SUMIFS('MACROS'!R1:R87,'MACROS'!$C1:$C87,"CH.VM.SHSET")</f>
        <v>0</v>
      </c>
      <c r="E755" t="s" s="183">
        <v>10</v>
      </c>
      <c r="F755" s="184">
        <f>VLOOKUP(B755,'MACROS'!C1:T87,5,FALSE)*1.05</f>
        <v>120.225</v>
      </c>
      <c r="G755" s="182">
        <f>_xlfn.SUMIFS('MACROS'!R1:R87,'MACROS'!C1:C87,B755)</f>
        <v>0</v>
      </c>
      <c r="H755" s="185">
        <f>F755*G755</f>
        <v>0</v>
      </c>
      <c r="I755" s="186">
        <f>'INFO'!$D$6</f>
        <v>0</v>
      </c>
      <c r="J755" s="186">
        <f>'INFO'!$D$7</f>
        <v>0</v>
      </c>
      <c r="K755" t="s" s="187">
        <f>'INFO'!$D$8</f>
      </c>
      <c r="L755" s="186">
        <f>'INFO'!$D$9</f>
        <v>0</v>
      </c>
      <c r="M755" s="186">
        <f>'INFO'!$D$10</f>
        <v>0</v>
      </c>
      <c r="N755" t="s" s="187">
        <f>'INFO'!$D$11</f>
      </c>
      <c r="O755" s="186">
        <f>'INFO'!$D$13</f>
        <v>0</v>
      </c>
      <c r="P755" s="186">
        <f>'INFO'!$D$14</f>
        <v>0</v>
      </c>
      <c r="Q755" t="s" s="187">
        <f>'INFO'!$D$15</f>
      </c>
      <c r="R755" s="188">
        <f>'INFO'!$D$17</f>
      </c>
      <c r="S755" t="s" s="187">
        <f>'INFO'!$D$18</f>
      </c>
      <c r="T755" t="s" s="187">
        <f>'INFO'!$D$19</f>
      </c>
      <c r="U755" s="186">
        <f>'INFO'!$D$22</f>
        <v>0</v>
      </c>
      <c r="V755" s="186">
        <f>'INFO'!$D$23</f>
        <v>0</v>
      </c>
      <c r="W755" t="s" s="187">
        <f>'INFO'!$D$24</f>
      </c>
      <c r="X755" s="186">
        <f>'INFO'!$D$25</f>
        <v>0</v>
      </c>
      <c r="Y755" s="186">
        <f>'INFO'!$D$26</f>
        <v>0</v>
      </c>
      <c r="Z755" s="186">
        <f>'INFO'!$D$27</f>
        <v>0</v>
      </c>
      <c r="AA755" t="s" s="187">
        <f>'INFO'!$D$28</f>
      </c>
      <c r="AB755" s="186">
        <f>'INFO'!$D$29</f>
        <v>0</v>
      </c>
      <c r="AC755" s="189">
        <f>'INFO'!$J$10</f>
        <v>0</v>
      </c>
      <c r="AD755" s="186">
        <f>'INFO'!$J$9</f>
        <v>0</v>
      </c>
      <c r="AE755" s="186">
        <f>IF($G$745&gt;0,10*$G$745/D755,0)</f>
        <v>0</v>
      </c>
    </row>
    <row r="756" ht="15.35" customHeight="1">
      <c r="A756" t="s" s="180">
        <v>501</v>
      </c>
      <c r="B756" t="s" s="204">
        <v>293</v>
      </c>
      <c r="C756" s="208">
        <v>10083</v>
      </c>
      <c r="D756" s="182">
        <f>_xlfn.SUMIFS('MACROS'!R1:R87,'MACROS'!$C1:$C87,$B756)+_xlfn.SUMIFS('MACROS'!R1:R87,'MACROS'!$C1:$C87,"CH.VM.SHSET")</f>
        <v>0</v>
      </c>
      <c r="E756" t="s" s="183">
        <v>10</v>
      </c>
      <c r="F756" s="184">
        <f>VLOOKUP(B756,'MACROS'!C1:T87,5,FALSE)*1.05</f>
        <v>132.3</v>
      </c>
      <c r="G756" s="182">
        <f>_xlfn.SUMIFS('MACROS'!R1:R87,'MACROS'!C1:C87,B756)</f>
        <v>0</v>
      </c>
      <c r="H756" s="185">
        <f>F756*G756</f>
        <v>0</v>
      </c>
      <c r="I756" s="186">
        <f>'INFO'!$D$6</f>
        <v>0</v>
      </c>
      <c r="J756" s="186">
        <f>'INFO'!$D$7</f>
        <v>0</v>
      </c>
      <c r="K756" t="s" s="187">
        <f>'INFO'!$D$8</f>
      </c>
      <c r="L756" s="186">
        <f>'INFO'!$D$9</f>
        <v>0</v>
      </c>
      <c r="M756" s="186">
        <f>'INFO'!$D$10</f>
        <v>0</v>
      </c>
      <c r="N756" t="s" s="187">
        <f>'INFO'!$D$11</f>
      </c>
      <c r="O756" s="186">
        <f>'INFO'!$D$13</f>
        <v>0</v>
      </c>
      <c r="P756" s="186">
        <f>'INFO'!$D$14</f>
        <v>0</v>
      </c>
      <c r="Q756" t="s" s="187">
        <f>'INFO'!$D$15</f>
      </c>
      <c r="R756" s="188">
        <f>'INFO'!$D$17</f>
      </c>
      <c r="S756" t="s" s="187">
        <f>'INFO'!$D$18</f>
      </c>
      <c r="T756" t="s" s="187">
        <f>'INFO'!$D$19</f>
      </c>
      <c r="U756" s="186">
        <f>'INFO'!$D$22</f>
        <v>0</v>
      </c>
      <c r="V756" s="186">
        <f>'INFO'!$D$23</f>
        <v>0</v>
      </c>
      <c r="W756" t="s" s="187">
        <f>'INFO'!$D$24</f>
      </c>
      <c r="X756" s="186">
        <f>'INFO'!$D$25</f>
        <v>0</v>
      </c>
      <c r="Y756" s="186">
        <f>'INFO'!$D$26</f>
        <v>0</v>
      </c>
      <c r="Z756" s="186">
        <f>'INFO'!$D$27</f>
        <v>0</v>
      </c>
      <c r="AA756" t="s" s="187">
        <f>'INFO'!$D$28</f>
      </c>
      <c r="AB756" s="186">
        <f>'INFO'!$D$29</f>
        <v>0</v>
      </c>
      <c r="AC756" s="189">
        <f>'INFO'!$J$10</f>
        <v>0</v>
      </c>
      <c r="AD756" s="186">
        <f>'INFO'!$J$9</f>
        <v>0</v>
      </c>
      <c r="AE756" s="186">
        <f>IF($G$745&gt;0,10*$G$745/D756,0)</f>
        <v>0</v>
      </c>
    </row>
    <row r="757" ht="15.35" customHeight="1">
      <c r="A757" t="s" s="180">
        <v>502</v>
      </c>
      <c r="B757" t="s" s="204">
        <v>295</v>
      </c>
      <c r="C757" s="208">
        <v>10083</v>
      </c>
      <c r="D757" s="182">
        <f>_xlfn.SUMIFS('MACROS'!R1:R87,'MACROS'!$C1:$C87,$B757)+_xlfn.SUMIFS('MACROS'!R1:R87,'MACROS'!$C1:$C87,"CH.VM.SHSET")</f>
        <v>0</v>
      </c>
      <c r="E757" t="s" s="183">
        <v>10</v>
      </c>
      <c r="F757" s="184">
        <f>VLOOKUP(B757,'MACROS'!C1:T87,5,FALSE)*1.05</f>
        <v>165.375</v>
      </c>
      <c r="G757" s="182">
        <f>_xlfn.SUMIFS('MACROS'!R1:R87,'MACROS'!C1:C87,B757)</f>
        <v>0</v>
      </c>
      <c r="H757" s="185">
        <f>F757*G757</f>
        <v>0</v>
      </c>
      <c r="I757" s="186">
        <f>'INFO'!$D$6</f>
        <v>0</v>
      </c>
      <c r="J757" s="186">
        <f>'INFO'!$D$7</f>
        <v>0</v>
      </c>
      <c r="K757" t="s" s="187">
        <f>'INFO'!$D$8</f>
      </c>
      <c r="L757" s="186">
        <f>'INFO'!$D$9</f>
        <v>0</v>
      </c>
      <c r="M757" s="186">
        <f>'INFO'!$D$10</f>
        <v>0</v>
      </c>
      <c r="N757" t="s" s="187">
        <f>'INFO'!$D$11</f>
      </c>
      <c r="O757" s="186">
        <f>'INFO'!$D$13</f>
        <v>0</v>
      </c>
      <c r="P757" s="186">
        <f>'INFO'!$D$14</f>
        <v>0</v>
      </c>
      <c r="Q757" t="s" s="187">
        <f>'INFO'!$D$15</f>
      </c>
      <c r="R757" s="188">
        <f>'INFO'!$D$17</f>
      </c>
      <c r="S757" t="s" s="187">
        <f>'INFO'!$D$18</f>
      </c>
      <c r="T757" t="s" s="187">
        <f>'INFO'!$D$19</f>
      </c>
      <c r="U757" s="186">
        <f>'INFO'!$D$22</f>
        <v>0</v>
      </c>
      <c r="V757" s="186">
        <f>'INFO'!$D$23</f>
        <v>0</v>
      </c>
      <c r="W757" t="s" s="187">
        <f>'INFO'!$D$24</f>
      </c>
      <c r="X757" s="186">
        <f>'INFO'!$D$25</f>
        <v>0</v>
      </c>
      <c r="Y757" s="186">
        <f>'INFO'!$D$26</f>
        <v>0</v>
      </c>
      <c r="Z757" s="186">
        <f>'INFO'!$D$27</f>
        <v>0</v>
      </c>
      <c r="AA757" t="s" s="187">
        <f>'INFO'!$D$28</f>
      </c>
      <c r="AB757" s="186">
        <f>'INFO'!$D$29</f>
        <v>0</v>
      </c>
      <c r="AC757" s="189">
        <f>'INFO'!$J$10</f>
        <v>0</v>
      </c>
      <c r="AD757" s="186">
        <f>'INFO'!$J$9</f>
        <v>0</v>
      </c>
      <c r="AE757" s="186">
        <f>IF($G$745&gt;0,10*$G$745/D757,0)</f>
        <v>0</v>
      </c>
    </row>
    <row r="758" ht="15.35" customHeight="1">
      <c r="A758" t="s" s="187">
        <v>503</v>
      </c>
      <c r="B758" t="s" s="204">
        <v>297</v>
      </c>
      <c r="C758" s="208">
        <v>10083</v>
      </c>
      <c r="D758" s="182">
        <f>_xlfn.SUMIFS('MACROS'!R1:R87,'MACROS'!$C1:$C87,$B758)+_xlfn.SUMIFS('MACROS'!R1:R87,'MACROS'!$C1:$C87,"CH.VM.SHSET")</f>
        <v>0</v>
      </c>
      <c r="E758" t="s" s="183">
        <v>10</v>
      </c>
      <c r="F758" s="184">
        <f>VLOOKUP(B758,'MACROS'!C1:T87,5,FALSE)*1.05</f>
        <v>140.7</v>
      </c>
      <c r="G758" s="182">
        <f>_xlfn.SUMIFS('MACROS'!R1:R87,'MACROS'!C1:C87,B758)</f>
        <v>0</v>
      </c>
      <c r="H758" s="185">
        <f>F758*G758</f>
        <v>0</v>
      </c>
      <c r="I758" s="186">
        <f>'INFO'!$D$6</f>
        <v>0</v>
      </c>
      <c r="J758" s="186">
        <f>'INFO'!$D$7</f>
        <v>0</v>
      </c>
      <c r="K758" t="s" s="187">
        <f>'INFO'!$D$8</f>
      </c>
      <c r="L758" s="186">
        <f>'INFO'!$D$9</f>
        <v>0</v>
      </c>
      <c r="M758" s="186">
        <f>'INFO'!$D$10</f>
        <v>0</v>
      </c>
      <c r="N758" t="s" s="187">
        <f>'INFO'!$D$11</f>
      </c>
      <c r="O758" s="186">
        <f>'INFO'!$D$13</f>
        <v>0</v>
      </c>
      <c r="P758" s="186">
        <f>'INFO'!$D$14</f>
        <v>0</v>
      </c>
      <c r="Q758" t="s" s="187">
        <f>'INFO'!$D$15</f>
      </c>
      <c r="R758" s="188">
        <f>'INFO'!$D$17</f>
      </c>
      <c r="S758" t="s" s="187">
        <f>'INFO'!$D$18</f>
      </c>
      <c r="T758" t="s" s="187">
        <f>'INFO'!$D$19</f>
      </c>
      <c r="U758" s="186">
        <f>'INFO'!$D$22</f>
        <v>0</v>
      </c>
      <c r="V758" s="186">
        <f>'INFO'!$D$23</f>
        <v>0</v>
      </c>
      <c r="W758" t="s" s="187">
        <f>'INFO'!$D$24</f>
      </c>
      <c r="X758" s="186">
        <f>'INFO'!$D$25</f>
        <v>0</v>
      </c>
      <c r="Y758" s="186">
        <f>'INFO'!$D$26</f>
        <v>0</v>
      </c>
      <c r="Z758" s="186">
        <f>'INFO'!$D$27</f>
        <v>0</v>
      </c>
      <c r="AA758" t="s" s="187">
        <f>'INFO'!$D$28</f>
      </c>
      <c r="AB758" s="186">
        <f>'INFO'!$D$29</f>
        <v>0</v>
      </c>
      <c r="AC758" s="189">
        <f>'INFO'!$J$10</f>
        <v>0</v>
      </c>
      <c r="AD758" s="186">
        <f>'INFO'!$J$9</f>
        <v>0</v>
      </c>
      <c r="AE758" s="186">
        <f>IF($G$745&gt;0,10*$G$745/D758,0)</f>
        <v>0</v>
      </c>
    </row>
    <row r="759" ht="15.35" customHeight="1">
      <c r="A759" t="s" s="187">
        <v>504</v>
      </c>
      <c r="B759" t="s" s="204">
        <v>299</v>
      </c>
      <c r="C759" s="208">
        <v>10083</v>
      </c>
      <c r="D759" s="182">
        <f>_xlfn.SUMIFS('MACROS'!R1:R87,'MACROS'!$C1:$C87,$B759)+_xlfn.SUMIFS('MACROS'!R1:R87,'MACROS'!$C1:$C87,"CH.VM.SHSET")</f>
        <v>0</v>
      </c>
      <c r="E759" t="s" s="183">
        <v>10</v>
      </c>
      <c r="F759" s="184">
        <f>VLOOKUP(B759,'MACROS'!C1:T87,5,FALSE)*1.05</f>
        <v>151.725</v>
      </c>
      <c r="G759" s="182">
        <f>_xlfn.SUMIFS('MACROS'!R1:R87,'MACROS'!C1:C87,B759)</f>
        <v>0</v>
      </c>
      <c r="H759" s="185">
        <f>F759*G759</f>
        <v>0</v>
      </c>
      <c r="I759" s="186">
        <f>'INFO'!$D$6</f>
        <v>0</v>
      </c>
      <c r="J759" s="186">
        <f>'INFO'!$D$7</f>
        <v>0</v>
      </c>
      <c r="K759" t="s" s="187">
        <f>'INFO'!$D$8</f>
      </c>
      <c r="L759" s="186">
        <f>'INFO'!$D$9</f>
        <v>0</v>
      </c>
      <c r="M759" s="186">
        <f>'INFO'!$D$10</f>
        <v>0</v>
      </c>
      <c r="N759" t="s" s="187">
        <f>'INFO'!$D$11</f>
      </c>
      <c r="O759" s="186">
        <f>'INFO'!$D$13</f>
        <v>0</v>
      </c>
      <c r="P759" s="186">
        <f>'INFO'!$D$14</f>
        <v>0</v>
      </c>
      <c r="Q759" t="s" s="187">
        <f>'INFO'!$D$15</f>
      </c>
      <c r="R759" s="188">
        <f>'INFO'!$D$17</f>
      </c>
      <c r="S759" t="s" s="187">
        <f>'INFO'!$D$18</f>
      </c>
      <c r="T759" t="s" s="187">
        <f>'INFO'!$D$19</f>
      </c>
      <c r="U759" s="186">
        <f>'INFO'!$D$22</f>
        <v>0</v>
      </c>
      <c r="V759" s="186">
        <f>'INFO'!$D$23</f>
        <v>0</v>
      </c>
      <c r="W759" t="s" s="187">
        <f>'INFO'!$D$24</f>
      </c>
      <c r="X759" s="186">
        <f>'INFO'!$D$25</f>
        <v>0</v>
      </c>
      <c r="Y759" s="186">
        <f>'INFO'!$D$26</f>
        <v>0</v>
      </c>
      <c r="Z759" s="186">
        <f>'INFO'!$D$27</f>
        <v>0</v>
      </c>
      <c r="AA759" t="s" s="187">
        <f>'INFO'!$D$28</f>
      </c>
      <c r="AB759" s="186">
        <f>'INFO'!$D$29</f>
        <v>0</v>
      </c>
      <c r="AC759" s="189">
        <f>'INFO'!$J$10</f>
        <v>0</v>
      </c>
      <c r="AD759" s="186">
        <f>'INFO'!$J$9</f>
        <v>0</v>
      </c>
      <c r="AE759" s="191">
        <f>IF($G$745&gt;0,10*$G$745/D759,0)</f>
        <v>0</v>
      </c>
    </row>
    <row r="760" ht="15.35" customHeight="1">
      <c r="A760" t="s" s="192">
        <v>505</v>
      </c>
      <c r="B760" t="s" s="192">
        <v>301</v>
      </c>
      <c r="C760" s="209">
        <v>10137</v>
      </c>
      <c r="D760" s="169"/>
      <c r="E760" t="s" s="194">
        <v>10</v>
      </c>
      <c r="F760" s="195">
        <f>VLOOKUP(B760,'MACROS'!C1:T87,5,FALSE)*1.05</f>
        <v>2173.5</v>
      </c>
      <c r="G760" s="172">
        <f>_xlfn.SUMIFS('MACROS'!R1:R87,'MACROS'!C1:C87,B760)</f>
        <v>0</v>
      </c>
      <c r="H760" s="196">
        <f>F760*G760</f>
        <v>0</v>
      </c>
      <c r="I760" s="197">
        <f>'INFO'!$D$6</f>
        <v>0</v>
      </c>
      <c r="J760" s="197">
        <f>'INFO'!$D$7</f>
        <v>0</v>
      </c>
      <c r="K760" t="s" s="198">
        <f>'INFO'!$D$8</f>
      </c>
      <c r="L760" s="197">
        <f>'INFO'!$D$9</f>
        <v>0</v>
      </c>
      <c r="M760" s="197">
        <f>'INFO'!$D$10</f>
        <v>0</v>
      </c>
      <c r="N760" t="s" s="198">
        <f>'INFO'!$D$11</f>
      </c>
      <c r="O760" s="197">
        <f>'INFO'!$D$13</f>
        <v>0</v>
      </c>
      <c r="P760" s="197">
        <f>'INFO'!$D$14</f>
        <v>0</v>
      </c>
      <c r="Q760" t="s" s="198">
        <f>'INFO'!$D$15</f>
      </c>
      <c r="R760" s="199">
        <f>'INFO'!$D$17</f>
      </c>
      <c r="S760" t="s" s="198">
        <f>'INFO'!$D$18</f>
      </c>
      <c r="T760" t="s" s="198">
        <f>'INFO'!$D$19</f>
      </c>
      <c r="U760" s="197">
        <f>'INFO'!$D$22</f>
        <v>0</v>
      </c>
      <c r="V760" s="197">
        <f>'INFO'!$D$23</f>
        <v>0</v>
      </c>
      <c r="W760" t="s" s="198">
        <f>'INFO'!$D$24</f>
      </c>
      <c r="X760" s="197">
        <f>'INFO'!$D$25</f>
        <v>0</v>
      </c>
      <c r="Y760" s="197">
        <f>'INFO'!$D$26</f>
        <v>0</v>
      </c>
      <c r="Z760" s="197">
        <f>'INFO'!$D$27</f>
        <v>0</v>
      </c>
      <c r="AA760" t="s" s="198">
        <f>'INFO'!$D$28</f>
      </c>
      <c r="AB760" s="197">
        <f>'INFO'!$D$29</f>
        <v>0</v>
      </c>
      <c r="AC760" s="200">
        <f>'INFO'!$J$10</f>
        <v>0</v>
      </c>
      <c r="AD760" s="201">
        <f>'INFO'!$J$9</f>
        <v>0</v>
      </c>
      <c r="AE760" s="179"/>
    </row>
    <row r="761" ht="15.35" customHeight="1">
      <c r="A761" t="s" s="187">
        <v>506</v>
      </c>
      <c r="B761" t="s" s="180">
        <v>303</v>
      </c>
      <c r="C761" s="210">
        <v>10137</v>
      </c>
      <c r="D761" s="182">
        <f>_xlfn.SUMIFS('MACROS'!R1:R87,'MACROS'!$C1:$C87,$B761)+_xlfn.SUMIFS('MACROS'!R1:R87,'MACROS'!$C1:$C87,"CH.VM.SHDTSET")</f>
        <v>0</v>
      </c>
      <c r="E761" t="s" s="183">
        <v>10</v>
      </c>
      <c r="F761" s="184">
        <f>VLOOKUP(B761,'MACROS'!C1:T87,5,FALSE)*1.05</f>
        <v>186.9</v>
      </c>
      <c r="G761" s="182">
        <f>_xlfn.SUMIFS('MACROS'!R1:R87,'MACROS'!C1:C87,B761)</f>
        <v>0</v>
      </c>
      <c r="H761" s="185">
        <f>F761*G761</f>
        <v>0</v>
      </c>
      <c r="I761" s="186">
        <f>'INFO'!$D$6</f>
        <v>0</v>
      </c>
      <c r="J761" s="186">
        <f>'INFO'!$D$7</f>
        <v>0</v>
      </c>
      <c r="K761" t="s" s="187">
        <f>'INFO'!$D$8</f>
      </c>
      <c r="L761" s="186">
        <f>'INFO'!$D$9</f>
        <v>0</v>
      </c>
      <c r="M761" s="186">
        <f>'INFO'!$D$10</f>
        <v>0</v>
      </c>
      <c r="N761" t="s" s="187">
        <f>'INFO'!$D$11</f>
      </c>
      <c r="O761" s="186">
        <f>'INFO'!$D$13</f>
        <v>0</v>
      </c>
      <c r="P761" s="186">
        <f>'INFO'!$D$14</f>
        <v>0</v>
      </c>
      <c r="Q761" t="s" s="187">
        <f>'INFO'!$D$15</f>
      </c>
      <c r="R761" s="188">
        <f>'INFO'!$D$17</f>
      </c>
      <c r="S761" t="s" s="187">
        <f>'INFO'!$D$18</f>
      </c>
      <c r="T761" t="s" s="187">
        <f>'INFO'!$D$19</f>
      </c>
      <c r="U761" s="186">
        <f>'INFO'!$D$22</f>
        <v>0</v>
      </c>
      <c r="V761" s="186">
        <f>'INFO'!$D$23</f>
        <v>0</v>
      </c>
      <c r="W761" t="s" s="187">
        <f>'INFO'!$D$24</f>
      </c>
      <c r="X761" s="186">
        <f>'INFO'!$D$25</f>
        <v>0</v>
      </c>
      <c r="Y761" s="186">
        <f>'INFO'!$D$26</f>
        <v>0</v>
      </c>
      <c r="Z761" s="186">
        <f>'INFO'!$D$27</f>
        <v>0</v>
      </c>
      <c r="AA761" t="s" s="187">
        <f>'INFO'!$D$28</f>
      </c>
      <c r="AB761" s="186">
        <f>'INFO'!$D$29</f>
        <v>0</v>
      </c>
      <c r="AC761" s="189">
        <f>'INFO'!$J$10</f>
        <v>0</v>
      </c>
      <c r="AD761" s="186">
        <f>'INFO'!$J$9</f>
        <v>0</v>
      </c>
      <c r="AE761" s="190">
        <f>IF($G$760&gt;0,10*$G$760/D761,0)</f>
        <v>0</v>
      </c>
    </row>
    <row r="762" ht="15.35" customHeight="1">
      <c r="A762" t="s" s="187">
        <v>507</v>
      </c>
      <c r="B762" t="s" s="180">
        <v>305</v>
      </c>
      <c r="C762" s="210">
        <v>10137</v>
      </c>
      <c r="D762" s="182">
        <f>_xlfn.SUMIFS('MACROS'!R1:R87,'MACROS'!$C1:$C87,$B762)+_xlfn.SUMIFS('MACROS'!R1:R87,'MACROS'!$C1:$C87,"CH.VM.SHDTSET")</f>
        <v>0</v>
      </c>
      <c r="E762" t="s" s="183">
        <v>10</v>
      </c>
      <c r="F762" s="184">
        <f>VLOOKUP(B762,'MACROS'!C1:T87,5,FALSE)*1.05</f>
        <v>173.25</v>
      </c>
      <c r="G762" s="182">
        <f>_xlfn.SUMIFS('MACROS'!R1:R87,'MACROS'!C1:C87,B762)</f>
        <v>0</v>
      </c>
      <c r="H762" s="185">
        <f>F762*G762</f>
        <v>0</v>
      </c>
      <c r="I762" s="186">
        <f>'INFO'!$D$6</f>
        <v>0</v>
      </c>
      <c r="J762" s="186">
        <f>'INFO'!$D$7</f>
        <v>0</v>
      </c>
      <c r="K762" t="s" s="187">
        <f>'INFO'!$D$8</f>
      </c>
      <c r="L762" s="186">
        <f>'INFO'!$D$9</f>
        <v>0</v>
      </c>
      <c r="M762" s="186">
        <f>'INFO'!$D$10</f>
        <v>0</v>
      </c>
      <c r="N762" t="s" s="187">
        <f>'INFO'!$D$11</f>
      </c>
      <c r="O762" s="186">
        <f>'INFO'!$D$13</f>
        <v>0</v>
      </c>
      <c r="P762" s="186">
        <f>'INFO'!$D$14</f>
        <v>0</v>
      </c>
      <c r="Q762" t="s" s="187">
        <f>'INFO'!$D$15</f>
      </c>
      <c r="R762" s="188">
        <f>'INFO'!$D$17</f>
      </c>
      <c r="S762" t="s" s="187">
        <f>'INFO'!$D$18</f>
      </c>
      <c r="T762" t="s" s="187">
        <f>'INFO'!$D$19</f>
      </c>
      <c r="U762" s="186">
        <f>'INFO'!$D$22</f>
        <v>0</v>
      </c>
      <c r="V762" s="186">
        <f>'INFO'!$D$23</f>
        <v>0</v>
      </c>
      <c r="W762" t="s" s="187">
        <f>'INFO'!$D$24</f>
      </c>
      <c r="X762" s="186">
        <f>'INFO'!$D$25</f>
        <v>0</v>
      </c>
      <c r="Y762" s="186">
        <f>'INFO'!$D$26</f>
        <v>0</v>
      </c>
      <c r="Z762" s="186">
        <f>'INFO'!$D$27</f>
        <v>0</v>
      </c>
      <c r="AA762" t="s" s="187">
        <f>'INFO'!$D$28</f>
      </c>
      <c r="AB762" s="186">
        <f>'INFO'!$D$29</f>
        <v>0</v>
      </c>
      <c r="AC762" s="189">
        <f>'INFO'!$J$10</f>
        <v>0</v>
      </c>
      <c r="AD762" s="186">
        <f>'INFO'!$J$9</f>
        <v>0</v>
      </c>
      <c r="AE762" s="186">
        <f>IF($G$760&gt;0,10*$G$760/D762,0)</f>
        <v>0</v>
      </c>
    </row>
    <row r="763" ht="15.35" customHeight="1">
      <c r="A763" t="s" s="187">
        <v>508</v>
      </c>
      <c r="B763" t="s" s="180">
        <v>307</v>
      </c>
      <c r="C763" s="210">
        <v>10137</v>
      </c>
      <c r="D763" s="182">
        <f>_xlfn.SUMIFS('MACROS'!R1:R87,'MACROS'!$C1:$C87,$B763)+_xlfn.SUMIFS('MACROS'!R1:R87,'MACROS'!$C1:$C87,"CH.VM.SHDTSET")</f>
        <v>0</v>
      </c>
      <c r="E763" t="s" s="183">
        <v>10</v>
      </c>
      <c r="F763" s="184">
        <f>VLOOKUP(B763,'MACROS'!C1:T87,5,FALSE)*1.05</f>
        <v>163.8</v>
      </c>
      <c r="G763" s="182">
        <f>_xlfn.SUMIFS('MACROS'!R1:R87,'MACROS'!C1:C87,B763)</f>
        <v>0</v>
      </c>
      <c r="H763" s="185">
        <f>F763*G763</f>
        <v>0</v>
      </c>
      <c r="I763" s="186">
        <f>'INFO'!$D$6</f>
        <v>0</v>
      </c>
      <c r="J763" s="186">
        <f>'INFO'!$D$7</f>
        <v>0</v>
      </c>
      <c r="K763" t="s" s="187">
        <f>'INFO'!$D$8</f>
      </c>
      <c r="L763" s="186">
        <f>'INFO'!$D$9</f>
        <v>0</v>
      </c>
      <c r="M763" s="186">
        <f>'INFO'!$D$10</f>
        <v>0</v>
      </c>
      <c r="N763" t="s" s="187">
        <f>'INFO'!$D$11</f>
      </c>
      <c r="O763" s="186">
        <f>'INFO'!$D$13</f>
        <v>0</v>
      </c>
      <c r="P763" s="186">
        <f>'INFO'!$D$14</f>
        <v>0</v>
      </c>
      <c r="Q763" t="s" s="187">
        <f>'INFO'!$D$15</f>
      </c>
      <c r="R763" s="188">
        <f>'INFO'!$D$17</f>
      </c>
      <c r="S763" t="s" s="187">
        <f>'INFO'!$D$18</f>
      </c>
      <c r="T763" t="s" s="187">
        <f>'INFO'!$D$19</f>
      </c>
      <c r="U763" s="186">
        <f>'INFO'!$D$22</f>
        <v>0</v>
      </c>
      <c r="V763" s="186">
        <f>'INFO'!$D$23</f>
        <v>0</v>
      </c>
      <c r="W763" t="s" s="187">
        <f>'INFO'!$D$24</f>
      </c>
      <c r="X763" s="186">
        <f>'INFO'!$D$25</f>
        <v>0</v>
      </c>
      <c r="Y763" s="186">
        <f>'INFO'!$D$26</f>
        <v>0</v>
      </c>
      <c r="Z763" s="186">
        <f>'INFO'!$D$27</f>
        <v>0</v>
      </c>
      <c r="AA763" t="s" s="187">
        <f>'INFO'!$D$28</f>
      </c>
      <c r="AB763" s="186">
        <f>'INFO'!$D$29</f>
        <v>0</v>
      </c>
      <c r="AC763" s="189">
        <f>'INFO'!$J$10</f>
        <v>0</v>
      </c>
      <c r="AD763" s="186">
        <f>'INFO'!$J$9</f>
        <v>0</v>
      </c>
      <c r="AE763" s="186">
        <f>IF($G$760&gt;0,10*$G$760/D763,0)</f>
        <v>0</v>
      </c>
    </row>
    <row r="764" ht="15.35" customHeight="1">
      <c r="A764" t="s" s="180">
        <v>509</v>
      </c>
      <c r="B764" t="s" s="180">
        <v>309</v>
      </c>
      <c r="C764" s="210">
        <v>10137</v>
      </c>
      <c r="D764" s="182">
        <f>_xlfn.SUMIFS('MACROS'!R1:R87,'MACROS'!$C1:$C87,$B764)+_xlfn.SUMIFS('MACROS'!R1:R87,'MACROS'!$C1:$C87,"CH.VM.SHDTSET")</f>
        <v>0</v>
      </c>
      <c r="E764" t="s" s="183">
        <v>10</v>
      </c>
      <c r="F764" s="184">
        <f>VLOOKUP(B764,'MACROS'!C1:T87,5,FALSE)*1.05</f>
        <v>165.375</v>
      </c>
      <c r="G764" s="182">
        <f>_xlfn.SUMIFS('MACROS'!R1:R87,'MACROS'!C1:C87,B764)</f>
        <v>0</v>
      </c>
      <c r="H764" s="185">
        <f>F764*G764</f>
        <v>0</v>
      </c>
      <c r="I764" s="186">
        <f>'INFO'!$D$6</f>
        <v>0</v>
      </c>
      <c r="J764" s="186">
        <f>'INFO'!$D$7</f>
        <v>0</v>
      </c>
      <c r="K764" t="s" s="187">
        <f>'INFO'!$D$8</f>
      </c>
      <c r="L764" s="186">
        <f>'INFO'!$D$9</f>
        <v>0</v>
      </c>
      <c r="M764" s="186">
        <f>'INFO'!$D$10</f>
        <v>0</v>
      </c>
      <c r="N764" t="s" s="187">
        <f>'INFO'!$D$11</f>
      </c>
      <c r="O764" s="186">
        <f>'INFO'!$D$13</f>
        <v>0</v>
      </c>
      <c r="P764" s="186">
        <f>'INFO'!$D$14</f>
        <v>0</v>
      </c>
      <c r="Q764" t="s" s="187">
        <f>'INFO'!$D$15</f>
      </c>
      <c r="R764" s="188">
        <f>'INFO'!$D$17</f>
      </c>
      <c r="S764" t="s" s="187">
        <f>'INFO'!$D$18</f>
      </c>
      <c r="T764" t="s" s="187">
        <f>'INFO'!$D$19</f>
      </c>
      <c r="U764" s="186">
        <f>'INFO'!$D$22</f>
        <v>0</v>
      </c>
      <c r="V764" s="186">
        <f>'INFO'!$D$23</f>
        <v>0</v>
      </c>
      <c r="W764" t="s" s="187">
        <f>'INFO'!$D$24</f>
      </c>
      <c r="X764" s="186">
        <f>'INFO'!$D$25</f>
        <v>0</v>
      </c>
      <c r="Y764" s="186">
        <f>'INFO'!$D$26</f>
        <v>0</v>
      </c>
      <c r="Z764" s="186">
        <f>'INFO'!$D$27</f>
        <v>0</v>
      </c>
      <c r="AA764" t="s" s="187">
        <f>'INFO'!$D$28</f>
      </c>
      <c r="AB764" s="186">
        <f>'INFO'!$D$29</f>
        <v>0</v>
      </c>
      <c r="AC764" s="189">
        <f>'INFO'!$J$10</f>
        <v>0</v>
      </c>
      <c r="AD764" s="186">
        <f>'INFO'!$J$9</f>
        <v>0</v>
      </c>
      <c r="AE764" s="186">
        <f>IF($G$760&gt;0,10*$G$760/D764,0)</f>
        <v>0</v>
      </c>
    </row>
    <row r="765" ht="15.35" customHeight="1">
      <c r="A765" t="s" s="180">
        <v>510</v>
      </c>
      <c r="B765" t="s" s="180">
        <v>311</v>
      </c>
      <c r="C765" s="210">
        <v>10137</v>
      </c>
      <c r="D765" s="182">
        <f>_xlfn.SUMIFS('MACROS'!R1:R87,'MACROS'!$C1:$C87,$B765)+_xlfn.SUMIFS('MACROS'!R1:R87,'MACROS'!$C1:$C87,"CH.VM.SHDTSET")</f>
        <v>0</v>
      </c>
      <c r="E765" t="s" s="183">
        <v>10</v>
      </c>
      <c r="F765" s="184">
        <f>VLOOKUP(B765,'MACROS'!C1:T87,5,FALSE)*1.05</f>
        <v>201.075</v>
      </c>
      <c r="G765" s="182">
        <f>_xlfn.SUMIFS('MACROS'!R1:R87,'MACROS'!C1:C87,B765)</f>
        <v>0</v>
      </c>
      <c r="H765" s="185">
        <f>F765*G765</f>
        <v>0</v>
      </c>
      <c r="I765" s="186">
        <f>'INFO'!$D$6</f>
        <v>0</v>
      </c>
      <c r="J765" s="186">
        <f>'INFO'!$D$7</f>
        <v>0</v>
      </c>
      <c r="K765" t="s" s="187">
        <f>'INFO'!$D$8</f>
      </c>
      <c r="L765" s="186">
        <f>'INFO'!$D$9</f>
        <v>0</v>
      </c>
      <c r="M765" s="186">
        <f>'INFO'!$D$10</f>
        <v>0</v>
      </c>
      <c r="N765" t="s" s="187">
        <f>'INFO'!$D$11</f>
      </c>
      <c r="O765" s="186">
        <f>'INFO'!$D$13</f>
        <v>0</v>
      </c>
      <c r="P765" s="186">
        <f>'INFO'!$D$14</f>
        <v>0</v>
      </c>
      <c r="Q765" t="s" s="187">
        <f>'INFO'!$D$15</f>
      </c>
      <c r="R765" s="188">
        <f>'INFO'!$D$17</f>
      </c>
      <c r="S765" t="s" s="187">
        <f>'INFO'!$D$18</f>
      </c>
      <c r="T765" t="s" s="187">
        <f>'INFO'!$D$19</f>
      </c>
      <c r="U765" s="186">
        <f>'INFO'!$D$22</f>
        <v>0</v>
      </c>
      <c r="V765" s="186">
        <f>'INFO'!$D$23</f>
        <v>0</v>
      </c>
      <c r="W765" t="s" s="187">
        <f>'INFO'!$D$24</f>
      </c>
      <c r="X765" s="186">
        <f>'INFO'!$D$25</f>
        <v>0</v>
      </c>
      <c r="Y765" s="186">
        <f>'INFO'!$D$26</f>
        <v>0</v>
      </c>
      <c r="Z765" s="186">
        <f>'INFO'!$D$27</f>
        <v>0</v>
      </c>
      <c r="AA765" t="s" s="187">
        <f>'INFO'!$D$28</f>
      </c>
      <c r="AB765" s="186">
        <f>'INFO'!$D$29</f>
        <v>0</v>
      </c>
      <c r="AC765" s="189">
        <f>'INFO'!$J$10</f>
        <v>0</v>
      </c>
      <c r="AD765" s="186">
        <f>'INFO'!$J$9</f>
        <v>0</v>
      </c>
      <c r="AE765" s="186">
        <f>IF($G$760&gt;0,10*$G$760/D765,0)</f>
        <v>0</v>
      </c>
    </row>
    <row r="766" ht="15.35" customHeight="1">
      <c r="A766" t="s" s="180">
        <v>511</v>
      </c>
      <c r="B766" t="s" s="180">
        <v>313</v>
      </c>
      <c r="C766" s="210">
        <v>10137</v>
      </c>
      <c r="D766" s="182">
        <f>_xlfn.SUMIFS('MACROS'!R1:R87,'MACROS'!$C1:$C87,$B766)+_xlfn.SUMIFS('MACROS'!R1:R87,'MACROS'!$C1:$C87,"CH.VM.SHDTSET")</f>
        <v>0</v>
      </c>
      <c r="E766" t="s" s="183">
        <v>10</v>
      </c>
      <c r="F766" s="184">
        <f>VLOOKUP(B766,'MACROS'!C1:T87,5,FALSE)*1.05</f>
        <v>155.4</v>
      </c>
      <c r="G766" s="182">
        <f>_xlfn.SUMIFS('MACROS'!R1:R87,'MACROS'!C1:C87,B766)</f>
        <v>0</v>
      </c>
      <c r="H766" s="185">
        <f>F766*G766</f>
        <v>0</v>
      </c>
      <c r="I766" s="186">
        <f>'INFO'!$D$6</f>
        <v>0</v>
      </c>
      <c r="J766" s="186">
        <f>'INFO'!$D$7</f>
        <v>0</v>
      </c>
      <c r="K766" t="s" s="187">
        <f>'INFO'!$D$8</f>
      </c>
      <c r="L766" s="186">
        <f>'INFO'!$D$9</f>
        <v>0</v>
      </c>
      <c r="M766" s="186">
        <f>'INFO'!$D$10</f>
        <v>0</v>
      </c>
      <c r="N766" t="s" s="187">
        <f>'INFO'!$D$11</f>
      </c>
      <c r="O766" s="186">
        <f>'INFO'!$D$13</f>
        <v>0</v>
      </c>
      <c r="P766" s="186">
        <f>'INFO'!$D$14</f>
        <v>0</v>
      </c>
      <c r="Q766" t="s" s="187">
        <f>'INFO'!$D$15</f>
      </c>
      <c r="R766" s="188">
        <f>'INFO'!$D$17</f>
      </c>
      <c r="S766" t="s" s="187">
        <f>'INFO'!$D$18</f>
      </c>
      <c r="T766" t="s" s="187">
        <f>'INFO'!$D$19</f>
      </c>
      <c r="U766" s="186">
        <f>'INFO'!$D$22</f>
        <v>0</v>
      </c>
      <c r="V766" s="186">
        <f>'INFO'!$D$23</f>
        <v>0</v>
      </c>
      <c r="W766" t="s" s="187">
        <f>'INFO'!$D$24</f>
      </c>
      <c r="X766" s="186">
        <f>'INFO'!$D$25</f>
        <v>0</v>
      </c>
      <c r="Y766" s="186">
        <f>'INFO'!$D$26</f>
        <v>0</v>
      </c>
      <c r="Z766" s="186">
        <f>'INFO'!$D$27</f>
        <v>0</v>
      </c>
      <c r="AA766" t="s" s="187">
        <f>'INFO'!$D$28</f>
      </c>
      <c r="AB766" s="186">
        <f>'INFO'!$D$29</f>
        <v>0</v>
      </c>
      <c r="AC766" s="189">
        <f>'INFO'!$J$10</f>
        <v>0</v>
      </c>
      <c r="AD766" s="186">
        <f>'INFO'!$J$9</f>
        <v>0</v>
      </c>
      <c r="AE766" s="186">
        <f>IF($G$760&gt;0,10*$G$760/D766,0)</f>
        <v>0</v>
      </c>
    </row>
    <row r="767" ht="15.35" customHeight="1">
      <c r="A767" t="s" s="180">
        <v>512</v>
      </c>
      <c r="B767" t="s" s="180">
        <v>315</v>
      </c>
      <c r="C767" s="210">
        <v>10137</v>
      </c>
      <c r="D767" s="182">
        <f>_xlfn.SUMIFS('MACROS'!R1:R87,'MACROS'!$C1:$C87,$B767)+_xlfn.SUMIFS('MACROS'!R1:R87,'MACROS'!$C1:$C87,"CH.VM.SHDTSET")</f>
        <v>0</v>
      </c>
      <c r="E767" t="s" s="183">
        <v>10</v>
      </c>
      <c r="F767" s="184">
        <f>VLOOKUP(B767,'MACROS'!C1:T87,5,FALSE)*1.05</f>
        <v>162.225</v>
      </c>
      <c r="G767" s="182">
        <f>_xlfn.SUMIFS('MACROS'!R1:R87,'MACROS'!C1:C87,B767)</f>
        <v>0</v>
      </c>
      <c r="H767" s="185">
        <f>F767*G767</f>
        <v>0</v>
      </c>
      <c r="I767" s="186">
        <f>'INFO'!$D$6</f>
        <v>0</v>
      </c>
      <c r="J767" s="186">
        <f>'INFO'!$D$7</f>
        <v>0</v>
      </c>
      <c r="K767" t="s" s="187">
        <f>'INFO'!$D$8</f>
      </c>
      <c r="L767" s="186">
        <f>'INFO'!$D$9</f>
        <v>0</v>
      </c>
      <c r="M767" s="186">
        <f>'INFO'!$D$10</f>
        <v>0</v>
      </c>
      <c r="N767" t="s" s="187">
        <f>'INFO'!$D$11</f>
      </c>
      <c r="O767" s="186">
        <f>'INFO'!$D$13</f>
        <v>0</v>
      </c>
      <c r="P767" s="186">
        <f>'INFO'!$D$14</f>
        <v>0</v>
      </c>
      <c r="Q767" t="s" s="187">
        <f>'INFO'!$D$15</f>
      </c>
      <c r="R767" s="188">
        <f>'INFO'!$D$17</f>
      </c>
      <c r="S767" t="s" s="187">
        <f>'INFO'!$D$18</f>
      </c>
      <c r="T767" t="s" s="187">
        <f>'INFO'!$D$19</f>
      </c>
      <c r="U767" s="186">
        <f>'INFO'!$D$22</f>
        <v>0</v>
      </c>
      <c r="V767" s="186">
        <f>'INFO'!$D$23</f>
        <v>0</v>
      </c>
      <c r="W767" t="s" s="187">
        <f>'INFO'!$D$24</f>
      </c>
      <c r="X767" s="186">
        <f>'INFO'!$D$25</f>
        <v>0</v>
      </c>
      <c r="Y767" s="186">
        <f>'INFO'!$D$26</f>
        <v>0</v>
      </c>
      <c r="Z767" s="186">
        <f>'INFO'!$D$27</f>
        <v>0</v>
      </c>
      <c r="AA767" t="s" s="187">
        <f>'INFO'!$D$28</f>
      </c>
      <c r="AB767" s="186">
        <f>'INFO'!$D$29</f>
        <v>0</v>
      </c>
      <c r="AC767" s="189">
        <f>'INFO'!$J$10</f>
        <v>0</v>
      </c>
      <c r="AD767" s="186">
        <f>'INFO'!$J$9</f>
        <v>0</v>
      </c>
      <c r="AE767" s="186">
        <f>IF($G$760&gt;0,10*$G$760/D767,0)</f>
        <v>0</v>
      </c>
    </row>
    <row r="768" ht="15.35" customHeight="1">
      <c r="A768" t="s" s="180">
        <v>513</v>
      </c>
      <c r="B768" t="s" s="180">
        <v>317</v>
      </c>
      <c r="C768" s="210">
        <v>10137</v>
      </c>
      <c r="D768" s="182">
        <f>_xlfn.SUMIFS('MACROS'!R1:R87,'MACROS'!$C1:$C87,$B768)+_xlfn.SUMIFS('MACROS'!R1:R87,'MACROS'!$C1:$C87,"CH.VM.SHDTSET")</f>
        <v>0</v>
      </c>
      <c r="E768" t="s" s="183">
        <v>10</v>
      </c>
      <c r="F768" s="184">
        <f>VLOOKUP(B768,'MACROS'!C1:T87,5,FALSE)*1.05</f>
        <v>150.15</v>
      </c>
      <c r="G768" s="182">
        <f>_xlfn.SUMIFS('MACROS'!R1:R87,'MACROS'!C1:C87,B768)</f>
        <v>0</v>
      </c>
      <c r="H768" s="185">
        <f>F768*G768</f>
        <v>0</v>
      </c>
      <c r="I768" s="186">
        <f>'INFO'!$D$6</f>
        <v>0</v>
      </c>
      <c r="J768" s="186">
        <f>'INFO'!$D$7</f>
        <v>0</v>
      </c>
      <c r="K768" t="s" s="187">
        <f>'INFO'!$D$8</f>
      </c>
      <c r="L768" s="186">
        <f>'INFO'!$D$9</f>
        <v>0</v>
      </c>
      <c r="M768" s="186">
        <f>'INFO'!$D$10</f>
        <v>0</v>
      </c>
      <c r="N768" t="s" s="187">
        <f>'INFO'!$D$11</f>
      </c>
      <c r="O768" s="186">
        <f>'INFO'!$D$13</f>
        <v>0</v>
      </c>
      <c r="P768" s="186">
        <f>'INFO'!$D$14</f>
        <v>0</v>
      </c>
      <c r="Q768" t="s" s="187">
        <f>'INFO'!$D$15</f>
      </c>
      <c r="R768" s="188">
        <f>'INFO'!$D$17</f>
      </c>
      <c r="S768" t="s" s="187">
        <f>'INFO'!$D$18</f>
      </c>
      <c r="T768" t="s" s="187">
        <f>'INFO'!$D$19</f>
      </c>
      <c r="U768" s="186">
        <f>'INFO'!$D$22</f>
        <v>0</v>
      </c>
      <c r="V768" s="186">
        <f>'INFO'!$D$23</f>
        <v>0</v>
      </c>
      <c r="W768" t="s" s="187">
        <f>'INFO'!$D$24</f>
      </c>
      <c r="X768" s="186">
        <f>'INFO'!$D$25</f>
        <v>0</v>
      </c>
      <c r="Y768" s="186">
        <f>'INFO'!$D$26</f>
        <v>0</v>
      </c>
      <c r="Z768" s="186">
        <f>'INFO'!$D$27</f>
        <v>0</v>
      </c>
      <c r="AA768" t="s" s="187">
        <f>'INFO'!$D$28</f>
      </c>
      <c r="AB768" s="186">
        <f>'INFO'!$D$29</f>
        <v>0</v>
      </c>
      <c r="AC768" s="189">
        <f>'INFO'!$J$10</f>
        <v>0</v>
      </c>
      <c r="AD768" s="186">
        <f>'INFO'!$J$9</f>
        <v>0</v>
      </c>
      <c r="AE768" s="186">
        <f>IF($G$760&gt;0,10*$G$760/D768,0)</f>
        <v>0</v>
      </c>
    </row>
    <row r="769" ht="15.35" customHeight="1">
      <c r="A769" t="s" s="180">
        <v>514</v>
      </c>
      <c r="B769" t="s" s="180">
        <v>319</v>
      </c>
      <c r="C769" s="210">
        <v>10137</v>
      </c>
      <c r="D769" s="182">
        <f>_xlfn.SUMIFS('MACROS'!R1:R87,'MACROS'!$C1:$C87,$B769)+_xlfn.SUMIFS('MACROS'!R1:R87,'MACROS'!$C1:$C87,"CH.VM.SHDTSET")</f>
        <v>0</v>
      </c>
      <c r="E769" t="s" s="183">
        <v>10</v>
      </c>
      <c r="F769" s="184">
        <f>VLOOKUP(B769,'MACROS'!C1:T87,5,FALSE)*1.05</f>
        <v>183.225</v>
      </c>
      <c r="G769" s="182">
        <f>_xlfn.SUMIFS('MACROS'!R1:R87,'MACROS'!C1:C87,B769)</f>
        <v>0</v>
      </c>
      <c r="H769" s="185">
        <f>F769*G769</f>
        <v>0</v>
      </c>
      <c r="I769" s="186">
        <f>'INFO'!$D$6</f>
        <v>0</v>
      </c>
      <c r="J769" s="186">
        <f>'INFO'!$D$7</f>
        <v>0</v>
      </c>
      <c r="K769" t="s" s="187">
        <f>'INFO'!$D$8</f>
      </c>
      <c r="L769" s="186">
        <f>'INFO'!$D$9</f>
        <v>0</v>
      </c>
      <c r="M769" s="186">
        <f>'INFO'!$D$10</f>
        <v>0</v>
      </c>
      <c r="N769" t="s" s="187">
        <f>'INFO'!$D$11</f>
      </c>
      <c r="O769" s="186">
        <f>'INFO'!$D$13</f>
        <v>0</v>
      </c>
      <c r="P769" s="186">
        <f>'INFO'!$D$14</f>
        <v>0</v>
      </c>
      <c r="Q769" t="s" s="187">
        <f>'INFO'!$D$15</f>
      </c>
      <c r="R769" s="188">
        <f>'INFO'!$D$17</f>
      </c>
      <c r="S769" t="s" s="187">
        <f>'INFO'!$D$18</f>
      </c>
      <c r="T769" t="s" s="187">
        <f>'INFO'!$D$19</f>
      </c>
      <c r="U769" s="186">
        <f>'INFO'!$D$22</f>
        <v>0</v>
      </c>
      <c r="V769" s="186">
        <f>'INFO'!$D$23</f>
        <v>0</v>
      </c>
      <c r="W769" t="s" s="187">
        <f>'INFO'!$D$24</f>
      </c>
      <c r="X769" s="186">
        <f>'INFO'!$D$25</f>
        <v>0</v>
      </c>
      <c r="Y769" s="186">
        <f>'INFO'!$D$26</f>
        <v>0</v>
      </c>
      <c r="Z769" s="186">
        <f>'INFO'!$D$27</f>
        <v>0</v>
      </c>
      <c r="AA769" t="s" s="187">
        <f>'INFO'!$D$28</f>
      </c>
      <c r="AB769" s="186">
        <f>'INFO'!$D$29</f>
        <v>0</v>
      </c>
      <c r="AC769" s="189">
        <f>'INFO'!$J$10</f>
        <v>0</v>
      </c>
      <c r="AD769" s="186">
        <f>'INFO'!$J$9</f>
        <v>0</v>
      </c>
      <c r="AE769" s="186">
        <f>IF($G$760&gt;0,10*$G$760/D769,0)</f>
        <v>0</v>
      </c>
    </row>
    <row r="770" ht="15.35" customHeight="1">
      <c r="A770" t="s" s="180">
        <v>515</v>
      </c>
      <c r="B770" t="s" s="180">
        <v>321</v>
      </c>
      <c r="C770" s="210">
        <v>10137</v>
      </c>
      <c r="D770" s="182">
        <f>_xlfn.SUMIFS('MACROS'!R1:R87,'MACROS'!$C1:$C87,$B770)+_xlfn.SUMIFS('MACROS'!R1:R87,'MACROS'!$C1:$C87,"CH.VM.SHDTSET")</f>
        <v>0</v>
      </c>
      <c r="E770" t="s" s="183">
        <v>10</v>
      </c>
      <c r="F770" s="184">
        <f>VLOOKUP(B770,'MACROS'!C1:T87,5,FALSE)*1.05</f>
        <v>144.9</v>
      </c>
      <c r="G770" s="182">
        <f>_xlfn.SUMIFS('MACROS'!R1:R87,'MACROS'!C1:C87,B770)</f>
        <v>0</v>
      </c>
      <c r="H770" s="185">
        <f>F770*G770</f>
        <v>0</v>
      </c>
      <c r="I770" s="186">
        <f>'INFO'!$D$6</f>
        <v>0</v>
      </c>
      <c r="J770" s="186">
        <f>'INFO'!$D$7</f>
        <v>0</v>
      </c>
      <c r="K770" t="s" s="187">
        <f>'INFO'!$D$8</f>
      </c>
      <c r="L770" s="186">
        <f>'INFO'!$D$9</f>
        <v>0</v>
      </c>
      <c r="M770" s="186">
        <f>'INFO'!$D$10</f>
        <v>0</v>
      </c>
      <c r="N770" t="s" s="187">
        <f>'INFO'!$D$11</f>
      </c>
      <c r="O770" s="186">
        <f>'INFO'!$D$13</f>
        <v>0</v>
      </c>
      <c r="P770" s="186">
        <f>'INFO'!$D$14</f>
        <v>0</v>
      </c>
      <c r="Q770" t="s" s="187">
        <f>'INFO'!$D$15</f>
      </c>
      <c r="R770" s="188">
        <f>'INFO'!$D$17</f>
      </c>
      <c r="S770" t="s" s="187">
        <f>'INFO'!$D$18</f>
      </c>
      <c r="T770" t="s" s="187">
        <f>'INFO'!$D$19</f>
      </c>
      <c r="U770" s="186">
        <f>'INFO'!$D$22</f>
        <v>0</v>
      </c>
      <c r="V770" s="186">
        <f>'INFO'!$D$23</f>
        <v>0</v>
      </c>
      <c r="W770" t="s" s="187">
        <f>'INFO'!$D$24</f>
      </c>
      <c r="X770" s="186">
        <f>'INFO'!$D$25</f>
        <v>0</v>
      </c>
      <c r="Y770" s="186">
        <f>'INFO'!$D$26</f>
        <v>0</v>
      </c>
      <c r="Z770" s="186">
        <f>'INFO'!$D$27</f>
        <v>0</v>
      </c>
      <c r="AA770" t="s" s="187">
        <f>'INFO'!$D$28</f>
      </c>
      <c r="AB770" s="186">
        <f>'INFO'!$D$29</f>
        <v>0</v>
      </c>
      <c r="AC770" s="189">
        <f>'INFO'!$J$10</f>
        <v>0</v>
      </c>
      <c r="AD770" s="186">
        <f>'INFO'!$J$9</f>
        <v>0</v>
      </c>
      <c r="AE770" s="186">
        <f>IF($G$760&gt;0,10*$G$760/D770,0)</f>
        <v>0</v>
      </c>
    </row>
    <row r="771" ht="15.35" customHeight="1">
      <c r="A771" t="s" s="180">
        <v>516</v>
      </c>
      <c r="B771" t="s" s="180">
        <v>323</v>
      </c>
      <c r="C771" s="210">
        <v>10137</v>
      </c>
      <c r="D771" s="182">
        <f>_xlfn.SUMIFS('MACROS'!R1:R87,'MACROS'!$C1:$C87,$B771)+_xlfn.SUMIFS('MACROS'!R1:R87,'MACROS'!$C1:$C87,"CH.VM.SHDTSET")</f>
        <v>0</v>
      </c>
      <c r="E771" t="s" s="183">
        <v>10</v>
      </c>
      <c r="F771" s="184">
        <f>VLOOKUP(B771,'MACROS'!C1:T87,5,FALSE)*1.05</f>
        <v>161.7</v>
      </c>
      <c r="G771" s="182">
        <f>_xlfn.SUMIFS('MACROS'!R1:R87,'MACROS'!C1:C87,B771)</f>
        <v>0</v>
      </c>
      <c r="H771" s="185">
        <f>F771*G771</f>
        <v>0</v>
      </c>
      <c r="I771" s="186">
        <f>'INFO'!$D$6</f>
        <v>0</v>
      </c>
      <c r="J771" s="186">
        <f>'INFO'!$D$7</f>
        <v>0</v>
      </c>
      <c r="K771" t="s" s="187">
        <f>'INFO'!$D$8</f>
      </c>
      <c r="L771" s="186">
        <f>'INFO'!$D$9</f>
        <v>0</v>
      </c>
      <c r="M771" s="186">
        <f>'INFO'!$D$10</f>
        <v>0</v>
      </c>
      <c r="N771" t="s" s="187">
        <f>'INFO'!$D$11</f>
      </c>
      <c r="O771" s="186">
        <f>'INFO'!$D$13</f>
        <v>0</v>
      </c>
      <c r="P771" s="186">
        <f>'INFO'!$D$14</f>
        <v>0</v>
      </c>
      <c r="Q771" t="s" s="187">
        <f>'INFO'!$D$15</f>
      </c>
      <c r="R771" s="188">
        <f>'INFO'!$D$17</f>
      </c>
      <c r="S771" t="s" s="187">
        <f>'INFO'!$D$18</f>
      </c>
      <c r="T771" t="s" s="187">
        <f>'INFO'!$D$19</f>
      </c>
      <c r="U771" s="186">
        <f>'INFO'!$D$22</f>
        <v>0</v>
      </c>
      <c r="V771" s="186">
        <f>'INFO'!$D$23</f>
        <v>0</v>
      </c>
      <c r="W771" t="s" s="187">
        <f>'INFO'!$D$24</f>
      </c>
      <c r="X771" s="186">
        <f>'INFO'!$D$25</f>
        <v>0</v>
      </c>
      <c r="Y771" s="186">
        <f>'INFO'!$D$26</f>
        <v>0</v>
      </c>
      <c r="Z771" s="186">
        <f>'INFO'!$D$27</f>
        <v>0</v>
      </c>
      <c r="AA771" t="s" s="187">
        <f>'INFO'!$D$28</f>
      </c>
      <c r="AB771" s="186">
        <f>'INFO'!$D$29</f>
        <v>0</v>
      </c>
      <c r="AC771" s="189">
        <f>'INFO'!$J$10</f>
        <v>0</v>
      </c>
      <c r="AD771" s="186">
        <f>'INFO'!$J$9</f>
        <v>0</v>
      </c>
      <c r="AE771" s="186">
        <f>IF($G$760&gt;0,10*$G$760/D771,0)</f>
        <v>0</v>
      </c>
    </row>
    <row r="772" ht="15.35" customHeight="1">
      <c r="A772" t="s" s="180">
        <v>517</v>
      </c>
      <c r="B772" t="s" s="180">
        <v>325</v>
      </c>
      <c r="C772" s="210">
        <v>10137</v>
      </c>
      <c r="D772" s="182">
        <f>_xlfn.SUMIFS('MACROS'!R1:R87,'MACROS'!$C1:$C87,$B772)+_xlfn.SUMIFS('MACROS'!R1:R87,'MACROS'!$C1:$C87,"CH.VM.SHDTSET")</f>
        <v>0</v>
      </c>
      <c r="E772" t="s" s="183">
        <v>10</v>
      </c>
      <c r="F772" s="184">
        <f>VLOOKUP(B772,'MACROS'!C1:T87,5,FALSE)*1.05</f>
        <v>206.325</v>
      </c>
      <c r="G772" s="182">
        <f>_xlfn.SUMIFS('MACROS'!R1:R87,'MACROS'!C1:C87,B772)</f>
        <v>0</v>
      </c>
      <c r="H772" s="185">
        <f>F772*G772</f>
        <v>0</v>
      </c>
      <c r="I772" s="186">
        <f>'INFO'!$D$6</f>
        <v>0</v>
      </c>
      <c r="J772" s="186">
        <f>'INFO'!$D$7</f>
        <v>0</v>
      </c>
      <c r="K772" t="s" s="187">
        <f>'INFO'!$D$8</f>
      </c>
      <c r="L772" s="186">
        <f>'INFO'!$D$9</f>
        <v>0</v>
      </c>
      <c r="M772" s="186">
        <f>'INFO'!$D$10</f>
        <v>0</v>
      </c>
      <c r="N772" t="s" s="187">
        <f>'INFO'!$D$11</f>
      </c>
      <c r="O772" s="186">
        <f>'INFO'!$D$13</f>
        <v>0</v>
      </c>
      <c r="P772" s="186">
        <f>'INFO'!$D$14</f>
        <v>0</v>
      </c>
      <c r="Q772" t="s" s="187">
        <f>'INFO'!$D$15</f>
      </c>
      <c r="R772" s="188">
        <f>'INFO'!$D$17</f>
      </c>
      <c r="S772" t="s" s="187">
        <f>'INFO'!$D$18</f>
      </c>
      <c r="T772" t="s" s="187">
        <f>'INFO'!$D$19</f>
      </c>
      <c r="U772" s="186">
        <f>'INFO'!$D$22</f>
        <v>0</v>
      </c>
      <c r="V772" s="186">
        <f>'INFO'!$D$23</f>
        <v>0</v>
      </c>
      <c r="W772" t="s" s="187">
        <f>'INFO'!$D$24</f>
      </c>
      <c r="X772" s="186">
        <f>'INFO'!$D$25</f>
        <v>0</v>
      </c>
      <c r="Y772" s="186">
        <f>'INFO'!$D$26</f>
        <v>0</v>
      </c>
      <c r="Z772" s="186">
        <f>'INFO'!$D$27</f>
        <v>0</v>
      </c>
      <c r="AA772" t="s" s="187">
        <f>'INFO'!$D$28</f>
      </c>
      <c r="AB772" s="186">
        <f>'INFO'!$D$29</f>
        <v>0</v>
      </c>
      <c r="AC772" s="189">
        <f>'INFO'!$J$10</f>
        <v>0</v>
      </c>
      <c r="AD772" s="186">
        <f>'INFO'!$J$9</f>
        <v>0</v>
      </c>
      <c r="AE772" s="186">
        <f>IF($G$760&gt;0,10*$G$760/D772,0)</f>
        <v>0</v>
      </c>
    </row>
    <row r="773" ht="15.35" customHeight="1">
      <c r="A773" t="s" s="180">
        <v>518</v>
      </c>
      <c r="B773" t="s" s="180">
        <v>327</v>
      </c>
      <c r="C773" s="210">
        <v>10137</v>
      </c>
      <c r="D773" s="182">
        <f>_xlfn.SUMIFS('MACROS'!R1:R87,'MACROS'!$C1:$C87,$B773)+_xlfn.SUMIFS('MACROS'!R1:R87,'MACROS'!$C1:$C87,"CH.VM.SHDTSET")</f>
        <v>0</v>
      </c>
      <c r="E773" t="s" s="183">
        <v>10</v>
      </c>
      <c r="F773" s="184">
        <f>VLOOKUP(B773,'MACROS'!C1:T87,5,FALSE)*1.05</f>
        <v>174.3</v>
      </c>
      <c r="G773" s="182">
        <f>_xlfn.SUMIFS('MACROS'!R1:R87,'MACROS'!C1:C87,B773)</f>
        <v>0</v>
      </c>
      <c r="H773" s="185">
        <f>F773*G773</f>
        <v>0</v>
      </c>
      <c r="I773" s="186">
        <f>'INFO'!$D$6</f>
        <v>0</v>
      </c>
      <c r="J773" s="186">
        <f>'INFO'!$D$7</f>
        <v>0</v>
      </c>
      <c r="K773" t="s" s="187">
        <f>'INFO'!$D$8</f>
      </c>
      <c r="L773" s="186">
        <f>'INFO'!$D$9</f>
        <v>0</v>
      </c>
      <c r="M773" s="186">
        <f>'INFO'!$D$10</f>
        <v>0</v>
      </c>
      <c r="N773" t="s" s="187">
        <f>'INFO'!$D$11</f>
      </c>
      <c r="O773" s="186">
        <f>'INFO'!$D$13</f>
        <v>0</v>
      </c>
      <c r="P773" s="186">
        <f>'INFO'!$D$14</f>
        <v>0</v>
      </c>
      <c r="Q773" t="s" s="187">
        <f>'INFO'!$D$15</f>
      </c>
      <c r="R773" s="188">
        <f>'INFO'!$D$17</f>
      </c>
      <c r="S773" t="s" s="187">
        <f>'INFO'!$D$18</f>
      </c>
      <c r="T773" t="s" s="187">
        <f>'INFO'!$D$19</f>
      </c>
      <c r="U773" s="186">
        <f>'INFO'!$D$22</f>
        <v>0</v>
      </c>
      <c r="V773" s="186">
        <f>'INFO'!$D$23</f>
        <v>0</v>
      </c>
      <c r="W773" t="s" s="187">
        <f>'INFO'!$D$24</f>
      </c>
      <c r="X773" s="186">
        <f>'INFO'!$D$25</f>
        <v>0</v>
      </c>
      <c r="Y773" s="186">
        <f>'INFO'!$D$26</f>
        <v>0</v>
      </c>
      <c r="Z773" s="186">
        <f>'INFO'!$D$27</f>
        <v>0</v>
      </c>
      <c r="AA773" t="s" s="187">
        <f>'INFO'!$D$28</f>
      </c>
      <c r="AB773" s="186">
        <f>'INFO'!$D$29</f>
        <v>0</v>
      </c>
      <c r="AC773" s="189">
        <f>'INFO'!$J$10</f>
        <v>0</v>
      </c>
      <c r="AD773" s="186">
        <f>'INFO'!$J$9</f>
        <v>0</v>
      </c>
      <c r="AE773" s="186">
        <f>IF($G$760&gt;0,10*$G$760/D773,0)</f>
        <v>0</v>
      </c>
    </row>
    <row r="774" ht="15.35" customHeight="1">
      <c r="A774" t="s" s="187">
        <v>519</v>
      </c>
      <c r="B774" t="s" s="180">
        <v>329</v>
      </c>
      <c r="C774" s="211">
        <v>10137</v>
      </c>
      <c r="D774" s="182">
        <f>_xlfn.SUMIFS('MACROS'!R1:R87,'MACROS'!$C1:$C87,$B774)+_xlfn.SUMIFS('MACROS'!R1:R87,'MACROS'!$C1:$C87,"CH.VM.SHDTSET")</f>
        <v>0</v>
      </c>
      <c r="E774" t="s" s="183">
        <v>10</v>
      </c>
      <c r="F774" s="184">
        <f>VLOOKUP(B774,'MACROS'!C1:T87,5,FALSE)*1.05</f>
        <v>186.375</v>
      </c>
      <c r="G774" s="182">
        <f>_xlfn.SUMIFS('MACROS'!R1:R87,'MACROS'!C1:C87,B774)</f>
        <v>0</v>
      </c>
      <c r="H774" s="185">
        <f>F774*G774</f>
        <v>0</v>
      </c>
      <c r="I774" s="186">
        <f>'INFO'!$D$6</f>
        <v>0</v>
      </c>
      <c r="J774" s="186">
        <f>'INFO'!$D$7</f>
        <v>0</v>
      </c>
      <c r="K774" t="s" s="187">
        <f>'INFO'!$D$8</f>
      </c>
      <c r="L774" s="186">
        <f>'INFO'!$D$9</f>
        <v>0</v>
      </c>
      <c r="M774" s="186">
        <f>'INFO'!$D$10</f>
        <v>0</v>
      </c>
      <c r="N774" t="s" s="187">
        <f>'INFO'!$D$11</f>
      </c>
      <c r="O774" s="186">
        <f>'INFO'!$D$13</f>
        <v>0</v>
      </c>
      <c r="P774" s="186">
        <f>'INFO'!$D$14</f>
        <v>0</v>
      </c>
      <c r="Q774" t="s" s="187">
        <f>'INFO'!$D$15</f>
      </c>
      <c r="R774" s="188">
        <f>'INFO'!$D$17</f>
      </c>
      <c r="S774" t="s" s="187">
        <f>'INFO'!$D$18</f>
      </c>
      <c r="T774" t="s" s="187">
        <f>'INFO'!$D$19</f>
      </c>
      <c r="U774" s="186">
        <f>'INFO'!$D$22</f>
        <v>0</v>
      </c>
      <c r="V774" s="186">
        <f>'INFO'!$D$23</f>
        <v>0</v>
      </c>
      <c r="W774" t="s" s="187">
        <f>'INFO'!$D$24</f>
      </c>
      <c r="X774" s="186">
        <f>'INFO'!$D$25</f>
        <v>0</v>
      </c>
      <c r="Y774" s="186">
        <f>'INFO'!$D$26</f>
        <v>0</v>
      </c>
      <c r="Z774" s="186">
        <f>'INFO'!$D$27</f>
        <v>0</v>
      </c>
      <c r="AA774" t="s" s="187">
        <f>'INFO'!$D$28</f>
      </c>
      <c r="AB774" s="186">
        <f>'INFO'!$D$29</f>
        <v>0</v>
      </c>
      <c r="AC774" s="189">
        <f>'INFO'!$J$10</f>
        <v>0</v>
      </c>
      <c r="AD774" s="186">
        <f>'INFO'!$J$9</f>
        <v>0</v>
      </c>
      <c r="AE774" s="191">
        <f>IF($G$760&gt;0,10*$G$760/D774,0)</f>
        <v>0</v>
      </c>
    </row>
    <row r="775" ht="15.35" customHeight="1">
      <c r="A775" t="s" s="192">
        <v>490</v>
      </c>
      <c r="B775" t="s" s="202">
        <v>270</v>
      </c>
      <c r="C775" s="207">
        <v>10082</v>
      </c>
      <c r="D775" s="169"/>
      <c r="E775" t="s" s="194">
        <v>11</v>
      </c>
      <c r="F775" s="195">
        <f>VLOOKUP(B775,'MACROS'!C1:T87,5,FALSE)*1.05</f>
        <v>1770.825</v>
      </c>
      <c r="G775" s="172">
        <f>_xlfn.SUMIFS('MACROS'!S1:S87,'MACROS'!C1:C87,B775)</f>
        <v>0</v>
      </c>
      <c r="H775" s="196">
        <f>F775*G775</f>
        <v>0</v>
      </c>
      <c r="I775" s="197">
        <f>'INFO'!$D$6</f>
        <v>0</v>
      </c>
      <c r="J775" s="197">
        <f>'INFO'!$D$7</f>
        <v>0</v>
      </c>
      <c r="K775" t="s" s="198">
        <f>'INFO'!$D$8</f>
      </c>
      <c r="L775" s="197">
        <f>'INFO'!$D$9</f>
        <v>0</v>
      </c>
      <c r="M775" s="197">
        <f>'INFO'!$D$10</f>
        <v>0</v>
      </c>
      <c r="N775" t="s" s="198">
        <f>'INFO'!$D$11</f>
      </c>
      <c r="O775" s="197">
        <f>'INFO'!$D$13</f>
        <v>0</v>
      </c>
      <c r="P775" s="197">
        <f>'INFO'!$D$14</f>
        <v>0</v>
      </c>
      <c r="Q775" t="s" s="198">
        <f>'INFO'!$D$15</f>
      </c>
      <c r="R775" s="199">
        <f>'INFO'!$D$17</f>
      </c>
      <c r="S775" t="s" s="198">
        <f>'INFO'!$D$18</f>
      </c>
      <c r="T775" t="s" s="198">
        <f>'INFO'!$D$19</f>
      </c>
      <c r="U775" s="197">
        <f>'INFO'!$D$22</f>
        <v>0</v>
      </c>
      <c r="V775" s="197">
        <f>'INFO'!$D$23</f>
        <v>0</v>
      </c>
      <c r="W775" t="s" s="198">
        <f>'INFO'!$D$24</f>
      </c>
      <c r="X775" s="197">
        <f>'INFO'!$D$25</f>
        <v>0</v>
      </c>
      <c r="Y775" s="197">
        <f>'INFO'!$D$26</f>
        <v>0</v>
      </c>
      <c r="Z775" s="197">
        <f>'INFO'!$D$27</f>
        <v>0</v>
      </c>
      <c r="AA775" t="s" s="198">
        <f>'INFO'!$D$28</f>
      </c>
      <c r="AB775" s="197">
        <f>'INFO'!$D$29</f>
        <v>0</v>
      </c>
      <c r="AC775" s="200">
        <f>'INFO'!$J$10</f>
        <v>0</v>
      </c>
      <c r="AD775" s="201">
        <f>'INFO'!$J$9</f>
        <v>0</v>
      </c>
      <c r="AE775" s="179"/>
    </row>
    <row r="776" ht="15.35" customHeight="1">
      <c r="A776" t="s" s="187">
        <v>491</v>
      </c>
      <c r="B776" t="s" s="204">
        <v>273</v>
      </c>
      <c r="C776" s="208">
        <v>10082</v>
      </c>
      <c r="D776" s="182">
        <f>_xlfn.SUMIFS('MACROS'!S1:S87,'MACROS'!$C1:$C87,$B776)+_xlfn.SUMIFS('MACROS'!S1:S87,'MACROS'!$C1:$C87,"CH.VM.SHSET")</f>
        <v>0</v>
      </c>
      <c r="E776" t="s" s="183">
        <v>11</v>
      </c>
      <c r="F776" s="184">
        <f>VLOOKUP(B776,'MACROS'!C1:T87,5,FALSE)*1.05</f>
        <v>151.725</v>
      </c>
      <c r="G776" s="182">
        <f>_xlfn.SUMIFS('MACROS'!S1:S87,'MACROS'!C1:C87,B776)</f>
        <v>0</v>
      </c>
      <c r="H776" s="185">
        <f>F776*G776</f>
        <v>0</v>
      </c>
      <c r="I776" s="186">
        <f>'INFO'!$D$6</f>
        <v>0</v>
      </c>
      <c r="J776" s="186">
        <f>'INFO'!$D$7</f>
        <v>0</v>
      </c>
      <c r="K776" t="s" s="187">
        <f>'INFO'!$D$8</f>
      </c>
      <c r="L776" s="186">
        <f>'INFO'!$D$9</f>
        <v>0</v>
      </c>
      <c r="M776" s="186">
        <f>'INFO'!$D$10</f>
        <v>0</v>
      </c>
      <c r="N776" t="s" s="187">
        <f>'INFO'!$D$11</f>
      </c>
      <c r="O776" s="186">
        <f>'INFO'!$D$13</f>
        <v>0</v>
      </c>
      <c r="P776" s="186">
        <f>'INFO'!$D$14</f>
        <v>0</v>
      </c>
      <c r="Q776" t="s" s="187">
        <f>'INFO'!$D$15</f>
      </c>
      <c r="R776" s="188">
        <f>'INFO'!$D$17</f>
      </c>
      <c r="S776" t="s" s="187">
        <f>'INFO'!$D$18</f>
      </c>
      <c r="T776" t="s" s="187">
        <f>'INFO'!$D$19</f>
      </c>
      <c r="U776" s="186">
        <f>'INFO'!$D$22</f>
        <v>0</v>
      </c>
      <c r="V776" s="186">
        <f>'INFO'!$D$23</f>
        <v>0</v>
      </c>
      <c r="W776" t="s" s="187">
        <f>'INFO'!$D$24</f>
      </c>
      <c r="X776" s="186">
        <f>'INFO'!$D$25</f>
        <v>0</v>
      </c>
      <c r="Y776" s="186">
        <f>'INFO'!$D$26</f>
        <v>0</v>
      </c>
      <c r="Z776" s="186">
        <f>'INFO'!$D$27</f>
        <v>0</v>
      </c>
      <c r="AA776" t="s" s="187">
        <f>'INFO'!$D$28</f>
      </c>
      <c r="AB776" s="186">
        <f>'INFO'!$D$29</f>
        <v>0</v>
      </c>
      <c r="AC776" s="189">
        <f>'INFO'!$J$10</f>
        <v>0</v>
      </c>
      <c r="AD776" s="186">
        <f>'INFO'!$J$9</f>
        <v>0</v>
      </c>
      <c r="AE776" s="190">
        <f>IF($G$775&gt;0,10*$G$775/D776,0)</f>
        <v>0</v>
      </c>
    </row>
    <row r="777" ht="15.35" customHeight="1">
      <c r="A777" t="s" s="187">
        <v>492</v>
      </c>
      <c r="B777" t="s" s="204">
        <v>275</v>
      </c>
      <c r="C777" s="208">
        <v>10082</v>
      </c>
      <c r="D777" s="182">
        <f>_xlfn.SUMIFS('MACROS'!S1:S87,'MACROS'!$C1:$C87,$B777)+_xlfn.SUMIFS('MACROS'!S1:S87,'MACROS'!$C1:$C87,"CH.VM.SHSET")</f>
        <v>0</v>
      </c>
      <c r="E777" t="s" s="183">
        <v>11</v>
      </c>
      <c r="F777" s="184">
        <f>VLOOKUP(B777,'MACROS'!C1:T87,5,FALSE)*1.05</f>
        <v>143.325</v>
      </c>
      <c r="G777" s="182">
        <f>_xlfn.SUMIFS('MACROS'!S1:S87,'MACROS'!C1:C87,B777)</f>
        <v>0</v>
      </c>
      <c r="H777" s="185">
        <f>F777*G777</f>
        <v>0</v>
      </c>
      <c r="I777" s="186">
        <f>'INFO'!$D$6</f>
        <v>0</v>
      </c>
      <c r="J777" s="186">
        <f>'INFO'!$D$7</f>
        <v>0</v>
      </c>
      <c r="K777" t="s" s="187">
        <f>'INFO'!$D$8</f>
      </c>
      <c r="L777" s="186">
        <f>'INFO'!$D$9</f>
        <v>0</v>
      </c>
      <c r="M777" s="186">
        <f>'INFO'!$D$10</f>
        <v>0</v>
      </c>
      <c r="N777" t="s" s="187">
        <f>'INFO'!$D$11</f>
      </c>
      <c r="O777" s="186">
        <f>'INFO'!$D$13</f>
        <v>0</v>
      </c>
      <c r="P777" s="186">
        <f>'INFO'!$D$14</f>
        <v>0</v>
      </c>
      <c r="Q777" t="s" s="187">
        <f>'INFO'!$D$15</f>
      </c>
      <c r="R777" s="188">
        <f>'INFO'!$D$17</f>
      </c>
      <c r="S777" t="s" s="187">
        <f>'INFO'!$D$18</f>
      </c>
      <c r="T777" t="s" s="187">
        <f>'INFO'!$D$19</f>
      </c>
      <c r="U777" s="186">
        <f>'INFO'!$D$22</f>
        <v>0</v>
      </c>
      <c r="V777" s="186">
        <f>'INFO'!$D$23</f>
        <v>0</v>
      </c>
      <c r="W777" t="s" s="187">
        <f>'INFO'!$D$24</f>
      </c>
      <c r="X777" s="186">
        <f>'INFO'!$D$25</f>
        <v>0</v>
      </c>
      <c r="Y777" s="186">
        <f>'INFO'!$D$26</f>
        <v>0</v>
      </c>
      <c r="Z777" s="186">
        <f>'INFO'!$D$27</f>
        <v>0</v>
      </c>
      <c r="AA777" t="s" s="187">
        <f>'INFO'!$D$28</f>
      </c>
      <c r="AB777" s="186">
        <f>'INFO'!$D$29</f>
        <v>0</v>
      </c>
      <c r="AC777" s="189">
        <f>'INFO'!$J$10</f>
        <v>0</v>
      </c>
      <c r="AD777" s="186">
        <f>'INFO'!$J$9</f>
        <v>0</v>
      </c>
      <c r="AE777" s="186">
        <f>IF($G$775&gt;0,10*$G$775/D777,0)</f>
        <v>0</v>
      </c>
    </row>
    <row r="778" ht="15.35" customHeight="1">
      <c r="A778" t="s" s="187">
        <v>493</v>
      </c>
      <c r="B778" t="s" s="204">
        <v>277</v>
      </c>
      <c r="C778" s="208">
        <v>10082</v>
      </c>
      <c r="D778" s="182">
        <f>_xlfn.SUMIFS('MACROS'!S1:S87,'MACROS'!$C1:$C87,$B778)+_xlfn.SUMIFS('MACROS'!S1:S87,'MACROS'!$C1:$C87,"CH.VM.SHSET")</f>
        <v>0</v>
      </c>
      <c r="E778" t="s" s="183">
        <v>11</v>
      </c>
      <c r="F778" s="184">
        <f>VLOOKUP(B778,'MACROS'!C1:T87,5,FALSE)*1.05</f>
        <v>132.3</v>
      </c>
      <c r="G778" s="182">
        <f>_xlfn.SUMIFS('MACROS'!S1:S87,'MACROS'!C1:C87,B778)</f>
        <v>0</v>
      </c>
      <c r="H778" s="185">
        <f>F778*G778</f>
        <v>0</v>
      </c>
      <c r="I778" s="186">
        <f>'INFO'!$D$6</f>
        <v>0</v>
      </c>
      <c r="J778" s="186">
        <f>'INFO'!$D$7</f>
        <v>0</v>
      </c>
      <c r="K778" t="s" s="187">
        <f>'INFO'!$D$8</f>
      </c>
      <c r="L778" s="186">
        <f>'INFO'!$D$9</f>
        <v>0</v>
      </c>
      <c r="M778" s="186">
        <f>'INFO'!$D$10</f>
        <v>0</v>
      </c>
      <c r="N778" t="s" s="187">
        <f>'INFO'!$D$11</f>
      </c>
      <c r="O778" s="186">
        <f>'INFO'!$D$13</f>
        <v>0</v>
      </c>
      <c r="P778" s="186">
        <f>'INFO'!$D$14</f>
        <v>0</v>
      </c>
      <c r="Q778" t="s" s="187">
        <f>'INFO'!$D$15</f>
      </c>
      <c r="R778" s="188">
        <f>'INFO'!$D$17</f>
      </c>
      <c r="S778" t="s" s="187">
        <f>'INFO'!$D$18</f>
      </c>
      <c r="T778" t="s" s="187">
        <f>'INFO'!$D$19</f>
      </c>
      <c r="U778" s="186">
        <f>'INFO'!$D$22</f>
        <v>0</v>
      </c>
      <c r="V778" s="186">
        <f>'INFO'!$D$23</f>
        <v>0</v>
      </c>
      <c r="W778" t="s" s="187">
        <f>'INFO'!$D$24</f>
      </c>
      <c r="X778" s="186">
        <f>'INFO'!$D$25</f>
        <v>0</v>
      </c>
      <c r="Y778" s="186">
        <f>'INFO'!$D$26</f>
        <v>0</v>
      </c>
      <c r="Z778" s="186">
        <f>'INFO'!$D$27</f>
        <v>0</v>
      </c>
      <c r="AA778" t="s" s="187">
        <f>'INFO'!$D$28</f>
      </c>
      <c r="AB778" s="186">
        <f>'INFO'!$D$29</f>
        <v>0</v>
      </c>
      <c r="AC778" s="189">
        <f>'INFO'!$J$10</f>
        <v>0</v>
      </c>
      <c r="AD778" s="186">
        <f>'INFO'!$J$9</f>
        <v>0</v>
      </c>
      <c r="AE778" s="186">
        <f>IF($G$775&gt;0,10*$G$775/D778,0)</f>
        <v>0</v>
      </c>
    </row>
    <row r="779" ht="15.35" customHeight="1">
      <c r="A779" t="s" s="180">
        <v>494</v>
      </c>
      <c r="B779" t="s" s="204">
        <v>279</v>
      </c>
      <c r="C779" s="208">
        <v>10082</v>
      </c>
      <c r="D779" s="182">
        <f>_xlfn.SUMIFS('MACROS'!S1:S87,'MACROS'!$C1:$C87,$B779)+_xlfn.SUMIFS('MACROS'!S1:S87,'MACROS'!$C1:$C87,"CH.VM.SHSET")</f>
        <v>0</v>
      </c>
      <c r="E779" t="s" s="183">
        <v>11</v>
      </c>
      <c r="F779" s="184">
        <f>VLOOKUP(B779,'MACROS'!C1:T87,5,FALSE)*1.05</f>
        <v>135.45</v>
      </c>
      <c r="G779" s="182">
        <f>_xlfn.SUMIFS('MACROS'!S1:S87,'MACROS'!C1:C87,B779)</f>
        <v>0</v>
      </c>
      <c r="H779" s="185">
        <f>F779*G779</f>
        <v>0</v>
      </c>
      <c r="I779" s="186">
        <f>'INFO'!$D$6</f>
        <v>0</v>
      </c>
      <c r="J779" s="186">
        <f>'INFO'!$D$7</f>
        <v>0</v>
      </c>
      <c r="K779" t="s" s="187">
        <f>'INFO'!$D$8</f>
      </c>
      <c r="L779" s="186">
        <f>'INFO'!$D$9</f>
        <v>0</v>
      </c>
      <c r="M779" s="186">
        <f>'INFO'!$D$10</f>
        <v>0</v>
      </c>
      <c r="N779" t="s" s="187">
        <f>'INFO'!$D$11</f>
      </c>
      <c r="O779" s="186">
        <f>'INFO'!$D$13</f>
        <v>0</v>
      </c>
      <c r="P779" s="186">
        <f>'INFO'!$D$14</f>
        <v>0</v>
      </c>
      <c r="Q779" t="s" s="187">
        <f>'INFO'!$D$15</f>
      </c>
      <c r="R779" s="188">
        <f>'INFO'!$D$17</f>
      </c>
      <c r="S779" t="s" s="187">
        <f>'INFO'!$D$18</f>
      </c>
      <c r="T779" t="s" s="187">
        <f>'INFO'!$D$19</f>
      </c>
      <c r="U779" s="186">
        <f>'INFO'!$D$22</f>
        <v>0</v>
      </c>
      <c r="V779" s="186">
        <f>'INFO'!$D$23</f>
        <v>0</v>
      </c>
      <c r="W779" t="s" s="187">
        <f>'INFO'!$D$24</f>
      </c>
      <c r="X779" s="186">
        <f>'INFO'!$D$25</f>
        <v>0</v>
      </c>
      <c r="Y779" s="186">
        <f>'INFO'!$D$26</f>
        <v>0</v>
      </c>
      <c r="Z779" s="186">
        <f>'INFO'!$D$27</f>
        <v>0</v>
      </c>
      <c r="AA779" t="s" s="187">
        <f>'INFO'!$D$28</f>
      </c>
      <c r="AB779" s="186">
        <f>'INFO'!$D$29</f>
        <v>0</v>
      </c>
      <c r="AC779" s="189">
        <f>'INFO'!$J$10</f>
        <v>0</v>
      </c>
      <c r="AD779" s="186">
        <f>'INFO'!$J$9</f>
        <v>0</v>
      </c>
      <c r="AE779" s="186">
        <f>IF($G$775&gt;0,10*$G$775/D779,0)</f>
        <v>0</v>
      </c>
    </row>
    <row r="780" ht="15.35" customHeight="1">
      <c r="A780" t="s" s="180">
        <v>495</v>
      </c>
      <c r="B780" t="s" s="204">
        <v>281</v>
      </c>
      <c r="C780" s="208">
        <v>10082</v>
      </c>
      <c r="D780" s="182">
        <f>_xlfn.SUMIFS('MACROS'!S1:S87,'MACROS'!$C1:$C87,$B780)+_xlfn.SUMIFS('MACROS'!S1:S87,'MACROS'!$C1:$C87,"CH.VM.SHSET")</f>
        <v>0</v>
      </c>
      <c r="E780" t="s" s="183">
        <v>11</v>
      </c>
      <c r="F780" s="184">
        <f>VLOOKUP(B780,'MACROS'!C1:T87,5,FALSE)*1.05</f>
        <v>160.65</v>
      </c>
      <c r="G780" s="182">
        <f>_xlfn.SUMIFS('MACROS'!S1:S87,'MACROS'!C1:C87,B780)</f>
        <v>0</v>
      </c>
      <c r="H780" s="185">
        <f>F780*G780</f>
        <v>0</v>
      </c>
      <c r="I780" s="186">
        <f>'INFO'!$D$6</f>
        <v>0</v>
      </c>
      <c r="J780" s="186">
        <f>'INFO'!$D$7</f>
        <v>0</v>
      </c>
      <c r="K780" t="s" s="187">
        <f>'INFO'!$D$8</f>
      </c>
      <c r="L780" s="186">
        <f>'INFO'!$D$9</f>
        <v>0</v>
      </c>
      <c r="M780" s="186">
        <f>'INFO'!$D$10</f>
        <v>0</v>
      </c>
      <c r="N780" t="s" s="187">
        <f>'INFO'!$D$11</f>
      </c>
      <c r="O780" s="186">
        <f>'INFO'!$D$13</f>
        <v>0</v>
      </c>
      <c r="P780" s="186">
        <f>'INFO'!$D$14</f>
        <v>0</v>
      </c>
      <c r="Q780" t="s" s="187">
        <f>'INFO'!$D$15</f>
      </c>
      <c r="R780" s="188">
        <f>'INFO'!$D$17</f>
      </c>
      <c r="S780" t="s" s="187">
        <f>'INFO'!$D$18</f>
      </c>
      <c r="T780" t="s" s="187">
        <f>'INFO'!$D$19</f>
      </c>
      <c r="U780" s="186">
        <f>'INFO'!$D$22</f>
        <v>0</v>
      </c>
      <c r="V780" s="186">
        <f>'INFO'!$D$23</f>
        <v>0</v>
      </c>
      <c r="W780" t="s" s="187">
        <f>'INFO'!$D$24</f>
      </c>
      <c r="X780" s="186">
        <f>'INFO'!$D$25</f>
        <v>0</v>
      </c>
      <c r="Y780" s="186">
        <f>'INFO'!$D$26</f>
        <v>0</v>
      </c>
      <c r="Z780" s="186">
        <f>'INFO'!$D$27</f>
        <v>0</v>
      </c>
      <c r="AA780" t="s" s="187">
        <f>'INFO'!$D$28</f>
      </c>
      <c r="AB780" s="186">
        <f>'INFO'!$D$29</f>
        <v>0</v>
      </c>
      <c r="AC780" s="189">
        <f>'INFO'!$J$10</f>
        <v>0</v>
      </c>
      <c r="AD780" s="186">
        <f>'INFO'!$J$9</f>
        <v>0</v>
      </c>
      <c r="AE780" s="186">
        <f>IF($G$775&gt;0,10*$G$775/D780,0)</f>
        <v>0</v>
      </c>
    </row>
    <row r="781" ht="15.35" customHeight="1">
      <c r="A781" t="s" s="180">
        <v>496</v>
      </c>
      <c r="B781" t="s" s="204">
        <v>283</v>
      </c>
      <c r="C781" s="208">
        <v>10082</v>
      </c>
      <c r="D781" s="182">
        <f>_xlfn.SUMIFS('MACROS'!S1:S87,'MACROS'!$C1:$C87,$B781)+_xlfn.SUMIFS('MACROS'!S1:S87,'MACROS'!$C1:$C87,"CH.VM.SHSET")</f>
        <v>0</v>
      </c>
      <c r="E781" t="s" s="183">
        <v>11</v>
      </c>
      <c r="F781" s="184">
        <f>VLOOKUP(B781,'MACROS'!C1:T87,5,FALSE)*1.05</f>
        <v>127.575</v>
      </c>
      <c r="G781" s="182">
        <f>_xlfn.SUMIFS('MACROS'!S1:S87,'MACROS'!C1:C87,B781)</f>
        <v>0</v>
      </c>
      <c r="H781" s="185">
        <f>F781*G781</f>
        <v>0</v>
      </c>
      <c r="I781" s="186">
        <f>'INFO'!$D$6</f>
        <v>0</v>
      </c>
      <c r="J781" s="186">
        <f>'INFO'!$D$7</f>
        <v>0</v>
      </c>
      <c r="K781" t="s" s="187">
        <f>'INFO'!$D$8</f>
      </c>
      <c r="L781" s="186">
        <f>'INFO'!$D$9</f>
        <v>0</v>
      </c>
      <c r="M781" s="186">
        <f>'INFO'!$D$10</f>
        <v>0</v>
      </c>
      <c r="N781" t="s" s="187">
        <f>'INFO'!$D$11</f>
      </c>
      <c r="O781" s="186">
        <f>'INFO'!$D$13</f>
        <v>0</v>
      </c>
      <c r="P781" s="186">
        <f>'INFO'!$D$14</f>
        <v>0</v>
      </c>
      <c r="Q781" t="s" s="187">
        <f>'INFO'!$D$15</f>
      </c>
      <c r="R781" s="188">
        <f>'INFO'!$D$17</f>
      </c>
      <c r="S781" t="s" s="187">
        <f>'INFO'!$D$18</f>
      </c>
      <c r="T781" t="s" s="187">
        <f>'INFO'!$D$19</f>
      </c>
      <c r="U781" s="186">
        <f>'INFO'!$D$22</f>
        <v>0</v>
      </c>
      <c r="V781" s="186">
        <f>'INFO'!$D$23</f>
        <v>0</v>
      </c>
      <c r="W781" t="s" s="187">
        <f>'INFO'!$D$24</f>
      </c>
      <c r="X781" s="186">
        <f>'INFO'!$D$25</f>
        <v>0</v>
      </c>
      <c r="Y781" s="186">
        <f>'INFO'!$D$26</f>
        <v>0</v>
      </c>
      <c r="Z781" s="186">
        <f>'INFO'!$D$27</f>
        <v>0</v>
      </c>
      <c r="AA781" t="s" s="187">
        <f>'INFO'!$D$28</f>
      </c>
      <c r="AB781" s="186">
        <f>'INFO'!$D$29</f>
        <v>0</v>
      </c>
      <c r="AC781" s="189">
        <f>'INFO'!$J$10</f>
        <v>0</v>
      </c>
      <c r="AD781" s="186">
        <f>'INFO'!$J$9</f>
        <v>0</v>
      </c>
      <c r="AE781" s="186">
        <f>IF($G$775&gt;0,10*$G$775/D781,0)</f>
        <v>0</v>
      </c>
    </row>
    <row r="782" ht="15.35" customHeight="1">
      <c r="A782" t="s" s="180">
        <v>497</v>
      </c>
      <c r="B782" t="s" s="204">
        <v>285</v>
      </c>
      <c r="C782" s="208">
        <v>10082</v>
      </c>
      <c r="D782" s="182">
        <f>_xlfn.SUMIFS('MACROS'!S1:S87,'MACROS'!$C1:$C87,$B782)+_xlfn.SUMIFS('MACROS'!S1:S87,'MACROS'!$C1:$C87,"CH.VM.SHSET")</f>
        <v>0</v>
      </c>
      <c r="E782" t="s" s="183">
        <v>11</v>
      </c>
      <c r="F782" s="184">
        <f>VLOOKUP(B782,'MACROS'!C1:T87,5,FALSE)*1.05</f>
        <v>132.3</v>
      </c>
      <c r="G782" s="182">
        <f>_xlfn.SUMIFS('MACROS'!S1:S87,'MACROS'!C1:C87,B782)</f>
        <v>0</v>
      </c>
      <c r="H782" s="185">
        <f>F782*G782</f>
        <v>0</v>
      </c>
      <c r="I782" s="186">
        <f>'INFO'!$D$6</f>
        <v>0</v>
      </c>
      <c r="J782" s="186">
        <f>'INFO'!$D$7</f>
        <v>0</v>
      </c>
      <c r="K782" t="s" s="187">
        <f>'INFO'!$D$8</f>
      </c>
      <c r="L782" s="186">
        <f>'INFO'!$D$9</f>
        <v>0</v>
      </c>
      <c r="M782" s="186">
        <f>'INFO'!$D$10</f>
        <v>0</v>
      </c>
      <c r="N782" t="s" s="187">
        <f>'INFO'!$D$11</f>
      </c>
      <c r="O782" s="186">
        <f>'INFO'!$D$13</f>
        <v>0</v>
      </c>
      <c r="P782" s="186">
        <f>'INFO'!$D$14</f>
        <v>0</v>
      </c>
      <c r="Q782" t="s" s="187">
        <f>'INFO'!$D$15</f>
      </c>
      <c r="R782" s="188">
        <f>'INFO'!$D$17</f>
      </c>
      <c r="S782" t="s" s="187">
        <f>'INFO'!$D$18</f>
      </c>
      <c r="T782" t="s" s="187">
        <f>'INFO'!$D$19</f>
      </c>
      <c r="U782" s="186">
        <f>'INFO'!$D$22</f>
        <v>0</v>
      </c>
      <c r="V782" s="186">
        <f>'INFO'!$D$23</f>
        <v>0</v>
      </c>
      <c r="W782" t="s" s="187">
        <f>'INFO'!$D$24</f>
      </c>
      <c r="X782" s="186">
        <f>'INFO'!$D$25</f>
        <v>0</v>
      </c>
      <c r="Y782" s="186">
        <f>'INFO'!$D$26</f>
        <v>0</v>
      </c>
      <c r="Z782" s="186">
        <f>'INFO'!$D$27</f>
        <v>0</v>
      </c>
      <c r="AA782" t="s" s="187">
        <f>'INFO'!$D$28</f>
      </c>
      <c r="AB782" s="186">
        <f>'INFO'!$D$29</f>
        <v>0</v>
      </c>
      <c r="AC782" s="189">
        <f>'INFO'!$J$10</f>
        <v>0</v>
      </c>
      <c r="AD782" s="186">
        <f>'INFO'!$J$9</f>
        <v>0</v>
      </c>
      <c r="AE782" s="186">
        <f>IF($G$775&gt;0,10*$G$775/D782,0)</f>
        <v>0</v>
      </c>
    </row>
    <row r="783" ht="15.35" customHeight="1">
      <c r="A783" t="s" s="180">
        <v>498</v>
      </c>
      <c r="B783" t="s" s="204">
        <v>287</v>
      </c>
      <c r="C783" s="208">
        <v>10082</v>
      </c>
      <c r="D783" s="182">
        <f>_xlfn.SUMIFS('MACROS'!S1:S87,'MACROS'!$C1:$C87,$B783)+_xlfn.SUMIFS('MACROS'!S1:S87,'MACROS'!$C1:$C87,"CH.VM.SHSET")</f>
        <v>0</v>
      </c>
      <c r="E783" t="s" s="183">
        <v>11</v>
      </c>
      <c r="F783" s="184">
        <f>VLOOKUP(B783,'MACROS'!C1:T87,5,FALSE)*1.05</f>
        <v>123.9</v>
      </c>
      <c r="G783" s="182">
        <f>_xlfn.SUMIFS('MACROS'!S1:S87,'MACROS'!C1:C87,B783)</f>
        <v>0</v>
      </c>
      <c r="H783" s="185">
        <f>F783*G783</f>
        <v>0</v>
      </c>
      <c r="I783" s="186">
        <f>'INFO'!$D$6</f>
        <v>0</v>
      </c>
      <c r="J783" s="186">
        <f>'INFO'!$D$7</f>
        <v>0</v>
      </c>
      <c r="K783" t="s" s="187">
        <f>'INFO'!$D$8</f>
      </c>
      <c r="L783" s="186">
        <f>'INFO'!$D$9</f>
        <v>0</v>
      </c>
      <c r="M783" s="186">
        <f>'INFO'!$D$10</f>
        <v>0</v>
      </c>
      <c r="N783" t="s" s="187">
        <f>'INFO'!$D$11</f>
      </c>
      <c r="O783" s="186">
        <f>'INFO'!$D$13</f>
        <v>0</v>
      </c>
      <c r="P783" s="186">
        <f>'INFO'!$D$14</f>
        <v>0</v>
      </c>
      <c r="Q783" t="s" s="187">
        <f>'INFO'!$D$15</f>
      </c>
      <c r="R783" s="188">
        <f>'INFO'!$D$17</f>
      </c>
      <c r="S783" t="s" s="187">
        <f>'INFO'!$D$18</f>
      </c>
      <c r="T783" t="s" s="187">
        <f>'INFO'!$D$19</f>
      </c>
      <c r="U783" s="186">
        <f>'INFO'!$D$22</f>
        <v>0</v>
      </c>
      <c r="V783" s="186">
        <f>'INFO'!$D$23</f>
        <v>0</v>
      </c>
      <c r="W783" t="s" s="187">
        <f>'INFO'!$D$24</f>
      </c>
      <c r="X783" s="186">
        <f>'INFO'!$D$25</f>
        <v>0</v>
      </c>
      <c r="Y783" s="186">
        <f>'INFO'!$D$26</f>
        <v>0</v>
      </c>
      <c r="Z783" s="186">
        <f>'INFO'!$D$27</f>
        <v>0</v>
      </c>
      <c r="AA783" t="s" s="187">
        <f>'INFO'!$D$28</f>
      </c>
      <c r="AB783" s="186">
        <f>'INFO'!$D$29</f>
        <v>0</v>
      </c>
      <c r="AC783" s="189">
        <f>'INFO'!$J$10</f>
        <v>0</v>
      </c>
      <c r="AD783" s="186">
        <f>'INFO'!$J$9</f>
        <v>0</v>
      </c>
      <c r="AE783" s="186">
        <f>IF($G$775&gt;0,10*$G$775/D783,0)</f>
        <v>0</v>
      </c>
    </row>
    <row r="784" ht="15.35" customHeight="1">
      <c r="A784" t="s" s="180">
        <v>499</v>
      </c>
      <c r="B784" t="s" s="204">
        <v>289</v>
      </c>
      <c r="C784" s="208">
        <v>10082</v>
      </c>
      <c r="D784" s="182">
        <f>_xlfn.SUMIFS('MACROS'!S1:S87,'MACROS'!$C1:$C87,$B784)+_xlfn.SUMIFS('MACROS'!S1:S87,'MACROS'!$C1:$C87,"CH.VM.SHSET")</f>
        <v>0</v>
      </c>
      <c r="E784" t="s" s="183">
        <v>11</v>
      </c>
      <c r="F784" s="184">
        <f>VLOOKUP(B784,'MACROS'!C1:T87,5,FALSE)*1.05</f>
        <v>149.625</v>
      </c>
      <c r="G784" s="182">
        <f>_xlfn.SUMIFS('MACROS'!S1:S87,'MACROS'!C1:C87,B784)</f>
        <v>0</v>
      </c>
      <c r="H784" s="185">
        <f>F784*G784</f>
        <v>0</v>
      </c>
      <c r="I784" s="186">
        <f>'INFO'!$D$6</f>
        <v>0</v>
      </c>
      <c r="J784" s="186">
        <f>'INFO'!$D$7</f>
        <v>0</v>
      </c>
      <c r="K784" t="s" s="187">
        <f>'INFO'!$D$8</f>
      </c>
      <c r="L784" s="186">
        <f>'INFO'!$D$9</f>
        <v>0</v>
      </c>
      <c r="M784" s="186">
        <f>'INFO'!$D$10</f>
        <v>0</v>
      </c>
      <c r="N784" t="s" s="187">
        <f>'INFO'!$D$11</f>
      </c>
      <c r="O784" s="186">
        <f>'INFO'!$D$13</f>
        <v>0</v>
      </c>
      <c r="P784" s="186">
        <f>'INFO'!$D$14</f>
        <v>0</v>
      </c>
      <c r="Q784" t="s" s="187">
        <f>'INFO'!$D$15</f>
      </c>
      <c r="R784" s="188">
        <f>'INFO'!$D$17</f>
      </c>
      <c r="S784" t="s" s="187">
        <f>'INFO'!$D$18</f>
      </c>
      <c r="T784" t="s" s="187">
        <f>'INFO'!$D$19</f>
      </c>
      <c r="U784" s="186">
        <f>'INFO'!$D$22</f>
        <v>0</v>
      </c>
      <c r="V784" s="186">
        <f>'INFO'!$D$23</f>
        <v>0</v>
      </c>
      <c r="W784" t="s" s="187">
        <f>'INFO'!$D$24</f>
      </c>
      <c r="X784" s="186">
        <f>'INFO'!$D$25</f>
        <v>0</v>
      </c>
      <c r="Y784" s="186">
        <f>'INFO'!$D$26</f>
        <v>0</v>
      </c>
      <c r="Z784" s="186">
        <f>'INFO'!$D$27</f>
        <v>0</v>
      </c>
      <c r="AA784" t="s" s="187">
        <f>'INFO'!$D$28</f>
      </c>
      <c r="AB784" s="186">
        <f>'INFO'!$D$29</f>
        <v>0</v>
      </c>
      <c r="AC784" s="189">
        <f>'INFO'!$J$10</f>
        <v>0</v>
      </c>
      <c r="AD784" s="186">
        <f>'INFO'!$J$9</f>
        <v>0</v>
      </c>
      <c r="AE784" s="186">
        <f>IF($G$775&gt;0,10*$G$775/D784,0)</f>
        <v>0</v>
      </c>
    </row>
    <row r="785" ht="15.35" customHeight="1">
      <c r="A785" t="s" s="180">
        <v>500</v>
      </c>
      <c r="B785" t="s" s="204">
        <v>291</v>
      </c>
      <c r="C785" s="208">
        <v>10082</v>
      </c>
      <c r="D785" s="182">
        <f>_xlfn.SUMIFS('MACROS'!S1:S87,'MACROS'!$C1:$C87,$B785)+_xlfn.SUMIFS('MACROS'!S1:S87,'MACROS'!$C1:$C87,"CH.VM.SHSET")</f>
        <v>0</v>
      </c>
      <c r="E785" t="s" s="183">
        <v>11</v>
      </c>
      <c r="F785" s="184">
        <f>VLOOKUP(B785,'MACROS'!C1:T87,5,FALSE)*1.05</f>
        <v>120.225</v>
      </c>
      <c r="G785" s="182">
        <f>_xlfn.SUMIFS('MACROS'!S1:S87,'MACROS'!C1:C87,B785)</f>
        <v>0</v>
      </c>
      <c r="H785" s="185">
        <f>F785*G785</f>
        <v>0</v>
      </c>
      <c r="I785" s="186">
        <f>'INFO'!$D$6</f>
        <v>0</v>
      </c>
      <c r="J785" s="186">
        <f>'INFO'!$D$7</f>
        <v>0</v>
      </c>
      <c r="K785" t="s" s="187">
        <f>'INFO'!$D$8</f>
      </c>
      <c r="L785" s="186">
        <f>'INFO'!$D$9</f>
        <v>0</v>
      </c>
      <c r="M785" s="186">
        <f>'INFO'!$D$10</f>
        <v>0</v>
      </c>
      <c r="N785" t="s" s="187">
        <f>'INFO'!$D$11</f>
      </c>
      <c r="O785" s="186">
        <f>'INFO'!$D$13</f>
        <v>0</v>
      </c>
      <c r="P785" s="186">
        <f>'INFO'!$D$14</f>
        <v>0</v>
      </c>
      <c r="Q785" t="s" s="187">
        <f>'INFO'!$D$15</f>
      </c>
      <c r="R785" s="188">
        <f>'INFO'!$D$17</f>
      </c>
      <c r="S785" t="s" s="187">
        <f>'INFO'!$D$18</f>
      </c>
      <c r="T785" t="s" s="187">
        <f>'INFO'!$D$19</f>
      </c>
      <c r="U785" s="186">
        <f>'INFO'!$D$22</f>
        <v>0</v>
      </c>
      <c r="V785" s="186">
        <f>'INFO'!$D$23</f>
        <v>0</v>
      </c>
      <c r="W785" t="s" s="187">
        <f>'INFO'!$D$24</f>
      </c>
      <c r="X785" s="186">
        <f>'INFO'!$D$25</f>
        <v>0</v>
      </c>
      <c r="Y785" s="186">
        <f>'INFO'!$D$26</f>
        <v>0</v>
      </c>
      <c r="Z785" s="186">
        <f>'INFO'!$D$27</f>
        <v>0</v>
      </c>
      <c r="AA785" t="s" s="187">
        <f>'INFO'!$D$28</f>
      </c>
      <c r="AB785" s="186">
        <f>'INFO'!$D$29</f>
        <v>0</v>
      </c>
      <c r="AC785" s="189">
        <f>'INFO'!$J$10</f>
        <v>0</v>
      </c>
      <c r="AD785" s="186">
        <f>'INFO'!$J$9</f>
        <v>0</v>
      </c>
      <c r="AE785" s="186">
        <f>IF($G$775&gt;0,10*$G$775/D785,0)</f>
        <v>0</v>
      </c>
    </row>
    <row r="786" ht="15.35" customHeight="1">
      <c r="A786" t="s" s="180">
        <v>501</v>
      </c>
      <c r="B786" t="s" s="204">
        <v>293</v>
      </c>
      <c r="C786" s="208">
        <v>10082</v>
      </c>
      <c r="D786" s="182">
        <f>_xlfn.SUMIFS('MACROS'!S1:S87,'MACROS'!$C1:$C87,$B786)+_xlfn.SUMIFS('MACROS'!S1:S87,'MACROS'!$C1:$C87,"CH.VM.SHSET")</f>
        <v>0</v>
      </c>
      <c r="E786" t="s" s="183">
        <v>11</v>
      </c>
      <c r="F786" s="184">
        <f>VLOOKUP(B786,'MACROS'!C1:T87,5,FALSE)*1.05</f>
        <v>132.3</v>
      </c>
      <c r="G786" s="182">
        <f>_xlfn.SUMIFS('MACROS'!S1:S87,'MACROS'!C1:C87,B786)</f>
        <v>0</v>
      </c>
      <c r="H786" s="185">
        <f>F786*G786</f>
        <v>0</v>
      </c>
      <c r="I786" s="186">
        <f>'INFO'!$D$6</f>
        <v>0</v>
      </c>
      <c r="J786" s="186">
        <f>'INFO'!$D$7</f>
        <v>0</v>
      </c>
      <c r="K786" t="s" s="187">
        <f>'INFO'!$D$8</f>
      </c>
      <c r="L786" s="186">
        <f>'INFO'!$D$9</f>
        <v>0</v>
      </c>
      <c r="M786" s="186">
        <f>'INFO'!$D$10</f>
        <v>0</v>
      </c>
      <c r="N786" t="s" s="187">
        <f>'INFO'!$D$11</f>
      </c>
      <c r="O786" s="186">
        <f>'INFO'!$D$13</f>
        <v>0</v>
      </c>
      <c r="P786" s="186">
        <f>'INFO'!$D$14</f>
        <v>0</v>
      </c>
      <c r="Q786" t="s" s="187">
        <f>'INFO'!$D$15</f>
      </c>
      <c r="R786" s="188">
        <f>'INFO'!$D$17</f>
      </c>
      <c r="S786" t="s" s="187">
        <f>'INFO'!$D$18</f>
      </c>
      <c r="T786" t="s" s="187">
        <f>'INFO'!$D$19</f>
      </c>
      <c r="U786" s="186">
        <f>'INFO'!$D$22</f>
        <v>0</v>
      </c>
      <c r="V786" s="186">
        <f>'INFO'!$D$23</f>
        <v>0</v>
      </c>
      <c r="W786" t="s" s="187">
        <f>'INFO'!$D$24</f>
      </c>
      <c r="X786" s="186">
        <f>'INFO'!$D$25</f>
        <v>0</v>
      </c>
      <c r="Y786" s="186">
        <f>'INFO'!$D$26</f>
        <v>0</v>
      </c>
      <c r="Z786" s="186">
        <f>'INFO'!$D$27</f>
        <v>0</v>
      </c>
      <c r="AA786" t="s" s="187">
        <f>'INFO'!$D$28</f>
      </c>
      <c r="AB786" s="186">
        <f>'INFO'!$D$29</f>
        <v>0</v>
      </c>
      <c r="AC786" s="189">
        <f>'INFO'!$J$10</f>
        <v>0</v>
      </c>
      <c r="AD786" s="186">
        <f>'INFO'!$J$9</f>
        <v>0</v>
      </c>
      <c r="AE786" s="186">
        <f>IF($G$775&gt;0,10*$G$775/D786,0)</f>
        <v>0</v>
      </c>
    </row>
    <row r="787" ht="15.35" customHeight="1">
      <c r="A787" t="s" s="180">
        <v>502</v>
      </c>
      <c r="B787" t="s" s="204">
        <v>295</v>
      </c>
      <c r="C787" s="208">
        <v>10082</v>
      </c>
      <c r="D787" s="182">
        <f>_xlfn.SUMIFS('MACROS'!S1:S87,'MACROS'!$C1:$C87,$B787)+_xlfn.SUMIFS('MACROS'!S1:S87,'MACROS'!$C1:$C87,"CH.VM.SHSET")</f>
        <v>0</v>
      </c>
      <c r="E787" t="s" s="183">
        <v>11</v>
      </c>
      <c r="F787" s="184">
        <f>VLOOKUP(B787,'MACROS'!C1:T87,5,FALSE)*1.05</f>
        <v>165.375</v>
      </c>
      <c r="G787" s="182">
        <f>_xlfn.SUMIFS('MACROS'!S1:S87,'MACROS'!C1:C87,B787)</f>
        <v>0</v>
      </c>
      <c r="H787" s="185">
        <f>F787*G787</f>
        <v>0</v>
      </c>
      <c r="I787" s="186">
        <f>'INFO'!$D$6</f>
        <v>0</v>
      </c>
      <c r="J787" s="186">
        <f>'INFO'!$D$7</f>
        <v>0</v>
      </c>
      <c r="K787" t="s" s="187">
        <f>'INFO'!$D$8</f>
      </c>
      <c r="L787" s="186">
        <f>'INFO'!$D$9</f>
        <v>0</v>
      </c>
      <c r="M787" s="186">
        <f>'INFO'!$D$10</f>
        <v>0</v>
      </c>
      <c r="N787" t="s" s="187">
        <f>'INFO'!$D$11</f>
      </c>
      <c r="O787" s="186">
        <f>'INFO'!$D$13</f>
        <v>0</v>
      </c>
      <c r="P787" s="186">
        <f>'INFO'!$D$14</f>
        <v>0</v>
      </c>
      <c r="Q787" t="s" s="187">
        <f>'INFO'!$D$15</f>
      </c>
      <c r="R787" s="188">
        <f>'INFO'!$D$17</f>
      </c>
      <c r="S787" t="s" s="187">
        <f>'INFO'!$D$18</f>
      </c>
      <c r="T787" t="s" s="187">
        <f>'INFO'!$D$19</f>
      </c>
      <c r="U787" s="186">
        <f>'INFO'!$D$22</f>
        <v>0</v>
      </c>
      <c r="V787" s="186">
        <f>'INFO'!$D$23</f>
        <v>0</v>
      </c>
      <c r="W787" t="s" s="187">
        <f>'INFO'!$D$24</f>
      </c>
      <c r="X787" s="186">
        <f>'INFO'!$D$25</f>
        <v>0</v>
      </c>
      <c r="Y787" s="186">
        <f>'INFO'!$D$26</f>
        <v>0</v>
      </c>
      <c r="Z787" s="186">
        <f>'INFO'!$D$27</f>
        <v>0</v>
      </c>
      <c r="AA787" t="s" s="187">
        <f>'INFO'!$D$28</f>
      </c>
      <c r="AB787" s="186">
        <f>'INFO'!$D$29</f>
        <v>0</v>
      </c>
      <c r="AC787" s="189">
        <f>'INFO'!$J$10</f>
        <v>0</v>
      </c>
      <c r="AD787" s="186">
        <f>'INFO'!$J$9</f>
        <v>0</v>
      </c>
      <c r="AE787" s="186">
        <f>IF($G$775&gt;0,10*$G$775/D787,0)</f>
        <v>0</v>
      </c>
    </row>
    <row r="788" ht="15.35" customHeight="1">
      <c r="A788" t="s" s="187">
        <v>503</v>
      </c>
      <c r="B788" t="s" s="204">
        <v>297</v>
      </c>
      <c r="C788" s="208">
        <v>10082</v>
      </c>
      <c r="D788" s="182">
        <f>_xlfn.SUMIFS('MACROS'!S1:S87,'MACROS'!$C1:$C87,$B788)+_xlfn.SUMIFS('MACROS'!S1:S87,'MACROS'!$C1:$C87,"CH.VM.SHSET")</f>
        <v>0</v>
      </c>
      <c r="E788" t="s" s="183">
        <v>11</v>
      </c>
      <c r="F788" s="184">
        <f>VLOOKUP(B788,'MACROS'!C1:T87,5,FALSE)*1.05</f>
        <v>140.7</v>
      </c>
      <c r="G788" s="182">
        <f>_xlfn.SUMIFS('MACROS'!S1:S87,'MACROS'!C1:C87,B788)</f>
        <v>0</v>
      </c>
      <c r="H788" s="185">
        <f>F788*G788</f>
        <v>0</v>
      </c>
      <c r="I788" s="186">
        <f>'INFO'!$D$6</f>
        <v>0</v>
      </c>
      <c r="J788" s="186">
        <f>'INFO'!$D$7</f>
        <v>0</v>
      </c>
      <c r="K788" t="s" s="187">
        <f>'INFO'!$D$8</f>
      </c>
      <c r="L788" s="186">
        <f>'INFO'!$D$9</f>
        <v>0</v>
      </c>
      <c r="M788" s="186">
        <f>'INFO'!$D$10</f>
        <v>0</v>
      </c>
      <c r="N788" t="s" s="187">
        <f>'INFO'!$D$11</f>
      </c>
      <c r="O788" s="186">
        <f>'INFO'!$D$13</f>
        <v>0</v>
      </c>
      <c r="P788" s="186">
        <f>'INFO'!$D$14</f>
        <v>0</v>
      </c>
      <c r="Q788" t="s" s="187">
        <f>'INFO'!$D$15</f>
      </c>
      <c r="R788" s="188">
        <f>'INFO'!$D$17</f>
      </c>
      <c r="S788" t="s" s="187">
        <f>'INFO'!$D$18</f>
      </c>
      <c r="T788" t="s" s="187">
        <f>'INFO'!$D$19</f>
      </c>
      <c r="U788" s="186">
        <f>'INFO'!$D$22</f>
        <v>0</v>
      </c>
      <c r="V788" s="186">
        <f>'INFO'!$D$23</f>
        <v>0</v>
      </c>
      <c r="W788" t="s" s="187">
        <f>'INFO'!$D$24</f>
      </c>
      <c r="X788" s="186">
        <f>'INFO'!$D$25</f>
        <v>0</v>
      </c>
      <c r="Y788" s="186">
        <f>'INFO'!$D$26</f>
        <v>0</v>
      </c>
      <c r="Z788" s="186">
        <f>'INFO'!$D$27</f>
        <v>0</v>
      </c>
      <c r="AA788" t="s" s="187">
        <f>'INFO'!$D$28</f>
      </c>
      <c r="AB788" s="186">
        <f>'INFO'!$D$29</f>
        <v>0</v>
      </c>
      <c r="AC788" s="189">
        <f>'INFO'!$J$10</f>
        <v>0</v>
      </c>
      <c r="AD788" s="186">
        <f>'INFO'!$J$9</f>
        <v>0</v>
      </c>
      <c r="AE788" s="186">
        <f>IF($G$775&gt;0,10*$G$775/D788,0)</f>
        <v>0</v>
      </c>
    </row>
    <row r="789" ht="15.35" customHeight="1">
      <c r="A789" t="s" s="187">
        <v>504</v>
      </c>
      <c r="B789" t="s" s="204">
        <v>299</v>
      </c>
      <c r="C789" s="208">
        <v>10082</v>
      </c>
      <c r="D789" s="182">
        <f>_xlfn.SUMIFS('MACROS'!S1:S87,'MACROS'!$C1:$C87,$B789)+_xlfn.SUMIFS('MACROS'!S1:S87,'MACROS'!$C1:$C87,"CH.VM.SHSET")</f>
        <v>0</v>
      </c>
      <c r="E789" t="s" s="183">
        <v>11</v>
      </c>
      <c r="F789" s="184">
        <f>VLOOKUP(B789,'MACROS'!C1:T87,5,FALSE)*1.05</f>
        <v>151.725</v>
      </c>
      <c r="G789" s="182">
        <f>_xlfn.SUMIFS('MACROS'!S1:S87,'MACROS'!C1:C87,B789)</f>
        <v>0</v>
      </c>
      <c r="H789" s="185">
        <f>F789*G789</f>
        <v>0</v>
      </c>
      <c r="I789" s="186">
        <f>'INFO'!$D$6</f>
        <v>0</v>
      </c>
      <c r="J789" s="186">
        <f>'INFO'!$D$7</f>
        <v>0</v>
      </c>
      <c r="K789" t="s" s="187">
        <f>'INFO'!$D$8</f>
      </c>
      <c r="L789" s="186">
        <f>'INFO'!$D$9</f>
        <v>0</v>
      </c>
      <c r="M789" s="186">
        <f>'INFO'!$D$10</f>
        <v>0</v>
      </c>
      <c r="N789" t="s" s="187">
        <f>'INFO'!$D$11</f>
      </c>
      <c r="O789" s="186">
        <f>'INFO'!$D$13</f>
        <v>0</v>
      </c>
      <c r="P789" s="186">
        <f>'INFO'!$D$14</f>
        <v>0</v>
      </c>
      <c r="Q789" t="s" s="187">
        <f>'INFO'!$D$15</f>
      </c>
      <c r="R789" s="188">
        <f>'INFO'!$D$17</f>
      </c>
      <c r="S789" t="s" s="187">
        <f>'INFO'!$D$18</f>
      </c>
      <c r="T789" t="s" s="187">
        <f>'INFO'!$D$19</f>
      </c>
      <c r="U789" s="186">
        <f>'INFO'!$D$22</f>
        <v>0</v>
      </c>
      <c r="V789" s="186">
        <f>'INFO'!$D$23</f>
        <v>0</v>
      </c>
      <c r="W789" t="s" s="187">
        <f>'INFO'!$D$24</f>
      </c>
      <c r="X789" s="186">
        <f>'INFO'!$D$25</f>
        <v>0</v>
      </c>
      <c r="Y789" s="186">
        <f>'INFO'!$D$26</f>
        <v>0</v>
      </c>
      <c r="Z789" s="186">
        <f>'INFO'!$D$27</f>
        <v>0</v>
      </c>
      <c r="AA789" t="s" s="187">
        <f>'INFO'!$D$28</f>
      </c>
      <c r="AB789" s="186">
        <f>'INFO'!$D$29</f>
        <v>0</v>
      </c>
      <c r="AC789" s="189">
        <f>'INFO'!$J$10</f>
        <v>0</v>
      </c>
      <c r="AD789" s="186">
        <f>'INFO'!$J$9</f>
        <v>0</v>
      </c>
      <c r="AE789" s="191">
        <f>IF($G$775&gt;0,10*$G$775/D789,0)</f>
        <v>0</v>
      </c>
    </row>
    <row r="790" ht="15.35" customHeight="1">
      <c r="A790" t="s" s="192">
        <v>505</v>
      </c>
      <c r="B790" t="s" s="192">
        <v>301</v>
      </c>
      <c r="C790" s="209">
        <v>10138</v>
      </c>
      <c r="D790" s="169"/>
      <c r="E790" t="s" s="194">
        <v>11</v>
      </c>
      <c r="F790" s="195">
        <f>VLOOKUP(B790,'MACROS'!C1:T87,5,FALSE)*1.05</f>
        <v>2173.5</v>
      </c>
      <c r="G790" s="172">
        <f>_xlfn.SUMIFS('MACROS'!S1:S87,'MACROS'!C1:C87,B790)</f>
        <v>0</v>
      </c>
      <c r="H790" s="196">
        <f>F790*G790</f>
        <v>0</v>
      </c>
      <c r="I790" s="197">
        <f>'INFO'!$D$6</f>
        <v>0</v>
      </c>
      <c r="J790" s="197">
        <f>'INFO'!$D$7</f>
        <v>0</v>
      </c>
      <c r="K790" t="s" s="198">
        <f>'INFO'!$D$8</f>
      </c>
      <c r="L790" s="197">
        <f>'INFO'!$D$9</f>
        <v>0</v>
      </c>
      <c r="M790" s="197">
        <f>'INFO'!$D$10</f>
        <v>0</v>
      </c>
      <c r="N790" t="s" s="198">
        <f>'INFO'!$D$11</f>
      </c>
      <c r="O790" s="197">
        <f>'INFO'!$D$13</f>
        <v>0</v>
      </c>
      <c r="P790" s="197">
        <f>'INFO'!$D$14</f>
        <v>0</v>
      </c>
      <c r="Q790" t="s" s="198">
        <f>'INFO'!$D$15</f>
      </c>
      <c r="R790" s="199">
        <f>'INFO'!$D$17</f>
      </c>
      <c r="S790" t="s" s="198">
        <f>'INFO'!$D$18</f>
      </c>
      <c r="T790" t="s" s="198">
        <f>'INFO'!$D$19</f>
      </c>
      <c r="U790" s="197">
        <f>'INFO'!$D$22</f>
        <v>0</v>
      </c>
      <c r="V790" s="197">
        <f>'INFO'!$D$23</f>
        <v>0</v>
      </c>
      <c r="W790" t="s" s="198">
        <f>'INFO'!$D$24</f>
      </c>
      <c r="X790" s="197">
        <f>'INFO'!$D$25</f>
        <v>0</v>
      </c>
      <c r="Y790" s="197">
        <f>'INFO'!$D$26</f>
        <v>0</v>
      </c>
      <c r="Z790" s="197">
        <f>'INFO'!$D$27</f>
        <v>0</v>
      </c>
      <c r="AA790" t="s" s="198">
        <f>'INFO'!$D$28</f>
      </c>
      <c r="AB790" s="197">
        <f>'INFO'!$D$29</f>
        <v>0</v>
      </c>
      <c r="AC790" s="200">
        <f>'INFO'!$J$10</f>
        <v>0</v>
      </c>
      <c r="AD790" s="201">
        <f>'INFO'!$J$9</f>
        <v>0</v>
      </c>
      <c r="AE790" s="179"/>
    </row>
    <row r="791" ht="15.35" customHeight="1">
      <c r="A791" t="s" s="187">
        <v>506</v>
      </c>
      <c r="B791" t="s" s="180">
        <v>303</v>
      </c>
      <c r="C791" s="210">
        <v>10138</v>
      </c>
      <c r="D791" s="182">
        <f>_xlfn.SUMIFS('MACROS'!S1:S87,'MACROS'!$C1:$C87,$B791)+_xlfn.SUMIFS('MACROS'!S1:S87,'MACROS'!$C1:$C87,"CH.VM.SHDTSET")</f>
        <v>0</v>
      </c>
      <c r="E791" t="s" s="183">
        <v>11</v>
      </c>
      <c r="F791" s="184">
        <f>VLOOKUP(B791,'MACROS'!C1:T87,5,FALSE)*1.05</f>
        <v>186.9</v>
      </c>
      <c r="G791" s="182">
        <f>_xlfn.SUMIFS('MACROS'!S1:S87,'MACROS'!C1:C87,B791)</f>
        <v>0</v>
      </c>
      <c r="H791" s="185">
        <f>F791*G791</f>
        <v>0</v>
      </c>
      <c r="I791" s="186">
        <f>'INFO'!$D$6</f>
        <v>0</v>
      </c>
      <c r="J791" s="186">
        <f>'INFO'!$D$7</f>
        <v>0</v>
      </c>
      <c r="K791" t="s" s="187">
        <f>'INFO'!$D$8</f>
      </c>
      <c r="L791" s="186">
        <f>'INFO'!$D$9</f>
        <v>0</v>
      </c>
      <c r="M791" s="186">
        <f>'INFO'!$D$10</f>
        <v>0</v>
      </c>
      <c r="N791" t="s" s="187">
        <f>'INFO'!$D$11</f>
      </c>
      <c r="O791" s="186">
        <f>'INFO'!$D$13</f>
        <v>0</v>
      </c>
      <c r="P791" s="186">
        <f>'INFO'!$D$14</f>
        <v>0</v>
      </c>
      <c r="Q791" t="s" s="187">
        <f>'INFO'!$D$15</f>
      </c>
      <c r="R791" s="188">
        <f>'INFO'!$D$17</f>
      </c>
      <c r="S791" t="s" s="187">
        <f>'INFO'!$D$18</f>
      </c>
      <c r="T791" t="s" s="187">
        <f>'INFO'!$D$19</f>
      </c>
      <c r="U791" s="186">
        <f>'INFO'!$D$22</f>
        <v>0</v>
      </c>
      <c r="V791" s="186">
        <f>'INFO'!$D$23</f>
        <v>0</v>
      </c>
      <c r="W791" t="s" s="187">
        <f>'INFO'!$D$24</f>
      </c>
      <c r="X791" s="186">
        <f>'INFO'!$D$25</f>
        <v>0</v>
      </c>
      <c r="Y791" s="186">
        <f>'INFO'!$D$26</f>
        <v>0</v>
      </c>
      <c r="Z791" s="186">
        <f>'INFO'!$D$27</f>
        <v>0</v>
      </c>
      <c r="AA791" t="s" s="187">
        <f>'INFO'!$D$28</f>
      </c>
      <c r="AB791" s="186">
        <f>'INFO'!$D$29</f>
        <v>0</v>
      </c>
      <c r="AC791" s="189">
        <f>'INFO'!$J$10</f>
        <v>0</v>
      </c>
      <c r="AD791" s="186">
        <f>'INFO'!$J$9</f>
        <v>0</v>
      </c>
      <c r="AE791" s="190">
        <f>IF($G$790&gt;0,10*$G$790/D791,0)</f>
        <v>0</v>
      </c>
    </row>
    <row r="792" ht="15.35" customHeight="1">
      <c r="A792" t="s" s="187">
        <v>507</v>
      </c>
      <c r="B792" t="s" s="180">
        <v>305</v>
      </c>
      <c r="C792" s="210">
        <v>10138</v>
      </c>
      <c r="D792" s="182">
        <f>_xlfn.SUMIFS('MACROS'!S1:S87,'MACROS'!$C1:$C87,$B792)+_xlfn.SUMIFS('MACROS'!S1:S87,'MACROS'!$C1:$C87,"CH.VM.SHDTSET")</f>
        <v>0</v>
      </c>
      <c r="E792" t="s" s="183">
        <v>11</v>
      </c>
      <c r="F792" s="184">
        <f>VLOOKUP(B792,'MACROS'!C1:T87,5,FALSE)*1.05</f>
        <v>173.25</v>
      </c>
      <c r="G792" s="182">
        <f>_xlfn.SUMIFS('MACROS'!S1:S87,'MACROS'!C1:C87,B792)</f>
        <v>0</v>
      </c>
      <c r="H792" s="185">
        <f>F792*G792</f>
        <v>0</v>
      </c>
      <c r="I792" s="186">
        <f>'INFO'!$D$6</f>
        <v>0</v>
      </c>
      <c r="J792" s="186">
        <f>'INFO'!$D$7</f>
        <v>0</v>
      </c>
      <c r="K792" t="s" s="187">
        <f>'INFO'!$D$8</f>
      </c>
      <c r="L792" s="186">
        <f>'INFO'!$D$9</f>
        <v>0</v>
      </c>
      <c r="M792" s="186">
        <f>'INFO'!$D$10</f>
        <v>0</v>
      </c>
      <c r="N792" t="s" s="187">
        <f>'INFO'!$D$11</f>
      </c>
      <c r="O792" s="186">
        <f>'INFO'!$D$13</f>
        <v>0</v>
      </c>
      <c r="P792" s="186">
        <f>'INFO'!$D$14</f>
        <v>0</v>
      </c>
      <c r="Q792" t="s" s="187">
        <f>'INFO'!$D$15</f>
      </c>
      <c r="R792" s="188">
        <f>'INFO'!$D$17</f>
      </c>
      <c r="S792" t="s" s="187">
        <f>'INFO'!$D$18</f>
      </c>
      <c r="T792" t="s" s="187">
        <f>'INFO'!$D$19</f>
      </c>
      <c r="U792" s="186">
        <f>'INFO'!$D$22</f>
        <v>0</v>
      </c>
      <c r="V792" s="186">
        <f>'INFO'!$D$23</f>
        <v>0</v>
      </c>
      <c r="W792" t="s" s="187">
        <f>'INFO'!$D$24</f>
      </c>
      <c r="X792" s="186">
        <f>'INFO'!$D$25</f>
        <v>0</v>
      </c>
      <c r="Y792" s="186">
        <f>'INFO'!$D$26</f>
        <v>0</v>
      </c>
      <c r="Z792" s="186">
        <f>'INFO'!$D$27</f>
        <v>0</v>
      </c>
      <c r="AA792" t="s" s="187">
        <f>'INFO'!$D$28</f>
      </c>
      <c r="AB792" s="186">
        <f>'INFO'!$D$29</f>
        <v>0</v>
      </c>
      <c r="AC792" s="189">
        <f>'INFO'!$J$10</f>
        <v>0</v>
      </c>
      <c r="AD792" s="186">
        <f>'INFO'!$J$9</f>
        <v>0</v>
      </c>
      <c r="AE792" s="186">
        <f>IF($G$790&gt;0,10*$G$790/D792,0)</f>
        <v>0</v>
      </c>
    </row>
    <row r="793" ht="15.35" customHeight="1">
      <c r="A793" t="s" s="187">
        <v>508</v>
      </c>
      <c r="B793" t="s" s="180">
        <v>307</v>
      </c>
      <c r="C793" s="210">
        <v>10138</v>
      </c>
      <c r="D793" s="182">
        <f>_xlfn.SUMIFS('MACROS'!S1:S87,'MACROS'!$C1:$C87,$B793)+_xlfn.SUMIFS('MACROS'!S1:S87,'MACROS'!$C1:$C87,"CH.VM.SHDTSET")</f>
        <v>0</v>
      </c>
      <c r="E793" t="s" s="183">
        <v>11</v>
      </c>
      <c r="F793" s="184">
        <f>VLOOKUP(B793,'MACROS'!C1:T87,5,FALSE)*1.05</f>
        <v>163.8</v>
      </c>
      <c r="G793" s="182">
        <f>_xlfn.SUMIFS('MACROS'!S1:S87,'MACROS'!C1:C87,B793)</f>
        <v>0</v>
      </c>
      <c r="H793" s="185">
        <f>F793*G793</f>
        <v>0</v>
      </c>
      <c r="I793" s="186">
        <f>'INFO'!$D$6</f>
        <v>0</v>
      </c>
      <c r="J793" s="186">
        <f>'INFO'!$D$7</f>
        <v>0</v>
      </c>
      <c r="K793" t="s" s="187">
        <f>'INFO'!$D$8</f>
      </c>
      <c r="L793" s="186">
        <f>'INFO'!$D$9</f>
        <v>0</v>
      </c>
      <c r="M793" s="186">
        <f>'INFO'!$D$10</f>
        <v>0</v>
      </c>
      <c r="N793" t="s" s="187">
        <f>'INFO'!$D$11</f>
      </c>
      <c r="O793" s="186">
        <f>'INFO'!$D$13</f>
        <v>0</v>
      </c>
      <c r="P793" s="186">
        <f>'INFO'!$D$14</f>
        <v>0</v>
      </c>
      <c r="Q793" t="s" s="187">
        <f>'INFO'!$D$15</f>
      </c>
      <c r="R793" s="188">
        <f>'INFO'!$D$17</f>
      </c>
      <c r="S793" t="s" s="187">
        <f>'INFO'!$D$18</f>
      </c>
      <c r="T793" t="s" s="187">
        <f>'INFO'!$D$19</f>
      </c>
      <c r="U793" s="186">
        <f>'INFO'!$D$22</f>
        <v>0</v>
      </c>
      <c r="V793" s="186">
        <f>'INFO'!$D$23</f>
        <v>0</v>
      </c>
      <c r="W793" t="s" s="187">
        <f>'INFO'!$D$24</f>
      </c>
      <c r="X793" s="186">
        <f>'INFO'!$D$25</f>
        <v>0</v>
      </c>
      <c r="Y793" s="186">
        <f>'INFO'!$D$26</f>
        <v>0</v>
      </c>
      <c r="Z793" s="186">
        <f>'INFO'!$D$27</f>
        <v>0</v>
      </c>
      <c r="AA793" t="s" s="187">
        <f>'INFO'!$D$28</f>
      </c>
      <c r="AB793" s="186">
        <f>'INFO'!$D$29</f>
        <v>0</v>
      </c>
      <c r="AC793" s="189">
        <f>'INFO'!$J$10</f>
        <v>0</v>
      </c>
      <c r="AD793" s="186">
        <f>'INFO'!$J$9</f>
        <v>0</v>
      </c>
      <c r="AE793" s="186">
        <f>IF($G$790&gt;0,10*$G$790/D793,0)</f>
        <v>0</v>
      </c>
    </row>
    <row r="794" ht="15.35" customHeight="1">
      <c r="A794" t="s" s="180">
        <v>509</v>
      </c>
      <c r="B794" t="s" s="180">
        <v>309</v>
      </c>
      <c r="C794" s="210">
        <v>10138</v>
      </c>
      <c r="D794" s="182">
        <f>_xlfn.SUMIFS('MACROS'!S1:S87,'MACROS'!$C1:$C87,$B794)+_xlfn.SUMIFS('MACROS'!S1:S87,'MACROS'!$C1:$C87,"CH.VM.SHDTSET")</f>
        <v>0</v>
      </c>
      <c r="E794" t="s" s="183">
        <v>11</v>
      </c>
      <c r="F794" s="184">
        <f>VLOOKUP(B794,'MACROS'!C1:T87,5,FALSE)*1.05</f>
        <v>165.375</v>
      </c>
      <c r="G794" s="182">
        <f>_xlfn.SUMIFS('MACROS'!S1:S87,'MACROS'!C1:C87,B794)</f>
        <v>0</v>
      </c>
      <c r="H794" s="185">
        <f>F794*G794</f>
        <v>0</v>
      </c>
      <c r="I794" s="186">
        <f>'INFO'!$D$6</f>
        <v>0</v>
      </c>
      <c r="J794" s="186">
        <f>'INFO'!$D$7</f>
        <v>0</v>
      </c>
      <c r="K794" t="s" s="187">
        <f>'INFO'!$D$8</f>
      </c>
      <c r="L794" s="186">
        <f>'INFO'!$D$9</f>
        <v>0</v>
      </c>
      <c r="M794" s="186">
        <f>'INFO'!$D$10</f>
        <v>0</v>
      </c>
      <c r="N794" t="s" s="187">
        <f>'INFO'!$D$11</f>
      </c>
      <c r="O794" s="186">
        <f>'INFO'!$D$13</f>
        <v>0</v>
      </c>
      <c r="P794" s="186">
        <f>'INFO'!$D$14</f>
        <v>0</v>
      </c>
      <c r="Q794" t="s" s="187">
        <f>'INFO'!$D$15</f>
      </c>
      <c r="R794" s="188">
        <f>'INFO'!$D$17</f>
      </c>
      <c r="S794" t="s" s="187">
        <f>'INFO'!$D$18</f>
      </c>
      <c r="T794" t="s" s="187">
        <f>'INFO'!$D$19</f>
      </c>
      <c r="U794" s="186">
        <f>'INFO'!$D$22</f>
        <v>0</v>
      </c>
      <c r="V794" s="186">
        <f>'INFO'!$D$23</f>
        <v>0</v>
      </c>
      <c r="W794" t="s" s="187">
        <f>'INFO'!$D$24</f>
      </c>
      <c r="X794" s="186">
        <f>'INFO'!$D$25</f>
        <v>0</v>
      </c>
      <c r="Y794" s="186">
        <f>'INFO'!$D$26</f>
        <v>0</v>
      </c>
      <c r="Z794" s="186">
        <f>'INFO'!$D$27</f>
        <v>0</v>
      </c>
      <c r="AA794" t="s" s="187">
        <f>'INFO'!$D$28</f>
      </c>
      <c r="AB794" s="186">
        <f>'INFO'!$D$29</f>
        <v>0</v>
      </c>
      <c r="AC794" s="189">
        <f>'INFO'!$J$10</f>
        <v>0</v>
      </c>
      <c r="AD794" s="186">
        <f>'INFO'!$J$9</f>
        <v>0</v>
      </c>
      <c r="AE794" s="186">
        <f>IF($G$790&gt;0,10*$G$790/D794,0)</f>
        <v>0</v>
      </c>
    </row>
    <row r="795" ht="15.35" customHeight="1">
      <c r="A795" t="s" s="180">
        <v>510</v>
      </c>
      <c r="B795" t="s" s="180">
        <v>311</v>
      </c>
      <c r="C795" s="210">
        <v>10138</v>
      </c>
      <c r="D795" s="182">
        <f>_xlfn.SUMIFS('MACROS'!S1:S87,'MACROS'!$C1:$C87,$B795)+_xlfn.SUMIFS('MACROS'!S1:S87,'MACROS'!$C1:$C87,"CH.VM.SHDTSET")</f>
        <v>0</v>
      </c>
      <c r="E795" t="s" s="183">
        <v>11</v>
      </c>
      <c r="F795" s="184">
        <f>VLOOKUP(B795,'MACROS'!C1:T87,5,FALSE)*1.05</f>
        <v>201.075</v>
      </c>
      <c r="G795" s="182">
        <f>_xlfn.SUMIFS('MACROS'!S1:S87,'MACROS'!C1:C87,B795)</f>
        <v>0</v>
      </c>
      <c r="H795" s="185">
        <f>F795*G795</f>
        <v>0</v>
      </c>
      <c r="I795" s="186">
        <f>'INFO'!$D$6</f>
        <v>0</v>
      </c>
      <c r="J795" s="186">
        <f>'INFO'!$D$7</f>
        <v>0</v>
      </c>
      <c r="K795" t="s" s="187">
        <f>'INFO'!$D$8</f>
      </c>
      <c r="L795" s="186">
        <f>'INFO'!$D$9</f>
        <v>0</v>
      </c>
      <c r="M795" s="186">
        <f>'INFO'!$D$10</f>
        <v>0</v>
      </c>
      <c r="N795" t="s" s="187">
        <f>'INFO'!$D$11</f>
      </c>
      <c r="O795" s="186">
        <f>'INFO'!$D$13</f>
        <v>0</v>
      </c>
      <c r="P795" s="186">
        <f>'INFO'!$D$14</f>
        <v>0</v>
      </c>
      <c r="Q795" t="s" s="187">
        <f>'INFO'!$D$15</f>
      </c>
      <c r="R795" s="188">
        <f>'INFO'!$D$17</f>
      </c>
      <c r="S795" t="s" s="187">
        <f>'INFO'!$D$18</f>
      </c>
      <c r="T795" t="s" s="187">
        <f>'INFO'!$D$19</f>
      </c>
      <c r="U795" s="186">
        <f>'INFO'!$D$22</f>
        <v>0</v>
      </c>
      <c r="V795" s="186">
        <f>'INFO'!$D$23</f>
        <v>0</v>
      </c>
      <c r="W795" t="s" s="187">
        <f>'INFO'!$D$24</f>
      </c>
      <c r="X795" s="186">
        <f>'INFO'!$D$25</f>
        <v>0</v>
      </c>
      <c r="Y795" s="186">
        <f>'INFO'!$D$26</f>
        <v>0</v>
      </c>
      <c r="Z795" s="186">
        <f>'INFO'!$D$27</f>
        <v>0</v>
      </c>
      <c r="AA795" t="s" s="187">
        <f>'INFO'!$D$28</f>
      </c>
      <c r="AB795" s="186">
        <f>'INFO'!$D$29</f>
        <v>0</v>
      </c>
      <c r="AC795" s="189">
        <f>'INFO'!$J$10</f>
        <v>0</v>
      </c>
      <c r="AD795" s="186">
        <f>'INFO'!$J$9</f>
        <v>0</v>
      </c>
      <c r="AE795" s="186">
        <f>IF($G$790&gt;0,10*$G$790/D795,0)</f>
        <v>0</v>
      </c>
    </row>
    <row r="796" ht="15.35" customHeight="1">
      <c r="A796" t="s" s="180">
        <v>511</v>
      </c>
      <c r="B796" t="s" s="180">
        <v>313</v>
      </c>
      <c r="C796" s="210">
        <v>10138</v>
      </c>
      <c r="D796" s="182">
        <f>_xlfn.SUMIFS('MACROS'!S1:S87,'MACROS'!$C1:$C87,$B796)+_xlfn.SUMIFS('MACROS'!S1:S87,'MACROS'!$C1:$C87,"CH.VM.SHDTSET")</f>
        <v>0</v>
      </c>
      <c r="E796" t="s" s="183">
        <v>11</v>
      </c>
      <c r="F796" s="184">
        <f>VLOOKUP(B796,'MACROS'!C1:T87,5,FALSE)*1.05</f>
        <v>155.4</v>
      </c>
      <c r="G796" s="182">
        <f>_xlfn.SUMIFS('MACROS'!S1:S87,'MACROS'!C1:C87,B796)</f>
        <v>0</v>
      </c>
      <c r="H796" s="185">
        <f>F796*G796</f>
        <v>0</v>
      </c>
      <c r="I796" s="186">
        <f>'INFO'!$D$6</f>
        <v>0</v>
      </c>
      <c r="J796" s="186">
        <f>'INFO'!$D$7</f>
        <v>0</v>
      </c>
      <c r="K796" t="s" s="187">
        <f>'INFO'!$D$8</f>
      </c>
      <c r="L796" s="186">
        <f>'INFO'!$D$9</f>
        <v>0</v>
      </c>
      <c r="M796" s="186">
        <f>'INFO'!$D$10</f>
        <v>0</v>
      </c>
      <c r="N796" t="s" s="187">
        <f>'INFO'!$D$11</f>
      </c>
      <c r="O796" s="186">
        <f>'INFO'!$D$13</f>
        <v>0</v>
      </c>
      <c r="P796" s="186">
        <f>'INFO'!$D$14</f>
        <v>0</v>
      </c>
      <c r="Q796" t="s" s="187">
        <f>'INFO'!$D$15</f>
      </c>
      <c r="R796" s="188">
        <f>'INFO'!$D$17</f>
      </c>
      <c r="S796" t="s" s="187">
        <f>'INFO'!$D$18</f>
      </c>
      <c r="T796" t="s" s="187">
        <f>'INFO'!$D$19</f>
      </c>
      <c r="U796" s="186">
        <f>'INFO'!$D$22</f>
        <v>0</v>
      </c>
      <c r="V796" s="186">
        <f>'INFO'!$D$23</f>
        <v>0</v>
      </c>
      <c r="W796" t="s" s="187">
        <f>'INFO'!$D$24</f>
      </c>
      <c r="X796" s="186">
        <f>'INFO'!$D$25</f>
        <v>0</v>
      </c>
      <c r="Y796" s="186">
        <f>'INFO'!$D$26</f>
        <v>0</v>
      </c>
      <c r="Z796" s="186">
        <f>'INFO'!$D$27</f>
        <v>0</v>
      </c>
      <c r="AA796" t="s" s="187">
        <f>'INFO'!$D$28</f>
      </c>
      <c r="AB796" s="186">
        <f>'INFO'!$D$29</f>
        <v>0</v>
      </c>
      <c r="AC796" s="189">
        <f>'INFO'!$J$10</f>
        <v>0</v>
      </c>
      <c r="AD796" s="186">
        <f>'INFO'!$J$9</f>
        <v>0</v>
      </c>
      <c r="AE796" s="186">
        <f>IF($G$790&gt;0,10*$G$790/D796,0)</f>
        <v>0</v>
      </c>
    </row>
    <row r="797" ht="15.35" customHeight="1">
      <c r="A797" t="s" s="180">
        <v>512</v>
      </c>
      <c r="B797" t="s" s="180">
        <v>315</v>
      </c>
      <c r="C797" s="210">
        <v>10138</v>
      </c>
      <c r="D797" s="182">
        <f>_xlfn.SUMIFS('MACROS'!S1:S87,'MACROS'!$C1:$C87,$B797)+_xlfn.SUMIFS('MACROS'!S1:S87,'MACROS'!$C1:$C87,"CH.VM.SHDTSET")</f>
        <v>0</v>
      </c>
      <c r="E797" t="s" s="183">
        <v>11</v>
      </c>
      <c r="F797" s="184">
        <f>VLOOKUP(B797,'MACROS'!C1:T87,5,FALSE)*1.05</f>
        <v>162.225</v>
      </c>
      <c r="G797" s="182">
        <f>_xlfn.SUMIFS('MACROS'!S1:S87,'MACROS'!C1:C87,B797)</f>
        <v>0</v>
      </c>
      <c r="H797" s="185">
        <f>F797*G797</f>
        <v>0</v>
      </c>
      <c r="I797" s="186">
        <f>'INFO'!$D$6</f>
        <v>0</v>
      </c>
      <c r="J797" s="186">
        <f>'INFO'!$D$7</f>
        <v>0</v>
      </c>
      <c r="K797" t="s" s="187">
        <f>'INFO'!$D$8</f>
      </c>
      <c r="L797" s="186">
        <f>'INFO'!$D$9</f>
        <v>0</v>
      </c>
      <c r="M797" s="186">
        <f>'INFO'!$D$10</f>
        <v>0</v>
      </c>
      <c r="N797" t="s" s="187">
        <f>'INFO'!$D$11</f>
      </c>
      <c r="O797" s="186">
        <f>'INFO'!$D$13</f>
        <v>0</v>
      </c>
      <c r="P797" s="186">
        <f>'INFO'!$D$14</f>
        <v>0</v>
      </c>
      <c r="Q797" t="s" s="187">
        <f>'INFO'!$D$15</f>
      </c>
      <c r="R797" s="188">
        <f>'INFO'!$D$17</f>
      </c>
      <c r="S797" t="s" s="187">
        <f>'INFO'!$D$18</f>
      </c>
      <c r="T797" t="s" s="187">
        <f>'INFO'!$D$19</f>
      </c>
      <c r="U797" s="186">
        <f>'INFO'!$D$22</f>
        <v>0</v>
      </c>
      <c r="V797" s="186">
        <f>'INFO'!$D$23</f>
        <v>0</v>
      </c>
      <c r="W797" t="s" s="187">
        <f>'INFO'!$D$24</f>
      </c>
      <c r="X797" s="186">
        <f>'INFO'!$D$25</f>
        <v>0</v>
      </c>
      <c r="Y797" s="186">
        <f>'INFO'!$D$26</f>
        <v>0</v>
      </c>
      <c r="Z797" s="186">
        <f>'INFO'!$D$27</f>
        <v>0</v>
      </c>
      <c r="AA797" t="s" s="187">
        <f>'INFO'!$D$28</f>
      </c>
      <c r="AB797" s="186">
        <f>'INFO'!$D$29</f>
        <v>0</v>
      </c>
      <c r="AC797" s="189">
        <f>'INFO'!$J$10</f>
        <v>0</v>
      </c>
      <c r="AD797" s="186">
        <f>'INFO'!$J$9</f>
        <v>0</v>
      </c>
      <c r="AE797" s="186">
        <f>IF($G$790&gt;0,10*$G$790/D797,0)</f>
        <v>0</v>
      </c>
    </row>
    <row r="798" ht="15.35" customHeight="1">
      <c r="A798" t="s" s="180">
        <v>513</v>
      </c>
      <c r="B798" t="s" s="180">
        <v>317</v>
      </c>
      <c r="C798" s="210">
        <v>10138</v>
      </c>
      <c r="D798" s="182">
        <f>_xlfn.SUMIFS('MACROS'!S1:S87,'MACROS'!$C1:$C87,$B798)+_xlfn.SUMIFS('MACROS'!S1:S87,'MACROS'!$C1:$C87,"CH.VM.SHDTSET")</f>
        <v>0</v>
      </c>
      <c r="E798" t="s" s="183">
        <v>11</v>
      </c>
      <c r="F798" s="184">
        <f>VLOOKUP(B798,'MACROS'!C1:T87,5,FALSE)*1.05</f>
        <v>150.15</v>
      </c>
      <c r="G798" s="182">
        <f>_xlfn.SUMIFS('MACROS'!S1:S87,'MACROS'!C1:C87,B798)</f>
        <v>0</v>
      </c>
      <c r="H798" s="185">
        <f>F798*G798</f>
        <v>0</v>
      </c>
      <c r="I798" s="186">
        <f>'INFO'!$D$6</f>
        <v>0</v>
      </c>
      <c r="J798" s="186">
        <f>'INFO'!$D$7</f>
        <v>0</v>
      </c>
      <c r="K798" t="s" s="187">
        <f>'INFO'!$D$8</f>
      </c>
      <c r="L798" s="186">
        <f>'INFO'!$D$9</f>
        <v>0</v>
      </c>
      <c r="M798" s="186">
        <f>'INFO'!$D$10</f>
        <v>0</v>
      </c>
      <c r="N798" t="s" s="187">
        <f>'INFO'!$D$11</f>
      </c>
      <c r="O798" s="186">
        <f>'INFO'!$D$13</f>
        <v>0</v>
      </c>
      <c r="P798" s="186">
        <f>'INFO'!$D$14</f>
        <v>0</v>
      </c>
      <c r="Q798" t="s" s="187">
        <f>'INFO'!$D$15</f>
      </c>
      <c r="R798" s="188">
        <f>'INFO'!$D$17</f>
      </c>
      <c r="S798" t="s" s="187">
        <f>'INFO'!$D$18</f>
      </c>
      <c r="T798" t="s" s="187">
        <f>'INFO'!$D$19</f>
      </c>
      <c r="U798" s="186">
        <f>'INFO'!$D$22</f>
        <v>0</v>
      </c>
      <c r="V798" s="186">
        <f>'INFO'!$D$23</f>
        <v>0</v>
      </c>
      <c r="W798" t="s" s="187">
        <f>'INFO'!$D$24</f>
      </c>
      <c r="X798" s="186">
        <f>'INFO'!$D$25</f>
        <v>0</v>
      </c>
      <c r="Y798" s="186">
        <f>'INFO'!$D$26</f>
        <v>0</v>
      </c>
      <c r="Z798" s="186">
        <f>'INFO'!$D$27</f>
        <v>0</v>
      </c>
      <c r="AA798" t="s" s="187">
        <f>'INFO'!$D$28</f>
      </c>
      <c r="AB798" s="186">
        <f>'INFO'!$D$29</f>
        <v>0</v>
      </c>
      <c r="AC798" s="189">
        <f>'INFO'!$J$10</f>
        <v>0</v>
      </c>
      <c r="AD798" s="186">
        <f>'INFO'!$J$9</f>
        <v>0</v>
      </c>
      <c r="AE798" s="186">
        <f>IF($G$790&gt;0,10*$G$790/D798,0)</f>
        <v>0</v>
      </c>
    </row>
    <row r="799" ht="15.35" customHeight="1">
      <c r="A799" t="s" s="180">
        <v>514</v>
      </c>
      <c r="B799" t="s" s="180">
        <v>319</v>
      </c>
      <c r="C799" s="210">
        <v>10138</v>
      </c>
      <c r="D799" s="182">
        <f>_xlfn.SUMIFS('MACROS'!S1:S87,'MACROS'!$C1:$C87,$B799)+_xlfn.SUMIFS('MACROS'!S1:S87,'MACROS'!$C1:$C87,"CH.VM.SHDTSET")</f>
        <v>0</v>
      </c>
      <c r="E799" t="s" s="183">
        <v>11</v>
      </c>
      <c r="F799" s="184">
        <f>VLOOKUP(B799,'MACROS'!C1:T87,5,FALSE)*1.05</f>
        <v>183.225</v>
      </c>
      <c r="G799" s="182">
        <f>_xlfn.SUMIFS('MACROS'!S1:S87,'MACROS'!C1:C87,B799)</f>
        <v>0</v>
      </c>
      <c r="H799" s="185">
        <f>F799*G799</f>
        <v>0</v>
      </c>
      <c r="I799" s="186">
        <f>'INFO'!$D$6</f>
        <v>0</v>
      </c>
      <c r="J799" s="186">
        <f>'INFO'!$D$7</f>
        <v>0</v>
      </c>
      <c r="K799" t="s" s="187">
        <f>'INFO'!$D$8</f>
      </c>
      <c r="L799" s="186">
        <f>'INFO'!$D$9</f>
        <v>0</v>
      </c>
      <c r="M799" s="186">
        <f>'INFO'!$D$10</f>
        <v>0</v>
      </c>
      <c r="N799" t="s" s="187">
        <f>'INFO'!$D$11</f>
      </c>
      <c r="O799" s="186">
        <f>'INFO'!$D$13</f>
        <v>0</v>
      </c>
      <c r="P799" s="186">
        <f>'INFO'!$D$14</f>
        <v>0</v>
      </c>
      <c r="Q799" t="s" s="187">
        <f>'INFO'!$D$15</f>
      </c>
      <c r="R799" s="188">
        <f>'INFO'!$D$17</f>
      </c>
      <c r="S799" t="s" s="187">
        <f>'INFO'!$D$18</f>
      </c>
      <c r="T799" t="s" s="187">
        <f>'INFO'!$D$19</f>
      </c>
      <c r="U799" s="186">
        <f>'INFO'!$D$22</f>
        <v>0</v>
      </c>
      <c r="V799" s="186">
        <f>'INFO'!$D$23</f>
        <v>0</v>
      </c>
      <c r="W799" t="s" s="187">
        <f>'INFO'!$D$24</f>
      </c>
      <c r="X799" s="186">
        <f>'INFO'!$D$25</f>
        <v>0</v>
      </c>
      <c r="Y799" s="186">
        <f>'INFO'!$D$26</f>
        <v>0</v>
      </c>
      <c r="Z799" s="186">
        <f>'INFO'!$D$27</f>
        <v>0</v>
      </c>
      <c r="AA799" t="s" s="187">
        <f>'INFO'!$D$28</f>
      </c>
      <c r="AB799" s="186">
        <f>'INFO'!$D$29</f>
        <v>0</v>
      </c>
      <c r="AC799" s="189">
        <f>'INFO'!$J$10</f>
        <v>0</v>
      </c>
      <c r="AD799" s="186">
        <f>'INFO'!$J$9</f>
        <v>0</v>
      </c>
      <c r="AE799" s="186">
        <f>IF($G$790&gt;0,10*$G$790/D799,0)</f>
        <v>0</v>
      </c>
    </row>
    <row r="800" ht="15.35" customHeight="1">
      <c r="A800" t="s" s="180">
        <v>515</v>
      </c>
      <c r="B800" t="s" s="180">
        <v>321</v>
      </c>
      <c r="C800" s="210">
        <v>10138</v>
      </c>
      <c r="D800" s="182">
        <f>_xlfn.SUMIFS('MACROS'!S1:S87,'MACROS'!$C1:$C87,$B800)+_xlfn.SUMIFS('MACROS'!S1:S87,'MACROS'!$C1:$C87,"CH.VM.SHDTSET")</f>
        <v>0</v>
      </c>
      <c r="E800" t="s" s="183">
        <v>11</v>
      </c>
      <c r="F800" s="184">
        <f>VLOOKUP(B800,'MACROS'!C1:T87,5,FALSE)*1.05</f>
        <v>144.9</v>
      </c>
      <c r="G800" s="182">
        <f>_xlfn.SUMIFS('MACROS'!S1:S87,'MACROS'!C1:C87,B800)</f>
        <v>0</v>
      </c>
      <c r="H800" s="185">
        <f>F800*G800</f>
        <v>0</v>
      </c>
      <c r="I800" s="186">
        <f>'INFO'!$D$6</f>
        <v>0</v>
      </c>
      <c r="J800" s="186">
        <f>'INFO'!$D$7</f>
        <v>0</v>
      </c>
      <c r="K800" t="s" s="187">
        <f>'INFO'!$D$8</f>
      </c>
      <c r="L800" s="186">
        <f>'INFO'!$D$9</f>
        <v>0</v>
      </c>
      <c r="M800" s="186">
        <f>'INFO'!$D$10</f>
        <v>0</v>
      </c>
      <c r="N800" t="s" s="187">
        <f>'INFO'!$D$11</f>
      </c>
      <c r="O800" s="186">
        <f>'INFO'!$D$13</f>
        <v>0</v>
      </c>
      <c r="P800" s="186">
        <f>'INFO'!$D$14</f>
        <v>0</v>
      </c>
      <c r="Q800" t="s" s="187">
        <f>'INFO'!$D$15</f>
      </c>
      <c r="R800" s="188">
        <f>'INFO'!$D$17</f>
      </c>
      <c r="S800" t="s" s="187">
        <f>'INFO'!$D$18</f>
      </c>
      <c r="T800" t="s" s="187">
        <f>'INFO'!$D$19</f>
      </c>
      <c r="U800" s="186">
        <f>'INFO'!$D$22</f>
        <v>0</v>
      </c>
      <c r="V800" s="186">
        <f>'INFO'!$D$23</f>
        <v>0</v>
      </c>
      <c r="W800" t="s" s="187">
        <f>'INFO'!$D$24</f>
      </c>
      <c r="X800" s="186">
        <f>'INFO'!$D$25</f>
        <v>0</v>
      </c>
      <c r="Y800" s="186">
        <f>'INFO'!$D$26</f>
        <v>0</v>
      </c>
      <c r="Z800" s="186">
        <f>'INFO'!$D$27</f>
        <v>0</v>
      </c>
      <c r="AA800" t="s" s="187">
        <f>'INFO'!$D$28</f>
      </c>
      <c r="AB800" s="186">
        <f>'INFO'!$D$29</f>
        <v>0</v>
      </c>
      <c r="AC800" s="189">
        <f>'INFO'!$J$10</f>
        <v>0</v>
      </c>
      <c r="AD800" s="186">
        <f>'INFO'!$J$9</f>
        <v>0</v>
      </c>
      <c r="AE800" s="186">
        <f>IF($G$790&gt;0,10*$G$790/D800,0)</f>
        <v>0</v>
      </c>
    </row>
    <row r="801" ht="15.35" customHeight="1">
      <c r="A801" t="s" s="180">
        <v>516</v>
      </c>
      <c r="B801" t="s" s="180">
        <v>323</v>
      </c>
      <c r="C801" s="210">
        <v>10138</v>
      </c>
      <c r="D801" s="182">
        <f>_xlfn.SUMIFS('MACROS'!S1:S87,'MACROS'!$C1:$C87,$B801)+_xlfn.SUMIFS('MACROS'!S1:S87,'MACROS'!$C1:$C87,"CH.VM.SHDTSET")</f>
        <v>0</v>
      </c>
      <c r="E801" t="s" s="183">
        <v>11</v>
      </c>
      <c r="F801" s="184">
        <f>VLOOKUP(B801,'MACROS'!C1:T87,5,FALSE)*1.05</f>
        <v>161.7</v>
      </c>
      <c r="G801" s="182">
        <f>_xlfn.SUMIFS('MACROS'!S1:S87,'MACROS'!C1:C87,B801)</f>
        <v>0</v>
      </c>
      <c r="H801" s="185">
        <f>F801*G801</f>
        <v>0</v>
      </c>
      <c r="I801" s="186">
        <f>'INFO'!$D$6</f>
        <v>0</v>
      </c>
      <c r="J801" s="186">
        <f>'INFO'!$D$7</f>
        <v>0</v>
      </c>
      <c r="K801" t="s" s="187">
        <f>'INFO'!$D$8</f>
      </c>
      <c r="L801" s="186">
        <f>'INFO'!$D$9</f>
        <v>0</v>
      </c>
      <c r="M801" s="186">
        <f>'INFO'!$D$10</f>
        <v>0</v>
      </c>
      <c r="N801" t="s" s="187">
        <f>'INFO'!$D$11</f>
      </c>
      <c r="O801" s="186">
        <f>'INFO'!$D$13</f>
        <v>0</v>
      </c>
      <c r="P801" s="186">
        <f>'INFO'!$D$14</f>
        <v>0</v>
      </c>
      <c r="Q801" t="s" s="187">
        <f>'INFO'!$D$15</f>
      </c>
      <c r="R801" s="188">
        <f>'INFO'!$D$17</f>
      </c>
      <c r="S801" t="s" s="187">
        <f>'INFO'!$D$18</f>
      </c>
      <c r="T801" t="s" s="187">
        <f>'INFO'!$D$19</f>
      </c>
      <c r="U801" s="186">
        <f>'INFO'!$D$22</f>
        <v>0</v>
      </c>
      <c r="V801" s="186">
        <f>'INFO'!$D$23</f>
        <v>0</v>
      </c>
      <c r="W801" t="s" s="187">
        <f>'INFO'!$D$24</f>
      </c>
      <c r="X801" s="186">
        <f>'INFO'!$D$25</f>
        <v>0</v>
      </c>
      <c r="Y801" s="186">
        <f>'INFO'!$D$26</f>
        <v>0</v>
      </c>
      <c r="Z801" s="186">
        <f>'INFO'!$D$27</f>
        <v>0</v>
      </c>
      <c r="AA801" t="s" s="187">
        <f>'INFO'!$D$28</f>
      </c>
      <c r="AB801" s="186">
        <f>'INFO'!$D$29</f>
        <v>0</v>
      </c>
      <c r="AC801" s="189">
        <f>'INFO'!$J$10</f>
        <v>0</v>
      </c>
      <c r="AD801" s="186">
        <f>'INFO'!$J$9</f>
        <v>0</v>
      </c>
      <c r="AE801" s="186">
        <f>IF($G$790&gt;0,10*$G$790/D801,0)</f>
        <v>0</v>
      </c>
    </row>
    <row r="802" ht="15.35" customHeight="1">
      <c r="A802" t="s" s="180">
        <v>517</v>
      </c>
      <c r="B802" t="s" s="180">
        <v>325</v>
      </c>
      <c r="C802" s="210">
        <v>10138</v>
      </c>
      <c r="D802" s="182">
        <f>_xlfn.SUMIFS('MACROS'!S1:S87,'MACROS'!$C1:$C87,$B802)+_xlfn.SUMIFS('MACROS'!S1:S87,'MACROS'!$C1:$C87,"CH.VM.SHDTSET")</f>
        <v>0</v>
      </c>
      <c r="E802" t="s" s="183">
        <v>11</v>
      </c>
      <c r="F802" s="184">
        <f>VLOOKUP(B802,'MACROS'!C1:T87,5,FALSE)*1.05</f>
        <v>206.325</v>
      </c>
      <c r="G802" s="182">
        <f>_xlfn.SUMIFS('MACROS'!S1:S87,'MACROS'!C1:C87,B802)</f>
        <v>0</v>
      </c>
      <c r="H802" s="185">
        <f>F802*G802</f>
        <v>0</v>
      </c>
      <c r="I802" s="186">
        <f>'INFO'!$D$6</f>
        <v>0</v>
      </c>
      <c r="J802" s="186">
        <f>'INFO'!$D$7</f>
        <v>0</v>
      </c>
      <c r="K802" t="s" s="187">
        <f>'INFO'!$D$8</f>
      </c>
      <c r="L802" s="186">
        <f>'INFO'!$D$9</f>
        <v>0</v>
      </c>
      <c r="M802" s="186">
        <f>'INFO'!$D$10</f>
        <v>0</v>
      </c>
      <c r="N802" t="s" s="187">
        <f>'INFO'!$D$11</f>
      </c>
      <c r="O802" s="186">
        <f>'INFO'!$D$13</f>
        <v>0</v>
      </c>
      <c r="P802" s="186">
        <f>'INFO'!$D$14</f>
        <v>0</v>
      </c>
      <c r="Q802" t="s" s="187">
        <f>'INFO'!$D$15</f>
      </c>
      <c r="R802" s="188">
        <f>'INFO'!$D$17</f>
      </c>
      <c r="S802" t="s" s="187">
        <f>'INFO'!$D$18</f>
      </c>
      <c r="T802" t="s" s="187">
        <f>'INFO'!$D$19</f>
      </c>
      <c r="U802" s="186">
        <f>'INFO'!$D$22</f>
        <v>0</v>
      </c>
      <c r="V802" s="186">
        <f>'INFO'!$D$23</f>
        <v>0</v>
      </c>
      <c r="W802" t="s" s="187">
        <f>'INFO'!$D$24</f>
      </c>
      <c r="X802" s="186">
        <f>'INFO'!$D$25</f>
        <v>0</v>
      </c>
      <c r="Y802" s="186">
        <f>'INFO'!$D$26</f>
        <v>0</v>
      </c>
      <c r="Z802" s="186">
        <f>'INFO'!$D$27</f>
        <v>0</v>
      </c>
      <c r="AA802" t="s" s="187">
        <f>'INFO'!$D$28</f>
      </c>
      <c r="AB802" s="186">
        <f>'INFO'!$D$29</f>
        <v>0</v>
      </c>
      <c r="AC802" s="189">
        <f>'INFO'!$J$10</f>
        <v>0</v>
      </c>
      <c r="AD802" s="186">
        <f>'INFO'!$J$9</f>
        <v>0</v>
      </c>
      <c r="AE802" s="186">
        <f>IF($G$790&gt;0,10*$G$790/D802,0)</f>
        <v>0</v>
      </c>
    </row>
    <row r="803" ht="15.35" customHeight="1">
      <c r="A803" t="s" s="180">
        <v>518</v>
      </c>
      <c r="B803" t="s" s="180">
        <v>327</v>
      </c>
      <c r="C803" s="210">
        <v>10138</v>
      </c>
      <c r="D803" s="182">
        <f>_xlfn.SUMIFS('MACROS'!S1:S87,'MACROS'!$C1:$C87,$B803)+_xlfn.SUMIFS('MACROS'!S1:S87,'MACROS'!$C1:$C87,"CH.VM.SHDTSET")</f>
        <v>0</v>
      </c>
      <c r="E803" t="s" s="183">
        <v>11</v>
      </c>
      <c r="F803" s="184">
        <f>VLOOKUP(B803,'MACROS'!C1:T87,5,FALSE)*1.05</f>
        <v>174.3</v>
      </c>
      <c r="G803" s="182">
        <f>_xlfn.SUMIFS('MACROS'!S1:S87,'MACROS'!C1:C87,B803)</f>
        <v>0</v>
      </c>
      <c r="H803" s="185">
        <f>F803*G803</f>
        <v>0</v>
      </c>
      <c r="I803" s="186">
        <f>'INFO'!$D$6</f>
        <v>0</v>
      </c>
      <c r="J803" s="186">
        <f>'INFO'!$D$7</f>
        <v>0</v>
      </c>
      <c r="K803" t="s" s="187">
        <f>'INFO'!$D$8</f>
      </c>
      <c r="L803" s="186">
        <f>'INFO'!$D$9</f>
        <v>0</v>
      </c>
      <c r="M803" s="186">
        <f>'INFO'!$D$10</f>
        <v>0</v>
      </c>
      <c r="N803" t="s" s="187">
        <f>'INFO'!$D$11</f>
      </c>
      <c r="O803" s="186">
        <f>'INFO'!$D$13</f>
        <v>0</v>
      </c>
      <c r="P803" s="186">
        <f>'INFO'!$D$14</f>
        <v>0</v>
      </c>
      <c r="Q803" t="s" s="187">
        <f>'INFO'!$D$15</f>
      </c>
      <c r="R803" s="188">
        <f>'INFO'!$D$17</f>
      </c>
      <c r="S803" t="s" s="187">
        <f>'INFO'!$D$18</f>
      </c>
      <c r="T803" t="s" s="187">
        <f>'INFO'!$D$19</f>
      </c>
      <c r="U803" s="186">
        <f>'INFO'!$D$22</f>
        <v>0</v>
      </c>
      <c r="V803" s="186">
        <f>'INFO'!$D$23</f>
        <v>0</v>
      </c>
      <c r="W803" t="s" s="187">
        <f>'INFO'!$D$24</f>
      </c>
      <c r="X803" s="186">
        <f>'INFO'!$D$25</f>
        <v>0</v>
      </c>
      <c r="Y803" s="186">
        <f>'INFO'!$D$26</f>
        <v>0</v>
      </c>
      <c r="Z803" s="186">
        <f>'INFO'!$D$27</f>
        <v>0</v>
      </c>
      <c r="AA803" t="s" s="187">
        <f>'INFO'!$D$28</f>
      </c>
      <c r="AB803" s="186">
        <f>'INFO'!$D$29</f>
        <v>0</v>
      </c>
      <c r="AC803" s="189">
        <f>'INFO'!$J$10</f>
        <v>0</v>
      </c>
      <c r="AD803" s="186">
        <f>'INFO'!$J$9</f>
        <v>0</v>
      </c>
      <c r="AE803" s="186">
        <f>IF($G$790&gt;0,10*$G$790/D803,0)</f>
        <v>0</v>
      </c>
    </row>
    <row r="804" ht="15.35" customHeight="1">
      <c r="A804" t="s" s="187">
        <v>519</v>
      </c>
      <c r="B804" t="s" s="180">
        <v>329</v>
      </c>
      <c r="C804" s="210">
        <v>10138</v>
      </c>
      <c r="D804" s="182">
        <f>_xlfn.SUMIFS('MACROS'!S1:S87,'MACROS'!$C1:$C87,$B804)+_xlfn.SUMIFS('MACROS'!S1:S87,'MACROS'!$C1:$C87,"CH.VM.SHDTSET")</f>
        <v>0</v>
      </c>
      <c r="E804" t="s" s="183">
        <v>11</v>
      </c>
      <c r="F804" s="184">
        <f>VLOOKUP(B804,'MACROS'!C1:T87,5,FALSE)*1.05</f>
        <v>186.375</v>
      </c>
      <c r="G804" s="182">
        <f>_xlfn.SUMIFS('MACROS'!S1:S87,'MACROS'!C1:C87,B804)</f>
        <v>0</v>
      </c>
      <c r="H804" s="185">
        <f>F804*G804</f>
        <v>0</v>
      </c>
      <c r="I804" s="186">
        <f>'INFO'!$D$6</f>
        <v>0</v>
      </c>
      <c r="J804" s="186">
        <f>'INFO'!$D$7</f>
        <v>0</v>
      </c>
      <c r="K804" t="s" s="187">
        <f>'INFO'!$D$8</f>
      </c>
      <c r="L804" s="186">
        <f>'INFO'!$D$9</f>
        <v>0</v>
      </c>
      <c r="M804" s="186">
        <f>'INFO'!$D$10</f>
        <v>0</v>
      </c>
      <c r="N804" t="s" s="187">
        <f>'INFO'!$D$11</f>
      </c>
      <c r="O804" s="186">
        <f>'INFO'!$D$13</f>
        <v>0</v>
      </c>
      <c r="P804" s="186">
        <f>'INFO'!$D$14</f>
        <v>0</v>
      </c>
      <c r="Q804" t="s" s="187">
        <f>'INFO'!$D$15</f>
      </c>
      <c r="R804" s="188">
        <f>'INFO'!$D$17</f>
      </c>
      <c r="S804" t="s" s="187">
        <f>'INFO'!$D$18</f>
      </c>
      <c r="T804" t="s" s="187">
        <f>'INFO'!$D$19</f>
      </c>
      <c r="U804" s="186">
        <f>'INFO'!$D$22</f>
        <v>0</v>
      </c>
      <c r="V804" s="186">
        <f>'INFO'!$D$23</f>
        <v>0</v>
      </c>
      <c r="W804" t="s" s="187">
        <f>'INFO'!$D$24</f>
      </c>
      <c r="X804" s="186">
        <f>'INFO'!$D$25</f>
        <v>0</v>
      </c>
      <c r="Y804" s="186">
        <f>'INFO'!$D$26</f>
        <v>0</v>
      </c>
      <c r="Z804" s="186">
        <f>'INFO'!$D$27</f>
        <v>0</v>
      </c>
      <c r="AA804" t="s" s="187">
        <f>'INFO'!$D$28</f>
      </c>
      <c r="AB804" s="186">
        <f>'INFO'!$D$29</f>
        <v>0</v>
      </c>
      <c r="AC804" s="189">
        <f>'INFO'!$J$10</f>
        <v>0</v>
      </c>
      <c r="AD804" s="186">
        <f>'INFO'!$J$9</f>
        <v>0</v>
      </c>
      <c r="AE804" s="191">
        <f>IF($G$790&gt;0,10*$G$790/D804,0)</f>
        <v>0</v>
      </c>
    </row>
    <row r="805" ht="15.35" customHeight="1">
      <c r="A805" t="s" s="192">
        <v>520</v>
      </c>
      <c r="B805" t="s" s="202">
        <v>116</v>
      </c>
      <c r="C805" s="203">
        <v>10086</v>
      </c>
      <c r="D805" s="169"/>
      <c r="E805" t="s" s="194">
        <v>0</v>
      </c>
      <c r="F805" s="195">
        <f>VLOOKUP(B805,'HOLDS'!C1:T155,5,FALSE)</f>
        <v>4405.5</v>
      </c>
      <c r="G805" s="172">
        <f>_xlfn.SUMIFS('HOLDS'!H1:H155,'HOLDS'!C1:C155,B805)</f>
        <v>0</v>
      </c>
      <c r="H805" s="196">
        <f>F805*G805</f>
        <v>0</v>
      </c>
      <c r="I805" s="197">
        <f>'INFO'!$D$6</f>
        <v>0</v>
      </c>
      <c r="J805" s="197">
        <f>'INFO'!$D$7</f>
        <v>0</v>
      </c>
      <c r="K805" t="s" s="198">
        <f>'INFO'!$D$8</f>
      </c>
      <c r="L805" s="197">
        <f>'INFO'!$D$9</f>
        <v>0</v>
      </c>
      <c r="M805" s="197">
        <f>'INFO'!$D$10</f>
        <v>0</v>
      </c>
      <c r="N805" t="s" s="198">
        <f>'INFO'!$D$11</f>
      </c>
      <c r="O805" s="197">
        <f>'INFO'!$D$13</f>
        <v>0</v>
      </c>
      <c r="P805" s="197">
        <f>'INFO'!$D$14</f>
        <v>0</v>
      </c>
      <c r="Q805" t="s" s="198">
        <f>'INFO'!$D$15</f>
      </c>
      <c r="R805" s="199">
        <f>'INFO'!$D$17</f>
      </c>
      <c r="S805" t="s" s="198">
        <f>'INFO'!$D$18</f>
      </c>
      <c r="T805" t="s" s="198">
        <f>'INFO'!$D$19</f>
      </c>
      <c r="U805" s="197">
        <f>'INFO'!$D$22</f>
        <v>0</v>
      </c>
      <c r="V805" s="197">
        <f>'INFO'!$D$23</f>
        <v>0</v>
      </c>
      <c r="W805" t="s" s="198">
        <f>'INFO'!$D$24</f>
      </c>
      <c r="X805" s="197">
        <f>'INFO'!$D$25</f>
        <v>0</v>
      </c>
      <c r="Y805" s="197">
        <f>'INFO'!$D$26</f>
        <v>0</v>
      </c>
      <c r="Z805" s="197">
        <f>'INFO'!$D$27</f>
        <v>0</v>
      </c>
      <c r="AA805" t="s" s="198">
        <f>'INFO'!$D$28</f>
      </c>
      <c r="AB805" s="197">
        <f>'INFO'!$D$29</f>
        <v>0</v>
      </c>
      <c r="AC805" s="200">
        <f>'INFO'!$J$10</f>
        <v>0</v>
      </c>
      <c r="AD805" s="201">
        <f>'INFO'!$J$9</f>
        <v>0</v>
      </c>
      <c r="AE805" s="179"/>
    </row>
    <row r="806" ht="15.35" customHeight="1">
      <c r="A806" t="s" s="180">
        <v>521</v>
      </c>
      <c r="B806" t="s" s="180">
        <v>118</v>
      </c>
      <c r="C806" s="181">
        <v>10086</v>
      </c>
      <c r="D806" s="182">
        <f>_xlfn.SUMIFS('HOLDS'!H1:H155,'HOLDS'!C1:C155,B806)+_xlfn.SUMIFS('HOLDS'!H1:H155,'HOLDS'!C1:C155,"CH.GR.MISET")</f>
        <v>0</v>
      </c>
      <c r="E806" t="s" s="183">
        <v>0</v>
      </c>
      <c r="F806" s="184">
        <f>VLOOKUP(B806,'HOLDS'!C1:T155,5,FALSE)</f>
        <v>150</v>
      </c>
      <c r="G806" s="182">
        <f>_xlfn.SUMIFS('HOLDS'!H1:H155,'HOLDS'!C1:C155,B806)</f>
        <v>0</v>
      </c>
      <c r="H806" s="185">
        <f>F806*G806</f>
        <v>0</v>
      </c>
      <c r="I806" s="186">
        <f>'INFO'!$D$6</f>
        <v>0</v>
      </c>
      <c r="J806" s="186">
        <f>'INFO'!$D$7</f>
        <v>0</v>
      </c>
      <c r="K806" t="s" s="187">
        <f>'INFO'!$D$8</f>
      </c>
      <c r="L806" s="186">
        <f>'INFO'!$D$9</f>
        <v>0</v>
      </c>
      <c r="M806" s="186">
        <f>'INFO'!$D$10</f>
        <v>0</v>
      </c>
      <c r="N806" t="s" s="187">
        <f>'INFO'!$D$11</f>
      </c>
      <c r="O806" s="186">
        <f>'INFO'!$D$13</f>
        <v>0</v>
      </c>
      <c r="P806" s="186">
        <f>'INFO'!$D$14</f>
        <v>0</v>
      </c>
      <c r="Q806" t="s" s="187">
        <f>'INFO'!$D$15</f>
      </c>
      <c r="R806" s="188">
        <f>'INFO'!$D$17</f>
      </c>
      <c r="S806" t="s" s="187">
        <f>'INFO'!$D$18</f>
      </c>
      <c r="T806" t="s" s="187">
        <f>'INFO'!$D$19</f>
      </c>
      <c r="U806" s="186">
        <f>'INFO'!$D$22</f>
        <v>0</v>
      </c>
      <c r="V806" s="186">
        <f>'INFO'!$D$23</f>
        <v>0</v>
      </c>
      <c r="W806" t="s" s="187">
        <f>'INFO'!$D$24</f>
      </c>
      <c r="X806" s="186">
        <f>'INFO'!$D$25</f>
        <v>0</v>
      </c>
      <c r="Y806" s="186">
        <f>'INFO'!$D$26</f>
        <v>0</v>
      </c>
      <c r="Z806" s="186">
        <f>'INFO'!$D$27</f>
        <v>0</v>
      </c>
      <c r="AA806" t="s" s="187">
        <f>'INFO'!$D$28</f>
      </c>
      <c r="AB806" s="186">
        <f>'INFO'!$D$29</f>
        <v>0</v>
      </c>
      <c r="AC806" s="189">
        <f>'INFO'!$J$10</f>
        <v>0</v>
      </c>
      <c r="AD806" s="186">
        <f>'INFO'!$J$9</f>
        <v>0</v>
      </c>
      <c r="AE806" s="190">
        <f>IF($G$805&gt;0,10*$G$805/D806,0)</f>
        <v>0</v>
      </c>
    </row>
    <row r="807" ht="15.35" customHeight="1">
      <c r="A807" t="s" s="180">
        <v>522</v>
      </c>
      <c r="B807" t="s" s="180">
        <v>120</v>
      </c>
      <c r="C807" s="181">
        <v>10086</v>
      </c>
      <c r="D807" s="182">
        <f>_xlfn.SUMIFS('HOLDS'!H1:H155,'HOLDS'!C1:C155,B807)+_xlfn.SUMIFS('HOLDS'!H1:H155,'HOLDS'!C1:C155,"CH.GR.MISET")</f>
        <v>0</v>
      </c>
      <c r="E807" t="s" s="183">
        <v>0</v>
      </c>
      <c r="F807" s="184">
        <f>VLOOKUP(B807,'HOLDS'!C1:T155,5,FALSE)</f>
        <v>219</v>
      </c>
      <c r="G807" s="182">
        <f>_xlfn.SUMIFS('HOLDS'!H1:H155,'HOLDS'!C1:C155,B807)</f>
        <v>0</v>
      </c>
      <c r="H807" s="185">
        <f>F807*G807</f>
        <v>0</v>
      </c>
      <c r="I807" s="186">
        <f>'INFO'!$D$6</f>
        <v>0</v>
      </c>
      <c r="J807" s="186">
        <f>'INFO'!$D$7</f>
        <v>0</v>
      </c>
      <c r="K807" t="s" s="187">
        <f>'INFO'!$D$8</f>
      </c>
      <c r="L807" s="186">
        <f>'INFO'!$D$9</f>
        <v>0</v>
      </c>
      <c r="M807" s="186">
        <f>'INFO'!$D$10</f>
        <v>0</v>
      </c>
      <c r="N807" t="s" s="187">
        <f>'INFO'!$D$11</f>
      </c>
      <c r="O807" s="186">
        <f>'INFO'!$D$13</f>
        <v>0</v>
      </c>
      <c r="P807" s="186">
        <f>'INFO'!$D$14</f>
        <v>0</v>
      </c>
      <c r="Q807" t="s" s="187">
        <f>'INFO'!$D$15</f>
      </c>
      <c r="R807" s="188">
        <f>'INFO'!$D$17</f>
      </c>
      <c r="S807" t="s" s="187">
        <f>'INFO'!$D$18</f>
      </c>
      <c r="T807" t="s" s="187">
        <f>'INFO'!$D$19</f>
      </c>
      <c r="U807" s="186">
        <f>'INFO'!$D$22</f>
        <v>0</v>
      </c>
      <c r="V807" s="186">
        <f>'INFO'!$D$23</f>
        <v>0</v>
      </c>
      <c r="W807" t="s" s="187">
        <f>'INFO'!$D$24</f>
      </c>
      <c r="X807" s="186">
        <f>'INFO'!$D$25</f>
        <v>0</v>
      </c>
      <c r="Y807" s="186">
        <f>'INFO'!$D$26</f>
        <v>0</v>
      </c>
      <c r="Z807" s="186">
        <f>'INFO'!$D$27</f>
        <v>0</v>
      </c>
      <c r="AA807" t="s" s="187">
        <f>'INFO'!$D$28</f>
      </c>
      <c r="AB807" s="186">
        <f>'INFO'!$D$29</f>
        <v>0</v>
      </c>
      <c r="AC807" s="189">
        <f>'INFO'!$J$10</f>
        <v>0</v>
      </c>
      <c r="AD807" s="186">
        <f>'INFO'!$J$9</f>
        <v>0</v>
      </c>
      <c r="AE807" s="186">
        <f>IF($G$805&gt;0,10*$G$805/D807,0)</f>
        <v>0</v>
      </c>
    </row>
    <row r="808" ht="15.35" customHeight="1">
      <c r="A808" t="s" s="180">
        <v>523</v>
      </c>
      <c r="B808" t="s" s="180">
        <v>122</v>
      </c>
      <c r="C808" s="181">
        <v>10086</v>
      </c>
      <c r="D808" s="182">
        <f>_xlfn.SUMIFS('HOLDS'!H1:H155,'HOLDS'!C1:C155,B808)+_xlfn.SUMIFS('HOLDS'!H1:H155,'HOLDS'!C1:C155,"CH.GR.MISET")</f>
        <v>0</v>
      </c>
      <c r="E808" t="s" s="183">
        <v>0</v>
      </c>
      <c r="F808" s="184">
        <f>VLOOKUP(B808,'HOLDS'!C1:T155,5,FALSE)</f>
        <v>229.5</v>
      </c>
      <c r="G808" s="182">
        <f>_xlfn.SUMIFS('HOLDS'!H1:H155,'HOLDS'!C1:C155,B808)</f>
        <v>0</v>
      </c>
      <c r="H808" s="185">
        <f>F808*G808</f>
        <v>0</v>
      </c>
      <c r="I808" s="186">
        <f>'INFO'!$D$6</f>
        <v>0</v>
      </c>
      <c r="J808" s="186">
        <f>'INFO'!$D$7</f>
        <v>0</v>
      </c>
      <c r="K808" t="s" s="187">
        <f>'INFO'!$D$8</f>
      </c>
      <c r="L808" s="186">
        <f>'INFO'!$D$9</f>
        <v>0</v>
      </c>
      <c r="M808" s="186">
        <f>'INFO'!$D$10</f>
        <v>0</v>
      </c>
      <c r="N808" t="s" s="187">
        <f>'INFO'!$D$11</f>
      </c>
      <c r="O808" s="186">
        <f>'INFO'!$D$13</f>
        <v>0</v>
      </c>
      <c r="P808" s="186">
        <f>'INFO'!$D$14</f>
        <v>0</v>
      </c>
      <c r="Q808" t="s" s="187">
        <f>'INFO'!$D$15</f>
      </c>
      <c r="R808" s="188">
        <f>'INFO'!$D$17</f>
      </c>
      <c r="S808" t="s" s="187">
        <f>'INFO'!$D$18</f>
      </c>
      <c r="T808" t="s" s="187">
        <f>'INFO'!$D$19</f>
      </c>
      <c r="U808" s="186">
        <f>'INFO'!$D$22</f>
        <v>0</v>
      </c>
      <c r="V808" s="186">
        <f>'INFO'!$D$23</f>
        <v>0</v>
      </c>
      <c r="W808" t="s" s="187">
        <f>'INFO'!$D$24</f>
      </c>
      <c r="X808" s="186">
        <f>'INFO'!$D$25</f>
        <v>0</v>
      </c>
      <c r="Y808" s="186">
        <f>'INFO'!$D$26</f>
        <v>0</v>
      </c>
      <c r="Z808" s="186">
        <f>'INFO'!$D$27</f>
        <v>0</v>
      </c>
      <c r="AA808" t="s" s="187">
        <f>'INFO'!$D$28</f>
      </c>
      <c r="AB808" s="186">
        <f>'INFO'!$D$29</f>
        <v>0</v>
      </c>
      <c r="AC808" s="189">
        <f>'INFO'!$J$10</f>
        <v>0</v>
      </c>
      <c r="AD808" s="186">
        <f>'INFO'!$J$9</f>
        <v>0</v>
      </c>
      <c r="AE808" s="186">
        <f>IF($G$805&gt;0,10*$G$805/D808,0)</f>
        <v>0</v>
      </c>
    </row>
    <row r="809" ht="15.35" customHeight="1">
      <c r="A809" t="s" s="180">
        <v>524</v>
      </c>
      <c r="B809" t="s" s="180">
        <v>124</v>
      </c>
      <c r="C809" s="181">
        <v>10086</v>
      </c>
      <c r="D809" s="182">
        <f>_xlfn.SUMIFS('HOLDS'!H1:H155,'HOLDS'!C1:C155,B809)+_xlfn.SUMIFS('HOLDS'!H1:H155,'HOLDS'!C1:C155,"CH.GR.MISET")</f>
        <v>0</v>
      </c>
      <c r="E809" t="s" s="183">
        <v>0</v>
      </c>
      <c r="F809" s="184">
        <f>VLOOKUP(B809,'HOLDS'!C1:T155,5,FALSE)</f>
        <v>151</v>
      </c>
      <c r="G809" s="182">
        <f>_xlfn.SUMIFS('HOLDS'!H1:H155,'HOLDS'!C1:C155,B809)</f>
        <v>0</v>
      </c>
      <c r="H809" s="185">
        <f>F809*G809</f>
        <v>0</v>
      </c>
      <c r="I809" s="186">
        <f>'INFO'!$D$6</f>
        <v>0</v>
      </c>
      <c r="J809" s="186">
        <f>'INFO'!$D$7</f>
        <v>0</v>
      </c>
      <c r="K809" t="s" s="187">
        <f>'INFO'!$D$8</f>
      </c>
      <c r="L809" s="186">
        <f>'INFO'!$D$9</f>
        <v>0</v>
      </c>
      <c r="M809" s="186">
        <f>'INFO'!$D$10</f>
        <v>0</v>
      </c>
      <c r="N809" t="s" s="187">
        <f>'INFO'!$D$11</f>
      </c>
      <c r="O809" s="186">
        <f>'INFO'!$D$13</f>
        <v>0</v>
      </c>
      <c r="P809" s="186">
        <f>'INFO'!$D$14</f>
        <v>0</v>
      </c>
      <c r="Q809" t="s" s="187">
        <f>'INFO'!$D$15</f>
      </c>
      <c r="R809" s="188">
        <f>'INFO'!$D$17</f>
      </c>
      <c r="S809" t="s" s="187">
        <f>'INFO'!$D$18</f>
      </c>
      <c r="T809" t="s" s="187">
        <f>'INFO'!$D$19</f>
      </c>
      <c r="U809" s="186">
        <f>'INFO'!$D$22</f>
        <v>0</v>
      </c>
      <c r="V809" s="186">
        <f>'INFO'!$D$23</f>
        <v>0</v>
      </c>
      <c r="W809" t="s" s="187">
        <f>'INFO'!$D$24</f>
      </c>
      <c r="X809" s="186">
        <f>'INFO'!$D$25</f>
        <v>0</v>
      </c>
      <c r="Y809" s="186">
        <f>'INFO'!$D$26</f>
        <v>0</v>
      </c>
      <c r="Z809" s="186">
        <f>'INFO'!$D$27</f>
        <v>0</v>
      </c>
      <c r="AA809" t="s" s="187">
        <f>'INFO'!$D$28</f>
      </c>
      <c r="AB809" s="186">
        <f>'INFO'!$D$29</f>
        <v>0</v>
      </c>
      <c r="AC809" s="189">
        <f>'INFO'!$J$10</f>
        <v>0</v>
      </c>
      <c r="AD809" s="186">
        <f>'INFO'!$J$9</f>
        <v>0</v>
      </c>
      <c r="AE809" s="186">
        <f>IF($G$805&gt;0,10*$G$805/D809,0)</f>
        <v>0</v>
      </c>
    </row>
    <row r="810" ht="15.35" customHeight="1">
      <c r="A810" t="s" s="180">
        <v>525</v>
      </c>
      <c r="B810" t="s" s="180">
        <v>126</v>
      </c>
      <c r="C810" s="181">
        <v>10086</v>
      </c>
      <c r="D810" s="182">
        <f>_xlfn.SUMIFS('HOLDS'!H1:H155,'HOLDS'!C1:C155,B810)+_xlfn.SUMIFS('HOLDS'!H1:H155,'HOLDS'!C1:C155,"CH.GR.MISET")</f>
        <v>0</v>
      </c>
      <c r="E810" t="s" s="183">
        <v>0</v>
      </c>
      <c r="F810" s="184">
        <f>VLOOKUP(B810,'HOLDS'!C1:T155,5,FALSE)</f>
        <v>210</v>
      </c>
      <c r="G810" s="182">
        <f>_xlfn.SUMIFS('HOLDS'!H1:H155,'HOLDS'!C1:C155,B810)</f>
        <v>0</v>
      </c>
      <c r="H810" s="185">
        <f>F810*G810</f>
        <v>0</v>
      </c>
      <c r="I810" s="186">
        <f>'INFO'!$D$6</f>
        <v>0</v>
      </c>
      <c r="J810" s="186">
        <f>'INFO'!$D$7</f>
        <v>0</v>
      </c>
      <c r="K810" t="s" s="187">
        <f>'INFO'!$D$8</f>
      </c>
      <c r="L810" s="186">
        <f>'INFO'!$D$9</f>
        <v>0</v>
      </c>
      <c r="M810" s="186">
        <f>'INFO'!$D$10</f>
        <v>0</v>
      </c>
      <c r="N810" t="s" s="187">
        <f>'INFO'!$D$11</f>
      </c>
      <c r="O810" s="186">
        <f>'INFO'!$D$13</f>
        <v>0</v>
      </c>
      <c r="P810" s="186">
        <f>'INFO'!$D$14</f>
        <v>0</v>
      </c>
      <c r="Q810" t="s" s="187">
        <f>'INFO'!$D$15</f>
      </c>
      <c r="R810" s="188">
        <f>'INFO'!$D$17</f>
      </c>
      <c r="S810" t="s" s="187">
        <f>'INFO'!$D$18</f>
      </c>
      <c r="T810" t="s" s="187">
        <f>'INFO'!$D$19</f>
      </c>
      <c r="U810" s="186">
        <f>'INFO'!$D$22</f>
        <v>0</v>
      </c>
      <c r="V810" s="186">
        <f>'INFO'!$D$23</f>
        <v>0</v>
      </c>
      <c r="W810" t="s" s="187">
        <f>'INFO'!$D$24</f>
      </c>
      <c r="X810" s="186">
        <f>'INFO'!$D$25</f>
        <v>0</v>
      </c>
      <c r="Y810" s="186">
        <f>'INFO'!$D$26</f>
        <v>0</v>
      </c>
      <c r="Z810" s="186">
        <f>'INFO'!$D$27</f>
        <v>0</v>
      </c>
      <c r="AA810" t="s" s="187">
        <f>'INFO'!$D$28</f>
      </c>
      <c r="AB810" s="186">
        <f>'INFO'!$D$29</f>
        <v>0</v>
      </c>
      <c r="AC810" s="189">
        <f>'INFO'!$J$10</f>
        <v>0</v>
      </c>
      <c r="AD810" s="186">
        <f>'INFO'!$J$9</f>
        <v>0</v>
      </c>
      <c r="AE810" s="186">
        <f>IF($G$805&gt;0,10*$G$805/D810,0)</f>
        <v>0</v>
      </c>
    </row>
    <row r="811" ht="15.35" customHeight="1">
      <c r="A811" t="s" s="180">
        <v>526</v>
      </c>
      <c r="B811" t="s" s="180">
        <v>128</v>
      </c>
      <c r="C811" s="181">
        <v>10086</v>
      </c>
      <c r="D811" s="182">
        <f>_xlfn.SUMIFS('HOLDS'!H1:H155,'HOLDS'!C1:C155,B811)+_xlfn.SUMIFS('HOLDS'!H1:H155,'HOLDS'!C1:C155,"CH.GR.MISET")</f>
        <v>0</v>
      </c>
      <c r="E811" t="s" s="183">
        <v>0</v>
      </c>
      <c r="F811" s="184">
        <f>VLOOKUP(B811,'HOLDS'!C1:T155,5,FALSE)</f>
        <v>215</v>
      </c>
      <c r="G811" s="182">
        <f>_xlfn.SUMIFS('HOLDS'!H1:H155,'HOLDS'!C1:C155,B811)</f>
        <v>0</v>
      </c>
      <c r="H811" s="185">
        <f>F811*G811</f>
        <v>0</v>
      </c>
      <c r="I811" s="186">
        <f>'INFO'!$D$6</f>
        <v>0</v>
      </c>
      <c r="J811" s="186">
        <f>'INFO'!$D$7</f>
        <v>0</v>
      </c>
      <c r="K811" t="s" s="187">
        <f>'INFO'!$D$8</f>
      </c>
      <c r="L811" s="186">
        <f>'INFO'!$D$9</f>
        <v>0</v>
      </c>
      <c r="M811" s="186">
        <f>'INFO'!$D$10</f>
        <v>0</v>
      </c>
      <c r="N811" t="s" s="187">
        <f>'INFO'!$D$11</f>
      </c>
      <c r="O811" s="186">
        <f>'INFO'!$D$13</f>
        <v>0</v>
      </c>
      <c r="P811" s="186">
        <f>'INFO'!$D$14</f>
        <v>0</v>
      </c>
      <c r="Q811" t="s" s="187">
        <f>'INFO'!$D$15</f>
      </c>
      <c r="R811" s="188">
        <f>'INFO'!$D$17</f>
      </c>
      <c r="S811" t="s" s="187">
        <f>'INFO'!$D$18</f>
      </c>
      <c r="T811" t="s" s="187">
        <f>'INFO'!$D$19</f>
      </c>
      <c r="U811" s="186">
        <f>'INFO'!$D$22</f>
        <v>0</v>
      </c>
      <c r="V811" s="186">
        <f>'INFO'!$D$23</f>
        <v>0</v>
      </c>
      <c r="W811" t="s" s="187">
        <f>'INFO'!$D$24</f>
      </c>
      <c r="X811" s="186">
        <f>'INFO'!$D$25</f>
        <v>0</v>
      </c>
      <c r="Y811" s="186">
        <f>'INFO'!$D$26</f>
        <v>0</v>
      </c>
      <c r="Z811" s="186">
        <f>'INFO'!$D$27</f>
        <v>0</v>
      </c>
      <c r="AA811" t="s" s="187">
        <f>'INFO'!$D$28</f>
      </c>
      <c r="AB811" s="186">
        <f>'INFO'!$D$29</f>
        <v>0</v>
      </c>
      <c r="AC811" s="189">
        <f>'INFO'!$J$10</f>
        <v>0</v>
      </c>
      <c r="AD811" s="186">
        <f>'INFO'!$J$9</f>
        <v>0</v>
      </c>
      <c r="AE811" s="186">
        <f>IF($G$805&gt;0,10*$G$805/D811,0)</f>
        <v>0</v>
      </c>
    </row>
    <row r="812" ht="15.35" customHeight="1">
      <c r="A812" t="s" s="180">
        <v>527</v>
      </c>
      <c r="B812" t="s" s="180">
        <v>130</v>
      </c>
      <c r="C812" s="181">
        <v>10086</v>
      </c>
      <c r="D812" s="182">
        <f>_xlfn.SUMIFS('HOLDS'!H1:H155,'HOLDS'!C1:C155,B812)+_xlfn.SUMIFS('HOLDS'!H1:H155,'HOLDS'!C1:C155,"CH.GR.MISET")</f>
        <v>0</v>
      </c>
      <c r="E812" t="s" s="183">
        <v>0</v>
      </c>
      <c r="F812" s="184">
        <f>VLOOKUP(B812,'HOLDS'!C1:T155,5,FALSE)</f>
        <v>159</v>
      </c>
      <c r="G812" s="182">
        <f>_xlfn.SUMIFS('HOLDS'!H1:H155,'HOLDS'!C1:C155,B812)</f>
        <v>0</v>
      </c>
      <c r="H812" s="185">
        <f>F812*G812</f>
        <v>0</v>
      </c>
      <c r="I812" s="186">
        <f>'INFO'!$D$6</f>
        <v>0</v>
      </c>
      <c r="J812" s="186">
        <f>'INFO'!$D$7</f>
        <v>0</v>
      </c>
      <c r="K812" t="s" s="187">
        <f>'INFO'!$D$8</f>
      </c>
      <c r="L812" s="186">
        <f>'INFO'!$D$9</f>
        <v>0</v>
      </c>
      <c r="M812" s="186">
        <f>'INFO'!$D$10</f>
        <v>0</v>
      </c>
      <c r="N812" t="s" s="187">
        <f>'INFO'!$D$11</f>
      </c>
      <c r="O812" s="186">
        <f>'INFO'!$D$13</f>
        <v>0</v>
      </c>
      <c r="P812" s="186">
        <f>'INFO'!$D$14</f>
        <v>0</v>
      </c>
      <c r="Q812" t="s" s="187">
        <f>'INFO'!$D$15</f>
      </c>
      <c r="R812" s="188">
        <f>'INFO'!$D$17</f>
      </c>
      <c r="S812" t="s" s="187">
        <f>'INFO'!$D$18</f>
      </c>
      <c r="T812" t="s" s="187">
        <f>'INFO'!$D$19</f>
      </c>
      <c r="U812" s="186">
        <f>'INFO'!$D$22</f>
        <v>0</v>
      </c>
      <c r="V812" s="186">
        <f>'INFO'!$D$23</f>
        <v>0</v>
      </c>
      <c r="W812" t="s" s="187">
        <f>'INFO'!$D$24</f>
      </c>
      <c r="X812" s="186">
        <f>'INFO'!$D$25</f>
        <v>0</v>
      </c>
      <c r="Y812" s="186">
        <f>'INFO'!$D$26</f>
        <v>0</v>
      </c>
      <c r="Z812" s="186">
        <f>'INFO'!$D$27</f>
        <v>0</v>
      </c>
      <c r="AA812" t="s" s="187">
        <f>'INFO'!$D$28</f>
      </c>
      <c r="AB812" s="186">
        <f>'INFO'!$D$29</f>
        <v>0</v>
      </c>
      <c r="AC812" s="189">
        <f>'INFO'!$J$10</f>
        <v>0</v>
      </c>
      <c r="AD812" s="186">
        <f>'INFO'!$J$9</f>
        <v>0</v>
      </c>
      <c r="AE812" s="186">
        <f>IF($G$805&gt;0,10*$G$805/D812,0)</f>
        <v>0</v>
      </c>
    </row>
    <row r="813" ht="15.35" customHeight="1">
      <c r="A813" t="s" s="180">
        <v>528</v>
      </c>
      <c r="B813" t="s" s="180">
        <v>132</v>
      </c>
      <c r="C813" s="181">
        <v>10086</v>
      </c>
      <c r="D813" s="182">
        <f>_xlfn.SUMIFS('HOLDS'!H1:H155,'HOLDS'!C1:C155,B813)+_xlfn.SUMIFS('HOLDS'!H1:H155,'HOLDS'!C1:C155,"CH.GR.MISET")</f>
        <v>0</v>
      </c>
      <c r="E813" t="s" s="183">
        <v>0</v>
      </c>
      <c r="F813" s="184">
        <f>VLOOKUP(B813,'HOLDS'!C1:T155,5,FALSE)</f>
        <v>126.5</v>
      </c>
      <c r="G813" s="182">
        <f>_xlfn.SUMIFS('HOLDS'!H1:H155,'HOLDS'!C1:C155,B813)</f>
        <v>0</v>
      </c>
      <c r="H813" s="185">
        <f>F813*G813</f>
        <v>0</v>
      </c>
      <c r="I813" s="186">
        <f>'INFO'!$D$6</f>
        <v>0</v>
      </c>
      <c r="J813" s="186">
        <f>'INFO'!$D$7</f>
        <v>0</v>
      </c>
      <c r="K813" t="s" s="187">
        <f>'INFO'!$D$8</f>
      </c>
      <c r="L813" s="186">
        <f>'INFO'!$D$9</f>
        <v>0</v>
      </c>
      <c r="M813" s="186">
        <f>'INFO'!$D$10</f>
        <v>0</v>
      </c>
      <c r="N813" t="s" s="187">
        <f>'INFO'!$D$11</f>
      </c>
      <c r="O813" s="186">
        <f>'INFO'!$D$13</f>
        <v>0</v>
      </c>
      <c r="P813" s="186">
        <f>'INFO'!$D$14</f>
        <v>0</v>
      </c>
      <c r="Q813" t="s" s="187">
        <f>'INFO'!$D$15</f>
      </c>
      <c r="R813" s="188">
        <f>'INFO'!$D$17</f>
      </c>
      <c r="S813" t="s" s="187">
        <f>'INFO'!$D$18</f>
      </c>
      <c r="T813" t="s" s="187">
        <f>'INFO'!$D$19</f>
      </c>
      <c r="U813" s="186">
        <f>'INFO'!$D$22</f>
        <v>0</v>
      </c>
      <c r="V813" s="186">
        <f>'INFO'!$D$23</f>
        <v>0</v>
      </c>
      <c r="W813" t="s" s="187">
        <f>'INFO'!$D$24</f>
      </c>
      <c r="X813" s="186">
        <f>'INFO'!$D$25</f>
        <v>0</v>
      </c>
      <c r="Y813" s="186">
        <f>'INFO'!$D$26</f>
        <v>0</v>
      </c>
      <c r="Z813" s="186">
        <f>'INFO'!$D$27</f>
        <v>0</v>
      </c>
      <c r="AA813" t="s" s="187">
        <f>'INFO'!$D$28</f>
      </c>
      <c r="AB813" s="186">
        <f>'INFO'!$D$29</f>
        <v>0</v>
      </c>
      <c r="AC813" s="189">
        <f>'INFO'!$J$10</f>
        <v>0</v>
      </c>
      <c r="AD813" s="186">
        <f>'INFO'!$J$9</f>
        <v>0</v>
      </c>
      <c r="AE813" s="186">
        <f>IF($G$805&gt;0,10*$G$805/D813,0)</f>
        <v>0</v>
      </c>
    </row>
    <row r="814" ht="15.35" customHeight="1">
      <c r="A814" t="s" s="180">
        <v>529</v>
      </c>
      <c r="B814" t="s" s="180">
        <v>134</v>
      </c>
      <c r="C814" s="181">
        <v>10086</v>
      </c>
      <c r="D814" s="182">
        <f>_xlfn.SUMIFS('HOLDS'!H1:H155,'HOLDS'!C1:C155,B814)+_xlfn.SUMIFS('HOLDS'!H1:H155,'HOLDS'!C1:C155,"CH.GR.MISET")</f>
        <v>0</v>
      </c>
      <c r="E814" t="s" s="183">
        <v>0</v>
      </c>
      <c r="F814" s="184">
        <f>VLOOKUP(B814,'HOLDS'!C1:T155,5,FALSE)</f>
        <v>124</v>
      </c>
      <c r="G814" s="182">
        <f>_xlfn.SUMIFS('HOLDS'!H1:H155,'HOLDS'!C1:C155,B814)</f>
        <v>0</v>
      </c>
      <c r="H814" s="185">
        <f>F814*G814</f>
        <v>0</v>
      </c>
      <c r="I814" s="186">
        <f>'INFO'!$D$6</f>
        <v>0</v>
      </c>
      <c r="J814" s="186">
        <f>'INFO'!$D$7</f>
        <v>0</v>
      </c>
      <c r="K814" t="s" s="187">
        <f>'INFO'!$D$8</f>
      </c>
      <c r="L814" s="186">
        <f>'INFO'!$D$9</f>
        <v>0</v>
      </c>
      <c r="M814" s="186">
        <f>'INFO'!$D$10</f>
        <v>0</v>
      </c>
      <c r="N814" t="s" s="187">
        <f>'INFO'!$D$11</f>
      </c>
      <c r="O814" s="186">
        <f>'INFO'!$D$13</f>
        <v>0</v>
      </c>
      <c r="P814" s="186">
        <f>'INFO'!$D$14</f>
        <v>0</v>
      </c>
      <c r="Q814" t="s" s="187">
        <f>'INFO'!$D$15</f>
      </c>
      <c r="R814" s="188">
        <f>'INFO'!$D$17</f>
      </c>
      <c r="S814" t="s" s="187">
        <f>'INFO'!$D$18</f>
      </c>
      <c r="T814" t="s" s="187">
        <f>'INFO'!$D$19</f>
      </c>
      <c r="U814" s="186">
        <f>'INFO'!$D$22</f>
        <v>0</v>
      </c>
      <c r="V814" s="186">
        <f>'INFO'!$D$23</f>
        <v>0</v>
      </c>
      <c r="W814" t="s" s="187">
        <f>'INFO'!$D$24</f>
      </c>
      <c r="X814" s="186">
        <f>'INFO'!$D$25</f>
        <v>0</v>
      </c>
      <c r="Y814" s="186">
        <f>'INFO'!$D$26</f>
        <v>0</v>
      </c>
      <c r="Z814" s="186">
        <f>'INFO'!$D$27</f>
        <v>0</v>
      </c>
      <c r="AA814" t="s" s="187">
        <f>'INFO'!$D$28</f>
      </c>
      <c r="AB814" s="186">
        <f>'INFO'!$D$29</f>
        <v>0</v>
      </c>
      <c r="AC814" s="189">
        <f>'INFO'!$J$10</f>
        <v>0</v>
      </c>
      <c r="AD814" s="186">
        <f>'INFO'!$J$9</f>
        <v>0</v>
      </c>
      <c r="AE814" s="186">
        <f>IF($G$805&gt;0,10*$G$805/D814,0)</f>
        <v>0</v>
      </c>
    </row>
    <row r="815" ht="15.35" customHeight="1">
      <c r="A815" t="s" s="180">
        <v>530</v>
      </c>
      <c r="B815" t="s" s="180">
        <v>136</v>
      </c>
      <c r="C815" s="181">
        <v>10086</v>
      </c>
      <c r="D815" s="182">
        <f>_xlfn.SUMIFS('HOLDS'!H1:H155,'HOLDS'!C1:C155,B815)+_xlfn.SUMIFS('HOLDS'!H1:H155,'HOLDS'!C1:C155,"CH.GR.MISET")</f>
        <v>0</v>
      </c>
      <c r="E815" t="s" s="183">
        <v>0</v>
      </c>
      <c r="F815" s="184">
        <f>VLOOKUP(B815,'HOLDS'!C1:T155,5,FALSE)</f>
        <v>157.5</v>
      </c>
      <c r="G815" s="182">
        <f>_xlfn.SUMIFS('HOLDS'!H1:H155,'HOLDS'!C1:C155,B815)</f>
        <v>0</v>
      </c>
      <c r="H815" s="185">
        <f>F815*G815</f>
        <v>0</v>
      </c>
      <c r="I815" s="186">
        <f>'INFO'!$D$6</f>
        <v>0</v>
      </c>
      <c r="J815" s="186">
        <f>'INFO'!$D$7</f>
        <v>0</v>
      </c>
      <c r="K815" t="s" s="187">
        <f>'INFO'!$D$8</f>
      </c>
      <c r="L815" s="186">
        <f>'INFO'!$D$9</f>
        <v>0</v>
      </c>
      <c r="M815" s="186">
        <f>'INFO'!$D$10</f>
        <v>0</v>
      </c>
      <c r="N815" t="s" s="187">
        <f>'INFO'!$D$11</f>
      </c>
      <c r="O815" s="186">
        <f>'INFO'!$D$13</f>
        <v>0</v>
      </c>
      <c r="P815" s="186">
        <f>'INFO'!$D$14</f>
        <v>0</v>
      </c>
      <c r="Q815" t="s" s="187">
        <f>'INFO'!$D$15</f>
      </c>
      <c r="R815" s="188">
        <f>'INFO'!$D$17</f>
      </c>
      <c r="S815" t="s" s="187">
        <f>'INFO'!$D$18</f>
      </c>
      <c r="T815" t="s" s="187">
        <f>'INFO'!$D$19</f>
      </c>
      <c r="U815" s="186">
        <f>'INFO'!$D$22</f>
        <v>0</v>
      </c>
      <c r="V815" s="186">
        <f>'INFO'!$D$23</f>
        <v>0</v>
      </c>
      <c r="W815" t="s" s="187">
        <f>'INFO'!$D$24</f>
      </c>
      <c r="X815" s="186">
        <f>'INFO'!$D$25</f>
        <v>0</v>
      </c>
      <c r="Y815" s="186">
        <f>'INFO'!$D$26</f>
        <v>0</v>
      </c>
      <c r="Z815" s="186">
        <f>'INFO'!$D$27</f>
        <v>0</v>
      </c>
      <c r="AA815" t="s" s="187">
        <f>'INFO'!$D$28</f>
      </c>
      <c r="AB815" s="186">
        <f>'INFO'!$D$29</f>
        <v>0</v>
      </c>
      <c r="AC815" s="189">
        <f>'INFO'!$J$10</f>
        <v>0</v>
      </c>
      <c r="AD815" s="186">
        <f>'INFO'!$J$9</f>
        <v>0</v>
      </c>
      <c r="AE815" s="186">
        <f>IF($G$805&gt;0,10*$G$805/D815,0)</f>
        <v>0</v>
      </c>
    </row>
    <row r="816" ht="15.35" customHeight="1">
      <c r="A816" t="s" s="180">
        <v>531</v>
      </c>
      <c r="B816" t="s" s="180">
        <v>138</v>
      </c>
      <c r="C816" s="181">
        <v>10086</v>
      </c>
      <c r="D816" s="182">
        <f>_xlfn.SUMIFS('HOLDS'!H1:H155,'HOLDS'!C1:C155,B816)+_xlfn.SUMIFS('HOLDS'!H1:H155,'HOLDS'!C1:C155,"CH.GR.MISET")</f>
        <v>0</v>
      </c>
      <c r="E816" t="s" s="183">
        <v>0</v>
      </c>
      <c r="F816" s="184">
        <f>VLOOKUP(B816,'HOLDS'!C1:T155,5,FALSE)</f>
        <v>159.5</v>
      </c>
      <c r="G816" s="182">
        <f>_xlfn.SUMIFS('HOLDS'!H1:H155,'HOLDS'!C1:C155,B816)</f>
        <v>0</v>
      </c>
      <c r="H816" s="185">
        <f>F816*G816</f>
        <v>0</v>
      </c>
      <c r="I816" s="186">
        <f>'INFO'!$D$6</f>
        <v>0</v>
      </c>
      <c r="J816" s="186">
        <f>'INFO'!$D$7</f>
        <v>0</v>
      </c>
      <c r="K816" t="s" s="187">
        <f>'INFO'!$D$8</f>
      </c>
      <c r="L816" s="186">
        <f>'INFO'!$D$9</f>
        <v>0</v>
      </c>
      <c r="M816" s="186">
        <f>'INFO'!$D$10</f>
        <v>0</v>
      </c>
      <c r="N816" t="s" s="187">
        <f>'INFO'!$D$11</f>
      </c>
      <c r="O816" s="186">
        <f>'INFO'!$D$13</f>
        <v>0</v>
      </c>
      <c r="P816" s="186">
        <f>'INFO'!$D$14</f>
        <v>0</v>
      </c>
      <c r="Q816" t="s" s="187">
        <f>'INFO'!$D$15</f>
      </c>
      <c r="R816" s="188">
        <f>'INFO'!$D$17</f>
      </c>
      <c r="S816" t="s" s="187">
        <f>'INFO'!$D$18</f>
      </c>
      <c r="T816" t="s" s="187">
        <f>'INFO'!$D$19</f>
      </c>
      <c r="U816" s="186">
        <f>'INFO'!$D$22</f>
        <v>0</v>
      </c>
      <c r="V816" s="186">
        <f>'INFO'!$D$23</f>
        <v>0</v>
      </c>
      <c r="W816" t="s" s="187">
        <f>'INFO'!$D$24</f>
      </c>
      <c r="X816" s="186">
        <f>'INFO'!$D$25</f>
        <v>0</v>
      </c>
      <c r="Y816" s="186">
        <f>'INFO'!$D$26</f>
        <v>0</v>
      </c>
      <c r="Z816" s="186">
        <f>'INFO'!$D$27</f>
        <v>0</v>
      </c>
      <c r="AA816" t="s" s="187">
        <f>'INFO'!$D$28</f>
      </c>
      <c r="AB816" s="186">
        <f>'INFO'!$D$29</f>
        <v>0</v>
      </c>
      <c r="AC816" s="189">
        <f>'INFO'!$J$10</f>
        <v>0</v>
      </c>
      <c r="AD816" s="186">
        <f>'INFO'!$J$9</f>
        <v>0</v>
      </c>
      <c r="AE816" s="186">
        <f>IF($G$805&gt;0,10*$G$805/D816,0)</f>
        <v>0</v>
      </c>
    </row>
    <row r="817" ht="15.35" customHeight="1">
      <c r="A817" t="s" s="180">
        <v>532</v>
      </c>
      <c r="B817" t="s" s="180">
        <v>141</v>
      </c>
      <c r="C817" s="181">
        <v>10086</v>
      </c>
      <c r="D817" s="182">
        <f>_xlfn.SUMIFS('HOLDS'!H1:H155,'HOLDS'!C1:C155,B817)+_xlfn.SUMIFS('HOLDS'!H1:H155,'HOLDS'!C1:C155,"CH.GR.MISET")</f>
        <v>0</v>
      </c>
      <c r="E817" t="s" s="183">
        <v>0</v>
      </c>
      <c r="F817" s="184">
        <f>VLOOKUP(B817,'HOLDS'!C1:T155,5,FALSE)</f>
        <v>156</v>
      </c>
      <c r="G817" s="182">
        <f>_xlfn.SUMIFS('HOLDS'!H1:H155,'HOLDS'!C1:C155,B817)</f>
        <v>0</v>
      </c>
      <c r="H817" s="185">
        <f>F817*G817</f>
        <v>0</v>
      </c>
      <c r="I817" s="186">
        <f>'INFO'!$D$6</f>
        <v>0</v>
      </c>
      <c r="J817" s="186">
        <f>'INFO'!$D$7</f>
        <v>0</v>
      </c>
      <c r="K817" t="s" s="187">
        <f>'INFO'!$D$8</f>
      </c>
      <c r="L817" s="186">
        <f>'INFO'!$D$9</f>
        <v>0</v>
      </c>
      <c r="M817" s="186">
        <f>'INFO'!$D$10</f>
        <v>0</v>
      </c>
      <c r="N817" t="s" s="187">
        <f>'INFO'!$D$11</f>
      </c>
      <c r="O817" s="186">
        <f>'INFO'!$D$13</f>
        <v>0</v>
      </c>
      <c r="P817" s="186">
        <f>'INFO'!$D$14</f>
        <v>0</v>
      </c>
      <c r="Q817" t="s" s="187">
        <f>'INFO'!$D$15</f>
      </c>
      <c r="R817" s="188">
        <f>'INFO'!$D$17</f>
      </c>
      <c r="S817" t="s" s="187">
        <f>'INFO'!$D$18</f>
      </c>
      <c r="T817" t="s" s="187">
        <f>'INFO'!$D$19</f>
      </c>
      <c r="U817" s="186">
        <f>'INFO'!$D$22</f>
        <v>0</v>
      </c>
      <c r="V817" s="186">
        <f>'INFO'!$D$23</f>
        <v>0</v>
      </c>
      <c r="W817" t="s" s="187">
        <f>'INFO'!$D$24</f>
      </c>
      <c r="X817" s="186">
        <f>'INFO'!$D$25</f>
        <v>0</v>
      </c>
      <c r="Y817" s="186">
        <f>'INFO'!$D$26</f>
        <v>0</v>
      </c>
      <c r="Z817" s="186">
        <f>'INFO'!$D$27</f>
        <v>0</v>
      </c>
      <c r="AA817" t="s" s="187">
        <f>'INFO'!$D$28</f>
      </c>
      <c r="AB817" s="186">
        <f>'INFO'!$D$29</f>
        <v>0</v>
      </c>
      <c r="AC817" s="189">
        <f>'INFO'!$J$10</f>
        <v>0</v>
      </c>
      <c r="AD817" s="186">
        <f>'INFO'!$J$9</f>
        <v>0</v>
      </c>
      <c r="AE817" s="186">
        <f>IF($G$805&gt;0,10*$G$805/D817,0)</f>
        <v>0</v>
      </c>
    </row>
    <row r="818" ht="15.35" customHeight="1">
      <c r="A818" t="s" s="180">
        <v>533</v>
      </c>
      <c r="B818" t="s" s="180">
        <v>143</v>
      </c>
      <c r="C818" s="181">
        <v>10086</v>
      </c>
      <c r="D818" s="182">
        <f>_xlfn.SUMIFS('HOLDS'!H1:H155,'HOLDS'!C1:C155,B818)+_xlfn.SUMIFS('HOLDS'!H1:H155,'HOLDS'!C1:C155,"CH.GR.MISET")</f>
        <v>0</v>
      </c>
      <c r="E818" t="s" s="183">
        <v>0</v>
      </c>
      <c r="F818" s="184">
        <f>VLOOKUP(B818,'HOLDS'!C1:T155,5,FALSE)</f>
        <v>189.5</v>
      </c>
      <c r="G818" s="182">
        <f>_xlfn.SUMIFS('HOLDS'!H1:H155,'HOLDS'!C1:C155,B818)</f>
        <v>0</v>
      </c>
      <c r="H818" s="185">
        <f>F818*G818</f>
        <v>0</v>
      </c>
      <c r="I818" s="186">
        <f>'INFO'!$D$6</f>
        <v>0</v>
      </c>
      <c r="J818" s="186">
        <f>'INFO'!$D$7</f>
        <v>0</v>
      </c>
      <c r="K818" t="s" s="187">
        <f>'INFO'!$D$8</f>
      </c>
      <c r="L818" s="186">
        <f>'INFO'!$D$9</f>
        <v>0</v>
      </c>
      <c r="M818" s="186">
        <f>'INFO'!$D$10</f>
        <v>0</v>
      </c>
      <c r="N818" t="s" s="187">
        <f>'INFO'!$D$11</f>
      </c>
      <c r="O818" s="186">
        <f>'INFO'!$D$13</f>
        <v>0</v>
      </c>
      <c r="P818" s="186">
        <f>'INFO'!$D$14</f>
        <v>0</v>
      </c>
      <c r="Q818" t="s" s="187">
        <f>'INFO'!$D$15</f>
      </c>
      <c r="R818" s="188">
        <f>'INFO'!$D$17</f>
      </c>
      <c r="S818" t="s" s="187">
        <f>'INFO'!$D$18</f>
      </c>
      <c r="T818" t="s" s="187">
        <f>'INFO'!$D$19</f>
      </c>
      <c r="U818" s="186">
        <f>'INFO'!$D$22</f>
        <v>0</v>
      </c>
      <c r="V818" s="186">
        <f>'INFO'!$D$23</f>
        <v>0</v>
      </c>
      <c r="W818" t="s" s="187">
        <f>'INFO'!$D$24</f>
      </c>
      <c r="X818" s="186">
        <f>'INFO'!$D$25</f>
        <v>0</v>
      </c>
      <c r="Y818" s="186">
        <f>'INFO'!$D$26</f>
        <v>0</v>
      </c>
      <c r="Z818" s="186">
        <f>'INFO'!$D$27</f>
        <v>0</v>
      </c>
      <c r="AA818" t="s" s="187">
        <f>'INFO'!$D$28</f>
      </c>
      <c r="AB818" s="186">
        <f>'INFO'!$D$29</f>
        <v>0</v>
      </c>
      <c r="AC818" s="189">
        <f>'INFO'!$J$10</f>
        <v>0</v>
      </c>
      <c r="AD818" s="186">
        <f>'INFO'!$J$9</f>
        <v>0</v>
      </c>
      <c r="AE818" s="186">
        <f>IF($G$805&gt;0,10*$G$805/D818,0)</f>
        <v>0</v>
      </c>
    </row>
    <row r="819" ht="15.35" customHeight="1">
      <c r="A819" t="s" s="180">
        <v>534</v>
      </c>
      <c r="B819" t="s" s="180">
        <v>145</v>
      </c>
      <c r="C819" s="181">
        <v>10086</v>
      </c>
      <c r="D819" s="182">
        <f>_xlfn.SUMIFS('HOLDS'!H1:H155,'HOLDS'!C1:C155,B819)+_xlfn.SUMIFS('HOLDS'!H1:H155,'HOLDS'!C1:C155,"CH.GR.MISET")</f>
        <v>0</v>
      </c>
      <c r="E819" t="s" s="183">
        <v>0</v>
      </c>
      <c r="F819" s="184">
        <f>VLOOKUP(B819,'HOLDS'!C1:T155,5,FALSE)</f>
        <v>138</v>
      </c>
      <c r="G819" s="182">
        <f>_xlfn.SUMIFS('HOLDS'!H1:H155,'HOLDS'!C1:C155,B819)</f>
        <v>0</v>
      </c>
      <c r="H819" s="185">
        <f>F819*G819</f>
        <v>0</v>
      </c>
      <c r="I819" s="186">
        <f>'INFO'!$D$6</f>
        <v>0</v>
      </c>
      <c r="J819" s="186">
        <f>'INFO'!$D$7</f>
        <v>0</v>
      </c>
      <c r="K819" t="s" s="187">
        <f>'INFO'!$D$8</f>
      </c>
      <c r="L819" s="186">
        <f>'INFO'!$D$9</f>
        <v>0</v>
      </c>
      <c r="M819" s="186">
        <f>'INFO'!$D$10</f>
        <v>0</v>
      </c>
      <c r="N819" t="s" s="187">
        <f>'INFO'!$D$11</f>
      </c>
      <c r="O819" s="186">
        <f>'INFO'!$D$13</f>
        <v>0</v>
      </c>
      <c r="P819" s="186">
        <f>'INFO'!$D$14</f>
        <v>0</v>
      </c>
      <c r="Q819" t="s" s="187">
        <f>'INFO'!$D$15</f>
      </c>
      <c r="R819" s="188">
        <f>'INFO'!$D$17</f>
      </c>
      <c r="S819" t="s" s="187">
        <f>'INFO'!$D$18</f>
      </c>
      <c r="T819" t="s" s="187">
        <f>'INFO'!$D$19</f>
      </c>
      <c r="U819" s="186">
        <f>'INFO'!$D$22</f>
        <v>0</v>
      </c>
      <c r="V819" s="186">
        <f>'INFO'!$D$23</f>
        <v>0</v>
      </c>
      <c r="W819" t="s" s="187">
        <f>'INFO'!$D$24</f>
      </c>
      <c r="X819" s="186">
        <f>'INFO'!$D$25</f>
        <v>0</v>
      </c>
      <c r="Y819" s="186">
        <f>'INFO'!$D$26</f>
        <v>0</v>
      </c>
      <c r="Z819" s="186">
        <f>'INFO'!$D$27</f>
        <v>0</v>
      </c>
      <c r="AA819" t="s" s="187">
        <f>'INFO'!$D$28</f>
      </c>
      <c r="AB819" s="186">
        <f>'INFO'!$D$29</f>
        <v>0</v>
      </c>
      <c r="AC819" s="189">
        <f>'INFO'!$J$10</f>
        <v>0</v>
      </c>
      <c r="AD819" s="186">
        <f>'INFO'!$J$9</f>
        <v>0</v>
      </c>
      <c r="AE819" s="186">
        <f>IF($G$805&gt;0,10*$G$805/D819,0)</f>
        <v>0</v>
      </c>
    </row>
    <row r="820" ht="15.35" customHeight="1">
      <c r="A820" t="s" s="180">
        <v>535</v>
      </c>
      <c r="B820" t="s" s="180">
        <v>147</v>
      </c>
      <c r="C820" s="181">
        <v>10086</v>
      </c>
      <c r="D820" s="182">
        <f>_xlfn.SUMIFS('HOLDS'!H1:H155,'HOLDS'!C1:C155,B820)+_xlfn.SUMIFS('HOLDS'!H1:H155,'HOLDS'!C1:C155,"CH.GR.MISET")</f>
        <v>0</v>
      </c>
      <c r="E820" t="s" s="183">
        <v>0</v>
      </c>
      <c r="F820" s="184">
        <f>VLOOKUP(B820,'HOLDS'!C1:T155,5,FALSE)</f>
        <v>131.5</v>
      </c>
      <c r="G820" s="182">
        <f>_xlfn.SUMIFS('HOLDS'!H1:H155,'HOLDS'!C1:C155,B820)</f>
        <v>0</v>
      </c>
      <c r="H820" s="185">
        <f>F820*G820</f>
        <v>0</v>
      </c>
      <c r="I820" s="186">
        <f>'INFO'!$D$6</f>
        <v>0</v>
      </c>
      <c r="J820" s="186">
        <f>'INFO'!$D$7</f>
        <v>0</v>
      </c>
      <c r="K820" t="s" s="187">
        <f>'INFO'!$D$8</f>
      </c>
      <c r="L820" s="186">
        <f>'INFO'!$D$9</f>
        <v>0</v>
      </c>
      <c r="M820" s="186">
        <f>'INFO'!$D$10</f>
        <v>0</v>
      </c>
      <c r="N820" t="s" s="187">
        <f>'INFO'!$D$11</f>
      </c>
      <c r="O820" s="186">
        <f>'INFO'!$D$13</f>
        <v>0</v>
      </c>
      <c r="P820" s="186">
        <f>'INFO'!$D$14</f>
        <v>0</v>
      </c>
      <c r="Q820" t="s" s="187">
        <f>'INFO'!$D$15</f>
      </c>
      <c r="R820" s="188">
        <f>'INFO'!$D$17</f>
      </c>
      <c r="S820" t="s" s="187">
        <f>'INFO'!$D$18</f>
      </c>
      <c r="T820" t="s" s="187">
        <f>'INFO'!$D$19</f>
      </c>
      <c r="U820" s="186">
        <f>'INFO'!$D$22</f>
        <v>0</v>
      </c>
      <c r="V820" s="186">
        <f>'INFO'!$D$23</f>
        <v>0</v>
      </c>
      <c r="W820" t="s" s="187">
        <f>'INFO'!$D$24</f>
      </c>
      <c r="X820" s="186">
        <f>'INFO'!$D$25</f>
        <v>0</v>
      </c>
      <c r="Y820" s="186">
        <f>'INFO'!$D$26</f>
        <v>0</v>
      </c>
      <c r="Z820" s="186">
        <f>'INFO'!$D$27</f>
        <v>0</v>
      </c>
      <c r="AA820" t="s" s="187">
        <f>'INFO'!$D$28</f>
      </c>
      <c r="AB820" s="186">
        <f>'INFO'!$D$29</f>
        <v>0</v>
      </c>
      <c r="AC820" s="189">
        <f>'INFO'!$J$10</f>
        <v>0</v>
      </c>
      <c r="AD820" s="186">
        <f>'INFO'!$J$9</f>
        <v>0</v>
      </c>
      <c r="AE820" s="186">
        <f>IF($G$805&gt;0,10*$G$805/D820,0)</f>
        <v>0</v>
      </c>
    </row>
    <row r="821" ht="15.35" customHeight="1">
      <c r="A821" t="s" s="180">
        <v>536</v>
      </c>
      <c r="B821" t="s" s="180">
        <v>149</v>
      </c>
      <c r="C821" s="181">
        <v>10086</v>
      </c>
      <c r="D821" s="182">
        <f>_xlfn.SUMIFS('HOLDS'!H1:H155,'HOLDS'!C1:C155,B821)+_xlfn.SUMIFS('HOLDS'!H1:H155,'HOLDS'!C1:C155,"CH.GR.MISET")</f>
        <v>0</v>
      </c>
      <c r="E821" t="s" s="183">
        <v>0</v>
      </c>
      <c r="F821" s="184">
        <f>VLOOKUP(B821,'HOLDS'!C1:T155,5,FALSE)</f>
        <v>139.5</v>
      </c>
      <c r="G821" s="182">
        <f>_xlfn.SUMIFS('HOLDS'!H1:H155,'HOLDS'!C1:C155,B821)</f>
        <v>0</v>
      </c>
      <c r="H821" s="185">
        <f>F821*G821</f>
        <v>0</v>
      </c>
      <c r="I821" s="186">
        <f>'INFO'!$D$6</f>
        <v>0</v>
      </c>
      <c r="J821" s="186">
        <f>'INFO'!$D$7</f>
        <v>0</v>
      </c>
      <c r="K821" t="s" s="187">
        <f>'INFO'!$D$8</f>
      </c>
      <c r="L821" s="186">
        <f>'INFO'!$D$9</f>
        <v>0</v>
      </c>
      <c r="M821" s="186">
        <f>'INFO'!$D$10</f>
        <v>0</v>
      </c>
      <c r="N821" t="s" s="187">
        <f>'INFO'!$D$11</f>
      </c>
      <c r="O821" s="186">
        <f>'INFO'!$D$13</f>
        <v>0</v>
      </c>
      <c r="P821" s="186">
        <f>'INFO'!$D$14</f>
        <v>0</v>
      </c>
      <c r="Q821" t="s" s="187">
        <f>'INFO'!$D$15</f>
      </c>
      <c r="R821" s="188">
        <f>'INFO'!$D$17</f>
      </c>
      <c r="S821" t="s" s="187">
        <f>'INFO'!$D$18</f>
      </c>
      <c r="T821" t="s" s="187">
        <f>'INFO'!$D$19</f>
      </c>
      <c r="U821" s="186">
        <f>'INFO'!$D$22</f>
        <v>0</v>
      </c>
      <c r="V821" s="186">
        <f>'INFO'!$D$23</f>
        <v>0</v>
      </c>
      <c r="W821" t="s" s="187">
        <f>'INFO'!$D$24</f>
      </c>
      <c r="X821" s="186">
        <f>'INFO'!$D$25</f>
        <v>0</v>
      </c>
      <c r="Y821" s="186">
        <f>'INFO'!$D$26</f>
        <v>0</v>
      </c>
      <c r="Z821" s="186">
        <f>'INFO'!$D$27</f>
        <v>0</v>
      </c>
      <c r="AA821" t="s" s="187">
        <f>'INFO'!$D$28</f>
      </c>
      <c r="AB821" s="186">
        <f>'INFO'!$D$29</f>
        <v>0</v>
      </c>
      <c r="AC821" s="189">
        <f>'INFO'!$J$10</f>
        <v>0</v>
      </c>
      <c r="AD821" s="186">
        <f>'INFO'!$J$9</f>
        <v>0</v>
      </c>
      <c r="AE821" s="186">
        <f>IF($G$805&gt;0,10*$G$805/D821,0)</f>
        <v>0</v>
      </c>
    </row>
    <row r="822" ht="15.35" customHeight="1">
      <c r="A822" t="s" s="180">
        <v>537</v>
      </c>
      <c r="B822" t="s" s="180">
        <v>151</v>
      </c>
      <c r="C822" s="181">
        <v>10086</v>
      </c>
      <c r="D822" s="182">
        <f>_xlfn.SUMIFS('HOLDS'!H1:H155,'HOLDS'!C1:C155,B822)+_xlfn.SUMIFS('HOLDS'!H1:H155,'HOLDS'!C1:C155,"CH.GR.MISET")</f>
        <v>0</v>
      </c>
      <c r="E822" t="s" s="183">
        <v>0</v>
      </c>
      <c r="F822" s="184">
        <f>VLOOKUP(B822,'HOLDS'!C1:T155,5,FALSE)</f>
        <v>156.5</v>
      </c>
      <c r="G822" s="182">
        <f>_xlfn.SUMIFS('HOLDS'!H1:H155,'HOLDS'!C1:C155,B822)</f>
        <v>0</v>
      </c>
      <c r="H822" s="185">
        <f>F822*G822</f>
        <v>0</v>
      </c>
      <c r="I822" s="186">
        <f>'INFO'!$D$6</f>
        <v>0</v>
      </c>
      <c r="J822" s="186">
        <f>'INFO'!$D$7</f>
        <v>0</v>
      </c>
      <c r="K822" t="s" s="187">
        <f>'INFO'!$D$8</f>
      </c>
      <c r="L822" s="186">
        <f>'INFO'!$D$9</f>
        <v>0</v>
      </c>
      <c r="M822" s="186">
        <f>'INFO'!$D$10</f>
        <v>0</v>
      </c>
      <c r="N822" t="s" s="187">
        <f>'INFO'!$D$11</f>
      </c>
      <c r="O822" s="186">
        <f>'INFO'!$D$13</f>
        <v>0</v>
      </c>
      <c r="P822" s="186">
        <f>'INFO'!$D$14</f>
        <v>0</v>
      </c>
      <c r="Q822" t="s" s="187">
        <f>'INFO'!$D$15</f>
      </c>
      <c r="R822" s="188">
        <f>'INFO'!$D$17</f>
      </c>
      <c r="S822" t="s" s="187">
        <f>'INFO'!$D$18</f>
      </c>
      <c r="T822" t="s" s="187">
        <f>'INFO'!$D$19</f>
      </c>
      <c r="U822" s="186">
        <f>'INFO'!$D$22</f>
        <v>0</v>
      </c>
      <c r="V822" s="186">
        <f>'INFO'!$D$23</f>
        <v>0</v>
      </c>
      <c r="W822" t="s" s="187">
        <f>'INFO'!$D$24</f>
      </c>
      <c r="X822" s="186">
        <f>'INFO'!$D$25</f>
        <v>0</v>
      </c>
      <c r="Y822" s="186">
        <f>'INFO'!$D$26</f>
        <v>0</v>
      </c>
      <c r="Z822" s="186">
        <f>'INFO'!$D$27</f>
        <v>0</v>
      </c>
      <c r="AA822" t="s" s="187">
        <f>'INFO'!$D$28</f>
      </c>
      <c r="AB822" s="186">
        <f>'INFO'!$D$29</f>
        <v>0</v>
      </c>
      <c r="AC822" s="189">
        <f>'INFO'!$J$10</f>
        <v>0</v>
      </c>
      <c r="AD822" s="186">
        <f>'INFO'!$J$9</f>
        <v>0</v>
      </c>
      <c r="AE822" s="186">
        <f>IF($G$805&gt;0,10*$G$805/D822,0)</f>
        <v>0</v>
      </c>
    </row>
    <row r="823" ht="15.35" customHeight="1">
      <c r="A823" t="s" s="180">
        <v>538</v>
      </c>
      <c r="B823" t="s" s="180">
        <v>153</v>
      </c>
      <c r="C823" s="181">
        <v>10086</v>
      </c>
      <c r="D823" s="182">
        <f>_xlfn.SUMIFS('HOLDS'!H1:H155,'HOLDS'!C1:C155,B823)+_xlfn.SUMIFS('HOLDS'!H1:H155,'HOLDS'!C1:C155,"CH.GR.MISET")</f>
        <v>0</v>
      </c>
      <c r="E823" t="s" s="183">
        <v>0</v>
      </c>
      <c r="F823" s="184">
        <f>VLOOKUP(B823,'HOLDS'!C1:T155,5,FALSE)</f>
        <v>151</v>
      </c>
      <c r="G823" s="182">
        <f>_xlfn.SUMIFS('HOLDS'!H1:H155,'HOLDS'!C1:C155,B823)</f>
        <v>0</v>
      </c>
      <c r="H823" s="185">
        <f>F823*G823</f>
        <v>0</v>
      </c>
      <c r="I823" s="186">
        <f>'INFO'!$D$6</f>
        <v>0</v>
      </c>
      <c r="J823" s="186">
        <f>'INFO'!$D$7</f>
        <v>0</v>
      </c>
      <c r="K823" t="s" s="187">
        <f>'INFO'!$D$8</f>
      </c>
      <c r="L823" s="186">
        <f>'INFO'!$D$9</f>
        <v>0</v>
      </c>
      <c r="M823" s="186">
        <f>'INFO'!$D$10</f>
        <v>0</v>
      </c>
      <c r="N823" t="s" s="187">
        <f>'INFO'!$D$11</f>
      </c>
      <c r="O823" s="186">
        <f>'INFO'!$D$13</f>
        <v>0</v>
      </c>
      <c r="P823" s="186">
        <f>'INFO'!$D$14</f>
        <v>0</v>
      </c>
      <c r="Q823" t="s" s="187">
        <f>'INFO'!$D$15</f>
      </c>
      <c r="R823" s="188">
        <f>'INFO'!$D$17</f>
      </c>
      <c r="S823" t="s" s="187">
        <f>'INFO'!$D$18</f>
      </c>
      <c r="T823" t="s" s="187">
        <f>'INFO'!$D$19</f>
      </c>
      <c r="U823" s="186">
        <f>'INFO'!$D$22</f>
        <v>0</v>
      </c>
      <c r="V823" s="186">
        <f>'INFO'!$D$23</f>
        <v>0</v>
      </c>
      <c r="W823" t="s" s="187">
        <f>'INFO'!$D$24</f>
      </c>
      <c r="X823" s="186">
        <f>'INFO'!$D$25</f>
        <v>0</v>
      </c>
      <c r="Y823" s="186">
        <f>'INFO'!$D$26</f>
        <v>0</v>
      </c>
      <c r="Z823" s="186">
        <f>'INFO'!$D$27</f>
        <v>0</v>
      </c>
      <c r="AA823" t="s" s="187">
        <f>'INFO'!$D$28</f>
      </c>
      <c r="AB823" s="186">
        <f>'INFO'!$D$29</f>
        <v>0</v>
      </c>
      <c r="AC823" s="189">
        <f>'INFO'!$J$10</f>
        <v>0</v>
      </c>
      <c r="AD823" s="186">
        <f>'INFO'!$J$9</f>
        <v>0</v>
      </c>
      <c r="AE823" s="186">
        <f>IF($G$805&gt;0,10*$G$805/D823,0)</f>
        <v>0</v>
      </c>
    </row>
    <row r="824" ht="15.35" customHeight="1">
      <c r="A824" t="s" s="180">
        <v>539</v>
      </c>
      <c r="B824" t="s" s="180">
        <v>155</v>
      </c>
      <c r="C824" s="181">
        <v>10086</v>
      </c>
      <c r="D824" s="182">
        <f>_xlfn.SUMIFS('HOLDS'!H1:H155,'HOLDS'!C1:C155,B824)+_xlfn.SUMIFS('HOLDS'!H1:H155,'HOLDS'!C1:C155,"CH.GR.MISET")</f>
        <v>0</v>
      </c>
      <c r="E824" t="s" s="183">
        <v>0</v>
      </c>
      <c r="F824" s="184">
        <f>VLOOKUP(B824,'HOLDS'!C1:T155,5,FALSE)</f>
        <v>162.5</v>
      </c>
      <c r="G824" s="182">
        <f>_xlfn.SUMIFS('HOLDS'!H1:H155,'HOLDS'!C1:C155,B824)</f>
        <v>0</v>
      </c>
      <c r="H824" s="185">
        <f>F824*G824</f>
        <v>0</v>
      </c>
      <c r="I824" s="186">
        <f>'INFO'!$D$6</f>
        <v>0</v>
      </c>
      <c r="J824" s="186">
        <f>'INFO'!$D$7</f>
        <v>0</v>
      </c>
      <c r="K824" t="s" s="187">
        <f>'INFO'!$D$8</f>
      </c>
      <c r="L824" s="186">
        <f>'INFO'!$D$9</f>
        <v>0</v>
      </c>
      <c r="M824" s="186">
        <f>'INFO'!$D$10</f>
        <v>0</v>
      </c>
      <c r="N824" t="s" s="187">
        <f>'INFO'!$D$11</f>
      </c>
      <c r="O824" s="186">
        <f>'INFO'!$D$13</f>
        <v>0</v>
      </c>
      <c r="P824" s="186">
        <f>'INFO'!$D$14</f>
        <v>0</v>
      </c>
      <c r="Q824" t="s" s="187">
        <f>'INFO'!$D$15</f>
      </c>
      <c r="R824" s="188">
        <f>'INFO'!$D$17</f>
      </c>
      <c r="S824" t="s" s="187">
        <f>'INFO'!$D$18</f>
      </c>
      <c r="T824" t="s" s="187">
        <f>'INFO'!$D$19</f>
      </c>
      <c r="U824" s="186">
        <f>'INFO'!$D$22</f>
        <v>0</v>
      </c>
      <c r="V824" s="186">
        <f>'INFO'!$D$23</f>
        <v>0</v>
      </c>
      <c r="W824" t="s" s="187">
        <f>'INFO'!$D$24</f>
      </c>
      <c r="X824" s="186">
        <f>'INFO'!$D$25</f>
        <v>0</v>
      </c>
      <c r="Y824" s="186">
        <f>'INFO'!$D$26</f>
        <v>0</v>
      </c>
      <c r="Z824" s="186">
        <f>'INFO'!$D$27</f>
        <v>0</v>
      </c>
      <c r="AA824" t="s" s="187">
        <f>'INFO'!$D$28</f>
      </c>
      <c r="AB824" s="186">
        <f>'INFO'!$D$29</f>
        <v>0</v>
      </c>
      <c r="AC824" s="189">
        <f>'INFO'!$J$10</f>
        <v>0</v>
      </c>
      <c r="AD824" s="186">
        <f>'INFO'!$J$9</f>
        <v>0</v>
      </c>
      <c r="AE824" s="186">
        <f>IF($G$805&gt;0,10*$G$805/D824,0)</f>
        <v>0</v>
      </c>
    </row>
    <row r="825" ht="15.35" customHeight="1">
      <c r="A825" t="s" s="180">
        <v>540</v>
      </c>
      <c r="B825" t="s" s="180">
        <v>157</v>
      </c>
      <c r="C825" s="181">
        <v>10086</v>
      </c>
      <c r="D825" s="182">
        <f>_xlfn.SUMIFS('HOLDS'!H1:H155,'HOLDS'!C1:C155,B825)+_xlfn.SUMIFS('HOLDS'!H1:H155,'HOLDS'!C1:C155,"CH.GR.MISET")</f>
        <v>0</v>
      </c>
      <c r="E825" t="s" s="183">
        <v>0</v>
      </c>
      <c r="F825" s="184">
        <f>VLOOKUP(B825,'HOLDS'!C1:T155,5,FALSE)</f>
        <v>139.5</v>
      </c>
      <c r="G825" s="182">
        <f>_xlfn.SUMIFS('HOLDS'!H1:H155,'HOLDS'!C1:C155,B825)</f>
        <v>0</v>
      </c>
      <c r="H825" s="185">
        <f>F825*G825</f>
        <v>0</v>
      </c>
      <c r="I825" s="186">
        <f>'INFO'!$D$6</f>
        <v>0</v>
      </c>
      <c r="J825" s="186">
        <f>'INFO'!$D$7</f>
        <v>0</v>
      </c>
      <c r="K825" t="s" s="187">
        <f>'INFO'!$D$8</f>
      </c>
      <c r="L825" s="186">
        <f>'INFO'!$D$9</f>
        <v>0</v>
      </c>
      <c r="M825" s="186">
        <f>'INFO'!$D$10</f>
        <v>0</v>
      </c>
      <c r="N825" t="s" s="187">
        <f>'INFO'!$D$11</f>
      </c>
      <c r="O825" s="186">
        <f>'INFO'!$D$13</f>
        <v>0</v>
      </c>
      <c r="P825" s="186">
        <f>'INFO'!$D$14</f>
        <v>0</v>
      </c>
      <c r="Q825" t="s" s="187">
        <f>'INFO'!$D$15</f>
      </c>
      <c r="R825" s="188">
        <f>'INFO'!$D$17</f>
      </c>
      <c r="S825" t="s" s="187">
        <f>'INFO'!$D$18</f>
      </c>
      <c r="T825" t="s" s="187">
        <f>'INFO'!$D$19</f>
      </c>
      <c r="U825" s="186">
        <f>'INFO'!$D$22</f>
        <v>0</v>
      </c>
      <c r="V825" s="186">
        <f>'INFO'!$D$23</f>
        <v>0</v>
      </c>
      <c r="W825" t="s" s="187">
        <f>'INFO'!$D$24</f>
      </c>
      <c r="X825" s="186">
        <f>'INFO'!$D$25</f>
        <v>0</v>
      </c>
      <c r="Y825" s="186">
        <f>'INFO'!$D$26</f>
        <v>0</v>
      </c>
      <c r="Z825" s="186">
        <f>'INFO'!$D$27</f>
        <v>0</v>
      </c>
      <c r="AA825" t="s" s="187">
        <f>'INFO'!$D$28</f>
      </c>
      <c r="AB825" s="186">
        <f>'INFO'!$D$29</f>
        <v>0</v>
      </c>
      <c r="AC825" s="189">
        <f>'INFO'!$J$10</f>
        <v>0</v>
      </c>
      <c r="AD825" s="186">
        <f>'INFO'!$J$9</f>
        <v>0</v>
      </c>
      <c r="AE825" s="186">
        <f>IF($G$805&gt;0,10*$G$805/D825,0)</f>
        <v>0</v>
      </c>
    </row>
    <row r="826" ht="15.35" customHeight="1">
      <c r="A826" t="s" s="180">
        <v>541</v>
      </c>
      <c r="B826" t="s" s="180">
        <v>160</v>
      </c>
      <c r="C826" s="181">
        <v>10086</v>
      </c>
      <c r="D826" s="182">
        <f>_xlfn.SUMIFS('HOLDS'!H1:H155,'HOLDS'!C1:C155,B826)+_xlfn.SUMIFS('HOLDS'!H1:H155,'HOLDS'!C1:C155,"CH.GR.MISET")</f>
        <v>0</v>
      </c>
      <c r="E826" t="s" s="183">
        <v>0</v>
      </c>
      <c r="F826" s="184">
        <f>VLOOKUP(B826,'HOLDS'!C1:T155,5,FALSE)</f>
        <v>227.5</v>
      </c>
      <c r="G826" s="182">
        <f>_xlfn.SUMIFS('HOLDS'!H1:H155,'HOLDS'!C1:C155,B826)</f>
        <v>0</v>
      </c>
      <c r="H826" s="185">
        <f>F826*G826</f>
        <v>0</v>
      </c>
      <c r="I826" s="186">
        <f>'INFO'!$D$6</f>
        <v>0</v>
      </c>
      <c r="J826" s="186">
        <f>'INFO'!$D$7</f>
        <v>0</v>
      </c>
      <c r="K826" t="s" s="187">
        <f>'INFO'!$D$8</f>
      </c>
      <c r="L826" s="186">
        <f>'INFO'!$D$9</f>
        <v>0</v>
      </c>
      <c r="M826" s="186">
        <f>'INFO'!$D$10</f>
        <v>0</v>
      </c>
      <c r="N826" t="s" s="187">
        <f>'INFO'!$D$11</f>
      </c>
      <c r="O826" s="186">
        <f>'INFO'!$D$13</f>
        <v>0</v>
      </c>
      <c r="P826" s="186">
        <f>'INFO'!$D$14</f>
        <v>0</v>
      </c>
      <c r="Q826" t="s" s="187">
        <f>'INFO'!$D$15</f>
      </c>
      <c r="R826" s="188">
        <f>'INFO'!$D$17</f>
      </c>
      <c r="S826" t="s" s="187">
        <f>'INFO'!$D$18</f>
      </c>
      <c r="T826" t="s" s="187">
        <f>'INFO'!$D$19</f>
      </c>
      <c r="U826" s="186">
        <f>'INFO'!$D$22</f>
        <v>0</v>
      </c>
      <c r="V826" s="186">
        <f>'INFO'!$D$23</f>
        <v>0</v>
      </c>
      <c r="W826" t="s" s="187">
        <f>'INFO'!$D$24</f>
      </c>
      <c r="X826" s="186">
        <f>'INFO'!$D$25</f>
        <v>0</v>
      </c>
      <c r="Y826" s="186">
        <f>'INFO'!$D$26</f>
        <v>0</v>
      </c>
      <c r="Z826" s="186">
        <f>'INFO'!$D$27</f>
        <v>0</v>
      </c>
      <c r="AA826" t="s" s="187">
        <f>'INFO'!$D$28</f>
      </c>
      <c r="AB826" s="186">
        <f>'INFO'!$D$29</f>
        <v>0</v>
      </c>
      <c r="AC826" s="189">
        <f>'INFO'!$J$10</f>
        <v>0</v>
      </c>
      <c r="AD826" s="186">
        <f>'INFO'!$J$9</f>
        <v>0</v>
      </c>
      <c r="AE826" s="186">
        <f>IF($G$805&gt;0,10*$G$805/D826,0)</f>
        <v>0</v>
      </c>
    </row>
    <row r="827" ht="15.35" customHeight="1">
      <c r="A827" t="s" s="180">
        <v>542</v>
      </c>
      <c r="B827" t="s" s="180">
        <v>162</v>
      </c>
      <c r="C827" s="181">
        <v>10086</v>
      </c>
      <c r="D827" s="182">
        <f>_xlfn.SUMIFS('HOLDS'!H1:H155,'HOLDS'!C1:C155,B827)+_xlfn.SUMIFS('HOLDS'!H1:H155,'HOLDS'!C1:C155,"CH.GR.MISET")</f>
        <v>0</v>
      </c>
      <c r="E827" t="s" s="183">
        <v>0</v>
      </c>
      <c r="F827" s="184">
        <f>VLOOKUP(B827,'HOLDS'!C1:T155,5,FALSE)</f>
        <v>156</v>
      </c>
      <c r="G827" s="182">
        <f>_xlfn.SUMIFS('HOLDS'!H1:H155,'HOLDS'!C1:C155,B827)</f>
        <v>0</v>
      </c>
      <c r="H827" s="185">
        <f>F827*G827</f>
        <v>0</v>
      </c>
      <c r="I827" s="186">
        <f>'INFO'!$D$6</f>
        <v>0</v>
      </c>
      <c r="J827" s="186">
        <f>'INFO'!$D$7</f>
        <v>0</v>
      </c>
      <c r="K827" t="s" s="187">
        <f>'INFO'!$D$8</f>
      </c>
      <c r="L827" s="186">
        <f>'INFO'!$D$9</f>
        <v>0</v>
      </c>
      <c r="M827" s="186">
        <f>'INFO'!$D$10</f>
        <v>0</v>
      </c>
      <c r="N827" t="s" s="187">
        <f>'INFO'!$D$11</f>
      </c>
      <c r="O827" s="186">
        <f>'INFO'!$D$13</f>
        <v>0</v>
      </c>
      <c r="P827" s="186">
        <f>'INFO'!$D$14</f>
        <v>0</v>
      </c>
      <c r="Q827" t="s" s="187">
        <f>'INFO'!$D$15</f>
      </c>
      <c r="R827" s="188">
        <f>'INFO'!$D$17</f>
      </c>
      <c r="S827" t="s" s="187">
        <f>'INFO'!$D$18</f>
      </c>
      <c r="T827" t="s" s="187">
        <f>'INFO'!$D$19</f>
      </c>
      <c r="U827" s="186">
        <f>'INFO'!$D$22</f>
        <v>0</v>
      </c>
      <c r="V827" s="186">
        <f>'INFO'!$D$23</f>
        <v>0</v>
      </c>
      <c r="W827" t="s" s="187">
        <f>'INFO'!$D$24</f>
      </c>
      <c r="X827" s="186">
        <f>'INFO'!$D$25</f>
        <v>0</v>
      </c>
      <c r="Y827" s="186">
        <f>'INFO'!$D$26</f>
        <v>0</v>
      </c>
      <c r="Z827" s="186">
        <f>'INFO'!$D$27</f>
        <v>0</v>
      </c>
      <c r="AA827" t="s" s="187">
        <f>'INFO'!$D$28</f>
      </c>
      <c r="AB827" s="186">
        <f>'INFO'!$D$29</f>
        <v>0</v>
      </c>
      <c r="AC827" s="189">
        <f>'INFO'!$J$10</f>
        <v>0</v>
      </c>
      <c r="AD827" s="186">
        <f>'INFO'!$J$9</f>
        <v>0</v>
      </c>
      <c r="AE827" s="186">
        <f>IF($G$805&gt;0,10*$G$805/D827,0)</f>
        <v>0</v>
      </c>
    </row>
    <row r="828" ht="15.35" customHeight="1">
      <c r="A828" t="s" s="180">
        <v>543</v>
      </c>
      <c r="B828" t="s" s="180">
        <v>164</v>
      </c>
      <c r="C828" s="181">
        <v>10086</v>
      </c>
      <c r="D828" s="182">
        <f>_xlfn.SUMIFS('HOLDS'!H1:H155,'HOLDS'!C1:C155,B828)+_xlfn.SUMIFS('HOLDS'!H1:H155,'HOLDS'!C1:C155,"CH.GR.MISET")</f>
        <v>0</v>
      </c>
      <c r="E828" t="s" s="183">
        <v>0</v>
      </c>
      <c r="F828" s="184">
        <f>VLOOKUP(B828,'HOLDS'!C1:T155,5,FALSE)</f>
        <v>148</v>
      </c>
      <c r="G828" s="182">
        <f>_xlfn.SUMIFS('HOLDS'!H1:H155,'HOLDS'!C1:C155,B828)</f>
        <v>0</v>
      </c>
      <c r="H828" s="185">
        <f>F828*G828</f>
        <v>0</v>
      </c>
      <c r="I828" s="186">
        <f>'INFO'!$D$6</f>
        <v>0</v>
      </c>
      <c r="J828" s="186">
        <f>'INFO'!$D$7</f>
        <v>0</v>
      </c>
      <c r="K828" t="s" s="187">
        <f>'INFO'!$D$8</f>
      </c>
      <c r="L828" s="186">
        <f>'INFO'!$D$9</f>
        <v>0</v>
      </c>
      <c r="M828" s="186">
        <f>'INFO'!$D$10</f>
        <v>0</v>
      </c>
      <c r="N828" t="s" s="187">
        <f>'INFO'!$D$11</f>
      </c>
      <c r="O828" s="186">
        <f>'INFO'!$D$13</f>
        <v>0</v>
      </c>
      <c r="P828" s="186">
        <f>'INFO'!$D$14</f>
        <v>0</v>
      </c>
      <c r="Q828" t="s" s="187">
        <f>'INFO'!$D$15</f>
      </c>
      <c r="R828" s="188">
        <f>'INFO'!$D$17</f>
      </c>
      <c r="S828" t="s" s="187">
        <f>'INFO'!$D$18</f>
      </c>
      <c r="T828" t="s" s="187">
        <f>'INFO'!$D$19</f>
      </c>
      <c r="U828" s="186">
        <f>'INFO'!$D$22</f>
        <v>0</v>
      </c>
      <c r="V828" s="186">
        <f>'INFO'!$D$23</f>
        <v>0</v>
      </c>
      <c r="W828" t="s" s="187">
        <f>'INFO'!$D$24</f>
      </c>
      <c r="X828" s="186">
        <f>'INFO'!$D$25</f>
        <v>0</v>
      </c>
      <c r="Y828" s="186">
        <f>'INFO'!$D$26</f>
        <v>0</v>
      </c>
      <c r="Z828" s="186">
        <f>'INFO'!$D$27</f>
        <v>0</v>
      </c>
      <c r="AA828" t="s" s="187">
        <f>'INFO'!$D$28</f>
      </c>
      <c r="AB828" s="186">
        <f>'INFO'!$D$29</f>
        <v>0</v>
      </c>
      <c r="AC828" s="189">
        <f>'INFO'!$J$10</f>
        <v>0</v>
      </c>
      <c r="AD828" s="186">
        <f>'INFO'!$J$9</f>
        <v>0</v>
      </c>
      <c r="AE828" s="186">
        <f>IF($G$805&gt;0,10*$G$805/D828,0)</f>
        <v>0</v>
      </c>
    </row>
    <row r="829" ht="15.35" customHeight="1">
      <c r="A829" t="s" s="180">
        <v>544</v>
      </c>
      <c r="B829" t="s" s="180">
        <v>166</v>
      </c>
      <c r="C829" s="181">
        <v>10086</v>
      </c>
      <c r="D829" s="182">
        <f>_xlfn.SUMIFS('HOLDS'!H1:H155,'HOLDS'!C1:C155,B829)+_xlfn.SUMIFS('HOLDS'!H1:H155,'HOLDS'!C1:C155,"CH.GR.MISET")</f>
        <v>0</v>
      </c>
      <c r="E829" t="s" s="183">
        <v>0</v>
      </c>
      <c r="F829" s="184">
        <f>VLOOKUP(B829,'HOLDS'!C1:T155,5,FALSE)</f>
        <v>157.5</v>
      </c>
      <c r="G829" s="182">
        <f>_xlfn.SUMIFS('HOLDS'!H1:H155,'HOLDS'!C1:C155,B829)</f>
        <v>0</v>
      </c>
      <c r="H829" s="185">
        <f>F829*G829</f>
        <v>0</v>
      </c>
      <c r="I829" s="186">
        <f>'INFO'!$D$6</f>
        <v>0</v>
      </c>
      <c r="J829" s="186">
        <f>'INFO'!$D$7</f>
        <v>0</v>
      </c>
      <c r="K829" t="s" s="187">
        <f>'INFO'!$D$8</f>
      </c>
      <c r="L829" s="186">
        <f>'INFO'!$D$9</f>
        <v>0</v>
      </c>
      <c r="M829" s="186">
        <f>'INFO'!$D$10</f>
        <v>0</v>
      </c>
      <c r="N829" t="s" s="187">
        <f>'INFO'!$D$11</f>
      </c>
      <c r="O829" s="186">
        <f>'INFO'!$D$13</f>
        <v>0</v>
      </c>
      <c r="P829" s="186">
        <f>'INFO'!$D$14</f>
        <v>0</v>
      </c>
      <c r="Q829" t="s" s="187">
        <f>'INFO'!$D$15</f>
      </c>
      <c r="R829" s="188">
        <f>'INFO'!$D$17</f>
      </c>
      <c r="S829" t="s" s="187">
        <f>'INFO'!$D$18</f>
      </c>
      <c r="T829" t="s" s="187">
        <f>'INFO'!$D$19</f>
      </c>
      <c r="U829" s="186">
        <f>'INFO'!$D$22</f>
        <v>0</v>
      </c>
      <c r="V829" s="186">
        <f>'INFO'!$D$23</f>
        <v>0</v>
      </c>
      <c r="W829" t="s" s="187">
        <f>'INFO'!$D$24</f>
      </c>
      <c r="X829" s="186">
        <f>'INFO'!$D$25</f>
        <v>0</v>
      </c>
      <c r="Y829" s="186">
        <f>'INFO'!$D$26</f>
        <v>0</v>
      </c>
      <c r="Z829" s="186">
        <f>'INFO'!$D$27</f>
        <v>0</v>
      </c>
      <c r="AA829" t="s" s="187">
        <f>'INFO'!$D$28</f>
      </c>
      <c r="AB829" s="186">
        <f>'INFO'!$D$29</f>
        <v>0</v>
      </c>
      <c r="AC829" s="189">
        <f>'INFO'!$J$10</f>
        <v>0</v>
      </c>
      <c r="AD829" s="186">
        <f>'INFO'!$J$9</f>
        <v>0</v>
      </c>
      <c r="AE829" s="186">
        <f>IF($G$805&gt;0,10*$G$805/D829,0)</f>
        <v>0</v>
      </c>
    </row>
    <row r="830" ht="15.35" customHeight="1">
      <c r="A830" t="s" s="180">
        <v>545</v>
      </c>
      <c r="B830" t="s" s="180">
        <v>168</v>
      </c>
      <c r="C830" s="181">
        <v>10086</v>
      </c>
      <c r="D830" s="182">
        <f>_xlfn.SUMIFS('HOLDS'!H1:H155,'HOLDS'!C1:C155,B830)+_xlfn.SUMIFS('HOLDS'!H1:H155,'HOLDS'!C1:C155,"CH.GR.MISET")</f>
        <v>0</v>
      </c>
      <c r="E830" t="s" s="183">
        <v>0</v>
      </c>
      <c r="F830" s="184">
        <f>VLOOKUP(B830,'HOLDS'!C1:T155,5,FALSE)</f>
        <v>166.5</v>
      </c>
      <c r="G830" s="182">
        <f>_xlfn.SUMIFS('HOLDS'!H1:H155,'HOLDS'!C1:C155,B830)</f>
        <v>0</v>
      </c>
      <c r="H830" s="185">
        <f>F830*G830</f>
        <v>0</v>
      </c>
      <c r="I830" s="186">
        <f>'INFO'!$D$6</f>
        <v>0</v>
      </c>
      <c r="J830" s="186">
        <f>'INFO'!$D$7</f>
        <v>0</v>
      </c>
      <c r="K830" t="s" s="187">
        <f>'INFO'!$D$8</f>
      </c>
      <c r="L830" s="186">
        <f>'INFO'!$D$9</f>
        <v>0</v>
      </c>
      <c r="M830" s="186">
        <f>'INFO'!$D$10</f>
        <v>0</v>
      </c>
      <c r="N830" t="s" s="187">
        <f>'INFO'!$D$11</f>
      </c>
      <c r="O830" s="186">
        <f>'INFO'!$D$13</f>
        <v>0</v>
      </c>
      <c r="P830" s="186">
        <f>'INFO'!$D$14</f>
        <v>0</v>
      </c>
      <c r="Q830" t="s" s="187">
        <f>'INFO'!$D$15</f>
      </c>
      <c r="R830" s="188">
        <f>'INFO'!$D$17</f>
      </c>
      <c r="S830" t="s" s="187">
        <f>'INFO'!$D$18</f>
      </c>
      <c r="T830" t="s" s="187">
        <f>'INFO'!$D$19</f>
      </c>
      <c r="U830" s="186">
        <f>'INFO'!$D$22</f>
        <v>0</v>
      </c>
      <c r="V830" s="186">
        <f>'INFO'!$D$23</f>
        <v>0</v>
      </c>
      <c r="W830" t="s" s="187">
        <f>'INFO'!$D$24</f>
      </c>
      <c r="X830" s="186">
        <f>'INFO'!$D$25</f>
        <v>0</v>
      </c>
      <c r="Y830" s="186">
        <f>'INFO'!$D$26</f>
        <v>0</v>
      </c>
      <c r="Z830" s="186">
        <f>'INFO'!$D$27</f>
        <v>0</v>
      </c>
      <c r="AA830" t="s" s="187">
        <f>'INFO'!$D$28</f>
      </c>
      <c r="AB830" s="186">
        <f>'INFO'!$D$29</f>
        <v>0</v>
      </c>
      <c r="AC830" s="189">
        <f>'INFO'!$J$10</f>
        <v>0</v>
      </c>
      <c r="AD830" s="186">
        <f>'INFO'!$J$9</f>
        <v>0</v>
      </c>
      <c r="AE830" s="186">
        <f>IF($G$805&gt;0,10*$G$805/D830,0)</f>
        <v>0</v>
      </c>
    </row>
    <row r="831" ht="15.35" customHeight="1">
      <c r="A831" t="s" s="180">
        <v>546</v>
      </c>
      <c r="B831" t="s" s="180">
        <v>170</v>
      </c>
      <c r="C831" s="181">
        <v>10086</v>
      </c>
      <c r="D831" s="182">
        <f>_xlfn.SUMIFS('HOLDS'!H1:H155,'HOLDS'!C1:C155,B831)+_xlfn.SUMIFS('HOLDS'!H1:H155,'HOLDS'!C1:C155,"CH.GR.MISET")</f>
        <v>0</v>
      </c>
      <c r="E831" t="s" s="183">
        <v>0</v>
      </c>
      <c r="F831" s="184">
        <f>VLOOKUP(B831,'HOLDS'!C1:T155,5,FALSE)</f>
        <v>166.5</v>
      </c>
      <c r="G831" s="182">
        <f>_xlfn.SUMIFS('HOLDS'!H1:H155,'HOLDS'!C1:C155,B831)</f>
        <v>0</v>
      </c>
      <c r="H831" s="185">
        <f>F831*G831</f>
        <v>0</v>
      </c>
      <c r="I831" s="186">
        <f>'INFO'!$D$6</f>
        <v>0</v>
      </c>
      <c r="J831" s="186">
        <f>'INFO'!$D$7</f>
        <v>0</v>
      </c>
      <c r="K831" t="s" s="187">
        <f>'INFO'!$D$8</f>
      </c>
      <c r="L831" s="186">
        <f>'INFO'!$D$9</f>
        <v>0</v>
      </c>
      <c r="M831" s="186">
        <f>'INFO'!$D$10</f>
        <v>0</v>
      </c>
      <c r="N831" t="s" s="187">
        <f>'INFO'!$D$11</f>
      </c>
      <c r="O831" s="186">
        <f>'INFO'!$D$13</f>
        <v>0</v>
      </c>
      <c r="P831" s="186">
        <f>'INFO'!$D$14</f>
        <v>0</v>
      </c>
      <c r="Q831" t="s" s="187">
        <f>'INFO'!$D$15</f>
      </c>
      <c r="R831" s="188">
        <f>'INFO'!$D$17</f>
      </c>
      <c r="S831" t="s" s="187">
        <f>'INFO'!$D$18</f>
      </c>
      <c r="T831" t="s" s="187">
        <f>'INFO'!$D$19</f>
      </c>
      <c r="U831" s="186">
        <f>'INFO'!$D$22</f>
        <v>0</v>
      </c>
      <c r="V831" s="186">
        <f>'INFO'!$D$23</f>
        <v>0</v>
      </c>
      <c r="W831" t="s" s="187">
        <f>'INFO'!$D$24</f>
      </c>
      <c r="X831" s="186">
        <f>'INFO'!$D$25</f>
        <v>0</v>
      </c>
      <c r="Y831" s="186">
        <f>'INFO'!$D$26</f>
        <v>0</v>
      </c>
      <c r="Z831" s="186">
        <f>'INFO'!$D$27</f>
        <v>0</v>
      </c>
      <c r="AA831" t="s" s="187">
        <f>'INFO'!$D$28</f>
      </c>
      <c r="AB831" s="186">
        <f>'INFO'!$D$29</f>
        <v>0</v>
      </c>
      <c r="AC831" s="189">
        <f>'INFO'!$J$10</f>
        <v>0</v>
      </c>
      <c r="AD831" s="186">
        <f>'INFO'!$J$9</f>
        <v>0</v>
      </c>
      <c r="AE831" s="186">
        <f>IF($G$805&gt;0,10*$G$805/D831,0)</f>
        <v>0</v>
      </c>
    </row>
    <row r="832" ht="15.35" customHeight="1">
      <c r="A832" t="s" s="180">
        <v>547</v>
      </c>
      <c r="B832" t="s" s="180">
        <v>172</v>
      </c>
      <c r="C832" s="181">
        <v>10086</v>
      </c>
      <c r="D832" s="182">
        <f>_xlfn.SUMIFS('HOLDS'!H1:H155,'HOLDS'!C1:C155,B832)+_xlfn.SUMIFS('HOLDS'!H1:H155,'HOLDS'!C1:C155,"CH.GR.MISET")</f>
        <v>0</v>
      </c>
      <c r="E832" t="s" s="183">
        <v>0</v>
      </c>
      <c r="F832" s="184">
        <f>VLOOKUP(B832,'HOLDS'!C1:T155,5,FALSE)</f>
        <v>164.5</v>
      </c>
      <c r="G832" s="182">
        <f>_xlfn.SUMIFS('HOLDS'!H1:H155,'HOLDS'!C1:C155,B832)</f>
        <v>0</v>
      </c>
      <c r="H832" s="185">
        <f>F832*G832</f>
        <v>0</v>
      </c>
      <c r="I832" s="186">
        <f>'INFO'!$D$6</f>
        <v>0</v>
      </c>
      <c r="J832" s="186">
        <f>'INFO'!$D$7</f>
        <v>0</v>
      </c>
      <c r="K832" t="s" s="187">
        <f>'INFO'!$D$8</f>
      </c>
      <c r="L832" s="186">
        <f>'INFO'!$D$9</f>
        <v>0</v>
      </c>
      <c r="M832" s="186">
        <f>'INFO'!$D$10</f>
        <v>0</v>
      </c>
      <c r="N832" t="s" s="187">
        <f>'INFO'!$D$11</f>
      </c>
      <c r="O832" s="186">
        <f>'INFO'!$D$13</f>
        <v>0</v>
      </c>
      <c r="P832" s="186">
        <f>'INFO'!$D$14</f>
        <v>0</v>
      </c>
      <c r="Q832" t="s" s="187">
        <f>'INFO'!$D$15</f>
      </c>
      <c r="R832" s="188">
        <f>'INFO'!$D$17</f>
      </c>
      <c r="S832" t="s" s="187">
        <f>'INFO'!$D$18</f>
      </c>
      <c r="T832" t="s" s="187">
        <f>'INFO'!$D$19</f>
      </c>
      <c r="U832" s="186">
        <f>'INFO'!$D$22</f>
        <v>0</v>
      </c>
      <c r="V832" s="186">
        <f>'INFO'!$D$23</f>
        <v>0</v>
      </c>
      <c r="W832" t="s" s="187">
        <f>'INFO'!$D$24</f>
      </c>
      <c r="X832" s="186">
        <f>'INFO'!$D$25</f>
        <v>0</v>
      </c>
      <c r="Y832" s="186">
        <f>'INFO'!$D$26</f>
        <v>0</v>
      </c>
      <c r="Z832" s="186">
        <f>'INFO'!$D$27</f>
        <v>0</v>
      </c>
      <c r="AA832" t="s" s="187">
        <f>'INFO'!$D$28</f>
      </c>
      <c r="AB832" s="186">
        <f>'INFO'!$D$29</f>
        <v>0</v>
      </c>
      <c r="AC832" s="189">
        <f>'INFO'!$J$10</f>
        <v>0</v>
      </c>
      <c r="AD832" s="186">
        <f>'INFO'!$J$9</f>
        <v>0</v>
      </c>
      <c r="AE832" s="186">
        <f>IF($G$805&gt;0,10*$G$805/D832,0)</f>
        <v>0</v>
      </c>
    </row>
    <row r="833" ht="15.35" customHeight="1">
      <c r="A833" t="s" s="180">
        <v>548</v>
      </c>
      <c r="B833" t="s" s="180">
        <v>174</v>
      </c>
      <c r="C833" s="181">
        <v>10086</v>
      </c>
      <c r="D833" s="182">
        <f>_xlfn.SUMIFS('HOLDS'!H1:H155,'HOLDS'!C1:C155,B833)+_xlfn.SUMIFS('HOLDS'!H1:H155,'HOLDS'!C1:C155,"CH.GR.MISET")</f>
        <v>0</v>
      </c>
      <c r="E833" t="s" s="183">
        <v>0</v>
      </c>
      <c r="F833" s="184">
        <f>VLOOKUP(B833,'HOLDS'!C1:T155,5,FALSE)</f>
        <v>148</v>
      </c>
      <c r="G833" s="182">
        <f>_xlfn.SUMIFS('HOLDS'!H1:H155,'HOLDS'!C1:C155,B833)</f>
        <v>0</v>
      </c>
      <c r="H833" s="185">
        <f>F833*G833</f>
        <v>0</v>
      </c>
      <c r="I833" s="186">
        <f>'INFO'!$D$6</f>
        <v>0</v>
      </c>
      <c r="J833" s="186">
        <f>'INFO'!$D$7</f>
        <v>0</v>
      </c>
      <c r="K833" t="s" s="187">
        <f>'INFO'!$D$8</f>
      </c>
      <c r="L833" s="186">
        <f>'INFO'!$D$9</f>
        <v>0</v>
      </c>
      <c r="M833" s="186">
        <f>'INFO'!$D$10</f>
        <v>0</v>
      </c>
      <c r="N833" t="s" s="187">
        <f>'INFO'!$D$11</f>
      </c>
      <c r="O833" s="186">
        <f>'INFO'!$D$13</f>
        <v>0</v>
      </c>
      <c r="P833" s="186">
        <f>'INFO'!$D$14</f>
        <v>0</v>
      </c>
      <c r="Q833" t="s" s="187">
        <f>'INFO'!$D$15</f>
      </c>
      <c r="R833" s="188">
        <f>'INFO'!$D$17</f>
      </c>
      <c r="S833" t="s" s="187">
        <f>'INFO'!$D$18</f>
      </c>
      <c r="T833" t="s" s="187">
        <f>'INFO'!$D$19</f>
      </c>
      <c r="U833" s="186">
        <f>'INFO'!$D$22</f>
        <v>0</v>
      </c>
      <c r="V833" s="186">
        <f>'INFO'!$D$23</f>
        <v>0</v>
      </c>
      <c r="W833" t="s" s="187">
        <f>'INFO'!$D$24</f>
      </c>
      <c r="X833" s="186">
        <f>'INFO'!$D$25</f>
        <v>0</v>
      </c>
      <c r="Y833" s="186">
        <f>'INFO'!$D$26</f>
        <v>0</v>
      </c>
      <c r="Z833" s="186">
        <f>'INFO'!$D$27</f>
        <v>0</v>
      </c>
      <c r="AA833" t="s" s="187">
        <f>'INFO'!$D$28</f>
      </c>
      <c r="AB833" s="186">
        <f>'INFO'!$D$29</f>
        <v>0</v>
      </c>
      <c r="AC833" s="189">
        <f>'INFO'!$J$10</f>
        <v>0</v>
      </c>
      <c r="AD833" s="186">
        <f>'INFO'!$J$9</f>
        <v>0</v>
      </c>
      <c r="AE833" s="186">
        <f>IF($G$805&gt;0,10*$G$805/D833,0)</f>
        <v>0</v>
      </c>
    </row>
    <row r="834" ht="15.35" customHeight="1">
      <c r="A834" t="s" s="180">
        <v>549</v>
      </c>
      <c r="B834" t="s" s="180">
        <v>177</v>
      </c>
      <c r="C834" s="181">
        <v>10086</v>
      </c>
      <c r="D834" s="182">
        <f>_xlfn.SUMIFS('HOLDS'!H1:H155,'HOLDS'!C1:C155,B834)+_xlfn.SUMIFS('HOLDS'!H1:H155,'HOLDS'!C1:C155,"CH.GR.MISET")</f>
        <v>0</v>
      </c>
      <c r="E834" t="s" s="183">
        <v>0</v>
      </c>
      <c r="F834" s="184">
        <f>VLOOKUP(B834,'HOLDS'!C1:T155,5,FALSE)</f>
        <v>155</v>
      </c>
      <c r="G834" s="182">
        <f>_xlfn.SUMIFS('HOLDS'!H1:H155,'HOLDS'!C1:C155,B834)</f>
        <v>0</v>
      </c>
      <c r="H834" s="185">
        <f>F834*G834</f>
        <v>0</v>
      </c>
      <c r="I834" s="186">
        <f>'INFO'!$D$6</f>
        <v>0</v>
      </c>
      <c r="J834" s="186">
        <f>'INFO'!$D$7</f>
        <v>0</v>
      </c>
      <c r="K834" t="s" s="187">
        <f>'INFO'!$D$8</f>
      </c>
      <c r="L834" s="186">
        <f>'INFO'!$D$9</f>
        <v>0</v>
      </c>
      <c r="M834" s="186">
        <f>'INFO'!$D$10</f>
        <v>0</v>
      </c>
      <c r="N834" t="s" s="187">
        <f>'INFO'!$D$11</f>
      </c>
      <c r="O834" s="186">
        <f>'INFO'!$D$13</f>
        <v>0</v>
      </c>
      <c r="P834" s="186">
        <f>'INFO'!$D$14</f>
        <v>0</v>
      </c>
      <c r="Q834" t="s" s="187">
        <f>'INFO'!$D$15</f>
      </c>
      <c r="R834" s="188">
        <f>'INFO'!$D$17</f>
      </c>
      <c r="S834" t="s" s="187">
        <f>'INFO'!$D$18</f>
      </c>
      <c r="T834" t="s" s="187">
        <f>'INFO'!$D$19</f>
      </c>
      <c r="U834" s="186">
        <f>'INFO'!$D$22</f>
        <v>0</v>
      </c>
      <c r="V834" s="186">
        <f>'INFO'!$D$23</f>
        <v>0</v>
      </c>
      <c r="W834" t="s" s="187">
        <f>'INFO'!$D$24</f>
      </c>
      <c r="X834" s="186">
        <f>'INFO'!$D$25</f>
        <v>0</v>
      </c>
      <c r="Y834" s="186">
        <f>'INFO'!$D$26</f>
        <v>0</v>
      </c>
      <c r="Z834" s="186">
        <f>'INFO'!$D$27</f>
        <v>0</v>
      </c>
      <c r="AA834" t="s" s="187">
        <f>'INFO'!$D$28</f>
      </c>
      <c r="AB834" s="186">
        <f>'INFO'!$D$29</f>
        <v>0</v>
      </c>
      <c r="AC834" s="189">
        <f>'INFO'!$J$10</f>
        <v>0</v>
      </c>
      <c r="AD834" s="186">
        <f>'INFO'!$J$9</f>
        <v>0</v>
      </c>
      <c r="AE834" s="186">
        <f>IF($G$805&gt;0,10*$G$805/D834,0)</f>
        <v>0</v>
      </c>
    </row>
    <row r="835" ht="15.35" customHeight="1">
      <c r="A835" t="s" s="180">
        <v>550</v>
      </c>
      <c r="B835" t="s" s="180">
        <v>180</v>
      </c>
      <c r="C835" s="212">
        <v>10086</v>
      </c>
      <c r="D835" s="182">
        <f>_xlfn.SUMIFS('HOLDS'!H1:H155,'HOLDS'!C1:C155,B835)+_xlfn.SUMIFS('HOLDS'!H1:H155,'HOLDS'!C1:C155,"CH.GR.MISET")</f>
        <v>0</v>
      </c>
      <c r="E835" t="s" s="183">
        <v>0</v>
      </c>
      <c r="F835" s="184">
        <f>VLOOKUP(B835,'HOLDS'!C1:T155,5,FALSE)</f>
        <v>140</v>
      </c>
      <c r="G835" s="182">
        <f>_xlfn.SUMIFS('HOLDS'!H1:H155,'HOLDS'!C1:C155,B835)</f>
        <v>0</v>
      </c>
      <c r="H835" s="185">
        <f>F835*G835</f>
        <v>0</v>
      </c>
      <c r="I835" s="186">
        <f>'INFO'!$D$6</f>
        <v>0</v>
      </c>
      <c r="J835" s="186">
        <f>'INFO'!$D$7</f>
        <v>0</v>
      </c>
      <c r="K835" t="s" s="187">
        <f>'INFO'!$D$8</f>
      </c>
      <c r="L835" s="186">
        <f>'INFO'!$D$9</f>
        <v>0</v>
      </c>
      <c r="M835" s="186">
        <f>'INFO'!$D$10</f>
        <v>0</v>
      </c>
      <c r="N835" t="s" s="187">
        <f>'INFO'!$D$11</f>
      </c>
      <c r="O835" s="186">
        <f>'INFO'!$D$13</f>
        <v>0</v>
      </c>
      <c r="P835" s="186">
        <f>'INFO'!$D$14</f>
        <v>0</v>
      </c>
      <c r="Q835" t="s" s="187">
        <f>'INFO'!$D$15</f>
      </c>
      <c r="R835" s="188">
        <f>'INFO'!$D$17</f>
      </c>
      <c r="S835" t="s" s="187">
        <f>'INFO'!$D$18</f>
      </c>
      <c r="T835" t="s" s="187">
        <f>'INFO'!$D$19</f>
      </c>
      <c r="U835" s="186">
        <f>'INFO'!$D$22</f>
        <v>0</v>
      </c>
      <c r="V835" s="186">
        <f>'INFO'!$D$23</f>
        <v>0</v>
      </c>
      <c r="W835" t="s" s="187">
        <f>'INFO'!$D$24</f>
      </c>
      <c r="X835" s="186">
        <f>'INFO'!$D$25</f>
        <v>0</v>
      </c>
      <c r="Y835" s="186">
        <f>'INFO'!$D$26</f>
        <v>0</v>
      </c>
      <c r="Z835" s="186">
        <f>'INFO'!$D$27</f>
        <v>0</v>
      </c>
      <c r="AA835" t="s" s="187">
        <f>'INFO'!$D$28</f>
      </c>
      <c r="AB835" s="186">
        <f>'INFO'!$D$29</f>
        <v>0</v>
      </c>
      <c r="AC835" s="189">
        <f>'INFO'!$J$10</f>
        <v>0</v>
      </c>
      <c r="AD835" s="186">
        <f>'INFO'!$J$9</f>
        <v>0</v>
      </c>
      <c r="AE835" s="191">
        <f>IF($G$805&gt;0,10*$G$805/D835,0)</f>
        <v>0</v>
      </c>
    </row>
    <row r="836" ht="15.35" customHeight="1">
      <c r="A836" t="s" s="192">
        <v>551</v>
      </c>
      <c r="B836" t="s" s="202">
        <v>331</v>
      </c>
      <c r="C836" s="207">
        <v>10086</v>
      </c>
      <c r="D836" s="169"/>
      <c r="E836" t="s" s="194">
        <v>0</v>
      </c>
      <c r="F836" s="195">
        <f>VLOOKUP(B836,'MACROS'!C1:T87,5,FALSE)</f>
        <v>1993.5</v>
      </c>
      <c r="G836" s="172">
        <f>_xlfn.SUMIFS('MACROS'!H1:H87,'MACROS'!C1:C87,B836)</f>
        <v>0</v>
      </c>
      <c r="H836" s="196">
        <f>F836*G836</f>
        <v>0</v>
      </c>
      <c r="I836" s="197">
        <f>'INFO'!$D$6</f>
        <v>0</v>
      </c>
      <c r="J836" s="197">
        <f>'INFO'!$D$7</f>
        <v>0</v>
      </c>
      <c r="K836" t="s" s="198">
        <f>'INFO'!$D$8</f>
      </c>
      <c r="L836" s="197">
        <f>'INFO'!$D$9</f>
        <v>0</v>
      </c>
      <c r="M836" s="197">
        <f>'INFO'!$D$10</f>
        <v>0</v>
      </c>
      <c r="N836" t="s" s="198">
        <f>'INFO'!$D$11</f>
      </c>
      <c r="O836" s="197">
        <f>'INFO'!$D$13</f>
        <v>0</v>
      </c>
      <c r="P836" s="197">
        <f>'INFO'!$D$14</f>
        <v>0</v>
      </c>
      <c r="Q836" t="s" s="198">
        <f>'INFO'!$D$15</f>
      </c>
      <c r="R836" s="199">
        <f>'INFO'!$D$17</f>
      </c>
      <c r="S836" t="s" s="198">
        <f>'INFO'!$D$18</f>
      </c>
      <c r="T836" t="s" s="198">
        <f>'INFO'!$D$19</f>
      </c>
      <c r="U836" s="197">
        <f>'INFO'!$D$22</f>
        <v>0</v>
      </c>
      <c r="V836" s="197">
        <f>'INFO'!$D$23</f>
        <v>0</v>
      </c>
      <c r="W836" t="s" s="198">
        <f>'INFO'!$D$24</f>
      </c>
      <c r="X836" s="197">
        <f>'INFO'!$D$25</f>
        <v>0</v>
      </c>
      <c r="Y836" s="197">
        <f>'INFO'!$D$26</f>
        <v>0</v>
      </c>
      <c r="Z836" s="197">
        <f>'INFO'!$D$27</f>
        <v>0</v>
      </c>
      <c r="AA836" t="s" s="198">
        <f>'INFO'!$D$28</f>
      </c>
      <c r="AB836" s="197">
        <f>'INFO'!$D$29</f>
        <v>0</v>
      </c>
      <c r="AC836" s="200">
        <f>'INFO'!$J$10</f>
        <v>0</v>
      </c>
      <c r="AD836" s="201">
        <f>'INFO'!$J$9</f>
        <v>0</v>
      </c>
      <c r="AE836" s="179"/>
    </row>
    <row r="837" ht="15.35" customHeight="1">
      <c r="A837" t="s" s="180">
        <v>552</v>
      </c>
      <c r="B837" t="s" s="204">
        <v>333</v>
      </c>
      <c r="C837" s="208">
        <v>10086</v>
      </c>
      <c r="D837" s="182">
        <f>_xlfn.SUMIFS('MACROS'!H1:H87,'MACROS'!C1:C87,B837)+_xlfn.SUMIFS('MACROS'!H1:H87,'MACROS'!C1:C87,"CH.VM.MISET")</f>
        <v>0</v>
      </c>
      <c r="E837" t="s" s="183">
        <v>0</v>
      </c>
      <c r="F837" s="184">
        <f>VLOOKUP(B837,'MACROS'!C1:T87,5,FALSE)</f>
        <v>164.5</v>
      </c>
      <c r="G837" s="182">
        <f>_xlfn.SUMIFS('MACROS'!H1:H87,'MACROS'!C1:C87,B837)</f>
        <v>0</v>
      </c>
      <c r="H837" s="185">
        <f>F837*G837</f>
        <v>0</v>
      </c>
      <c r="I837" s="186">
        <f>'INFO'!$D$6</f>
        <v>0</v>
      </c>
      <c r="J837" s="186">
        <f>'INFO'!$D$7</f>
        <v>0</v>
      </c>
      <c r="K837" t="s" s="187">
        <f>'INFO'!$D$8</f>
      </c>
      <c r="L837" s="186">
        <f>'INFO'!$D$9</f>
        <v>0</v>
      </c>
      <c r="M837" s="186">
        <f>'INFO'!$D$10</f>
        <v>0</v>
      </c>
      <c r="N837" t="s" s="187">
        <f>'INFO'!$D$11</f>
      </c>
      <c r="O837" s="186">
        <f>'INFO'!$D$13</f>
        <v>0</v>
      </c>
      <c r="P837" s="186">
        <f>'INFO'!$D$14</f>
        <v>0</v>
      </c>
      <c r="Q837" t="s" s="187">
        <f>'INFO'!$D$15</f>
      </c>
      <c r="R837" s="188">
        <f>'INFO'!$D$17</f>
      </c>
      <c r="S837" t="s" s="187">
        <f>'INFO'!$D$18</f>
      </c>
      <c r="T837" t="s" s="187">
        <f>'INFO'!$D$19</f>
      </c>
      <c r="U837" s="186">
        <f>'INFO'!$D$22</f>
        <v>0</v>
      </c>
      <c r="V837" s="186">
        <f>'INFO'!$D$23</f>
        <v>0</v>
      </c>
      <c r="W837" t="s" s="187">
        <f>'INFO'!$D$24</f>
      </c>
      <c r="X837" s="186">
        <f>'INFO'!$D$25</f>
        <v>0</v>
      </c>
      <c r="Y837" s="186">
        <f>'INFO'!$D$26</f>
        <v>0</v>
      </c>
      <c r="Z837" s="186">
        <f>'INFO'!$D$27</f>
        <v>0</v>
      </c>
      <c r="AA837" t="s" s="187">
        <f>'INFO'!$D$28</f>
      </c>
      <c r="AB837" s="186">
        <f>'INFO'!$D$29</f>
        <v>0</v>
      </c>
      <c r="AC837" s="189">
        <f>'INFO'!$J$10</f>
        <v>0</v>
      </c>
      <c r="AD837" s="186">
        <f>'INFO'!$J$9</f>
        <v>0</v>
      </c>
      <c r="AE837" s="190">
        <f>IF($G$836&gt;0,10*$G$836/D837,0)</f>
        <v>0</v>
      </c>
    </row>
    <row r="838" ht="15.35" customHeight="1">
      <c r="A838" t="s" s="180">
        <v>553</v>
      </c>
      <c r="B838" t="s" s="204">
        <v>335</v>
      </c>
      <c r="C838" s="208">
        <v>10086</v>
      </c>
      <c r="D838" s="182">
        <f>_xlfn.SUMIFS('MACROS'!H1:H87,'MACROS'!C1:C87,B838)+_xlfn.SUMIFS('MACROS'!H1:H87,'MACROS'!C1:C87,"CH.VM.MISET")</f>
        <v>0</v>
      </c>
      <c r="E838" t="s" s="183">
        <v>0</v>
      </c>
      <c r="F838" s="184">
        <f>VLOOKUP(B838,'MACROS'!C1:T87,5,FALSE)</f>
        <v>167.5</v>
      </c>
      <c r="G838" s="182">
        <f>_xlfn.SUMIFS('MACROS'!H1:H87,'MACROS'!C1:C87,B838)</f>
        <v>0</v>
      </c>
      <c r="H838" s="185">
        <f>F838*G838</f>
        <v>0</v>
      </c>
      <c r="I838" s="186">
        <f>'INFO'!$D$6</f>
        <v>0</v>
      </c>
      <c r="J838" s="186">
        <f>'INFO'!$D$7</f>
        <v>0</v>
      </c>
      <c r="K838" t="s" s="187">
        <f>'INFO'!$D$8</f>
      </c>
      <c r="L838" s="186">
        <f>'INFO'!$D$9</f>
        <v>0</v>
      </c>
      <c r="M838" s="186">
        <f>'INFO'!$D$10</f>
        <v>0</v>
      </c>
      <c r="N838" t="s" s="187">
        <f>'INFO'!$D$11</f>
      </c>
      <c r="O838" s="186">
        <f>'INFO'!$D$13</f>
        <v>0</v>
      </c>
      <c r="P838" s="186">
        <f>'INFO'!$D$14</f>
        <v>0</v>
      </c>
      <c r="Q838" t="s" s="187">
        <f>'INFO'!$D$15</f>
      </c>
      <c r="R838" s="188">
        <f>'INFO'!$D$17</f>
      </c>
      <c r="S838" t="s" s="187">
        <f>'INFO'!$D$18</f>
      </c>
      <c r="T838" t="s" s="187">
        <f>'INFO'!$D$19</f>
      </c>
      <c r="U838" s="186">
        <f>'INFO'!$D$22</f>
        <v>0</v>
      </c>
      <c r="V838" s="186">
        <f>'INFO'!$D$23</f>
        <v>0</v>
      </c>
      <c r="W838" t="s" s="187">
        <f>'INFO'!$D$24</f>
      </c>
      <c r="X838" s="186">
        <f>'INFO'!$D$25</f>
        <v>0</v>
      </c>
      <c r="Y838" s="186">
        <f>'INFO'!$D$26</f>
        <v>0</v>
      </c>
      <c r="Z838" s="186">
        <f>'INFO'!$D$27</f>
        <v>0</v>
      </c>
      <c r="AA838" t="s" s="187">
        <f>'INFO'!$D$28</f>
      </c>
      <c r="AB838" s="186">
        <f>'INFO'!$D$29</f>
        <v>0</v>
      </c>
      <c r="AC838" s="189">
        <f>'INFO'!$J$10</f>
        <v>0</v>
      </c>
      <c r="AD838" s="186">
        <f>'INFO'!$J$9</f>
        <v>0</v>
      </c>
      <c r="AE838" s="186">
        <f>IF($G$836&gt;0,10*$G$836/D838,0)</f>
        <v>0</v>
      </c>
    </row>
    <row r="839" ht="15.35" customHeight="1">
      <c r="A839" t="s" s="180">
        <v>554</v>
      </c>
      <c r="B839" t="s" s="204">
        <v>337</v>
      </c>
      <c r="C839" s="208">
        <v>10086</v>
      </c>
      <c r="D839" s="182">
        <f>_xlfn.SUMIFS('MACROS'!H1:H87,'MACROS'!C1:C87,B839)+_xlfn.SUMIFS('MACROS'!H1:H87,'MACROS'!C1:C87,"CH.VM.MISET")</f>
        <v>0</v>
      </c>
      <c r="E839" t="s" s="183">
        <v>0</v>
      </c>
      <c r="F839" s="184">
        <f>VLOOKUP(B839,'MACROS'!C1:T87,5,FALSE)</f>
        <v>139.5</v>
      </c>
      <c r="G839" s="182">
        <f>_xlfn.SUMIFS('MACROS'!H1:H87,'MACROS'!C1:C87,B839)</f>
        <v>0</v>
      </c>
      <c r="H839" s="185">
        <f>F839*G839</f>
        <v>0</v>
      </c>
      <c r="I839" s="186">
        <f>'INFO'!$D$6</f>
        <v>0</v>
      </c>
      <c r="J839" s="186">
        <f>'INFO'!$D$7</f>
        <v>0</v>
      </c>
      <c r="K839" t="s" s="187">
        <f>'INFO'!$D$8</f>
      </c>
      <c r="L839" s="186">
        <f>'INFO'!$D$9</f>
        <v>0</v>
      </c>
      <c r="M839" s="186">
        <f>'INFO'!$D$10</f>
        <v>0</v>
      </c>
      <c r="N839" t="s" s="187">
        <f>'INFO'!$D$11</f>
      </c>
      <c r="O839" s="186">
        <f>'INFO'!$D$13</f>
        <v>0</v>
      </c>
      <c r="P839" s="186">
        <f>'INFO'!$D$14</f>
        <v>0</v>
      </c>
      <c r="Q839" t="s" s="187">
        <f>'INFO'!$D$15</f>
      </c>
      <c r="R839" s="188">
        <f>'INFO'!$D$17</f>
      </c>
      <c r="S839" t="s" s="187">
        <f>'INFO'!$D$18</f>
      </c>
      <c r="T839" t="s" s="187">
        <f>'INFO'!$D$19</f>
      </c>
      <c r="U839" s="186">
        <f>'INFO'!$D$22</f>
        <v>0</v>
      </c>
      <c r="V839" s="186">
        <f>'INFO'!$D$23</f>
        <v>0</v>
      </c>
      <c r="W839" t="s" s="187">
        <f>'INFO'!$D$24</f>
      </c>
      <c r="X839" s="186">
        <f>'INFO'!$D$25</f>
        <v>0</v>
      </c>
      <c r="Y839" s="186">
        <f>'INFO'!$D$26</f>
        <v>0</v>
      </c>
      <c r="Z839" s="186">
        <f>'INFO'!$D$27</f>
        <v>0</v>
      </c>
      <c r="AA839" t="s" s="187">
        <f>'INFO'!$D$28</f>
      </c>
      <c r="AB839" s="186">
        <f>'INFO'!$D$29</f>
        <v>0</v>
      </c>
      <c r="AC839" s="189">
        <f>'INFO'!$J$10</f>
        <v>0</v>
      </c>
      <c r="AD839" s="186">
        <f>'INFO'!$J$9</f>
        <v>0</v>
      </c>
      <c r="AE839" s="186">
        <f>IF($G$836&gt;0,10*$G$836/D839,0)</f>
        <v>0</v>
      </c>
    </row>
    <row r="840" ht="15.35" customHeight="1">
      <c r="A840" t="s" s="180">
        <v>555</v>
      </c>
      <c r="B840" t="s" s="204">
        <v>339</v>
      </c>
      <c r="C840" s="208">
        <v>10086</v>
      </c>
      <c r="D840" s="182">
        <f>_xlfn.SUMIFS('MACROS'!H1:H87,'MACROS'!C1:C87,B840)+_xlfn.SUMIFS('MACROS'!H1:H87,'MACROS'!C1:C87,"CH.VM.MISET")</f>
        <v>0</v>
      </c>
      <c r="E840" t="s" s="183">
        <v>0</v>
      </c>
      <c r="F840" s="184">
        <f>VLOOKUP(B840,'MACROS'!C1:T87,5,FALSE)</f>
        <v>134</v>
      </c>
      <c r="G840" s="182">
        <f>_xlfn.SUMIFS('MACROS'!H1:H87,'MACROS'!C1:C87,B840)</f>
        <v>0</v>
      </c>
      <c r="H840" s="185">
        <f>F840*G840</f>
        <v>0</v>
      </c>
      <c r="I840" s="186">
        <f>'INFO'!$D$6</f>
        <v>0</v>
      </c>
      <c r="J840" s="186">
        <f>'INFO'!$D$7</f>
        <v>0</v>
      </c>
      <c r="K840" t="s" s="187">
        <f>'INFO'!$D$8</f>
      </c>
      <c r="L840" s="186">
        <f>'INFO'!$D$9</f>
        <v>0</v>
      </c>
      <c r="M840" s="186">
        <f>'INFO'!$D$10</f>
        <v>0</v>
      </c>
      <c r="N840" t="s" s="187">
        <f>'INFO'!$D$11</f>
      </c>
      <c r="O840" s="186">
        <f>'INFO'!$D$13</f>
        <v>0</v>
      </c>
      <c r="P840" s="186">
        <f>'INFO'!$D$14</f>
        <v>0</v>
      </c>
      <c r="Q840" t="s" s="187">
        <f>'INFO'!$D$15</f>
      </c>
      <c r="R840" s="188">
        <f>'INFO'!$D$17</f>
      </c>
      <c r="S840" t="s" s="187">
        <f>'INFO'!$D$18</f>
      </c>
      <c r="T840" t="s" s="187">
        <f>'INFO'!$D$19</f>
      </c>
      <c r="U840" s="186">
        <f>'INFO'!$D$22</f>
        <v>0</v>
      </c>
      <c r="V840" s="186">
        <f>'INFO'!$D$23</f>
        <v>0</v>
      </c>
      <c r="W840" t="s" s="187">
        <f>'INFO'!$D$24</f>
      </c>
      <c r="X840" s="186">
        <f>'INFO'!$D$25</f>
        <v>0</v>
      </c>
      <c r="Y840" s="186">
        <f>'INFO'!$D$26</f>
        <v>0</v>
      </c>
      <c r="Z840" s="186">
        <f>'INFO'!$D$27</f>
        <v>0</v>
      </c>
      <c r="AA840" t="s" s="187">
        <f>'INFO'!$D$28</f>
      </c>
      <c r="AB840" s="186">
        <f>'INFO'!$D$29</f>
        <v>0</v>
      </c>
      <c r="AC840" s="189">
        <f>'INFO'!$J$10</f>
        <v>0</v>
      </c>
      <c r="AD840" s="186">
        <f>'INFO'!$J$9</f>
        <v>0</v>
      </c>
      <c r="AE840" s="186">
        <f>IF($G$836&gt;0,10*$G$836/D840,0)</f>
        <v>0</v>
      </c>
    </row>
    <row r="841" ht="15.35" customHeight="1">
      <c r="A841" t="s" s="180">
        <v>556</v>
      </c>
      <c r="B841" t="s" s="204">
        <v>341</v>
      </c>
      <c r="C841" s="208">
        <v>10086</v>
      </c>
      <c r="D841" s="182">
        <f>_xlfn.SUMIFS('MACROS'!H1:H87,'MACROS'!C1:C87,B841)+_xlfn.SUMIFS('MACROS'!H1:H87,'MACROS'!C1:C87,"CH.VM.MISET")</f>
        <v>0</v>
      </c>
      <c r="E841" t="s" s="183">
        <v>0</v>
      </c>
      <c r="F841" s="184">
        <f>VLOOKUP(B841,'MACROS'!C1:T87,5,FALSE)</f>
        <v>179</v>
      </c>
      <c r="G841" s="182">
        <f>_xlfn.SUMIFS('MACROS'!H1:H87,'MACROS'!C1:C87,B841)</f>
        <v>0</v>
      </c>
      <c r="H841" s="185">
        <f>F841*G841</f>
        <v>0</v>
      </c>
      <c r="I841" s="186">
        <f>'INFO'!$D$6</f>
        <v>0</v>
      </c>
      <c r="J841" s="186">
        <f>'INFO'!$D$7</f>
        <v>0</v>
      </c>
      <c r="K841" t="s" s="187">
        <f>'INFO'!$D$8</f>
      </c>
      <c r="L841" s="186">
        <f>'INFO'!$D$9</f>
        <v>0</v>
      </c>
      <c r="M841" s="186">
        <f>'INFO'!$D$10</f>
        <v>0</v>
      </c>
      <c r="N841" t="s" s="187">
        <f>'INFO'!$D$11</f>
      </c>
      <c r="O841" s="186">
        <f>'INFO'!$D$13</f>
        <v>0</v>
      </c>
      <c r="P841" s="186">
        <f>'INFO'!$D$14</f>
        <v>0</v>
      </c>
      <c r="Q841" t="s" s="187">
        <f>'INFO'!$D$15</f>
      </c>
      <c r="R841" s="188">
        <f>'INFO'!$D$17</f>
      </c>
      <c r="S841" t="s" s="187">
        <f>'INFO'!$D$18</f>
      </c>
      <c r="T841" t="s" s="187">
        <f>'INFO'!$D$19</f>
      </c>
      <c r="U841" s="186">
        <f>'INFO'!$D$22</f>
        <v>0</v>
      </c>
      <c r="V841" s="186">
        <f>'INFO'!$D$23</f>
        <v>0</v>
      </c>
      <c r="W841" t="s" s="187">
        <f>'INFO'!$D$24</f>
      </c>
      <c r="X841" s="186">
        <f>'INFO'!$D$25</f>
        <v>0</v>
      </c>
      <c r="Y841" s="186">
        <f>'INFO'!$D$26</f>
        <v>0</v>
      </c>
      <c r="Z841" s="186">
        <f>'INFO'!$D$27</f>
        <v>0</v>
      </c>
      <c r="AA841" t="s" s="187">
        <f>'INFO'!$D$28</f>
      </c>
      <c r="AB841" s="186">
        <f>'INFO'!$D$29</f>
        <v>0</v>
      </c>
      <c r="AC841" s="189">
        <f>'INFO'!$J$10</f>
        <v>0</v>
      </c>
      <c r="AD841" s="186">
        <f>'INFO'!$J$9</f>
        <v>0</v>
      </c>
      <c r="AE841" s="186">
        <f>IF($G$836&gt;0,10*$G$836/D841,0)</f>
        <v>0</v>
      </c>
    </row>
    <row r="842" ht="15.35" customHeight="1">
      <c r="A842" t="s" s="180">
        <v>557</v>
      </c>
      <c r="B842" t="s" s="204">
        <v>343</v>
      </c>
      <c r="C842" s="208">
        <v>10086</v>
      </c>
      <c r="D842" s="182">
        <f>_xlfn.SUMIFS('MACROS'!H1:H87,'MACROS'!C1:C87,B842)+_xlfn.SUMIFS('MACROS'!H1:H87,'MACROS'!C1:C87,"CH.VM.MISET")</f>
        <v>0</v>
      </c>
      <c r="E842" t="s" s="183">
        <v>0</v>
      </c>
      <c r="F842" s="184">
        <f>VLOOKUP(B842,'MACROS'!C1:T87,5,FALSE)</f>
        <v>177.5</v>
      </c>
      <c r="G842" s="182">
        <f>_xlfn.SUMIFS('MACROS'!H1:H87,'MACROS'!C1:C87,B842)</f>
        <v>0</v>
      </c>
      <c r="H842" s="185">
        <f>F842*G842</f>
        <v>0</v>
      </c>
      <c r="I842" s="186">
        <f>'INFO'!$D$6</f>
        <v>0</v>
      </c>
      <c r="J842" s="186">
        <f>'INFO'!$D$7</f>
        <v>0</v>
      </c>
      <c r="K842" t="s" s="187">
        <f>'INFO'!$D$8</f>
      </c>
      <c r="L842" s="186">
        <f>'INFO'!$D$9</f>
        <v>0</v>
      </c>
      <c r="M842" s="186">
        <f>'INFO'!$D$10</f>
        <v>0</v>
      </c>
      <c r="N842" t="s" s="187">
        <f>'INFO'!$D$11</f>
      </c>
      <c r="O842" s="186">
        <f>'INFO'!$D$13</f>
        <v>0</v>
      </c>
      <c r="P842" s="186">
        <f>'INFO'!$D$14</f>
        <v>0</v>
      </c>
      <c r="Q842" t="s" s="187">
        <f>'INFO'!$D$15</f>
      </c>
      <c r="R842" s="188">
        <f>'INFO'!$D$17</f>
      </c>
      <c r="S842" t="s" s="187">
        <f>'INFO'!$D$18</f>
      </c>
      <c r="T842" t="s" s="187">
        <f>'INFO'!$D$19</f>
      </c>
      <c r="U842" s="186">
        <f>'INFO'!$D$22</f>
        <v>0</v>
      </c>
      <c r="V842" s="186">
        <f>'INFO'!$D$23</f>
        <v>0</v>
      </c>
      <c r="W842" t="s" s="187">
        <f>'INFO'!$D$24</f>
      </c>
      <c r="X842" s="186">
        <f>'INFO'!$D$25</f>
        <v>0</v>
      </c>
      <c r="Y842" s="186">
        <f>'INFO'!$D$26</f>
        <v>0</v>
      </c>
      <c r="Z842" s="186">
        <f>'INFO'!$D$27</f>
        <v>0</v>
      </c>
      <c r="AA842" t="s" s="187">
        <f>'INFO'!$D$28</f>
      </c>
      <c r="AB842" s="186">
        <f>'INFO'!$D$29</f>
        <v>0</v>
      </c>
      <c r="AC842" s="189">
        <f>'INFO'!$J$10</f>
        <v>0</v>
      </c>
      <c r="AD842" s="186">
        <f>'INFO'!$J$9</f>
        <v>0</v>
      </c>
      <c r="AE842" s="186">
        <f>IF($G$836&gt;0,10*$G$836/D842,0)</f>
        <v>0</v>
      </c>
    </row>
    <row r="843" ht="15.35" customHeight="1">
      <c r="A843" t="s" s="180">
        <v>558</v>
      </c>
      <c r="B843" t="s" s="204">
        <v>345</v>
      </c>
      <c r="C843" s="208">
        <v>10086</v>
      </c>
      <c r="D843" s="182">
        <f>_xlfn.SUMIFS('MACROS'!H1:H87,'MACROS'!C1:C87,B843)+_xlfn.SUMIFS('MACROS'!H1:H87,'MACROS'!C1:C87,"CH.VM.MISET")</f>
        <v>0</v>
      </c>
      <c r="E843" t="s" s="183">
        <v>0</v>
      </c>
      <c r="F843" s="184">
        <f>VLOOKUP(B843,'MACROS'!C1:T87,5,FALSE)</f>
        <v>166.5</v>
      </c>
      <c r="G843" s="182">
        <f>_xlfn.SUMIFS('MACROS'!H1:H87,'MACROS'!C1:C87,B843)</f>
        <v>0</v>
      </c>
      <c r="H843" s="185">
        <f>F843*G843</f>
        <v>0</v>
      </c>
      <c r="I843" s="186">
        <f>'INFO'!$D$6</f>
        <v>0</v>
      </c>
      <c r="J843" s="186">
        <f>'INFO'!$D$7</f>
        <v>0</v>
      </c>
      <c r="K843" t="s" s="187">
        <f>'INFO'!$D$8</f>
      </c>
      <c r="L843" s="186">
        <f>'INFO'!$D$9</f>
        <v>0</v>
      </c>
      <c r="M843" s="186">
        <f>'INFO'!$D$10</f>
        <v>0</v>
      </c>
      <c r="N843" t="s" s="187">
        <f>'INFO'!$D$11</f>
      </c>
      <c r="O843" s="186">
        <f>'INFO'!$D$13</f>
        <v>0</v>
      </c>
      <c r="P843" s="186">
        <f>'INFO'!$D$14</f>
        <v>0</v>
      </c>
      <c r="Q843" t="s" s="187">
        <f>'INFO'!$D$15</f>
      </c>
      <c r="R843" s="188">
        <f>'INFO'!$D$17</f>
      </c>
      <c r="S843" t="s" s="187">
        <f>'INFO'!$D$18</f>
      </c>
      <c r="T843" t="s" s="187">
        <f>'INFO'!$D$19</f>
      </c>
      <c r="U843" s="186">
        <f>'INFO'!$D$22</f>
        <v>0</v>
      </c>
      <c r="V843" s="186">
        <f>'INFO'!$D$23</f>
        <v>0</v>
      </c>
      <c r="W843" t="s" s="187">
        <f>'INFO'!$D$24</f>
      </c>
      <c r="X843" s="186">
        <f>'INFO'!$D$25</f>
        <v>0</v>
      </c>
      <c r="Y843" s="186">
        <f>'INFO'!$D$26</f>
        <v>0</v>
      </c>
      <c r="Z843" s="186">
        <f>'INFO'!$D$27</f>
        <v>0</v>
      </c>
      <c r="AA843" t="s" s="187">
        <f>'INFO'!$D$28</f>
      </c>
      <c r="AB843" s="186">
        <f>'INFO'!$D$29</f>
        <v>0</v>
      </c>
      <c r="AC843" s="189">
        <f>'INFO'!$J$10</f>
        <v>0</v>
      </c>
      <c r="AD843" s="186">
        <f>'INFO'!$J$9</f>
        <v>0</v>
      </c>
      <c r="AE843" s="186">
        <f>IF($G$836&gt;0,10*$G$836/D843,0)</f>
        <v>0</v>
      </c>
    </row>
    <row r="844" ht="15.35" customHeight="1">
      <c r="A844" t="s" s="180">
        <v>559</v>
      </c>
      <c r="B844" t="s" s="204">
        <v>347</v>
      </c>
      <c r="C844" s="208">
        <v>10086</v>
      </c>
      <c r="D844" s="182">
        <f>_xlfn.SUMIFS('MACROS'!H1:H87,'MACROS'!C1:C87,B844)+_xlfn.SUMIFS('MACROS'!H1:H87,'MACROS'!C1:C87,"CH.VM.MISET")</f>
        <v>0</v>
      </c>
      <c r="E844" t="s" s="183">
        <v>0</v>
      </c>
      <c r="F844" s="184">
        <f>VLOOKUP(B844,'MACROS'!C1:T87,5,FALSE)</f>
        <v>156.5</v>
      </c>
      <c r="G844" s="182">
        <f>_xlfn.SUMIFS('MACROS'!H1:H87,'MACROS'!C1:C87,B844)</f>
        <v>0</v>
      </c>
      <c r="H844" s="185">
        <f>F844*G844</f>
        <v>0</v>
      </c>
      <c r="I844" s="186">
        <f>'INFO'!$D$6</f>
        <v>0</v>
      </c>
      <c r="J844" s="186">
        <f>'INFO'!$D$7</f>
        <v>0</v>
      </c>
      <c r="K844" t="s" s="187">
        <f>'INFO'!$D$8</f>
      </c>
      <c r="L844" s="186">
        <f>'INFO'!$D$9</f>
        <v>0</v>
      </c>
      <c r="M844" s="186">
        <f>'INFO'!$D$10</f>
        <v>0</v>
      </c>
      <c r="N844" t="s" s="187">
        <f>'INFO'!$D$11</f>
      </c>
      <c r="O844" s="186">
        <f>'INFO'!$D$13</f>
        <v>0</v>
      </c>
      <c r="P844" s="186">
        <f>'INFO'!$D$14</f>
        <v>0</v>
      </c>
      <c r="Q844" t="s" s="187">
        <f>'INFO'!$D$15</f>
      </c>
      <c r="R844" s="188">
        <f>'INFO'!$D$17</f>
      </c>
      <c r="S844" t="s" s="187">
        <f>'INFO'!$D$18</f>
      </c>
      <c r="T844" t="s" s="187">
        <f>'INFO'!$D$19</f>
      </c>
      <c r="U844" s="186">
        <f>'INFO'!$D$22</f>
        <v>0</v>
      </c>
      <c r="V844" s="186">
        <f>'INFO'!$D$23</f>
        <v>0</v>
      </c>
      <c r="W844" t="s" s="187">
        <f>'INFO'!$D$24</f>
      </c>
      <c r="X844" s="186">
        <f>'INFO'!$D$25</f>
        <v>0</v>
      </c>
      <c r="Y844" s="186">
        <f>'INFO'!$D$26</f>
        <v>0</v>
      </c>
      <c r="Z844" s="186">
        <f>'INFO'!$D$27</f>
        <v>0</v>
      </c>
      <c r="AA844" t="s" s="187">
        <f>'INFO'!$D$28</f>
      </c>
      <c r="AB844" s="186">
        <f>'INFO'!$D$29</f>
        <v>0</v>
      </c>
      <c r="AC844" s="189">
        <f>'INFO'!$J$10</f>
        <v>0</v>
      </c>
      <c r="AD844" s="186">
        <f>'INFO'!$J$9</f>
        <v>0</v>
      </c>
      <c r="AE844" s="186">
        <f>IF($G$836&gt;0,10*$G$836/D844,0)</f>
        <v>0</v>
      </c>
    </row>
    <row r="845" ht="15.35" customHeight="1">
      <c r="A845" t="s" s="180">
        <v>560</v>
      </c>
      <c r="B845" t="s" s="204">
        <v>349</v>
      </c>
      <c r="C845" s="208">
        <v>10086</v>
      </c>
      <c r="D845" s="182">
        <f>_xlfn.SUMIFS('MACROS'!H1:H87,'MACROS'!C1:C87,B845)+_xlfn.SUMIFS('MACROS'!H1:H87,'MACROS'!C1:C87,"CH.VM.MISET")</f>
        <v>0</v>
      </c>
      <c r="E845" t="s" s="183">
        <v>0</v>
      </c>
      <c r="F845" s="184">
        <f>VLOOKUP(B845,'MACROS'!C1:T87,5,FALSE)</f>
        <v>161</v>
      </c>
      <c r="G845" s="182">
        <f>_xlfn.SUMIFS('MACROS'!H1:H87,'MACROS'!C1:C87,B845)</f>
        <v>0</v>
      </c>
      <c r="H845" s="185">
        <f>F845*G845</f>
        <v>0</v>
      </c>
      <c r="I845" s="186">
        <f>'INFO'!$D$6</f>
        <v>0</v>
      </c>
      <c r="J845" s="186">
        <f>'INFO'!$D$7</f>
        <v>0</v>
      </c>
      <c r="K845" t="s" s="187">
        <f>'INFO'!$D$8</f>
      </c>
      <c r="L845" s="186">
        <f>'INFO'!$D$9</f>
        <v>0</v>
      </c>
      <c r="M845" s="186">
        <f>'INFO'!$D$10</f>
        <v>0</v>
      </c>
      <c r="N845" t="s" s="187">
        <f>'INFO'!$D$11</f>
      </c>
      <c r="O845" s="186">
        <f>'INFO'!$D$13</f>
        <v>0</v>
      </c>
      <c r="P845" s="186">
        <f>'INFO'!$D$14</f>
        <v>0</v>
      </c>
      <c r="Q845" t="s" s="187">
        <f>'INFO'!$D$15</f>
      </c>
      <c r="R845" s="188">
        <f>'INFO'!$D$17</f>
      </c>
      <c r="S845" t="s" s="187">
        <f>'INFO'!$D$18</f>
      </c>
      <c r="T845" t="s" s="187">
        <f>'INFO'!$D$19</f>
      </c>
      <c r="U845" s="186">
        <f>'INFO'!$D$22</f>
        <v>0</v>
      </c>
      <c r="V845" s="186">
        <f>'INFO'!$D$23</f>
        <v>0</v>
      </c>
      <c r="W845" t="s" s="187">
        <f>'INFO'!$D$24</f>
      </c>
      <c r="X845" s="186">
        <f>'INFO'!$D$25</f>
        <v>0</v>
      </c>
      <c r="Y845" s="186">
        <f>'INFO'!$D$26</f>
        <v>0</v>
      </c>
      <c r="Z845" s="186">
        <f>'INFO'!$D$27</f>
        <v>0</v>
      </c>
      <c r="AA845" t="s" s="187">
        <f>'INFO'!$D$28</f>
      </c>
      <c r="AB845" s="186">
        <f>'INFO'!$D$29</f>
        <v>0</v>
      </c>
      <c r="AC845" s="189">
        <f>'INFO'!$J$10</f>
        <v>0</v>
      </c>
      <c r="AD845" s="186">
        <f>'INFO'!$J$9</f>
        <v>0</v>
      </c>
      <c r="AE845" s="186">
        <f>IF($G$836&gt;0,10*$G$836/D845,0)</f>
        <v>0</v>
      </c>
    </row>
    <row r="846" ht="15.35" customHeight="1">
      <c r="A846" t="s" s="180">
        <v>561</v>
      </c>
      <c r="B846" t="s" s="204">
        <v>351</v>
      </c>
      <c r="C846" s="208">
        <v>10086</v>
      </c>
      <c r="D846" s="182">
        <f>_xlfn.SUMIFS('MACROS'!H1:H87,'MACROS'!C1:C87,B846)+_xlfn.SUMIFS('MACROS'!H1:H87,'MACROS'!C1:C87,"CH.VM.MISET")</f>
        <v>0</v>
      </c>
      <c r="E846" t="s" s="183">
        <v>0</v>
      </c>
      <c r="F846" s="184">
        <f>VLOOKUP(B846,'MACROS'!C1:T87,5,FALSE)</f>
        <v>164.5</v>
      </c>
      <c r="G846" s="182">
        <f>_xlfn.SUMIFS('MACROS'!H1:H87,'MACROS'!C1:C87,B846)</f>
        <v>0</v>
      </c>
      <c r="H846" s="185">
        <f>F846*G846</f>
        <v>0</v>
      </c>
      <c r="I846" s="186">
        <f>'INFO'!$D$6</f>
        <v>0</v>
      </c>
      <c r="J846" s="186">
        <f>'INFO'!$D$7</f>
        <v>0</v>
      </c>
      <c r="K846" t="s" s="187">
        <f>'INFO'!$D$8</f>
      </c>
      <c r="L846" s="186">
        <f>'INFO'!$D$9</f>
        <v>0</v>
      </c>
      <c r="M846" s="186">
        <f>'INFO'!$D$10</f>
        <v>0</v>
      </c>
      <c r="N846" t="s" s="187">
        <f>'INFO'!$D$11</f>
      </c>
      <c r="O846" s="186">
        <f>'INFO'!$D$13</f>
        <v>0</v>
      </c>
      <c r="P846" s="186">
        <f>'INFO'!$D$14</f>
        <v>0</v>
      </c>
      <c r="Q846" t="s" s="187">
        <f>'INFO'!$D$15</f>
      </c>
      <c r="R846" s="188">
        <f>'INFO'!$D$17</f>
      </c>
      <c r="S846" t="s" s="187">
        <f>'INFO'!$D$18</f>
      </c>
      <c r="T846" t="s" s="187">
        <f>'INFO'!$D$19</f>
      </c>
      <c r="U846" s="186">
        <f>'INFO'!$D$22</f>
        <v>0</v>
      </c>
      <c r="V846" s="186">
        <f>'INFO'!$D$23</f>
        <v>0</v>
      </c>
      <c r="W846" t="s" s="187">
        <f>'INFO'!$D$24</f>
      </c>
      <c r="X846" s="186">
        <f>'INFO'!$D$25</f>
        <v>0</v>
      </c>
      <c r="Y846" s="186">
        <f>'INFO'!$D$26</f>
        <v>0</v>
      </c>
      <c r="Z846" s="186">
        <f>'INFO'!$D$27</f>
        <v>0</v>
      </c>
      <c r="AA846" t="s" s="187">
        <f>'INFO'!$D$28</f>
      </c>
      <c r="AB846" s="186">
        <f>'INFO'!$D$29</f>
        <v>0</v>
      </c>
      <c r="AC846" s="189">
        <f>'INFO'!$J$10</f>
        <v>0</v>
      </c>
      <c r="AD846" s="186">
        <f>'INFO'!$J$9</f>
        <v>0</v>
      </c>
      <c r="AE846" s="186">
        <f>IF($G$836&gt;0,10*$G$836/D846,0)</f>
        <v>0</v>
      </c>
    </row>
    <row r="847" ht="15.35" customHeight="1">
      <c r="A847" t="s" s="180">
        <v>562</v>
      </c>
      <c r="B847" t="s" s="204">
        <v>353</v>
      </c>
      <c r="C847" s="208">
        <v>10086</v>
      </c>
      <c r="D847" s="182">
        <f>_xlfn.SUMIFS('MACROS'!H1:H87,'MACROS'!C1:C87,B847)+_xlfn.SUMIFS('MACROS'!H1:H87,'MACROS'!C1:C87,"CH.VM.MISET")</f>
        <v>0</v>
      </c>
      <c r="E847" t="s" s="183">
        <v>0</v>
      </c>
      <c r="F847" s="184">
        <f>VLOOKUP(B847,'MACROS'!C1:T87,5,FALSE)</f>
        <v>168</v>
      </c>
      <c r="G847" s="182">
        <f>_xlfn.SUMIFS('MACROS'!H1:H87,'MACROS'!C1:C87,B847)</f>
        <v>0</v>
      </c>
      <c r="H847" s="185">
        <f>F847*G847</f>
        <v>0</v>
      </c>
      <c r="I847" s="186">
        <f>'INFO'!$D$6</f>
        <v>0</v>
      </c>
      <c r="J847" s="186">
        <f>'INFO'!$D$7</f>
        <v>0</v>
      </c>
      <c r="K847" t="s" s="187">
        <f>'INFO'!$D$8</f>
      </c>
      <c r="L847" s="186">
        <f>'INFO'!$D$9</f>
        <v>0</v>
      </c>
      <c r="M847" s="186">
        <f>'INFO'!$D$10</f>
        <v>0</v>
      </c>
      <c r="N847" t="s" s="187">
        <f>'INFO'!$D$11</f>
      </c>
      <c r="O847" s="186">
        <f>'INFO'!$D$13</f>
        <v>0</v>
      </c>
      <c r="P847" s="186">
        <f>'INFO'!$D$14</f>
        <v>0</v>
      </c>
      <c r="Q847" t="s" s="187">
        <f>'INFO'!$D$15</f>
      </c>
      <c r="R847" s="188">
        <f>'INFO'!$D$17</f>
      </c>
      <c r="S847" t="s" s="187">
        <f>'INFO'!$D$18</f>
      </c>
      <c r="T847" t="s" s="187">
        <f>'INFO'!$D$19</f>
      </c>
      <c r="U847" s="186">
        <f>'INFO'!$D$22</f>
        <v>0</v>
      </c>
      <c r="V847" s="186">
        <f>'INFO'!$D$23</f>
        <v>0</v>
      </c>
      <c r="W847" t="s" s="187">
        <f>'INFO'!$D$24</f>
      </c>
      <c r="X847" s="186">
        <f>'INFO'!$D$25</f>
        <v>0</v>
      </c>
      <c r="Y847" s="186">
        <f>'INFO'!$D$26</f>
        <v>0</v>
      </c>
      <c r="Z847" s="186">
        <f>'INFO'!$D$27</f>
        <v>0</v>
      </c>
      <c r="AA847" t="s" s="187">
        <f>'INFO'!$D$28</f>
      </c>
      <c r="AB847" s="186">
        <f>'INFO'!$D$29</f>
        <v>0</v>
      </c>
      <c r="AC847" s="189">
        <f>'INFO'!$J$10</f>
        <v>0</v>
      </c>
      <c r="AD847" s="186">
        <f>'INFO'!$J$9</f>
        <v>0</v>
      </c>
      <c r="AE847" s="186">
        <f>IF($G$836&gt;0,10*$G$836/D847,0)</f>
        <v>0</v>
      </c>
    </row>
    <row r="848" ht="15.35" customHeight="1">
      <c r="A848" t="s" s="180">
        <v>563</v>
      </c>
      <c r="B848" t="s" s="204">
        <v>355</v>
      </c>
      <c r="C848" s="208">
        <v>10086</v>
      </c>
      <c r="D848" s="182">
        <f>_xlfn.SUMIFS('MACROS'!H1:H87,'MACROS'!C1:C87,B848)+_xlfn.SUMIFS('MACROS'!H1:H87,'MACROS'!C1:C87,"CH.VM.MISET")</f>
        <v>0</v>
      </c>
      <c r="E848" t="s" s="183">
        <v>0</v>
      </c>
      <c r="F848" s="184">
        <f>VLOOKUP(B848,'MACROS'!C1:T87,5,FALSE)</f>
        <v>136</v>
      </c>
      <c r="G848" s="182">
        <f>_xlfn.SUMIFS('MACROS'!H1:H87,'MACROS'!C1:C87,B848)</f>
        <v>0</v>
      </c>
      <c r="H848" s="185">
        <f>F848*G848</f>
        <v>0</v>
      </c>
      <c r="I848" s="186">
        <f>'INFO'!$D$6</f>
        <v>0</v>
      </c>
      <c r="J848" s="186">
        <f>'INFO'!$D$7</f>
        <v>0</v>
      </c>
      <c r="K848" t="s" s="187">
        <f>'INFO'!$D$8</f>
      </c>
      <c r="L848" s="186">
        <f>'INFO'!$D$9</f>
        <v>0</v>
      </c>
      <c r="M848" s="186">
        <f>'INFO'!$D$10</f>
        <v>0</v>
      </c>
      <c r="N848" t="s" s="187">
        <f>'INFO'!$D$11</f>
      </c>
      <c r="O848" s="186">
        <f>'INFO'!$D$13</f>
        <v>0</v>
      </c>
      <c r="P848" s="186">
        <f>'INFO'!$D$14</f>
        <v>0</v>
      </c>
      <c r="Q848" t="s" s="187">
        <f>'INFO'!$D$15</f>
      </c>
      <c r="R848" s="188">
        <f>'INFO'!$D$17</f>
      </c>
      <c r="S848" t="s" s="187">
        <f>'INFO'!$D$18</f>
      </c>
      <c r="T848" t="s" s="187">
        <f>'INFO'!$D$19</f>
      </c>
      <c r="U848" s="186">
        <f>'INFO'!$D$22</f>
        <v>0</v>
      </c>
      <c r="V848" s="186">
        <f>'INFO'!$D$23</f>
        <v>0</v>
      </c>
      <c r="W848" t="s" s="187">
        <f>'INFO'!$D$24</f>
      </c>
      <c r="X848" s="186">
        <f>'INFO'!$D$25</f>
        <v>0</v>
      </c>
      <c r="Y848" s="186">
        <f>'INFO'!$D$26</f>
        <v>0</v>
      </c>
      <c r="Z848" s="186">
        <f>'INFO'!$D$27</f>
        <v>0</v>
      </c>
      <c r="AA848" t="s" s="187">
        <f>'INFO'!$D$28</f>
      </c>
      <c r="AB848" s="186">
        <f>'INFO'!$D$29</f>
        <v>0</v>
      </c>
      <c r="AC848" s="189">
        <f>'INFO'!$J$10</f>
        <v>0</v>
      </c>
      <c r="AD848" s="186">
        <f>'INFO'!$J$9</f>
        <v>0</v>
      </c>
      <c r="AE848" s="186">
        <f>IF($G$836&gt;0,10*$G$836/D848,0)</f>
        <v>0</v>
      </c>
    </row>
    <row r="849" ht="15.35" customHeight="1">
      <c r="A849" t="s" s="180">
        <v>564</v>
      </c>
      <c r="B849" t="s" s="204">
        <v>357</v>
      </c>
      <c r="C849" s="208">
        <v>10086</v>
      </c>
      <c r="D849" s="182">
        <f>_xlfn.SUMIFS('MACROS'!H1:H87,'MACROS'!C1:C87,B849)+_xlfn.SUMIFS('MACROS'!H1:H87,'MACROS'!C1:C87,"CH.VM.MISET")</f>
        <v>0</v>
      </c>
      <c r="E849" t="s" s="183">
        <v>0</v>
      </c>
      <c r="F849" s="184">
        <f>VLOOKUP(B849,'MACROS'!C1:T87,5,FALSE)</f>
        <v>162.5</v>
      </c>
      <c r="G849" s="182">
        <f>_xlfn.SUMIFS('MACROS'!H1:H87,'MACROS'!C1:C87,B849)</f>
        <v>0</v>
      </c>
      <c r="H849" s="185">
        <f>F849*G849</f>
        <v>0</v>
      </c>
      <c r="I849" s="186">
        <f>'INFO'!$D$6</f>
        <v>0</v>
      </c>
      <c r="J849" s="186">
        <f>'INFO'!$D$7</f>
        <v>0</v>
      </c>
      <c r="K849" t="s" s="187">
        <f>'INFO'!$D$8</f>
      </c>
      <c r="L849" s="186">
        <f>'INFO'!$D$9</f>
        <v>0</v>
      </c>
      <c r="M849" s="186">
        <f>'INFO'!$D$10</f>
        <v>0</v>
      </c>
      <c r="N849" t="s" s="187">
        <f>'INFO'!$D$11</f>
      </c>
      <c r="O849" s="186">
        <f>'INFO'!$D$13</f>
        <v>0</v>
      </c>
      <c r="P849" s="186">
        <f>'INFO'!$D$14</f>
        <v>0</v>
      </c>
      <c r="Q849" t="s" s="187">
        <f>'INFO'!$D$15</f>
      </c>
      <c r="R849" s="188">
        <f>'INFO'!$D$17</f>
      </c>
      <c r="S849" t="s" s="187">
        <f>'INFO'!$D$18</f>
      </c>
      <c r="T849" t="s" s="187">
        <f>'INFO'!$D$19</f>
      </c>
      <c r="U849" s="186">
        <f>'INFO'!$D$22</f>
        <v>0</v>
      </c>
      <c r="V849" s="186">
        <f>'INFO'!$D$23</f>
        <v>0</v>
      </c>
      <c r="W849" t="s" s="187">
        <f>'INFO'!$D$24</f>
      </c>
      <c r="X849" s="186">
        <f>'INFO'!$D$25</f>
        <v>0</v>
      </c>
      <c r="Y849" s="186">
        <f>'INFO'!$D$26</f>
        <v>0</v>
      </c>
      <c r="Z849" s="186">
        <f>'INFO'!$D$27</f>
        <v>0</v>
      </c>
      <c r="AA849" t="s" s="187">
        <f>'INFO'!$D$28</f>
      </c>
      <c r="AB849" s="186">
        <f>'INFO'!$D$29</f>
        <v>0</v>
      </c>
      <c r="AC849" s="189">
        <f>'INFO'!$J$10</f>
        <v>0</v>
      </c>
      <c r="AD849" s="186">
        <f>'INFO'!$J$9</f>
        <v>0</v>
      </c>
      <c r="AE849" s="186">
        <f>IF($G$836&gt;0,10*$G$836/D849,0)</f>
        <v>0</v>
      </c>
    </row>
    <row r="850" ht="15.35" customHeight="1">
      <c r="A850" t="s" s="180">
        <v>565</v>
      </c>
      <c r="B850" t="s" s="204">
        <v>359</v>
      </c>
      <c r="C850" s="208">
        <v>10086</v>
      </c>
      <c r="D850" s="182">
        <f>_xlfn.SUMIFS('MACROS'!H1:H87,'MACROS'!C1:C87,B850)+_xlfn.SUMIFS('MACROS'!H1:H87,'MACROS'!C1:C87,"CH.VM.MISET")</f>
        <v>0</v>
      </c>
      <c r="E850" t="s" s="183">
        <v>0</v>
      </c>
      <c r="F850" s="184">
        <f>VLOOKUP(B850,'MACROS'!C1:T87,5,FALSE)</f>
        <v>138</v>
      </c>
      <c r="G850" s="182">
        <f>_xlfn.SUMIFS('MACROS'!H1:H87,'MACROS'!C1:C87,B850)</f>
        <v>0</v>
      </c>
      <c r="H850" s="185">
        <f>F850*G850</f>
        <v>0</v>
      </c>
      <c r="I850" s="186">
        <f>'INFO'!$D$6</f>
        <v>0</v>
      </c>
      <c r="J850" s="186">
        <f>'INFO'!$D$7</f>
        <v>0</v>
      </c>
      <c r="K850" t="s" s="187">
        <f>'INFO'!$D$8</f>
      </c>
      <c r="L850" s="186">
        <f>'INFO'!$D$9</f>
        <v>0</v>
      </c>
      <c r="M850" s="186">
        <f>'INFO'!$D$10</f>
        <v>0</v>
      </c>
      <c r="N850" t="s" s="187">
        <f>'INFO'!$D$11</f>
      </c>
      <c r="O850" s="186">
        <f>'INFO'!$D$13</f>
        <v>0</v>
      </c>
      <c r="P850" s="186">
        <f>'INFO'!$D$14</f>
        <v>0</v>
      </c>
      <c r="Q850" t="s" s="187">
        <f>'INFO'!$D$15</f>
      </c>
      <c r="R850" s="188">
        <f>'INFO'!$D$17</f>
      </c>
      <c r="S850" t="s" s="187">
        <f>'INFO'!$D$18</f>
      </c>
      <c r="T850" t="s" s="187">
        <f>'INFO'!$D$19</f>
      </c>
      <c r="U850" s="186">
        <f>'INFO'!$D$22</f>
        <v>0</v>
      </c>
      <c r="V850" s="186">
        <f>'INFO'!$D$23</f>
        <v>0</v>
      </c>
      <c r="W850" t="s" s="187">
        <f>'INFO'!$D$24</f>
      </c>
      <c r="X850" s="186">
        <f>'INFO'!$D$25</f>
        <v>0</v>
      </c>
      <c r="Y850" s="186">
        <f>'INFO'!$D$26</f>
        <v>0</v>
      </c>
      <c r="Z850" s="186">
        <f>'INFO'!$D$27</f>
        <v>0</v>
      </c>
      <c r="AA850" t="s" s="187">
        <f>'INFO'!$D$28</f>
      </c>
      <c r="AB850" s="186">
        <f>'INFO'!$D$29</f>
        <v>0</v>
      </c>
      <c r="AC850" s="189">
        <f>'INFO'!$J$10</f>
        <v>0</v>
      </c>
      <c r="AD850" s="186">
        <f>'INFO'!$J$9</f>
        <v>0</v>
      </c>
      <c r="AE850" s="191">
        <f>IF($G$836&gt;0,10*$G$836/D850,0)</f>
        <v>0</v>
      </c>
    </row>
    <row r="851" ht="15.35" customHeight="1">
      <c r="A851" t="s" s="192">
        <v>566</v>
      </c>
      <c r="B851" t="s" s="192">
        <v>361</v>
      </c>
      <c r="C851" s="209">
        <v>10127</v>
      </c>
      <c r="D851" s="169"/>
      <c r="E851" t="s" s="194">
        <v>0</v>
      </c>
      <c r="F851" s="195">
        <f>VLOOKUP(B851,'MACROS'!C1:T87,5,FALSE)</f>
        <v>2494.5</v>
      </c>
      <c r="G851" s="172">
        <f>_xlfn.SUMIFS('MACROS'!H1:H87,'MACROS'!C1:C87,B851)</f>
        <v>0</v>
      </c>
      <c r="H851" s="196">
        <f>F851*G851</f>
        <v>0</v>
      </c>
      <c r="I851" s="197">
        <f>'INFO'!$D$6</f>
        <v>0</v>
      </c>
      <c r="J851" s="197">
        <f>'INFO'!$D$7</f>
        <v>0</v>
      </c>
      <c r="K851" t="s" s="198">
        <f>'INFO'!$D$8</f>
      </c>
      <c r="L851" s="197">
        <f>'INFO'!$D$9</f>
        <v>0</v>
      </c>
      <c r="M851" s="197">
        <f>'INFO'!$D$10</f>
        <v>0</v>
      </c>
      <c r="N851" t="s" s="198">
        <f>'INFO'!$D$11</f>
      </c>
      <c r="O851" s="197">
        <f>'INFO'!$D$13</f>
        <v>0</v>
      </c>
      <c r="P851" s="197">
        <f>'INFO'!$D$14</f>
        <v>0</v>
      </c>
      <c r="Q851" t="s" s="198">
        <f>'INFO'!$D$15</f>
      </c>
      <c r="R851" s="199">
        <f>'INFO'!$D$17</f>
      </c>
      <c r="S851" t="s" s="198">
        <f>'INFO'!$D$18</f>
      </c>
      <c r="T851" t="s" s="198">
        <f>'INFO'!$D$19</f>
      </c>
      <c r="U851" s="197">
        <f>'INFO'!$D$22</f>
        <v>0</v>
      </c>
      <c r="V851" s="197">
        <f>'INFO'!$D$23</f>
        <v>0</v>
      </c>
      <c r="W851" t="s" s="198">
        <f>'INFO'!$D$24</f>
      </c>
      <c r="X851" s="197">
        <f>'INFO'!$D$25</f>
        <v>0</v>
      </c>
      <c r="Y851" s="197">
        <f>'INFO'!$D$26</f>
        <v>0</v>
      </c>
      <c r="Z851" s="197">
        <f>'INFO'!$D$27</f>
        <v>0</v>
      </c>
      <c r="AA851" t="s" s="198">
        <f>'INFO'!$D$28</f>
      </c>
      <c r="AB851" s="197">
        <f>'INFO'!$D$29</f>
        <v>0</v>
      </c>
      <c r="AC851" s="200">
        <f>'INFO'!$J$10</f>
        <v>0</v>
      </c>
      <c r="AD851" s="201">
        <f>'INFO'!$J$9</f>
        <v>0</v>
      </c>
      <c r="AE851" s="179"/>
    </row>
    <row r="852" ht="15.35" customHeight="1">
      <c r="A852" t="s" s="180">
        <v>567</v>
      </c>
      <c r="B852" t="s" s="180">
        <v>363</v>
      </c>
      <c r="C852" s="210">
        <v>10127</v>
      </c>
      <c r="D852" s="182">
        <f>_xlfn.SUMIFS('MACROS'!H1:H87,'MACROS'!C1:C87,B852)+_xlfn.SUMIFS('MACROS'!H1:H87,'MACROS'!C1:C87,"CH.VM.MIDTSET")</f>
        <v>0</v>
      </c>
      <c r="E852" t="s" s="183">
        <v>0</v>
      </c>
      <c r="F852" s="184">
        <f>VLOOKUP(B852,'MACROS'!C1:T87,5,FALSE)</f>
        <v>206</v>
      </c>
      <c r="G852" s="182">
        <f>_xlfn.SUMIFS('MACROS'!H1:H87,'MACROS'!C1:C87,B852)</f>
        <v>0</v>
      </c>
      <c r="H852" s="185">
        <f>F852*G852</f>
        <v>0</v>
      </c>
      <c r="I852" s="186">
        <f>'INFO'!$D$6</f>
        <v>0</v>
      </c>
      <c r="J852" s="186">
        <f>'INFO'!$D$7</f>
        <v>0</v>
      </c>
      <c r="K852" t="s" s="187">
        <f>'INFO'!$D$8</f>
      </c>
      <c r="L852" s="186">
        <f>'INFO'!$D$9</f>
        <v>0</v>
      </c>
      <c r="M852" s="186">
        <f>'INFO'!$D$10</f>
        <v>0</v>
      </c>
      <c r="N852" t="s" s="187">
        <f>'INFO'!$D$11</f>
      </c>
      <c r="O852" s="186">
        <f>'INFO'!$D$13</f>
        <v>0</v>
      </c>
      <c r="P852" s="186">
        <f>'INFO'!$D$14</f>
        <v>0</v>
      </c>
      <c r="Q852" t="s" s="187">
        <f>'INFO'!$D$15</f>
      </c>
      <c r="R852" s="188">
        <f>'INFO'!$D$17</f>
      </c>
      <c r="S852" t="s" s="187">
        <f>'INFO'!$D$18</f>
      </c>
      <c r="T852" t="s" s="187">
        <f>'INFO'!$D$19</f>
      </c>
      <c r="U852" s="186">
        <f>'INFO'!$D$22</f>
        <v>0</v>
      </c>
      <c r="V852" s="186">
        <f>'INFO'!$D$23</f>
        <v>0</v>
      </c>
      <c r="W852" t="s" s="187">
        <f>'INFO'!$D$24</f>
      </c>
      <c r="X852" s="186">
        <f>'INFO'!$D$25</f>
        <v>0</v>
      </c>
      <c r="Y852" s="186">
        <f>'INFO'!$D$26</f>
        <v>0</v>
      </c>
      <c r="Z852" s="186">
        <f>'INFO'!$D$27</f>
        <v>0</v>
      </c>
      <c r="AA852" t="s" s="187">
        <f>'INFO'!$D$28</f>
      </c>
      <c r="AB852" s="186">
        <f>'INFO'!$D$29</f>
        <v>0</v>
      </c>
      <c r="AC852" s="189">
        <f>'INFO'!$J$10</f>
        <v>0</v>
      </c>
      <c r="AD852" s="186">
        <f>'INFO'!$J$9</f>
        <v>0</v>
      </c>
      <c r="AE852" s="190">
        <f>IF($G$851&gt;0,10*$G$851/D852,0)</f>
        <v>0</v>
      </c>
    </row>
    <row r="853" ht="15.35" customHeight="1">
      <c r="A853" t="s" s="180">
        <v>568</v>
      </c>
      <c r="B853" t="s" s="180">
        <v>365</v>
      </c>
      <c r="C853" s="210">
        <v>10127</v>
      </c>
      <c r="D853" s="182">
        <f>_xlfn.SUMIFS('MACROS'!H1:H87,'MACROS'!C1:C87,B853)+_xlfn.SUMIFS('MACROS'!H1:H87,'MACROS'!C1:C87,"CH.VM.MIDTSET")</f>
        <v>0</v>
      </c>
      <c r="E853" t="s" s="183">
        <v>0</v>
      </c>
      <c r="F853" s="184">
        <f>VLOOKUP(B853,'MACROS'!C1:T87,5,FALSE)</f>
        <v>212.5</v>
      </c>
      <c r="G853" s="182">
        <f>_xlfn.SUMIFS('MACROS'!H1:H87,'MACROS'!C1:C87,B853)</f>
        <v>0</v>
      </c>
      <c r="H853" s="185">
        <f>F853*G853</f>
        <v>0</v>
      </c>
      <c r="I853" s="186">
        <f>'INFO'!$D$6</f>
        <v>0</v>
      </c>
      <c r="J853" s="186">
        <f>'INFO'!$D$7</f>
        <v>0</v>
      </c>
      <c r="K853" t="s" s="187">
        <f>'INFO'!$D$8</f>
      </c>
      <c r="L853" s="186">
        <f>'INFO'!$D$9</f>
        <v>0</v>
      </c>
      <c r="M853" s="186">
        <f>'INFO'!$D$10</f>
        <v>0</v>
      </c>
      <c r="N853" t="s" s="187">
        <f>'INFO'!$D$11</f>
      </c>
      <c r="O853" s="186">
        <f>'INFO'!$D$13</f>
        <v>0</v>
      </c>
      <c r="P853" s="186">
        <f>'INFO'!$D$14</f>
        <v>0</v>
      </c>
      <c r="Q853" t="s" s="187">
        <f>'INFO'!$D$15</f>
      </c>
      <c r="R853" s="188">
        <f>'INFO'!$D$17</f>
      </c>
      <c r="S853" t="s" s="187">
        <f>'INFO'!$D$18</f>
      </c>
      <c r="T853" t="s" s="187">
        <f>'INFO'!$D$19</f>
      </c>
      <c r="U853" s="186">
        <f>'INFO'!$D$22</f>
        <v>0</v>
      </c>
      <c r="V853" s="186">
        <f>'INFO'!$D$23</f>
        <v>0</v>
      </c>
      <c r="W853" t="s" s="187">
        <f>'INFO'!$D$24</f>
      </c>
      <c r="X853" s="186">
        <f>'INFO'!$D$25</f>
        <v>0</v>
      </c>
      <c r="Y853" s="186">
        <f>'INFO'!$D$26</f>
        <v>0</v>
      </c>
      <c r="Z853" s="186">
        <f>'INFO'!$D$27</f>
        <v>0</v>
      </c>
      <c r="AA853" t="s" s="187">
        <f>'INFO'!$D$28</f>
      </c>
      <c r="AB853" s="186">
        <f>'INFO'!$D$29</f>
        <v>0</v>
      </c>
      <c r="AC853" s="189">
        <f>'INFO'!$J$10</f>
        <v>0</v>
      </c>
      <c r="AD853" s="186">
        <f>'INFO'!$J$9</f>
        <v>0</v>
      </c>
      <c r="AE853" s="186">
        <f>IF($G$851&gt;0,10*$G$851/D853,0)</f>
        <v>0</v>
      </c>
    </row>
    <row r="854" ht="15.35" customHeight="1">
      <c r="A854" t="s" s="180">
        <v>569</v>
      </c>
      <c r="B854" t="s" s="180">
        <v>367</v>
      </c>
      <c r="C854" s="210">
        <v>10127</v>
      </c>
      <c r="D854" s="182">
        <f>_xlfn.SUMIFS('MACROS'!H1:H87,'MACROS'!C1:C87,B854)+_xlfn.SUMIFS('MACROS'!H1:H87,'MACROS'!C1:C87,"CH.VM.MIDTSET")</f>
        <v>0</v>
      </c>
      <c r="E854" t="s" s="183">
        <v>0</v>
      </c>
      <c r="F854" s="184">
        <f>VLOOKUP(B854,'MACROS'!C1:T87,5,FALSE)</f>
        <v>170</v>
      </c>
      <c r="G854" s="182">
        <f>_xlfn.SUMIFS('MACROS'!H1:H87,'MACROS'!C1:C87,B854)</f>
        <v>0</v>
      </c>
      <c r="H854" s="185">
        <f>F854*G854</f>
        <v>0</v>
      </c>
      <c r="I854" s="186">
        <f>'INFO'!$D$6</f>
        <v>0</v>
      </c>
      <c r="J854" s="186">
        <f>'INFO'!$D$7</f>
        <v>0</v>
      </c>
      <c r="K854" t="s" s="187">
        <f>'INFO'!$D$8</f>
      </c>
      <c r="L854" s="186">
        <f>'INFO'!$D$9</f>
        <v>0</v>
      </c>
      <c r="M854" s="186">
        <f>'INFO'!$D$10</f>
        <v>0</v>
      </c>
      <c r="N854" t="s" s="187">
        <f>'INFO'!$D$11</f>
      </c>
      <c r="O854" s="186">
        <f>'INFO'!$D$13</f>
        <v>0</v>
      </c>
      <c r="P854" s="186">
        <f>'INFO'!$D$14</f>
        <v>0</v>
      </c>
      <c r="Q854" t="s" s="187">
        <f>'INFO'!$D$15</f>
      </c>
      <c r="R854" s="188">
        <f>'INFO'!$D$17</f>
      </c>
      <c r="S854" t="s" s="187">
        <f>'INFO'!$D$18</f>
      </c>
      <c r="T854" t="s" s="187">
        <f>'INFO'!$D$19</f>
      </c>
      <c r="U854" s="186">
        <f>'INFO'!$D$22</f>
        <v>0</v>
      </c>
      <c r="V854" s="186">
        <f>'INFO'!$D$23</f>
        <v>0</v>
      </c>
      <c r="W854" t="s" s="187">
        <f>'INFO'!$D$24</f>
      </c>
      <c r="X854" s="186">
        <f>'INFO'!$D$25</f>
        <v>0</v>
      </c>
      <c r="Y854" s="186">
        <f>'INFO'!$D$26</f>
        <v>0</v>
      </c>
      <c r="Z854" s="186">
        <f>'INFO'!$D$27</f>
        <v>0</v>
      </c>
      <c r="AA854" t="s" s="187">
        <f>'INFO'!$D$28</f>
      </c>
      <c r="AB854" s="186">
        <f>'INFO'!$D$29</f>
        <v>0</v>
      </c>
      <c r="AC854" s="189">
        <f>'INFO'!$J$10</f>
        <v>0</v>
      </c>
      <c r="AD854" s="186">
        <f>'INFO'!$J$9</f>
        <v>0</v>
      </c>
      <c r="AE854" s="186">
        <f>IF($G$851&gt;0,10*$G$851/D854,0)</f>
        <v>0</v>
      </c>
    </row>
    <row r="855" ht="15.35" customHeight="1">
      <c r="A855" t="s" s="180">
        <v>570</v>
      </c>
      <c r="B855" t="s" s="180">
        <v>369</v>
      </c>
      <c r="C855" s="210">
        <v>10127</v>
      </c>
      <c r="D855" s="182">
        <f>_xlfn.SUMIFS('MACROS'!H1:H87,'MACROS'!C1:C87,B855)+_xlfn.SUMIFS('MACROS'!H1:H87,'MACROS'!C1:C87,"CH.VM.MIDTSET")</f>
        <v>0</v>
      </c>
      <c r="E855" t="s" s="183">
        <v>0</v>
      </c>
      <c r="F855" s="184">
        <f>VLOOKUP(B855,'MACROS'!C1:T87,5,FALSE)</f>
        <v>161</v>
      </c>
      <c r="G855" s="182">
        <f>_xlfn.SUMIFS('MACROS'!H1:H87,'MACROS'!C1:C87,B855)</f>
        <v>0</v>
      </c>
      <c r="H855" s="185">
        <f>F855*G855</f>
        <v>0</v>
      </c>
      <c r="I855" s="186">
        <f>'INFO'!$D$6</f>
        <v>0</v>
      </c>
      <c r="J855" s="186">
        <f>'INFO'!$D$7</f>
        <v>0</v>
      </c>
      <c r="K855" t="s" s="187">
        <f>'INFO'!$D$8</f>
      </c>
      <c r="L855" s="186">
        <f>'INFO'!$D$9</f>
        <v>0</v>
      </c>
      <c r="M855" s="186">
        <f>'INFO'!$D$10</f>
        <v>0</v>
      </c>
      <c r="N855" t="s" s="187">
        <f>'INFO'!$D$11</f>
      </c>
      <c r="O855" s="186">
        <f>'INFO'!$D$13</f>
        <v>0</v>
      </c>
      <c r="P855" s="186">
        <f>'INFO'!$D$14</f>
        <v>0</v>
      </c>
      <c r="Q855" t="s" s="187">
        <f>'INFO'!$D$15</f>
      </c>
      <c r="R855" s="188">
        <f>'INFO'!$D$17</f>
      </c>
      <c r="S855" t="s" s="187">
        <f>'INFO'!$D$18</f>
      </c>
      <c r="T855" t="s" s="187">
        <f>'INFO'!$D$19</f>
      </c>
      <c r="U855" s="186">
        <f>'INFO'!$D$22</f>
        <v>0</v>
      </c>
      <c r="V855" s="186">
        <f>'INFO'!$D$23</f>
        <v>0</v>
      </c>
      <c r="W855" t="s" s="187">
        <f>'INFO'!$D$24</f>
      </c>
      <c r="X855" s="186">
        <f>'INFO'!$D$25</f>
        <v>0</v>
      </c>
      <c r="Y855" s="186">
        <f>'INFO'!$D$26</f>
        <v>0</v>
      </c>
      <c r="Z855" s="186">
        <f>'INFO'!$D$27</f>
        <v>0</v>
      </c>
      <c r="AA855" t="s" s="187">
        <f>'INFO'!$D$28</f>
      </c>
      <c r="AB855" s="186">
        <f>'INFO'!$D$29</f>
        <v>0</v>
      </c>
      <c r="AC855" s="189">
        <f>'INFO'!$J$10</f>
        <v>0</v>
      </c>
      <c r="AD855" s="186">
        <f>'INFO'!$J$9</f>
        <v>0</v>
      </c>
      <c r="AE855" s="186">
        <f>IF($G$851&gt;0,10*$G$851/D855,0)</f>
        <v>0</v>
      </c>
    </row>
    <row r="856" ht="15.35" customHeight="1">
      <c r="A856" t="s" s="180">
        <v>571</v>
      </c>
      <c r="B856" t="s" s="180">
        <v>371</v>
      </c>
      <c r="C856" s="210">
        <v>10127</v>
      </c>
      <c r="D856" s="182">
        <f>_xlfn.SUMIFS('MACROS'!H1:H87,'MACROS'!C1:C87,B856)+_xlfn.SUMIFS('MACROS'!H1:H87,'MACROS'!C1:C87,"CH.VM.MIDTSET")</f>
        <v>0</v>
      </c>
      <c r="E856" t="s" s="183">
        <v>0</v>
      </c>
      <c r="F856" s="184">
        <f>VLOOKUP(B856,'MACROS'!C1:T87,5,FALSE)</f>
        <v>230</v>
      </c>
      <c r="G856" s="182">
        <f>_xlfn.SUMIFS('MACROS'!H1:H87,'MACROS'!C1:C87,B856)</f>
        <v>0</v>
      </c>
      <c r="H856" s="185">
        <f>F856*G856</f>
        <v>0</v>
      </c>
      <c r="I856" s="186">
        <f>'INFO'!$D$6</f>
        <v>0</v>
      </c>
      <c r="J856" s="186">
        <f>'INFO'!$D$7</f>
        <v>0</v>
      </c>
      <c r="K856" t="s" s="187">
        <f>'INFO'!$D$8</f>
      </c>
      <c r="L856" s="186">
        <f>'INFO'!$D$9</f>
        <v>0</v>
      </c>
      <c r="M856" s="186">
        <f>'INFO'!$D$10</f>
        <v>0</v>
      </c>
      <c r="N856" t="s" s="187">
        <f>'INFO'!$D$11</f>
      </c>
      <c r="O856" s="186">
        <f>'INFO'!$D$13</f>
        <v>0</v>
      </c>
      <c r="P856" s="186">
        <f>'INFO'!$D$14</f>
        <v>0</v>
      </c>
      <c r="Q856" t="s" s="187">
        <f>'INFO'!$D$15</f>
      </c>
      <c r="R856" s="188">
        <f>'INFO'!$D$17</f>
      </c>
      <c r="S856" t="s" s="187">
        <f>'INFO'!$D$18</f>
      </c>
      <c r="T856" t="s" s="187">
        <f>'INFO'!$D$19</f>
      </c>
      <c r="U856" s="186">
        <f>'INFO'!$D$22</f>
        <v>0</v>
      </c>
      <c r="V856" s="186">
        <f>'INFO'!$D$23</f>
        <v>0</v>
      </c>
      <c r="W856" t="s" s="187">
        <f>'INFO'!$D$24</f>
      </c>
      <c r="X856" s="186">
        <f>'INFO'!$D$25</f>
        <v>0</v>
      </c>
      <c r="Y856" s="186">
        <f>'INFO'!$D$26</f>
        <v>0</v>
      </c>
      <c r="Z856" s="186">
        <f>'INFO'!$D$27</f>
        <v>0</v>
      </c>
      <c r="AA856" t="s" s="187">
        <f>'INFO'!$D$28</f>
      </c>
      <c r="AB856" s="186">
        <f>'INFO'!$D$29</f>
        <v>0</v>
      </c>
      <c r="AC856" s="189">
        <f>'INFO'!$J$10</f>
        <v>0</v>
      </c>
      <c r="AD856" s="186">
        <f>'INFO'!$J$9</f>
        <v>0</v>
      </c>
      <c r="AE856" s="186">
        <f>IF($G$851&gt;0,10*$G$851/D856,0)</f>
        <v>0</v>
      </c>
    </row>
    <row r="857" ht="15.35" customHeight="1">
      <c r="A857" t="s" s="180">
        <v>572</v>
      </c>
      <c r="B857" t="s" s="180">
        <v>373</v>
      </c>
      <c r="C857" s="210">
        <v>10127</v>
      </c>
      <c r="D857" s="182">
        <f>_xlfn.SUMIFS('MACROS'!H1:H87,'MACROS'!C1:C87,B857)+_xlfn.SUMIFS('MACROS'!H1:H87,'MACROS'!C1:C87,"CH.VM.MIDTSET")</f>
        <v>0</v>
      </c>
      <c r="E857" t="s" s="183">
        <v>0</v>
      </c>
      <c r="F857" s="184">
        <f>VLOOKUP(B857,'MACROS'!C1:T87,5,FALSE)</f>
        <v>227.5</v>
      </c>
      <c r="G857" s="182">
        <f>_xlfn.SUMIFS('MACROS'!H1:H87,'MACROS'!C1:C87,B857)</f>
        <v>0</v>
      </c>
      <c r="H857" s="185">
        <f>F857*G857</f>
        <v>0</v>
      </c>
      <c r="I857" s="186">
        <f>'INFO'!$D$6</f>
        <v>0</v>
      </c>
      <c r="J857" s="186">
        <f>'INFO'!$D$7</f>
        <v>0</v>
      </c>
      <c r="K857" t="s" s="187">
        <f>'INFO'!$D$8</f>
      </c>
      <c r="L857" s="186">
        <f>'INFO'!$D$9</f>
        <v>0</v>
      </c>
      <c r="M857" s="186">
        <f>'INFO'!$D$10</f>
        <v>0</v>
      </c>
      <c r="N857" t="s" s="187">
        <f>'INFO'!$D$11</f>
      </c>
      <c r="O857" s="186">
        <f>'INFO'!$D$13</f>
        <v>0</v>
      </c>
      <c r="P857" s="186">
        <f>'INFO'!$D$14</f>
        <v>0</v>
      </c>
      <c r="Q857" t="s" s="187">
        <f>'INFO'!$D$15</f>
      </c>
      <c r="R857" s="188">
        <f>'INFO'!$D$17</f>
      </c>
      <c r="S857" t="s" s="187">
        <f>'INFO'!$D$18</f>
      </c>
      <c r="T857" t="s" s="187">
        <f>'INFO'!$D$19</f>
      </c>
      <c r="U857" s="186">
        <f>'INFO'!$D$22</f>
        <v>0</v>
      </c>
      <c r="V857" s="186">
        <f>'INFO'!$D$23</f>
        <v>0</v>
      </c>
      <c r="W857" t="s" s="187">
        <f>'INFO'!$D$24</f>
      </c>
      <c r="X857" s="186">
        <f>'INFO'!$D$25</f>
        <v>0</v>
      </c>
      <c r="Y857" s="186">
        <f>'INFO'!$D$26</f>
        <v>0</v>
      </c>
      <c r="Z857" s="186">
        <f>'INFO'!$D$27</f>
        <v>0</v>
      </c>
      <c r="AA857" t="s" s="187">
        <f>'INFO'!$D$28</f>
      </c>
      <c r="AB857" s="186">
        <f>'INFO'!$D$29</f>
        <v>0</v>
      </c>
      <c r="AC857" s="189">
        <f>'INFO'!$J$10</f>
        <v>0</v>
      </c>
      <c r="AD857" s="186">
        <f>'INFO'!$J$9</f>
        <v>0</v>
      </c>
      <c r="AE857" s="186">
        <f>IF($G$851&gt;0,10*$G$851/D857,0)</f>
        <v>0</v>
      </c>
    </row>
    <row r="858" ht="15.35" customHeight="1">
      <c r="A858" t="s" s="180">
        <v>573</v>
      </c>
      <c r="B858" t="s" s="180">
        <v>375</v>
      </c>
      <c r="C858" s="210">
        <v>10127</v>
      </c>
      <c r="D858" s="182">
        <f>_xlfn.SUMIFS('MACROS'!H1:H87,'MACROS'!C1:C87,B858)+_xlfn.SUMIFS('MACROS'!H1:H87,'MACROS'!C1:C87,"CH.VM.MIDTSET")</f>
        <v>0</v>
      </c>
      <c r="E858" t="s" s="183">
        <v>0</v>
      </c>
      <c r="F858" s="184">
        <f>VLOOKUP(B858,'MACROS'!C1:T87,5,FALSE)</f>
        <v>210</v>
      </c>
      <c r="G858" s="182">
        <f>_xlfn.SUMIFS('MACROS'!H1:H87,'MACROS'!C1:C87,B858)</f>
        <v>0</v>
      </c>
      <c r="H858" s="185">
        <f>F858*G858</f>
        <v>0</v>
      </c>
      <c r="I858" s="186">
        <f>'INFO'!$D$6</f>
        <v>0</v>
      </c>
      <c r="J858" s="186">
        <f>'INFO'!$D$7</f>
        <v>0</v>
      </c>
      <c r="K858" t="s" s="187">
        <f>'INFO'!$D$8</f>
      </c>
      <c r="L858" s="186">
        <f>'INFO'!$D$9</f>
        <v>0</v>
      </c>
      <c r="M858" s="186">
        <f>'INFO'!$D$10</f>
        <v>0</v>
      </c>
      <c r="N858" t="s" s="187">
        <f>'INFO'!$D$11</f>
      </c>
      <c r="O858" s="186">
        <f>'INFO'!$D$13</f>
        <v>0</v>
      </c>
      <c r="P858" s="186">
        <f>'INFO'!$D$14</f>
        <v>0</v>
      </c>
      <c r="Q858" t="s" s="187">
        <f>'INFO'!$D$15</f>
      </c>
      <c r="R858" s="188">
        <f>'INFO'!$D$17</f>
      </c>
      <c r="S858" t="s" s="187">
        <f>'INFO'!$D$18</f>
      </c>
      <c r="T858" t="s" s="187">
        <f>'INFO'!$D$19</f>
      </c>
      <c r="U858" s="186">
        <f>'INFO'!$D$22</f>
        <v>0</v>
      </c>
      <c r="V858" s="186">
        <f>'INFO'!$D$23</f>
        <v>0</v>
      </c>
      <c r="W858" t="s" s="187">
        <f>'INFO'!$D$24</f>
      </c>
      <c r="X858" s="186">
        <f>'INFO'!$D$25</f>
        <v>0</v>
      </c>
      <c r="Y858" s="186">
        <f>'INFO'!$D$26</f>
        <v>0</v>
      </c>
      <c r="Z858" s="186">
        <f>'INFO'!$D$27</f>
        <v>0</v>
      </c>
      <c r="AA858" t="s" s="187">
        <f>'INFO'!$D$28</f>
      </c>
      <c r="AB858" s="186">
        <f>'INFO'!$D$29</f>
        <v>0</v>
      </c>
      <c r="AC858" s="189">
        <f>'INFO'!$J$10</f>
        <v>0</v>
      </c>
      <c r="AD858" s="186">
        <f>'INFO'!$J$9</f>
        <v>0</v>
      </c>
      <c r="AE858" s="186">
        <f>IF($G$851&gt;0,10*$G$851/D858,0)</f>
        <v>0</v>
      </c>
    </row>
    <row r="859" ht="15.35" customHeight="1">
      <c r="A859" t="s" s="180">
        <v>574</v>
      </c>
      <c r="B859" t="s" s="180">
        <v>377</v>
      </c>
      <c r="C859" s="210">
        <v>10127</v>
      </c>
      <c r="D859" s="182">
        <f>_xlfn.SUMIFS('MACROS'!H1:H87,'MACROS'!C1:C87,B859)+_xlfn.SUMIFS('MACROS'!H1:H87,'MACROS'!C1:C87,"CH.VM.MIDTSET")</f>
        <v>0</v>
      </c>
      <c r="E859" t="s" s="183">
        <v>0</v>
      </c>
      <c r="F859" s="184">
        <f>VLOOKUP(B859,'MACROS'!C1:T87,5,FALSE)</f>
        <v>195</v>
      </c>
      <c r="G859" s="182">
        <f>_xlfn.SUMIFS('MACROS'!H1:H87,'MACROS'!C1:C87,B859)</f>
        <v>0</v>
      </c>
      <c r="H859" s="185">
        <f>F859*G859</f>
        <v>0</v>
      </c>
      <c r="I859" s="186">
        <f>'INFO'!$D$6</f>
        <v>0</v>
      </c>
      <c r="J859" s="186">
        <f>'INFO'!$D$7</f>
        <v>0</v>
      </c>
      <c r="K859" t="s" s="187">
        <f>'INFO'!$D$8</f>
      </c>
      <c r="L859" s="186">
        <f>'INFO'!$D$9</f>
        <v>0</v>
      </c>
      <c r="M859" s="186">
        <f>'INFO'!$D$10</f>
        <v>0</v>
      </c>
      <c r="N859" t="s" s="187">
        <f>'INFO'!$D$11</f>
      </c>
      <c r="O859" s="186">
        <f>'INFO'!$D$13</f>
        <v>0</v>
      </c>
      <c r="P859" s="186">
        <f>'INFO'!$D$14</f>
        <v>0</v>
      </c>
      <c r="Q859" t="s" s="187">
        <f>'INFO'!$D$15</f>
      </c>
      <c r="R859" s="188">
        <f>'INFO'!$D$17</f>
      </c>
      <c r="S859" t="s" s="187">
        <f>'INFO'!$D$18</f>
      </c>
      <c r="T859" t="s" s="187">
        <f>'INFO'!$D$19</f>
      </c>
      <c r="U859" s="186">
        <f>'INFO'!$D$22</f>
        <v>0</v>
      </c>
      <c r="V859" s="186">
        <f>'INFO'!$D$23</f>
        <v>0</v>
      </c>
      <c r="W859" t="s" s="187">
        <f>'INFO'!$D$24</f>
      </c>
      <c r="X859" s="186">
        <f>'INFO'!$D$25</f>
        <v>0</v>
      </c>
      <c r="Y859" s="186">
        <f>'INFO'!$D$26</f>
        <v>0</v>
      </c>
      <c r="Z859" s="186">
        <f>'INFO'!$D$27</f>
        <v>0</v>
      </c>
      <c r="AA859" t="s" s="187">
        <f>'INFO'!$D$28</f>
      </c>
      <c r="AB859" s="186">
        <f>'INFO'!$D$29</f>
        <v>0</v>
      </c>
      <c r="AC859" s="189">
        <f>'INFO'!$J$10</f>
        <v>0</v>
      </c>
      <c r="AD859" s="186">
        <f>'INFO'!$J$9</f>
        <v>0</v>
      </c>
      <c r="AE859" s="186">
        <f>IF($G$851&gt;0,10*$G$851/D859,0)</f>
        <v>0</v>
      </c>
    </row>
    <row r="860" ht="15.35" customHeight="1">
      <c r="A860" t="s" s="180">
        <v>575</v>
      </c>
      <c r="B860" t="s" s="180">
        <v>379</v>
      </c>
      <c r="C860" s="210">
        <v>10127</v>
      </c>
      <c r="D860" s="182">
        <f>_xlfn.SUMIFS('MACROS'!H1:H87,'MACROS'!C1:C87,B860)+_xlfn.SUMIFS('MACROS'!H1:H87,'MACROS'!C1:C87,"CH.VM.MIDTSET")</f>
        <v>0</v>
      </c>
      <c r="E860" t="s" s="183">
        <v>0</v>
      </c>
      <c r="F860" s="184">
        <f>VLOOKUP(B860,'MACROS'!C1:T87,5,FALSE)</f>
        <v>202.5</v>
      </c>
      <c r="G860" s="182">
        <f>_xlfn.SUMIFS('MACROS'!H1:H87,'MACROS'!C1:C87,B860)</f>
        <v>0</v>
      </c>
      <c r="H860" s="185">
        <f>F860*G860</f>
        <v>0</v>
      </c>
      <c r="I860" s="186">
        <f>'INFO'!$D$6</f>
        <v>0</v>
      </c>
      <c r="J860" s="186">
        <f>'INFO'!$D$7</f>
        <v>0</v>
      </c>
      <c r="K860" t="s" s="187">
        <f>'INFO'!$D$8</f>
      </c>
      <c r="L860" s="186">
        <f>'INFO'!$D$9</f>
        <v>0</v>
      </c>
      <c r="M860" s="186">
        <f>'INFO'!$D$10</f>
        <v>0</v>
      </c>
      <c r="N860" t="s" s="187">
        <f>'INFO'!$D$11</f>
      </c>
      <c r="O860" s="186">
        <f>'INFO'!$D$13</f>
        <v>0</v>
      </c>
      <c r="P860" s="186">
        <f>'INFO'!$D$14</f>
        <v>0</v>
      </c>
      <c r="Q860" t="s" s="187">
        <f>'INFO'!$D$15</f>
      </c>
      <c r="R860" s="188">
        <f>'INFO'!$D$17</f>
      </c>
      <c r="S860" t="s" s="187">
        <f>'INFO'!$D$18</f>
      </c>
      <c r="T860" t="s" s="187">
        <f>'INFO'!$D$19</f>
      </c>
      <c r="U860" s="186">
        <f>'INFO'!$D$22</f>
        <v>0</v>
      </c>
      <c r="V860" s="186">
        <f>'INFO'!$D$23</f>
        <v>0</v>
      </c>
      <c r="W860" t="s" s="187">
        <f>'INFO'!$D$24</f>
      </c>
      <c r="X860" s="186">
        <f>'INFO'!$D$25</f>
        <v>0</v>
      </c>
      <c r="Y860" s="186">
        <f>'INFO'!$D$26</f>
        <v>0</v>
      </c>
      <c r="Z860" s="186">
        <f>'INFO'!$D$27</f>
        <v>0</v>
      </c>
      <c r="AA860" t="s" s="187">
        <f>'INFO'!$D$28</f>
      </c>
      <c r="AB860" s="186">
        <f>'INFO'!$D$29</f>
        <v>0</v>
      </c>
      <c r="AC860" s="189">
        <f>'INFO'!$J$10</f>
        <v>0</v>
      </c>
      <c r="AD860" s="186">
        <f>'INFO'!$J$9</f>
        <v>0</v>
      </c>
      <c r="AE860" s="186">
        <f>IF($G$851&gt;0,10*$G$851/D860,0)</f>
        <v>0</v>
      </c>
    </row>
    <row r="861" ht="15.35" customHeight="1">
      <c r="A861" t="s" s="180">
        <v>576</v>
      </c>
      <c r="B861" t="s" s="180">
        <v>381</v>
      </c>
      <c r="C861" s="210">
        <v>10127</v>
      </c>
      <c r="D861" s="182">
        <f>_xlfn.SUMIFS('MACROS'!H1:H87,'MACROS'!C1:C87,B861)+_xlfn.SUMIFS('MACROS'!H1:H87,'MACROS'!C1:C87,"CH.VM.MIDTSET")</f>
        <v>0</v>
      </c>
      <c r="E861" t="s" s="183">
        <v>0</v>
      </c>
      <c r="F861" s="184">
        <f>VLOOKUP(B861,'MACROS'!C1:T87,5,FALSE)</f>
        <v>207.5</v>
      </c>
      <c r="G861" s="182">
        <f>_xlfn.SUMIFS('MACROS'!H1:H87,'MACROS'!C1:C87,B861)</f>
        <v>0</v>
      </c>
      <c r="H861" s="185">
        <f>F861*G861</f>
        <v>0</v>
      </c>
      <c r="I861" s="186">
        <f>'INFO'!$D$6</f>
        <v>0</v>
      </c>
      <c r="J861" s="186">
        <f>'INFO'!$D$7</f>
        <v>0</v>
      </c>
      <c r="K861" t="s" s="187">
        <f>'INFO'!$D$8</f>
      </c>
      <c r="L861" s="186">
        <f>'INFO'!$D$9</f>
        <v>0</v>
      </c>
      <c r="M861" s="186">
        <f>'INFO'!$D$10</f>
        <v>0</v>
      </c>
      <c r="N861" t="s" s="187">
        <f>'INFO'!$D$11</f>
      </c>
      <c r="O861" s="186">
        <f>'INFO'!$D$13</f>
        <v>0</v>
      </c>
      <c r="P861" s="186">
        <f>'INFO'!$D$14</f>
        <v>0</v>
      </c>
      <c r="Q861" t="s" s="187">
        <f>'INFO'!$D$15</f>
      </c>
      <c r="R861" s="188">
        <f>'INFO'!$D$17</f>
      </c>
      <c r="S861" t="s" s="187">
        <f>'INFO'!$D$18</f>
      </c>
      <c r="T861" t="s" s="187">
        <f>'INFO'!$D$19</f>
      </c>
      <c r="U861" s="186">
        <f>'INFO'!$D$22</f>
        <v>0</v>
      </c>
      <c r="V861" s="186">
        <f>'INFO'!$D$23</f>
        <v>0</v>
      </c>
      <c r="W861" t="s" s="187">
        <f>'INFO'!$D$24</f>
      </c>
      <c r="X861" s="186">
        <f>'INFO'!$D$25</f>
        <v>0</v>
      </c>
      <c r="Y861" s="186">
        <f>'INFO'!$D$26</f>
        <v>0</v>
      </c>
      <c r="Z861" s="186">
        <f>'INFO'!$D$27</f>
        <v>0</v>
      </c>
      <c r="AA861" t="s" s="187">
        <f>'INFO'!$D$28</f>
      </c>
      <c r="AB861" s="186">
        <f>'INFO'!$D$29</f>
        <v>0</v>
      </c>
      <c r="AC861" s="189">
        <f>'INFO'!$J$10</f>
        <v>0</v>
      </c>
      <c r="AD861" s="186">
        <f>'INFO'!$J$9</f>
        <v>0</v>
      </c>
      <c r="AE861" s="186">
        <f>IF($G$851&gt;0,10*$G$851/D861,0)</f>
        <v>0</v>
      </c>
    </row>
    <row r="862" ht="15.35" customHeight="1">
      <c r="A862" t="s" s="180">
        <v>577</v>
      </c>
      <c r="B862" t="s" s="180">
        <v>383</v>
      </c>
      <c r="C862" s="210">
        <v>10127</v>
      </c>
      <c r="D862" s="182">
        <f>_xlfn.SUMIFS('MACROS'!H1:H87,'MACROS'!C1:C87,B862)+_xlfn.SUMIFS('MACROS'!H1:H87,'MACROS'!C1:C87,"CH.VM.MIDTSET")</f>
        <v>0</v>
      </c>
      <c r="E862" t="s" s="183">
        <v>0</v>
      </c>
      <c r="F862" s="184">
        <f>VLOOKUP(B862,'MACROS'!C1:T87,5,FALSE)</f>
        <v>212.5</v>
      </c>
      <c r="G862" s="182">
        <f>_xlfn.SUMIFS('MACROS'!H1:H87,'MACROS'!C1:C87,B862)</f>
        <v>0</v>
      </c>
      <c r="H862" s="185">
        <f>F862*G862</f>
        <v>0</v>
      </c>
      <c r="I862" s="186">
        <f>'INFO'!$D$6</f>
        <v>0</v>
      </c>
      <c r="J862" s="186">
        <f>'INFO'!$D$7</f>
        <v>0</v>
      </c>
      <c r="K862" t="s" s="187">
        <f>'INFO'!$D$8</f>
      </c>
      <c r="L862" s="186">
        <f>'INFO'!$D$9</f>
        <v>0</v>
      </c>
      <c r="M862" s="186">
        <f>'INFO'!$D$10</f>
        <v>0</v>
      </c>
      <c r="N862" t="s" s="187">
        <f>'INFO'!$D$11</f>
      </c>
      <c r="O862" s="186">
        <f>'INFO'!$D$13</f>
        <v>0</v>
      </c>
      <c r="P862" s="186">
        <f>'INFO'!$D$14</f>
        <v>0</v>
      </c>
      <c r="Q862" t="s" s="187">
        <f>'INFO'!$D$15</f>
      </c>
      <c r="R862" s="188">
        <f>'INFO'!$D$17</f>
      </c>
      <c r="S862" t="s" s="187">
        <f>'INFO'!$D$18</f>
      </c>
      <c r="T862" t="s" s="187">
        <f>'INFO'!$D$19</f>
      </c>
      <c r="U862" s="186">
        <f>'INFO'!$D$22</f>
        <v>0</v>
      </c>
      <c r="V862" s="186">
        <f>'INFO'!$D$23</f>
        <v>0</v>
      </c>
      <c r="W862" t="s" s="187">
        <f>'INFO'!$D$24</f>
      </c>
      <c r="X862" s="186">
        <f>'INFO'!$D$25</f>
        <v>0</v>
      </c>
      <c r="Y862" s="186">
        <f>'INFO'!$D$26</f>
        <v>0</v>
      </c>
      <c r="Z862" s="186">
        <f>'INFO'!$D$27</f>
        <v>0</v>
      </c>
      <c r="AA862" t="s" s="187">
        <f>'INFO'!$D$28</f>
      </c>
      <c r="AB862" s="186">
        <f>'INFO'!$D$29</f>
        <v>0</v>
      </c>
      <c r="AC862" s="189">
        <f>'INFO'!$J$10</f>
        <v>0</v>
      </c>
      <c r="AD862" s="186">
        <f>'INFO'!$J$9</f>
        <v>0</v>
      </c>
      <c r="AE862" s="186">
        <f>IF($G$851&gt;0,10*$G$851/D862,0)</f>
        <v>0</v>
      </c>
    </row>
    <row r="863" ht="15.35" customHeight="1">
      <c r="A863" t="s" s="180">
        <v>578</v>
      </c>
      <c r="B863" t="s" s="180">
        <v>385</v>
      </c>
      <c r="C863" s="210">
        <v>10127</v>
      </c>
      <c r="D863" s="182">
        <f>_xlfn.SUMIFS('MACROS'!H1:H87,'MACROS'!C1:C87,B863)+_xlfn.SUMIFS('MACROS'!H1:H87,'MACROS'!C1:C87,"CH.VM.MIDTSET")</f>
        <v>0</v>
      </c>
      <c r="E863" t="s" s="183">
        <v>0</v>
      </c>
      <c r="F863" s="184">
        <f>VLOOKUP(B863,'MACROS'!C1:T87,5,FALSE)</f>
        <v>165</v>
      </c>
      <c r="G863" s="182">
        <f>_xlfn.SUMIFS('MACROS'!H1:H87,'MACROS'!C1:C87,B863)</f>
        <v>0</v>
      </c>
      <c r="H863" s="185">
        <f>F863*G863</f>
        <v>0</v>
      </c>
      <c r="I863" s="186">
        <f>'INFO'!$D$6</f>
        <v>0</v>
      </c>
      <c r="J863" s="186">
        <f>'INFO'!$D$7</f>
        <v>0</v>
      </c>
      <c r="K863" t="s" s="187">
        <f>'INFO'!$D$8</f>
      </c>
      <c r="L863" s="186">
        <f>'INFO'!$D$9</f>
        <v>0</v>
      </c>
      <c r="M863" s="186">
        <f>'INFO'!$D$10</f>
        <v>0</v>
      </c>
      <c r="N863" t="s" s="187">
        <f>'INFO'!$D$11</f>
      </c>
      <c r="O863" s="186">
        <f>'INFO'!$D$13</f>
        <v>0</v>
      </c>
      <c r="P863" s="186">
        <f>'INFO'!$D$14</f>
        <v>0</v>
      </c>
      <c r="Q863" t="s" s="187">
        <f>'INFO'!$D$15</f>
      </c>
      <c r="R863" s="188">
        <f>'INFO'!$D$17</f>
      </c>
      <c r="S863" t="s" s="187">
        <f>'INFO'!$D$18</f>
      </c>
      <c r="T863" t="s" s="187">
        <f>'INFO'!$D$19</f>
      </c>
      <c r="U863" s="186">
        <f>'INFO'!$D$22</f>
        <v>0</v>
      </c>
      <c r="V863" s="186">
        <f>'INFO'!$D$23</f>
        <v>0</v>
      </c>
      <c r="W863" t="s" s="187">
        <f>'INFO'!$D$24</f>
      </c>
      <c r="X863" s="186">
        <f>'INFO'!$D$25</f>
        <v>0</v>
      </c>
      <c r="Y863" s="186">
        <f>'INFO'!$D$26</f>
        <v>0</v>
      </c>
      <c r="Z863" s="186">
        <f>'INFO'!$D$27</f>
        <v>0</v>
      </c>
      <c r="AA863" t="s" s="187">
        <f>'INFO'!$D$28</f>
      </c>
      <c r="AB863" s="186">
        <f>'INFO'!$D$29</f>
        <v>0</v>
      </c>
      <c r="AC863" s="189">
        <f>'INFO'!$J$10</f>
        <v>0</v>
      </c>
      <c r="AD863" s="186">
        <f>'INFO'!$J$9</f>
        <v>0</v>
      </c>
      <c r="AE863" s="186">
        <f>IF($G$851&gt;0,10*$G$851/D863,0)</f>
        <v>0</v>
      </c>
    </row>
    <row r="864" ht="15.35" customHeight="1">
      <c r="A864" t="s" s="180">
        <v>579</v>
      </c>
      <c r="B864" t="s" s="180">
        <v>387</v>
      </c>
      <c r="C864" s="210">
        <v>10127</v>
      </c>
      <c r="D864" s="182">
        <f>_xlfn.SUMIFS('MACROS'!H1:H87,'MACROS'!C1:C87,B864)+_xlfn.SUMIFS('MACROS'!H1:H87,'MACROS'!C1:C87,"CH.VM.MIDTSET")</f>
        <v>0</v>
      </c>
      <c r="E864" t="s" s="183">
        <v>0</v>
      </c>
      <c r="F864" s="184">
        <f>VLOOKUP(B864,'MACROS'!C1:T87,5,FALSE)</f>
        <v>204.5</v>
      </c>
      <c r="G864" s="182">
        <f>_xlfn.SUMIFS('MACROS'!H1:H87,'MACROS'!C1:C87,B864)</f>
        <v>0</v>
      </c>
      <c r="H864" s="185">
        <f>F864*G864</f>
        <v>0</v>
      </c>
      <c r="I864" s="186">
        <f>'INFO'!$D$6</f>
        <v>0</v>
      </c>
      <c r="J864" s="186">
        <f>'INFO'!$D$7</f>
        <v>0</v>
      </c>
      <c r="K864" t="s" s="187">
        <f>'INFO'!$D$8</f>
      </c>
      <c r="L864" s="186">
        <f>'INFO'!$D$9</f>
        <v>0</v>
      </c>
      <c r="M864" s="186">
        <f>'INFO'!$D$10</f>
        <v>0</v>
      </c>
      <c r="N864" t="s" s="187">
        <f>'INFO'!$D$11</f>
      </c>
      <c r="O864" s="186">
        <f>'INFO'!$D$13</f>
        <v>0</v>
      </c>
      <c r="P864" s="186">
        <f>'INFO'!$D$14</f>
        <v>0</v>
      </c>
      <c r="Q864" t="s" s="187">
        <f>'INFO'!$D$15</f>
      </c>
      <c r="R864" s="188">
        <f>'INFO'!$D$17</f>
      </c>
      <c r="S864" t="s" s="187">
        <f>'INFO'!$D$18</f>
      </c>
      <c r="T864" t="s" s="187">
        <f>'INFO'!$D$19</f>
      </c>
      <c r="U864" s="186">
        <f>'INFO'!$D$22</f>
        <v>0</v>
      </c>
      <c r="V864" s="186">
        <f>'INFO'!$D$23</f>
        <v>0</v>
      </c>
      <c r="W864" t="s" s="187">
        <f>'INFO'!$D$24</f>
      </c>
      <c r="X864" s="186">
        <f>'INFO'!$D$25</f>
        <v>0</v>
      </c>
      <c r="Y864" s="186">
        <f>'INFO'!$D$26</f>
        <v>0</v>
      </c>
      <c r="Z864" s="186">
        <f>'INFO'!$D$27</f>
        <v>0</v>
      </c>
      <c r="AA864" t="s" s="187">
        <f>'INFO'!$D$28</f>
      </c>
      <c r="AB864" s="186">
        <f>'INFO'!$D$29</f>
        <v>0</v>
      </c>
      <c r="AC864" s="189">
        <f>'INFO'!$J$10</f>
        <v>0</v>
      </c>
      <c r="AD864" s="186">
        <f>'INFO'!$J$9</f>
        <v>0</v>
      </c>
      <c r="AE864" s="186">
        <f>IF($G$851&gt;0,10*$G$851/D864,0)</f>
        <v>0</v>
      </c>
    </row>
    <row r="865" ht="15.35" customHeight="1">
      <c r="A865" t="s" s="180">
        <v>580</v>
      </c>
      <c r="B865" t="s" s="180">
        <v>389</v>
      </c>
      <c r="C865" s="210">
        <v>10127</v>
      </c>
      <c r="D865" s="182">
        <f>_xlfn.SUMIFS('MACROS'!H1:H87,'MACROS'!C1:C87,B865)+_xlfn.SUMIFS('MACROS'!H1:H87,'MACROS'!C1:C87,"CH.VM.MIDTSET")</f>
        <v>0</v>
      </c>
      <c r="E865" t="s" s="183">
        <v>0</v>
      </c>
      <c r="F865" s="184">
        <f>VLOOKUP(B865,'MACROS'!C1:T87,5,FALSE)</f>
        <v>167.5</v>
      </c>
      <c r="G865" s="182">
        <f>_xlfn.SUMIFS('MACROS'!H1:H87,'MACROS'!C1:C87,B865)</f>
        <v>0</v>
      </c>
      <c r="H865" s="185">
        <f>F865*G865</f>
        <v>0</v>
      </c>
      <c r="I865" s="186">
        <f>'INFO'!$D$6</f>
        <v>0</v>
      </c>
      <c r="J865" s="186">
        <f>'INFO'!$D$7</f>
        <v>0</v>
      </c>
      <c r="K865" t="s" s="187">
        <f>'INFO'!$D$8</f>
      </c>
      <c r="L865" s="186">
        <f>'INFO'!$D$9</f>
        <v>0</v>
      </c>
      <c r="M865" s="186">
        <f>'INFO'!$D$10</f>
        <v>0</v>
      </c>
      <c r="N865" t="s" s="187">
        <f>'INFO'!$D$11</f>
      </c>
      <c r="O865" s="186">
        <f>'INFO'!$D$13</f>
        <v>0</v>
      </c>
      <c r="P865" s="186">
        <f>'INFO'!$D$14</f>
        <v>0</v>
      </c>
      <c r="Q865" t="s" s="187">
        <f>'INFO'!$D$15</f>
      </c>
      <c r="R865" s="188">
        <f>'INFO'!$D$17</f>
      </c>
      <c r="S865" t="s" s="187">
        <f>'INFO'!$D$18</f>
      </c>
      <c r="T865" t="s" s="187">
        <f>'INFO'!$D$19</f>
      </c>
      <c r="U865" s="186">
        <f>'INFO'!$D$22</f>
        <v>0</v>
      </c>
      <c r="V865" s="186">
        <f>'INFO'!$D$23</f>
        <v>0</v>
      </c>
      <c r="W865" t="s" s="187">
        <f>'INFO'!$D$24</f>
      </c>
      <c r="X865" s="186">
        <f>'INFO'!$D$25</f>
        <v>0</v>
      </c>
      <c r="Y865" s="186">
        <f>'INFO'!$D$26</f>
        <v>0</v>
      </c>
      <c r="Z865" s="186">
        <f>'INFO'!$D$27</f>
        <v>0</v>
      </c>
      <c r="AA865" t="s" s="187">
        <f>'INFO'!$D$28</f>
      </c>
      <c r="AB865" s="186">
        <f>'INFO'!$D$29</f>
        <v>0</v>
      </c>
      <c r="AC865" s="189">
        <f>'INFO'!$J$10</f>
        <v>0</v>
      </c>
      <c r="AD865" s="186">
        <f>'INFO'!$J$9</f>
        <v>0</v>
      </c>
      <c r="AE865" s="191">
        <f>IF($G$851&gt;0,10*$G$851/D865,0)</f>
        <v>0</v>
      </c>
    </row>
    <row r="866" ht="15.35" customHeight="1">
      <c r="A866" t="s" s="192">
        <v>520</v>
      </c>
      <c r="B866" t="s" s="202">
        <v>116</v>
      </c>
      <c r="C866" s="203">
        <v>10085</v>
      </c>
      <c r="D866" s="169"/>
      <c r="E866" t="s" s="194">
        <v>1</v>
      </c>
      <c r="F866" s="195">
        <f>VLOOKUP(B866,'HOLDS'!C1:T155,5,FALSE)</f>
        <v>4405.5</v>
      </c>
      <c r="G866" s="172">
        <f>_xlfn.SUMIFS('HOLDS'!I1:I155,'HOLDS'!C1:C155,B866)</f>
        <v>0</v>
      </c>
      <c r="H866" s="196">
        <f>F866*G866</f>
        <v>0</v>
      </c>
      <c r="I866" s="197">
        <f>'INFO'!$D$6</f>
        <v>0</v>
      </c>
      <c r="J866" s="197">
        <f>'INFO'!$D$7</f>
        <v>0</v>
      </c>
      <c r="K866" t="s" s="198">
        <f>'INFO'!$D$8</f>
      </c>
      <c r="L866" s="197">
        <f>'INFO'!$D$9</f>
        <v>0</v>
      </c>
      <c r="M866" s="197">
        <f>'INFO'!$D$10</f>
        <v>0</v>
      </c>
      <c r="N866" t="s" s="198">
        <f>'INFO'!$D$11</f>
      </c>
      <c r="O866" s="197">
        <f>'INFO'!$D$13</f>
        <v>0</v>
      </c>
      <c r="P866" s="197">
        <f>'INFO'!$D$14</f>
        <v>0</v>
      </c>
      <c r="Q866" t="s" s="198">
        <f>'INFO'!$D$15</f>
      </c>
      <c r="R866" s="199">
        <f>'INFO'!$D$17</f>
      </c>
      <c r="S866" t="s" s="198">
        <f>'INFO'!$D$18</f>
      </c>
      <c r="T866" t="s" s="198">
        <f>'INFO'!$D$19</f>
      </c>
      <c r="U866" s="197">
        <f>'INFO'!$D$22</f>
        <v>0</v>
      </c>
      <c r="V866" s="197">
        <f>'INFO'!$D$23</f>
        <v>0</v>
      </c>
      <c r="W866" t="s" s="198">
        <f>'INFO'!$D$24</f>
      </c>
      <c r="X866" s="197">
        <f>'INFO'!$D$25</f>
        <v>0</v>
      </c>
      <c r="Y866" s="197">
        <f>'INFO'!$D$26</f>
        <v>0</v>
      </c>
      <c r="Z866" s="197">
        <f>'INFO'!$D$27</f>
        <v>0</v>
      </c>
      <c r="AA866" t="s" s="198">
        <f>'INFO'!$D$28</f>
      </c>
      <c r="AB866" s="197">
        <f>'INFO'!$D$29</f>
        <v>0</v>
      </c>
      <c r="AC866" s="200">
        <f>'INFO'!$J$10</f>
        <v>0</v>
      </c>
      <c r="AD866" s="201">
        <f>'INFO'!$J$9</f>
        <v>0</v>
      </c>
      <c r="AE866" s="179"/>
    </row>
    <row r="867" ht="15.35" customHeight="1">
      <c r="A867" t="s" s="180">
        <v>521</v>
      </c>
      <c r="B867" t="s" s="204">
        <v>118</v>
      </c>
      <c r="C867" s="205">
        <v>10085</v>
      </c>
      <c r="D867" s="182">
        <f>_xlfn.SUMIFS('HOLDS'!I1:I155,'HOLDS'!C1:C155,B867)+_xlfn.SUMIFS('HOLDS'!I1:I155,'HOLDS'!C1:C155,"CH.GR.MISET")</f>
        <v>0</v>
      </c>
      <c r="E867" t="s" s="183">
        <v>1</v>
      </c>
      <c r="F867" s="184">
        <f>VLOOKUP(B867,'HOLDS'!C1:T155,5,FALSE)</f>
        <v>150</v>
      </c>
      <c r="G867" s="182">
        <f>_xlfn.SUMIFS('HOLDS'!I1:I155,'HOLDS'!C1:C155,B867)</f>
        <v>0</v>
      </c>
      <c r="H867" s="185">
        <f>F867*G867</f>
        <v>0</v>
      </c>
      <c r="I867" s="186">
        <f>'INFO'!$D$6</f>
        <v>0</v>
      </c>
      <c r="J867" s="186">
        <f>'INFO'!$D$7</f>
        <v>0</v>
      </c>
      <c r="K867" t="s" s="187">
        <f>'INFO'!$D$8</f>
      </c>
      <c r="L867" s="186">
        <f>'INFO'!$D$9</f>
        <v>0</v>
      </c>
      <c r="M867" s="186">
        <f>'INFO'!$D$10</f>
        <v>0</v>
      </c>
      <c r="N867" t="s" s="187">
        <f>'INFO'!$D$11</f>
      </c>
      <c r="O867" s="186">
        <f>'INFO'!$D$13</f>
        <v>0</v>
      </c>
      <c r="P867" s="186">
        <f>'INFO'!$D$14</f>
        <v>0</v>
      </c>
      <c r="Q867" t="s" s="187">
        <f>'INFO'!$D$15</f>
      </c>
      <c r="R867" s="188">
        <f>'INFO'!$D$17</f>
      </c>
      <c r="S867" t="s" s="187">
        <f>'INFO'!$D$18</f>
      </c>
      <c r="T867" t="s" s="187">
        <f>'INFO'!$D$19</f>
      </c>
      <c r="U867" s="186">
        <f>'INFO'!$D$22</f>
        <v>0</v>
      </c>
      <c r="V867" s="186">
        <f>'INFO'!$D$23</f>
        <v>0</v>
      </c>
      <c r="W867" t="s" s="187">
        <f>'INFO'!$D$24</f>
      </c>
      <c r="X867" s="186">
        <f>'INFO'!$D$25</f>
        <v>0</v>
      </c>
      <c r="Y867" s="186">
        <f>'INFO'!$D$26</f>
        <v>0</v>
      </c>
      <c r="Z867" s="186">
        <f>'INFO'!$D$27</f>
        <v>0</v>
      </c>
      <c r="AA867" t="s" s="187">
        <f>'INFO'!$D$28</f>
      </c>
      <c r="AB867" s="186">
        <f>'INFO'!$D$29</f>
        <v>0</v>
      </c>
      <c r="AC867" s="189">
        <f>'INFO'!$J$10</f>
        <v>0</v>
      </c>
      <c r="AD867" s="186">
        <f>'INFO'!$J$9</f>
        <v>0</v>
      </c>
      <c r="AE867" s="190">
        <f>IF($G$866&gt;0,10*$G$866/D867,0)</f>
        <v>0</v>
      </c>
    </row>
    <row r="868" ht="15.35" customHeight="1">
      <c r="A868" t="s" s="180">
        <v>522</v>
      </c>
      <c r="B868" t="s" s="204">
        <v>120</v>
      </c>
      <c r="C868" s="205">
        <v>10085</v>
      </c>
      <c r="D868" s="182">
        <f>_xlfn.SUMIFS('HOLDS'!I1:I155,'HOLDS'!C1:C155,B868)+_xlfn.SUMIFS('HOLDS'!I1:I155,'HOLDS'!C1:C155,"CH.GR.MISET")</f>
        <v>0</v>
      </c>
      <c r="E868" t="s" s="183">
        <v>1</v>
      </c>
      <c r="F868" s="184">
        <f>VLOOKUP(B868,'HOLDS'!C1:T155,5,FALSE)</f>
        <v>219</v>
      </c>
      <c r="G868" s="182">
        <f>_xlfn.SUMIFS('HOLDS'!I1:I155,'HOLDS'!C1:C155,B868)</f>
        <v>0</v>
      </c>
      <c r="H868" s="185">
        <f>F868*G868</f>
        <v>0</v>
      </c>
      <c r="I868" s="186">
        <f>'INFO'!$D$6</f>
        <v>0</v>
      </c>
      <c r="J868" s="186">
        <f>'INFO'!$D$7</f>
        <v>0</v>
      </c>
      <c r="K868" t="s" s="187">
        <f>'INFO'!$D$8</f>
      </c>
      <c r="L868" s="186">
        <f>'INFO'!$D$9</f>
        <v>0</v>
      </c>
      <c r="M868" s="186">
        <f>'INFO'!$D$10</f>
        <v>0</v>
      </c>
      <c r="N868" t="s" s="187">
        <f>'INFO'!$D$11</f>
      </c>
      <c r="O868" s="186">
        <f>'INFO'!$D$13</f>
        <v>0</v>
      </c>
      <c r="P868" s="186">
        <f>'INFO'!$D$14</f>
        <v>0</v>
      </c>
      <c r="Q868" t="s" s="187">
        <f>'INFO'!$D$15</f>
      </c>
      <c r="R868" s="188">
        <f>'INFO'!$D$17</f>
      </c>
      <c r="S868" t="s" s="187">
        <f>'INFO'!$D$18</f>
      </c>
      <c r="T868" t="s" s="187">
        <f>'INFO'!$D$19</f>
      </c>
      <c r="U868" s="186">
        <f>'INFO'!$D$22</f>
        <v>0</v>
      </c>
      <c r="V868" s="186">
        <f>'INFO'!$D$23</f>
        <v>0</v>
      </c>
      <c r="W868" t="s" s="187">
        <f>'INFO'!$D$24</f>
      </c>
      <c r="X868" s="186">
        <f>'INFO'!$D$25</f>
        <v>0</v>
      </c>
      <c r="Y868" s="186">
        <f>'INFO'!$D$26</f>
        <v>0</v>
      </c>
      <c r="Z868" s="186">
        <f>'INFO'!$D$27</f>
        <v>0</v>
      </c>
      <c r="AA868" t="s" s="187">
        <f>'INFO'!$D$28</f>
      </c>
      <c r="AB868" s="186">
        <f>'INFO'!$D$29</f>
        <v>0</v>
      </c>
      <c r="AC868" s="189">
        <f>'INFO'!$J$10</f>
        <v>0</v>
      </c>
      <c r="AD868" s="186">
        <f>'INFO'!$J$9</f>
        <v>0</v>
      </c>
      <c r="AE868" s="186">
        <f>IF($G$866&gt;0,10*$G$866/D868,0)</f>
        <v>0</v>
      </c>
    </row>
    <row r="869" ht="15.35" customHeight="1">
      <c r="A869" t="s" s="180">
        <v>523</v>
      </c>
      <c r="B869" t="s" s="204">
        <v>122</v>
      </c>
      <c r="C869" s="205">
        <v>10085</v>
      </c>
      <c r="D869" s="182">
        <f>_xlfn.SUMIFS('HOLDS'!I1:I155,'HOLDS'!C1:C155,B869)+_xlfn.SUMIFS('HOLDS'!I1:I155,'HOLDS'!C1:C155,"CH.GR.MISET")</f>
        <v>0</v>
      </c>
      <c r="E869" t="s" s="183">
        <v>1</v>
      </c>
      <c r="F869" s="184">
        <f>VLOOKUP(B869,'HOLDS'!C1:T155,5,FALSE)</f>
        <v>229.5</v>
      </c>
      <c r="G869" s="182">
        <f>_xlfn.SUMIFS('HOLDS'!I1:I155,'HOLDS'!C1:C155,B869)</f>
        <v>0</v>
      </c>
      <c r="H869" s="185">
        <f>F869*G869</f>
        <v>0</v>
      </c>
      <c r="I869" s="186">
        <f>'INFO'!$D$6</f>
        <v>0</v>
      </c>
      <c r="J869" s="186">
        <f>'INFO'!$D$7</f>
        <v>0</v>
      </c>
      <c r="K869" t="s" s="187">
        <f>'INFO'!$D$8</f>
      </c>
      <c r="L869" s="186">
        <f>'INFO'!$D$9</f>
        <v>0</v>
      </c>
      <c r="M869" s="186">
        <f>'INFO'!$D$10</f>
        <v>0</v>
      </c>
      <c r="N869" t="s" s="187">
        <f>'INFO'!$D$11</f>
      </c>
      <c r="O869" s="186">
        <f>'INFO'!$D$13</f>
        <v>0</v>
      </c>
      <c r="P869" s="186">
        <f>'INFO'!$D$14</f>
        <v>0</v>
      </c>
      <c r="Q869" t="s" s="187">
        <f>'INFO'!$D$15</f>
      </c>
      <c r="R869" s="188">
        <f>'INFO'!$D$17</f>
      </c>
      <c r="S869" t="s" s="187">
        <f>'INFO'!$D$18</f>
      </c>
      <c r="T869" t="s" s="187">
        <f>'INFO'!$D$19</f>
      </c>
      <c r="U869" s="186">
        <f>'INFO'!$D$22</f>
        <v>0</v>
      </c>
      <c r="V869" s="186">
        <f>'INFO'!$D$23</f>
        <v>0</v>
      </c>
      <c r="W869" t="s" s="187">
        <f>'INFO'!$D$24</f>
      </c>
      <c r="X869" s="186">
        <f>'INFO'!$D$25</f>
        <v>0</v>
      </c>
      <c r="Y869" s="186">
        <f>'INFO'!$D$26</f>
        <v>0</v>
      </c>
      <c r="Z869" s="186">
        <f>'INFO'!$D$27</f>
        <v>0</v>
      </c>
      <c r="AA869" t="s" s="187">
        <f>'INFO'!$D$28</f>
      </c>
      <c r="AB869" s="186">
        <f>'INFO'!$D$29</f>
        <v>0</v>
      </c>
      <c r="AC869" s="189">
        <f>'INFO'!$J$10</f>
        <v>0</v>
      </c>
      <c r="AD869" s="186">
        <f>'INFO'!$J$9</f>
        <v>0</v>
      </c>
      <c r="AE869" s="186">
        <f>IF($G$866&gt;0,10*$G$866/D869,0)</f>
        <v>0</v>
      </c>
    </row>
    <row r="870" ht="15.35" customHeight="1">
      <c r="A870" t="s" s="180">
        <v>524</v>
      </c>
      <c r="B870" t="s" s="204">
        <v>124</v>
      </c>
      <c r="C870" s="205">
        <v>10085</v>
      </c>
      <c r="D870" s="182">
        <f>_xlfn.SUMIFS('HOLDS'!I1:I155,'HOLDS'!C1:C155,B870)+_xlfn.SUMIFS('HOLDS'!I1:I155,'HOLDS'!C1:C155,"CH.GR.MISET")</f>
        <v>0</v>
      </c>
      <c r="E870" t="s" s="183">
        <v>1</v>
      </c>
      <c r="F870" s="184">
        <f>VLOOKUP(B870,'HOLDS'!C1:T155,5,FALSE)</f>
        <v>151</v>
      </c>
      <c r="G870" s="182">
        <f>_xlfn.SUMIFS('HOLDS'!I1:I155,'HOLDS'!C1:C155,B870)</f>
        <v>0</v>
      </c>
      <c r="H870" s="185">
        <f>F870*G870</f>
        <v>0</v>
      </c>
      <c r="I870" s="186">
        <f>'INFO'!$D$6</f>
        <v>0</v>
      </c>
      <c r="J870" s="186">
        <f>'INFO'!$D$7</f>
        <v>0</v>
      </c>
      <c r="K870" t="s" s="187">
        <f>'INFO'!$D$8</f>
      </c>
      <c r="L870" s="186">
        <f>'INFO'!$D$9</f>
        <v>0</v>
      </c>
      <c r="M870" s="186">
        <f>'INFO'!$D$10</f>
        <v>0</v>
      </c>
      <c r="N870" t="s" s="187">
        <f>'INFO'!$D$11</f>
      </c>
      <c r="O870" s="186">
        <f>'INFO'!$D$13</f>
        <v>0</v>
      </c>
      <c r="P870" s="186">
        <f>'INFO'!$D$14</f>
        <v>0</v>
      </c>
      <c r="Q870" t="s" s="187">
        <f>'INFO'!$D$15</f>
      </c>
      <c r="R870" s="188">
        <f>'INFO'!$D$17</f>
      </c>
      <c r="S870" t="s" s="187">
        <f>'INFO'!$D$18</f>
      </c>
      <c r="T870" t="s" s="187">
        <f>'INFO'!$D$19</f>
      </c>
      <c r="U870" s="186">
        <f>'INFO'!$D$22</f>
        <v>0</v>
      </c>
      <c r="V870" s="186">
        <f>'INFO'!$D$23</f>
        <v>0</v>
      </c>
      <c r="W870" t="s" s="187">
        <f>'INFO'!$D$24</f>
      </c>
      <c r="X870" s="186">
        <f>'INFO'!$D$25</f>
        <v>0</v>
      </c>
      <c r="Y870" s="186">
        <f>'INFO'!$D$26</f>
        <v>0</v>
      </c>
      <c r="Z870" s="186">
        <f>'INFO'!$D$27</f>
        <v>0</v>
      </c>
      <c r="AA870" t="s" s="187">
        <f>'INFO'!$D$28</f>
      </c>
      <c r="AB870" s="186">
        <f>'INFO'!$D$29</f>
        <v>0</v>
      </c>
      <c r="AC870" s="189">
        <f>'INFO'!$J$10</f>
        <v>0</v>
      </c>
      <c r="AD870" s="186">
        <f>'INFO'!$J$9</f>
        <v>0</v>
      </c>
      <c r="AE870" s="186">
        <f>IF($G$866&gt;0,10*$G$866/D870,0)</f>
        <v>0</v>
      </c>
    </row>
    <row r="871" ht="15.35" customHeight="1">
      <c r="A871" t="s" s="180">
        <v>525</v>
      </c>
      <c r="B871" t="s" s="204">
        <v>126</v>
      </c>
      <c r="C871" s="205">
        <v>10085</v>
      </c>
      <c r="D871" s="182">
        <f>_xlfn.SUMIFS('HOLDS'!I1:I155,'HOLDS'!C1:C155,B871)+_xlfn.SUMIFS('HOLDS'!I1:I155,'HOLDS'!C1:C155,"CH.GR.MISET")</f>
        <v>0</v>
      </c>
      <c r="E871" t="s" s="183">
        <v>1</v>
      </c>
      <c r="F871" s="184">
        <f>VLOOKUP(B871,'HOLDS'!C1:T155,5,FALSE)</f>
        <v>210</v>
      </c>
      <c r="G871" s="182">
        <f>_xlfn.SUMIFS('HOLDS'!I1:I155,'HOLDS'!C1:C155,B871)</f>
        <v>0</v>
      </c>
      <c r="H871" s="185">
        <f>F871*G871</f>
        <v>0</v>
      </c>
      <c r="I871" s="186">
        <f>'INFO'!$D$6</f>
        <v>0</v>
      </c>
      <c r="J871" s="186">
        <f>'INFO'!$D$7</f>
        <v>0</v>
      </c>
      <c r="K871" t="s" s="187">
        <f>'INFO'!$D$8</f>
      </c>
      <c r="L871" s="186">
        <f>'INFO'!$D$9</f>
        <v>0</v>
      </c>
      <c r="M871" s="186">
        <f>'INFO'!$D$10</f>
        <v>0</v>
      </c>
      <c r="N871" t="s" s="187">
        <f>'INFO'!$D$11</f>
      </c>
      <c r="O871" s="186">
        <f>'INFO'!$D$13</f>
        <v>0</v>
      </c>
      <c r="P871" s="186">
        <f>'INFO'!$D$14</f>
        <v>0</v>
      </c>
      <c r="Q871" t="s" s="187">
        <f>'INFO'!$D$15</f>
      </c>
      <c r="R871" s="188">
        <f>'INFO'!$D$17</f>
      </c>
      <c r="S871" t="s" s="187">
        <f>'INFO'!$D$18</f>
      </c>
      <c r="T871" t="s" s="187">
        <f>'INFO'!$D$19</f>
      </c>
      <c r="U871" s="186">
        <f>'INFO'!$D$22</f>
        <v>0</v>
      </c>
      <c r="V871" s="186">
        <f>'INFO'!$D$23</f>
        <v>0</v>
      </c>
      <c r="W871" t="s" s="187">
        <f>'INFO'!$D$24</f>
      </c>
      <c r="X871" s="186">
        <f>'INFO'!$D$25</f>
        <v>0</v>
      </c>
      <c r="Y871" s="186">
        <f>'INFO'!$D$26</f>
        <v>0</v>
      </c>
      <c r="Z871" s="186">
        <f>'INFO'!$D$27</f>
        <v>0</v>
      </c>
      <c r="AA871" t="s" s="187">
        <f>'INFO'!$D$28</f>
      </c>
      <c r="AB871" s="186">
        <f>'INFO'!$D$29</f>
        <v>0</v>
      </c>
      <c r="AC871" s="189">
        <f>'INFO'!$J$10</f>
        <v>0</v>
      </c>
      <c r="AD871" s="186">
        <f>'INFO'!$J$9</f>
        <v>0</v>
      </c>
      <c r="AE871" s="186">
        <f>IF($G$866&gt;0,10*$G$866/D871,0)</f>
        <v>0</v>
      </c>
    </row>
    <row r="872" ht="15.35" customHeight="1">
      <c r="A872" t="s" s="180">
        <v>526</v>
      </c>
      <c r="B872" t="s" s="204">
        <v>128</v>
      </c>
      <c r="C872" s="205">
        <v>10085</v>
      </c>
      <c r="D872" s="182">
        <f>_xlfn.SUMIFS('HOLDS'!I1:I155,'HOLDS'!C1:C155,B872)+_xlfn.SUMIFS('HOLDS'!I1:I155,'HOLDS'!C1:C155,"CH.GR.MISET")</f>
        <v>0</v>
      </c>
      <c r="E872" t="s" s="183">
        <v>1</v>
      </c>
      <c r="F872" s="184">
        <f>VLOOKUP(B872,'HOLDS'!C1:T155,5,FALSE)</f>
        <v>215</v>
      </c>
      <c r="G872" s="182">
        <f>_xlfn.SUMIFS('HOLDS'!I1:I155,'HOLDS'!C1:C155,B872)</f>
        <v>0</v>
      </c>
      <c r="H872" s="185">
        <f>F872*G872</f>
        <v>0</v>
      </c>
      <c r="I872" s="186">
        <f>'INFO'!$D$6</f>
        <v>0</v>
      </c>
      <c r="J872" s="186">
        <f>'INFO'!$D$7</f>
        <v>0</v>
      </c>
      <c r="K872" t="s" s="187">
        <f>'INFO'!$D$8</f>
      </c>
      <c r="L872" s="186">
        <f>'INFO'!$D$9</f>
        <v>0</v>
      </c>
      <c r="M872" s="186">
        <f>'INFO'!$D$10</f>
        <v>0</v>
      </c>
      <c r="N872" t="s" s="187">
        <f>'INFO'!$D$11</f>
      </c>
      <c r="O872" s="186">
        <f>'INFO'!$D$13</f>
        <v>0</v>
      </c>
      <c r="P872" s="186">
        <f>'INFO'!$D$14</f>
        <v>0</v>
      </c>
      <c r="Q872" t="s" s="187">
        <f>'INFO'!$D$15</f>
      </c>
      <c r="R872" s="188">
        <f>'INFO'!$D$17</f>
      </c>
      <c r="S872" t="s" s="187">
        <f>'INFO'!$D$18</f>
      </c>
      <c r="T872" t="s" s="187">
        <f>'INFO'!$D$19</f>
      </c>
      <c r="U872" s="186">
        <f>'INFO'!$D$22</f>
        <v>0</v>
      </c>
      <c r="V872" s="186">
        <f>'INFO'!$D$23</f>
        <v>0</v>
      </c>
      <c r="W872" t="s" s="187">
        <f>'INFO'!$D$24</f>
      </c>
      <c r="X872" s="186">
        <f>'INFO'!$D$25</f>
        <v>0</v>
      </c>
      <c r="Y872" s="186">
        <f>'INFO'!$D$26</f>
        <v>0</v>
      </c>
      <c r="Z872" s="186">
        <f>'INFO'!$D$27</f>
        <v>0</v>
      </c>
      <c r="AA872" t="s" s="187">
        <f>'INFO'!$D$28</f>
      </c>
      <c r="AB872" s="186">
        <f>'INFO'!$D$29</f>
        <v>0</v>
      </c>
      <c r="AC872" s="189">
        <f>'INFO'!$J$10</f>
        <v>0</v>
      </c>
      <c r="AD872" s="186">
        <f>'INFO'!$J$9</f>
        <v>0</v>
      </c>
      <c r="AE872" s="186">
        <f>IF($G$866&gt;0,10*$G$866/D872,0)</f>
        <v>0</v>
      </c>
    </row>
    <row r="873" ht="15.35" customHeight="1">
      <c r="A873" t="s" s="180">
        <v>527</v>
      </c>
      <c r="B873" t="s" s="204">
        <v>130</v>
      </c>
      <c r="C873" s="205">
        <v>10085</v>
      </c>
      <c r="D873" s="182">
        <f>_xlfn.SUMIFS('HOLDS'!I1:I155,'HOLDS'!C1:C155,B873)+_xlfn.SUMIFS('HOLDS'!I1:I155,'HOLDS'!C1:C155,"CH.GR.MISET")</f>
        <v>0</v>
      </c>
      <c r="E873" t="s" s="183">
        <v>1</v>
      </c>
      <c r="F873" s="184">
        <f>VLOOKUP(B873,'HOLDS'!C1:T155,5,FALSE)</f>
        <v>159</v>
      </c>
      <c r="G873" s="182">
        <f>_xlfn.SUMIFS('HOLDS'!I1:I155,'HOLDS'!C1:C155,B873)</f>
        <v>0</v>
      </c>
      <c r="H873" s="185">
        <f>F873*G873</f>
        <v>0</v>
      </c>
      <c r="I873" s="186">
        <f>'INFO'!$D$6</f>
        <v>0</v>
      </c>
      <c r="J873" s="186">
        <f>'INFO'!$D$7</f>
        <v>0</v>
      </c>
      <c r="K873" t="s" s="187">
        <f>'INFO'!$D$8</f>
      </c>
      <c r="L873" s="186">
        <f>'INFO'!$D$9</f>
        <v>0</v>
      </c>
      <c r="M873" s="186">
        <f>'INFO'!$D$10</f>
        <v>0</v>
      </c>
      <c r="N873" t="s" s="187">
        <f>'INFO'!$D$11</f>
      </c>
      <c r="O873" s="186">
        <f>'INFO'!$D$13</f>
        <v>0</v>
      </c>
      <c r="P873" s="186">
        <f>'INFO'!$D$14</f>
        <v>0</v>
      </c>
      <c r="Q873" t="s" s="187">
        <f>'INFO'!$D$15</f>
      </c>
      <c r="R873" s="188">
        <f>'INFO'!$D$17</f>
      </c>
      <c r="S873" t="s" s="187">
        <f>'INFO'!$D$18</f>
      </c>
      <c r="T873" t="s" s="187">
        <f>'INFO'!$D$19</f>
      </c>
      <c r="U873" s="186">
        <f>'INFO'!$D$22</f>
        <v>0</v>
      </c>
      <c r="V873" s="186">
        <f>'INFO'!$D$23</f>
        <v>0</v>
      </c>
      <c r="W873" t="s" s="187">
        <f>'INFO'!$D$24</f>
      </c>
      <c r="X873" s="186">
        <f>'INFO'!$D$25</f>
        <v>0</v>
      </c>
      <c r="Y873" s="186">
        <f>'INFO'!$D$26</f>
        <v>0</v>
      </c>
      <c r="Z873" s="186">
        <f>'INFO'!$D$27</f>
        <v>0</v>
      </c>
      <c r="AA873" t="s" s="187">
        <f>'INFO'!$D$28</f>
      </c>
      <c r="AB873" s="186">
        <f>'INFO'!$D$29</f>
        <v>0</v>
      </c>
      <c r="AC873" s="189">
        <f>'INFO'!$J$10</f>
        <v>0</v>
      </c>
      <c r="AD873" s="186">
        <f>'INFO'!$J$9</f>
        <v>0</v>
      </c>
      <c r="AE873" s="186">
        <f>IF($G$866&gt;0,10*$G$866/D873,0)</f>
        <v>0</v>
      </c>
    </row>
    <row r="874" ht="15.35" customHeight="1">
      <c r="A874" t="s" s="180">
        <v>528</v>
      </c>
      <c r="B874" t="s" s="204">
        <v>132</v>
      </c>
      <c r="C874" s="205">
        <v>10085</v>
      </c>
      <c r="D874" s="182">
        <f>_xlfn.SUMIFS('HOLDS'!I1:I155,'HOLDS'!C1:C155,B874)+_xlfn.SUMIFS('HOLDS'!I1:I155,'HOLDS'!C1:C155,"CH.GR.MISET")</f>
        <v>0</v>
      </c>
      <c r="E874" t="s" s="183">
        <v>1</v>
      </c>
      <c r="F874" s="184">
        <f>VLOOKUP(B874,'HOLDS'!C1:T155,5,FALSE)</f>
        <v>126.5</v>
      </c>
      <c r="G874" s="182">
        <f>_xlfn.SUMIFS('HOLDS'!I1:I155,'HOLDS'!C1:C155,B874)</f>
        <v>0</v>
      </c>
      <c r="H874" s="185">
        <f>F874*G874</f>
        <v>0</v>
      </c>
      <c r="I874" s="186">
        <f>'INFO'!$D$6</f>
        <v>0</v>
      </c>
      <c r="J874" s="186">
        <f>'INFO'!$D$7</f>
        <v>0</v>
      </c>
      <c r="K874" t="s" s="187">
        <f>'INFO'!$D$8</f>
      </c>
      <c r="L874" s="186">
        <f>'INFO'!$D$9</f>
        <v>0</v>
      </c>
      <c r="M874" s="186">
        <f>'INFO'!$D$10</f>
        <v>0</v>
      </c>
      <c r="N874" t="s" s="187">
        <f>'INFO'!$D$11</f>
      </c>
      <c r="O874" s="186">
        <f>'INFO'!$D$13</f>
        <v>0</v>
      </c>
      <c r="P874" s="186">
        <f>'INFO'!$D$14</f>
        <v>0</v>
      </c>
      <c r="Q874" t="s" s="187">
        <f>'INFO'!$D$15</f>
      </c>
      <c r="R874" s="188">
        <f>'INFO'!$D$17</f>
      </c>
      <c r="S874" t="s" s="187">
        <f>'INFO'!$D$18</f>
      </c>
      <c r="T874" t="s" s="187">
        <f>'INFO'!$D$19</f>
      </c>
      <c r="U874" s="186">
        <f>'INFO'!$D$22</f>
        <v>0</v>
      </c>
      <c r="V874" s="186">
        <f>'INFO'!$D$23</f>
        <v>0</v>
      </c>
      <c r="W874" t="s" s="187">
        <f>'INFO'!$D$24</f>
      </c>
      <c r="X874" s="186">
        <f>'INFO'!$D$25</f>
        <v>0</v>
      </c>
      <c r="Y874" s="186">
        <f>'INFO'!$D$26</f>
        <v>0</v>
      </c>
      <c r="Z874" s="186">
        <f>'INFO'!$D$27</f>
        <v>0</v>
      </c>
      <c r="AA874" t="s" s="187">
        <f>'INFO'!$D$28</f>
      </c>
      <c r="AB874" s="186">
        <f>'INFO'!$D$29</f>
        <v>0</v>
      </c>
      <c r="AC874" s="189">
        <f>'INFO'!$J$10</f>
        <v>0</v>
      </c>
      <c r="AD874" s="186">
        <f>'INFO'!$J$9</f>
        <v>0</v>
      </c>
      <c r="AE874" s="186">
        <f>IF($G$866&gt;0,10*$G$866/D874,0)</f>
        <v>0</v>
      </c>
    </row>
    <row r="875" ht="15.35" customHeight="1">
      <c r="A875" t="s" s="180">
        <v>529</v>
      </c>
      <c r="B875" t="s" s="204">
        <v>134</v>
      </c>
      <c r="C875" s="205">
        <v>10085</v>
      </c>
      <c r="D875" s="182">
        <f>_xlfn.SUMIFS('HOLDS'!I1:I155,'HOLDS'!C1:C155,B875)+_xlfn.SUMIFS('HOLDS'!I1:I155,'HOLDS'!C1:C155,"CH.GR.MISET")</f>
        <v>0</v>
      </c>
      <c r="E875" t="s" s="183">
        <v>1</v>
      </c>
      <c r="F875" s="184">
        <f>VLOOKUP(B875,'HOLDS'!C1:T155,5,FALSE)</f>
        <v>124</v>
      </c>
      <c r="G875" s="182">
        <f>_xlfn.SUMIFS('HOLDS'!I1:I155,'HOLDS'!C1:C155,B875)</f>
        <v>0</v>
      </c>
      <c r="H875" s="185">
        <f>F875*G875</f>
        <v>0</v>
      </c>
      <c r="I875" s="186">
        <f>'INFO'!$D$6</f>
        <v>0</v>
      </c>
      <c r="J875" s="186">
        <f>'INFO'!$D$7</f>
        <v>0</v>
      </c>
      <c r="K875" t="s" s="187">
        <f>'INFO'!$D$8</f>
      </c>
      <c r="L875" s="186">
        <f>'INFO'!$D$9</f>
        <v>0</v>
      </c>
      <c r="M875" s="186">
        <f>'INFO'!$D$10</f>
        <v>0</v>
      </c>
      <c r="N875" t="s" s="187">
        <f>'INFO'!$D$11</f>
      </c>
      <c r="O875" s="186">
        <f>'INFO'!$D$13</f>
        <v>0</v>
      </c>
      <c r="P875" s="186">
        <f>'INFO'!$D$14</f>
        <v>0</v>
      </c>
      <c r="Q875" t="s" s="187">
        <f>'INFO'!$D$15</f>
      </c>
      <c r="R875" s="188">
        <f>'INFO'!$D$17</f>
      </c>
      <c r="S875" t="s" s="187">
        <f>'INFO'!$D$18</f>
      </c>
      <c r="T875" t="s" s="187">
        <f>'INFO'!$D$19</f>
      </c>
      <c r="U875" s="186">
        <f>'INFO'!$D$22</f>
        <v>0</v>
      </c>
      <c r="V875" s="186">
        <f>'INFO'!$D$23</f>
        <v>0</v>
      </c>
      <c r="W875" t="s" s="187">
        <f>'INFO'!$D$24</f>
      </c>
      <c r="X875" s="186">
        <f>'INFO'!$D$25</f>
        <v>0</v>
      </c>
      <c r="Y875" s="186">
        <f>'INFO'!$D$26</f>
        <v>0</v>
      </c>
      <c r="Z875" s="186">
        <f>'INFO'!$D$27</f>
        <v>0</v>
      </c>
      <c r="AA875" t="s" s="187">
        <f>'INFO'!$D$28</f>
      </c>
      <c r="AB875" s="186">
        <f>'INFO'!$D$29</f>
        <v>0</v>
      </c>
      <c r="AC875" s="189">
        <f>'INFO'!$J$10</f>
        <v>0</v>
      </c>
      <c r="AD875" s="186">
        <f>'INFO'!$J$9</f>
        <v>0</v>
      </c>
      <c r="AE875" s="186">
        <f>IF($G$866&gt;0,10*$G$866/D875,0)</f>
        <v>0</v>
      </c>
    </row>
    <row r="876" ht="15.35" customHeight="1">
      <c r="A876" t="s" s="180">
        <v>530</v>
      </c>
      <c r="B876" t="s" s="204">
        <v>136</v>
      </c>
      <c r="C876" s="205">
        <v>10085</v>
      </c>
      <c r="D876" s="182">
        <f>_xlfn.SUMIFS('HOLDS'!I1:I155,'HOLDS'!C1:C155,B876)+_xlfn.SUMIFS('HOLDS'!I1:I155,'HOLDS'!C1:C155,"CH.GR.MISET")</f>
        <v>0</v>
      </c>
      <c r="E876" t="s" s="183">
        <v>1</v>
      </c>
      <c r="F876" s="184">
        <f>VLOOKUP(B876,'HOLDS'!C1:T155,5,FALSE)</f>
        <v>157.5</v>
      </c>
      <c r="G876" s="182">
        <f>_xlfn.SUMIFS('HOLDS'!I1:I155,'HOLDS'!C1:C155,B876)</f>
        <v>0</v>
      </c>
      <c r="H876" s="185">
        <f>F876*G876</f>
        <v>0</v>
      </c>
      <c r="I876" s="186">
        <f>'INFO'!$D$6</f>
        <v>0</v>
      </c>
      <c r="J876" s="186">
        <f>'INFO'!$D$7</f>
        <v>0</v>
      </c>
      <c r="K876" t="s" s="187">
        <f>'INFO'!$D$8</f>
      </c>
      <c r="L876" s="186">
        <f>'INFO'!$D$9</f>
        <v>0</v>
      </c>
      <c r="M876" s="186">
        <f>'INFO'!$D$10</f>
        <v>0</v>
      </c>
      <c r="N876" t="s" s="187">
        <f>'INFO'!$D$11</f>
      </c>
      <c r="O876" s="186">
        <f>'INFO'!$D$13</f>
        <v>0</v>
      </c>
      <c r="P876" s="186">
        <f>'INFO'!$D$14</f>
        <v>0</v>
      </c>
      <c r="Q876" t="s" s="187">
        <f>'INFO'!$D$15</f>
      </c>
      <c r="R876" s="188">
        <f>'INFO'!$D$17</f>
      </c>
      <c r="S876" t="s" s="187">
        <f>'INFO'!$D$18</f>
      </c>
      <c r="T876" t="s" s="187">
        <f>'INFO'!$D$19</f>
      </c>
      <c r="U876" s="186">
        <f>'INFO'!$D$22</f>
        <v>0</v>
      </c>
      <c r="V876" s="186">
        <f>'INFO'!$D$23</f>
        <v>0</v>
      </c>
      <c r="W876" t="s" s="187">
        <f>'INFO'!$D$24</f>
      </c>
      <c r="X876" s="186">
        <f>'INFO'!$D$25</f>
        <v>0</v>
      </c>
      <c r="Y876" s="186">
        <f>'INFO'!$D$26</f>
        <v>0</v>
      </c>
      <c r="Z876" s="186">
        <f>'INFO'!$D$27</f>
        <v>0</v>
      </c>
      <c r="AA876" t="s" s="187">
        <f>'INFO'!$D$28</f>
      </c>
      <c r="AB876" s="186">
        <f>'INFO'!$D$29</f>
        <v>0</v>
      </c>
      <c r="AC876" s="189">
        <f>'INFO'!$J$10</f>
        <v>0</v>
      </c>
      <c r="AD876" s="186">
        <f>'INFO'!$J$9</f>
        <v>0</v>
      </c>
      <c r="AE876" s="186">
        <f>IF($G$866&gt;0,10*$G$866/D876,0)</f>
        <v>0</v>
      </c>
    </row>
    <row r="877" ht="15.35" customHeight="1">
      <c r="A877" t="s" s="180">
        <v>531</v>
      </c>
      <c r="B877" t="s" s="204">
        <v>138</v>
      </c>
      <c r="C877" s="205">
        <v>10085</v>
      </c>
      <c r="D877" s="182">
        <f>_xlfn.SUMIFS('HOLDS'!I1:I155,'HOLDS'!C1:C155,B877)+_xlfn.SUMIFS('HOLDS'!I1:I155,'HOLDS'!C1:C155,"CH.GR.MISET")</f>
        <v>0</v>
      </c>
      <c r="E877" t="s" s="183">
        <v>1</v>
      </c>
      <c r="F877" s="184">
        <f>VLOOKUP(B877,'HOLDS'!C1:T155,5,FALSE)</f>
        <v>159.5</v>
      </c>
      <c r="G877" s="182">
        <f>_xlfn.SUMIFS('HOLDS'!I1:I155,'HOLDS'!C1:C155,B877)</f>
        <v>0</v>
      </c>
      <c r="H877" s="185">
        <f>F877*G877</f>
        <v>0</v>
      </c>
      <c r="I877" s="186">
        <f>'INFO'!$D$6</f>
        <v>0</v>
      </c>
      <c r="J877" s="186">
        <f>'INFO'!$D$7</f>
        <v>0</v>
      </c>
      <c r="K877" t="s" s="187">
        <f>'INFO'!$D$8</f>
      </c>
      <c r="L877" s="186">
        <f>'INFO'!$D$9</f>
        <v>0</v>
      </c>
      <c r="M877" s="186">
        <f>'INFO'!$D$10</f>
        <v>0</v>
      </c>
      <c r="N877" t="s" s="187">
        <f>'INFO'!$D$11</f>
      </c>
      <c r="O877" s="186">
        <f>'INFO'!$D$13</f>
        <v>0</v>
      </c>
      <c r="P877" s="186">
        <f>'INFO'!$D$14</f>
        <v>0</v>
      </c>
      <c r="Q877" t="s" s="187">
        <f>'INFO'!$D$15</f>
      </c>
      <c r="R877" s="188">
        <f>'INFO'!$D$17</f>
      </c>
      <c r="S877" t="s" s="187">
        <f>'INFO'!$D$18</f>
      </c>
      <c r="T877" t="s" s="187">
        <f>'INFO'!$D$19</f>
      </c>
      <c r="U877" s="186">
        <f>'INFO'!$D$22</f>
        <v>0</v>
      </c>
      <c r="V877" s="186">
        <f>'INFO'!$D$23</f>
        <v>0</v>
      </c>
      <c r="W877" t="s" s="187">
        <f>'INFO'!$D$24</f>
      </c>
      <c r="X877" s="186">
        <f>'INFO'!$D$25</f>
        <v>0</v>
      </c>
      <c r="Y877" s="186">
        <f>'INFO'!$D$26</f>
        <v>0</v>
      </c>
      <c r="Z877" s="186">
        <f>'INFO'!$D$27</f>
        <v>0</v>
      </c>
      <c r="AA877" t="s" s="187">
        <f>'INFO'!$D$28</f>
      </c>
      <c r="AB877" s="186">
        <f>'INFO'!$D$29</f>
        <v>0</v>
      </c>
      <c r="AC877" s="189">
        <f>'INFO'!$J$10</f>
        <v>0</v>
      </c>
      <c r="AD877" s="186">
        <f>'INFO'!$J$9</f>
        <v>0</v>
      </c>
      <c r="AE877" s="186">
        <f>IF($G$866&gt;0,10*$G$866/D877,0)</f>
        <v>0</v>
      </c>
    </row>
    <row r="878" ht="15.35" customHeight="1">
      <c r="A878" t="s" s="180">
        <v>532</v>
      </c>
      <c r="B878" t="s" s="204">
        <v>141</v>
      </c>
      <c r="C878" s="205">
        <v>10085</v>
      </c>
      <c r="D878" s="182">
        <f>_xlfn.SUMIFS('HOLDS'!I1:I155,'HOLDS'!C1:C155,B878)+_xlfn.SUMIFS('HOLDS'!I1:I155,'HOLDS'!C1:C155,"CH.GR.MISET")</f>
        <v>0</v>
      </c>
      <c r="E878" t="s" s="183">
        <v>1</v>
      </c>
      <c r="F878" s="184">
        <f>VLOOKUP(B878,'HOLDS'!C1:T155,5,FALSE)</f>
        <v>156</v>
      </c>
      <c r="G878" s="182">
        <f>_xlfn.SUMIFS('HOLDS'!I1:I155,'HOLDS'!C1:C155,B878)</f>
        <v>0</v>
      </c>
      <c r="H878" s="185">
        <f>F878*G878</f>
        <v>0</v>
      </c>
      <c r="I878" s="186">
        <f>'INFO'!$D$6</f>
        <v>0</v>
      </c>
      <c r="J878" s="186">
        <f>'INFO'!$D$7</f>
        <v>0</v>
      </c>
      <c r="K878" t="s" s="187">
        <f>'INFO'!$D$8</f>
      </c>
      <c r="L878" s="186">
        <f>'INFO'!$D$9</f>
        <v>0</v>
      </c>
      <c r="M878" s="186">
        <f>'INFO'!$D$10</f>
        <v>0</v>
      </c>
      <c r="N878" t="s" s="187">
        <f>'INFO'!$D$11</f>
      </c>
      <c r="O878" s="186">
        <f>'INFO'!$D$13</f>
        <v>0</v>
      </c>
      <c r="P878" s="186">
        <f>'INFO'!$D$14</f>
        <v>0</v>
      </c>
      <c r="Q878" t="s" s="187">
        <f>'INFO'!$D$15</f>
      </c>
      <c r="R878" s="188">
        <f>'INFO'!$D$17</f>
      </c>
      <c r="S878" t="s" s="187">
        <f>'INFO'!$D$18</f>
      </c>
      <c r="T878" t="s" s="187">
        <f>'INFO'!$D$19</f>
      </c>
      <c r="U878" s="186">
        <f>'INFO'!$D$22</f>
        <v>0</v>
      </c>
      <c r="V878" s="186">
        <f>'INFO'!$D$23</f>
        <v>0</v>
      </c>
      <c r="W878" t="s" s="187">
        <f>'INFO'!$D$24</f>
      </c>
      <c r="X878" s="186">
        <f>'INFO'!$D$25</f>
        <v>0</v>
      </c>
      <c r="Y878" s="186">
        <f>'INFO'!$D$26</f>
        <v>0</v>
      </c>
      <c r="Z878" s="186">
        <f>'INFO'!$D$27</f>
        <v>0</v>
      </c>
      <c r="AA878" t="s" s="187">
        <f>'INFO'!$D$28</f>
      </c>
      <c r="AB878" s="186">
        <f>'INFO'!$D$29</f>
        <v>0</v>
      </c>
      <c r="AC878" s="189">
        <f>'INFO'!$J$10</f>
        <v>0</v>
      </c>
      <c r="AD878" s="186">
        <f>'INFO'!$J$9</f>
        <v>0</v>
      </c>
      <c r="AE878" s="186">
        <f>IF($G$866&gt;0,10*$G$866/D878,0)</f>
        <v>0</v>
      </c>
    </row>
    <row r="879" ht="15.35" customHeight="1">
      <c r="A879" t="s" s="180">
        <v>533</v>
      </c>
      <c r="B879" t="s" s="204">
        <v>143</v>
      </c>
      <c r="C879" s="205">
        <v>10085</v>
      </c>
      <c r="D879" s="182">
        <f>_xlfn.SUMIFS('HOLDS'!I1:I155,'HOLDS'!C1:C155,B879)+_xlfn.SUMIFS('HOLDS'!I1:I155,'HOLDS'!C1:C155,"CH.GR.MISET")</f>
        <v>0</v>
      </c>
      <c r="E879" t="s" s="183">
        <v>1</v>
      </c>
      <c r="F879" s="184">
        <f>VLOOKUP(B879,'HOLDS'!C1:T155,5,FALSE)</f>
        <v>189.5</v>
      </c>
      <c r="G879" s="182">
        <f>_xlfn.SUMIFS('HOLDS'!I1:I155,'HOLDS'!C1:C155,B879)</f>
        <v>0</v>
      </c>
      <c r="H879" s="185">
        <f>F879*G879</f>
        <v>0</v>
      </c>
      <c r="I879" s="186">
        <f>'INFO'!$D$6</f>
        <v>0</v>
      </c>
      <c r="J879" s="186">
        <f>'INFO'!$D$7</f>
        <v>0</v>
      </c>
      <c r="K879" t="s" s="187">
        <f>'INFO'!$D$8</f>
      </c>
      <c r="L879" s="186">
        <f>'INFO'!$D$9</f>
        <v>0</v>
      </c>
      <c r="M879" s="186">
        <f>'INFO'!$D$10</f>
        <v>0</v>
      </c>
      <c r="N879" t="s" s="187">
        <f>'INFO'!$D$11</f>
      </c>
      <c r="O879" s="186">
        <f>'INFO'!$D$13</f>
        <v>0</v>
      </c>
      <c r="P879" s="186">
        <f>'INFO'!$D$14</f>
        <v>0</v>
      </c>
      <c r="Q879" t="s" s="187">
        <f>'INFO'!$D$15</f>
      </c>
      <c r="R879" s="188">
        <f>'INFO'!$D$17</f>
      </c>
      <c r="S879" t="s" s="187">
        <f>'INFO'!$D$18</f>
      </c>
      <c r="T879" t="s" s="187">
        <f>'INFO'!$D$19</f>
      </c>
      <c r="U879" s="186">
        <f>'INFO'!$D$22</f>
        <v>0</v>
      </c>
      <c r="V879" s="186">
        <f>'INFO'!$D$23</f>
        <v>0</v>
      </c>
      <c r="W879" t="s" s="187">
        <f>'INFO'!$D$24</f>
      </c>
      <c r="X879" s="186">
        <f>'INFO'!$D$25</f>
        <v>0</v>
      </c>
      <c r="Y879" s="186">
        <f>'INFO'!$D$26</f>
        <v>0</v>
      </c>
      <c r="Z879" s="186">
        <f>'INFO'!$D$27</f>
        <v>0</v>
      </c>
      <c r="AA879" t="s" s="187">
        <f>'INFO'!$D$28</f>
      </c>
      <c r="AB879" s="186">
        <f>'INFO'!$D$29</f>
        <v>0</v>
      </c>
      <c r="AC879" s="189">
        <f>'INFO'!$J$10</f>
        <v>0</v>
      </c>
      <c r="AD879" s="186">
        <f>'INFO'!$J$9</f>
        <v>0</v>
      </c>
      <c r="AE879" s="186">
        <f>IF($G$866&gt;0,10*$G$866/D879,0)</f>
        <v>0</v>
      </c>
    </row>
    <row r="880" ht="15.35" customHeight="1">
      <c r="A880" t="s" s="180">
        <v>534</v>
      </c>
      <c r="B880" t="s" s="204">
        <v>145</v>
      </c>
      <c r="C880" s="205">
        <v>10085</v>
      </c>
      <c r="D880" s="182">
        <f>_xlfn.SUMIFS('HOLDS'!I1:I155,'HOLDS'!C1:C155,B880)+_xlfn.SUMIFS('HOLDS'!I1:I155,'HOLDS'!C1:C155,"CH.GR.MISET")</f>
        <v>0</v>
      </c>
      <c r="E880" t="s" s="183">
        <v>1</v>
      </c>
      <c r="F880" s="184">
        <f>VLOOKUP(B880,'HOLDS'!C1:T155,5,FALSE)</f>
        <v>138</v>
      </c>
      <c r="G880" s="182">
        <f>_xlfn.SUMIFS('HOLDS'!I1:I155,'HOLDS'!C1:C155,B880)</f>
        <v>0</v>
      </c>
      <c r="H880" s="185">
        <f>F880*G880</f>
        <v>0</v>
      </c>
      <c r="I880" s="186">
        <f>'INFO'!$D$6</f>
        <v>0</v>
      </c>
      <c r="J880" s="186">
        <f>'INFO'!$D$7</f>
        <v>0</v>
      </c>
      <c r="K880" t="s" s="187">
        <f>'INFO'!$D$8</f>
      </c>
      <c r="L880" s="186">
        <f>'INFO'!$D$9</f>
        <v>0</v>
      </c>
      <c r="M880" s="186">
        <f>'INFO'!$D$10</f>
        <v>0</v>
      </c>
      <c r="N880" t="s" s="187">
        <f>'INFO'!$D$11</f>
      </c>
      <c r="O880" s="186">
        <f>'INFO'!$D$13</f>
        <v>0</v>
      </c>
      <c r="P880" s="186">
        <f>'INFO'!$D$14</f>
        <v>0</v>
      </c>
      <c r="Q880" t="s" s="187">
        <f>'INFO'!$D$15</f>
      </c>
      <c r="R880" s="188">
        <f>'INFO'!$D$17</f>
      </c>
      <c r="S880" t="s" s="187">
        <f>'INFO'!$D$18</f>
      </c>
      <c r="T880" t="s" s="187">
        <f>'INFO'!$D$19</f>
      </c>
      <c r="U880" s="186">
        <f>'INFO'!$D$22</f>
        <v>0</v>
      </c>
      <c r="V880" s="186">
        <f>'INFO'!$D$23</f>
        <v>0</v>
      </c>
      <c r="W880" t="s" s="187">
        <f>'INFO'!$D$24</f>
      </c>
      <c r="X880" s="186">
        <f>'INFO'!$D$25</f>
        <v>0</v>
      </c>
      <c r="Y880" s="186">
        <f>'INFO'!$D$26</f>
        <v>0</v>
      </c>
      <c r="Z880" s="186">
        <f>'INFO'!$D$27</f>
        <v>0</v>
      </c>
      <c r="AA880" t="s" s="187">
        <f>'INFO'!$D$28</f>
      </c>
      <c r="AB880" s="186">
        <f>'INFO'!$D$29</f>
        <v>0</v>
      </c>
      <c r="AC880" s="189">
        <f>'INFO'!$J$10</f>
        <v>0</v>
      </c>
      <c r="AD880" s="186">
        <f>'INFO'!$J$9</f>
        <v>0</v>
      </c>
      <c r="AE880" s="186">
        <f>IF($G$866&gt;0,10*$G$866/D880,0)</f>
        <v>0</v>
      </c>
    </row>
    <row r="881" ht="15.35" customHeight="1">
      <c r="A881" t="s" s="180">
        <v>535</v>
      </c>
      <c r="B881" t="s" s="204">
        <v>147</v>
      </c>
      <c r="C881" s="205">
        <v>10085</v>
      </c>
      <c r="D881" s="182">
        <f>_xlfn.SUMIFS('HOLDS'!I1:I155,'HOLDS'!C1:C155,B881)+_xlfn.SUMIFS('HOLDS'!I1:I155,'HOLDS'!C1:C155,"CH.GR.MISET")</f>
        <v>0</v>
      </c>
      <c r="E881" t="s" s="183">
        <v>1</v>
      </c>
      <c r="F881" s="184">
        <f>VLOOKUP(B881,'HOLDS'!C1:T155,5,FALSE)</f>
        <v>131.5</v>
      </c>
      <c r="G881" s="182">
        <f>_xlfn.SUMIFS('HOLDS'!I1:I155,'HOLDS'!C1:C155,B881)</f>
        <v>0</v>
      </c>
      <c r="H881" s="185">
        <f>F881*G881</f>
        <v>0</v>
      </c>
      <c r="I881" s="186">
        <f>'INFO'!$D$6</f>
        <v>0</v>
      </c>
      <c r="J881" s="186">
        <f>'INFO'!$D$7</f>
        <v>0</v>
      </c>
      <c r="K881" t="s" s="187">
        <f>'INFO'!$D$8</f>
      </c>
      <c r="L881" s="186">
        <f>'INFO'!$D$9</f>
        <v>0</v>
      </c>
      <c r="M881" s="186">
        <f>'INFO'!$D$10</f>
        <v>0</v>
      </c>
      <c r="N881" t="s" s="187">
        <f>'INFO'!$D$11</f>
      </c>
      <c r="O881" s="186">
        <f>'INFO'!$D$13</f>
        <v>0</v>
      </c>
      <c r="P881" s="186">
        <f>'INFO'!$D$14</f>
        <v>0</v>
      </c>
      <c r="Q881" t="s" s="187">
        <f>'INFO'!$D$15</f>
      </c>
      <c r="R881" s="188">
        <f>'INFO'!$D$17</f>
      </c>
      <c r="S881" t="s" s="187">
        <f>'INFO'!$D$18</f>
      </c>
      <c r="T881" t="s" s="187">
        <f>'INFO'!$D$19</f>
      </c>
      <c r="U881" s="186">
        <f>'INFO'!$D$22</f>
        <v>0</v>
      </c>
      <c r="V881" s="186">
        <f>'INFO'!$D$23</f>
        <v>0</v>
      </c>
      <c r="W881" t="s" s="187">
        <f>'INFO'!$D$24</f>
      </c>
      <c r="X881" s="186">
        <f>'INFO'!$D$25</f>
        <v>0</v>
      </c>
      <c r="Y881" s="186">
        <f>'INFO'!$D$26</f>
        <v>0</v>
      </c>
      <c r="Z881" s="186">
        <f>'INFO'!$D$27</f>
        <v>0</v>
      </c>
      <c r="AA881" t="s" s="187">
        <f>'INFO'!$D$28</f>
      </c>
      <c r="AB881" s="186">
        <f>'INFO'!$D$29</f>
        <v>0</v>
      </c>
      <c r="AC881" s="189">
        <f>'INFO'!$J$10</f>
        <v>0</v>
      </c>
      <c r="AD881" s="186">
        <f>'INFO'!$J$9</f>
        <v>0</v>
      </c>
      <c r="AE881" s="186">
        <f>IF($G$866&gt;0,10*$G$866/D881,0)</f>
        <v>0</v>
      </c>
    </row>
    <row r="882" ht="15.35" customHeight="1">
      <c r="A882" t="s" s="180">
        <v>536</v>
      </c>
      <c r="B882" t="s" s="204">
        <v>149</v>
      </c>
      <c r="C882" s="205">
        <v>10085</v>
      </c>
      <c r="D882" s="182">
        <f>_xlfn.SUMIFS('HOLDS'!I1:I155,'HOLDS'!C1:C155,B882)+_xlfn.SUMIFS('HOLDS'!I1:I155,'HOLDS'!C1:C155,"CH.GR.MISET")</f>
        <v>0</v>
      </c>
      <c r="E882" t="s" s="183">
        <v>1</v>
      </c>
      <c r="F882" s="184">
        <f>VLOOKUP(B882,'HOLDS'!C1:T155,5,FALSE)</f>
        <v>139.5</v>
      </c>
      <c r="G882" s="182">
        <f>_xlfn.SUMIFS('HOLDS'!I1:I155,'HOLDS'!C1:C155,B882)</f>
        <v>0</v>
      </c>
      <c r="H882" s="185">
        <f>F882*G882</f>
        <v>0</v>
      </c>
      <c r="I882" s="186">
        <f>'INFO'!$D$6</f>
        <v>0</v>
      </c>
      <c r="J882" s="186">
        <f>'INFO'!$D$7</f>
        <v>0</v>
      </c>
      <c r="K882" t="s" s="187">
        <f>'INFO'!$D$8</f>
      </c>
      <c r="L882" s="186">
        <f>'INFO'!$D$9</f>
        <v>0</v>
      </c>
      <c r="M882" s="186">
        <f>'INFO'!$D$10</f>
        <v>0</v>
      </c>
      <c r="N882" t="s" s="187">
        <f>'INFO'!$D$11</f>
      </c>
      <c r="O882" s="186">
        <f>'INFO'!$D$13</f>
        <v>0</v>
      </c>
      <c r="P882" s="186">
        <f>'INFO'!$D$14</f>
        <v>0</v>
      </c>
      <c r="Q882" t="s" s="187">
        <f>'INFO'!$D$15</f>
      </c>
      <c r="R882" s="188">
        <f>'INFO'!$D$17</f>
      </c>
      <c r="S882" t="s" s="187">
        <f>'INFO'!$D$18</f>
      </c>
      <c r="T882" t="s" s="187">
        <f>'INFO'!$D$19</f>
      </c>
      <c r="U882" s="186">
        <f>'INFO'!$D$22</f>
        <v>0</v>
      </c>
      <c r="V882" s="186">
        <f>'INFO'!$D$23</f>
        <v>0</v>
      </c>
      <c r="W882" t="s" s="187">
        <f>'INFO'!$D$24</f>
      </c>
      <c r="X882" s="186">
        <f>'INFO'!$D$25</f>
        <v>0</v>
      </c>
      <c r="Y882" s="186">
        <f>'INFO'!$D$26</f>
        <v>0</v>
      </c>
      <c r="Z882" s="186">
        <f>'INFO'!$D$27</f>
        <v>0</v>
      </c>
      <c r="AA882" t="s" s="187">
        <f>'INFO'!$D$28</f>
      </c>
      <c r="AB882" s="186">
        <f>'INFO'!$D$29</f>
        <v>0</v>
      </c>
      <c r="AC882" s="189">
        <f>'INFO'!$J$10</f>
        <v>0</v>
      </c>
      <c r="AD882" s="186">
        <f>'INFO'!$J$9</f>
        <v>0</v>
      </c>
      <c r="AE882" s="186">
        <f>IF($G$866&gt;0,10*$G$866/D882,0)</f>
        <v>0</v>
      </c>
    </row>
    <row r="883" ht="15.35" customHeight="1">
      <c r="A883" t="s" s="180">
        <v>537</v>
      </c>
      <c r="B883" t="s" s="204">
        <v>151</v>
      </c>
      <c r="C883" s="205">
        <v>10085</v>
      </c>
      <c r="D883" s="182">
        <f>_xlfn.SUMIFS('HOLDS'!I1:I155,'HOLDS'!C1:C155,B883)+_xlfn.SUMIFS('HOLDS'!I1:I155,'HOLDS'!C1:C155,"CH.GR.MISET")</f>
        <v>0</v>
      </c>
      <c r="E883" t="s" s="183">
        <v>1</v>
      </c>
      <c r="F883" s="184">
        <f>VLOOKUP(B883,'HOLDS'!C1:T155,5,FALSE)</f>
        <v>156.5</v>
      </c>
      <c r="G883" s="182">
        <f>_xlfn.SUMIFS('HOLDS'!I1:I155,'HOLDS'!C1:C155,B883)</f>
        <v>0</v>
      </c>
      <c r="H883" s="185">
        <f>F883*G883</f>
        <v>0</v>
      </c>
      <c r="I883" s="186">
        <f>'INFO'!$D$6</f>
        <v>0</v>
      </c>
      <c r="J883" s="186">
        <f>'INFO'!$D$7</f>
        <v>0</v>
      </c>
      <c r="K883" t="s" s="187">
        <f>'INFO'!$D$8</f>
      </c>
      <c r="L883" s="186">
        <f>'INFO'!$D$9</f>
        <v>0</v>
      </c>
      <c r="M883" s="186">
        <f>'INFO'!$D$10</f>
        <v>0</v>
      </c>
      <c r="N883" t="s" s="187">
        <f>'INFO'!$D$11</f>
      </c>
      <c r="O883" s="186">
        <f>'INFO'!$D$13</f>
        <v>0</v>
      </c>
      <c r="P883" s="186">
        <f>'INFO'!$D$14</f>
        <v>0</v>
      </c>
      <c r="Q883" t="s" s="187">
        <f>'INFO'!$D$15</f>
      </c>
      <c r="R883" s="188">
        <f>'INFO'!$D$17</f>
      </c>
      <c r="S883" t="s" s="187">
        <f>'INFO'!$D$18</f>
      </c>
      <c r="T883" t="s" s="187">
        <f>'INFO'!$D$19</f>
      </c>
      <c r="U883" s="186">
        <f>'INFO'!$D$22</f>
        <v>0</v>
      </c>
      <c r="V883" s="186">
        <f>'INFO'!$D$23</f>
        <v>0</v>
      </c>
      <c r="W883" t="s" s="187">
        <f>'INFO'!$D$24</f>
      </c>
      <c r="X883" s="186">
        <f>'INFO'!$D$25</f>
        <v>0</v>
      </c>
      <c r="Y883" s="186">
        <f>'INFO'!$D$26</f>
        <v>0</v>
      </c>
      <c r="Z883" s="186">
        <f>'INFO'!$D$27</f>
        <v>0</v>
      </c>
      <c r="AA883" t="s" s="187">
        <f>'INFO'!$D$28</f>
      </c>
      <c r="AB883" s="186">
        <f>'INFO'!$D$29</f>
        <v>0</v>
      </c>
      <c r="AC883" s="189">
        <f>'INFO'!$J$10</f>
        <v>0</v>
      </c>
      <c r="AD883" s="186">
        <f>'INFO'!$J$9</f>
        <v>0</v>
      </c>
      <c r="AE883" s="186">
        <f>IF($G$866&gt;0,10*$G$866/D883,0)</f>
        <v>0</v>
      </c>
    </row>
    <row r="884" ht="15.35" customHeight="1">
      <c r="A884" t="s" s="180">
        <v>538</v>
      </c>
      <c r="B884" t="s" s="204">
        <v>153</v>
      </c>
      <c r="C884" s="205">
        <v>10085</v>
      </c>
      <c r="D884" s="182">
        <f>_xlfn.SUMIFS('HOLDS'!I1:I155,'HOLDS'!C1:C155,B884)+_xlfn.SUMIFS('HOLDS'!I1:I155,'HOLDS'!C1:C155,"CH.GR.MISET")</f>
        <v>0</v>
      </c>
      <c r="E884" t="s" s="183">
        <v>1</v>
      </c>
      <c r="F884" s="184">
        <f>VLOOKUP(B884,'HOLDS'!C1:T155,5,FALSE)</f>
        <v>151</v>
      </c>
      <c r="G884" s="182">
        <f>_xlfn.SUMIFS('HOLDS'!I1:I155,'HOLDS'!C1:C155,B884)</f>
        <v>0</v>
      </c>
      <c r="H884" s="185">
        <f>F884*G884</f>
        <v>0</v>
      </c>
      <c r="I884" s="186">
        <f>'INFO'!$D$6</f>
        <v>0</v>
      </c>
      <c r="J884" s="186">
        <f>'INFO'!$D$7</f>
        <v>0</v>
      </c>
      <c r="K884" t="s" s="187">
        <f>'INFO'!$D$8</f>
      </c>
      <c r="L884" s="186">
        <f>'INFO'!$D$9</f>
        <v>0</v>
      </c>
      <c r="M884" s="186">
        <f>'INFO'!$D$10</f>
        <v>0</v>
      </c>
      <c r="N884" t="s" s="187">
        <f>'INFO'!$D$11</f>
      </c>
      <c r="O884" s="186">
        <f>'INFO'!$D$13</f>
        <v>0</v>
      </c>
      <c r="P884" s="186">
        <f>'INFO'!$D$14</f>
        <v>0</v>
      </c>
      <c r="Q884" t="s" s="187">
        <f>'INFO'!$D$15</f>
      </c>
      <c r="R884" s="188">
        <f>'INFO'!$D$17</f>
      </c>
      <c r="S884" t="s" s="187">
        <f>'INFO'!$D$18</f>
      </c>
      <c r="T884" t="s" s="187">
        <f>'INFO'!$D$19</f>
      </c>
      <c r="U884" s="186">
        <f>'INFO'!$D$22</f>
        <v>0</v>
      </c>
      <c r="V884" s="186">
        <f>'INFO'!$D$23</f>
        <v>0</v>
      </c>
      <c r="W884" t="s" s="187">
        <f>'INFO'!$D$24</f>
      </c>
      <c r="X884" s="186">
        <f>'INFO'!$D$25</f>
        <v>0</v>
      </c>
      <c r="Y884" s="186">
        <f>'INFO'!$D$26</f>
        <v>0</v>
      </c>
      <c r="Z884" s="186">
        <f>'INFO'!$D$27</f>
        <v>0</v>
      </c>
      <c r="AA884" t="s" s="187">
        <f>'INFO'!$D$28</f>
      </c>
      <c r="AB884" s="186">
        <f>'INFO'!$D$29</f>
        <v>0</v>
      </c>
      <c r="AC884" s="189">
        <f>'INFO'!$J$10</f>
        <v>0</v>
      </c>
      <c r="AD884" s="186">
        <f>'INFO'!$J$9</f>
        <v>0</v>
      </c>
      <c r="AE884" s="186">
        <f>IF($G$866&gt;0,10*$G$866/D884,0)</f>
        <v>0</v>
      </c>
    </row>
    <row r="885" ht="15.35" customHeight="1">
      <c r="A885" t="s" s="180">
        <v>539</v>
      </c>
      <c r="B885" t="s" s="204">
        <v>155</v>
      </c>
      <c r="C885" s="205">
        <v>10085</v>
      </c>
      <c r="D885" s="182">
        <f>_xlfn.SUMIFS('HOLDS'!I1:I155,'HOLDS'!C1:C155,B885)+_xlfn.SUMIFS('HOLDS'!I1:I155,'HOLDS'!C1:C155,"CH.GR.MISET")</f>
        <v>0</v>
      </c>
      <c r="E885" t="s" s="183">
        <v>1</v>
      </c>
      <c r="F885" s="184">
        <f>VLOOKUP(B885,'HOLDS'!C1:T155,5,FALSE)</f>
        <v>162.5</v>
      </c>
      <c r="G885" s="182">
        <f>_xlfn.SUMIFS('HOLDS'!I1:I155,'HOLDS'!C1:C155,B885)</f>
        <v>0</v>
      </c>
      <c r="H885" s="185">
        <f>F885*G885</f>
        <v>0</v>
      </c>
      <c r="I885" s="186">
        <f>'INFO'!$D$6</f>
        <v>0</v>
      </c>
      <c r="J885" s="186">
        <f>'INFO'!$D$7</f>
        <v>0</v>
      </c>
      <c r="K885" t="s" s="187">
        <f>'INFO'!$D$8</f>
      </c>
      <c r="L885" s="186">
        <f>'INFO'!$D$9</f>
        <v>0</v>
      </c>
      <c r="M885" s="186">
        <f>'INFO'!$D$10</f>
        <v>0</v>
      </c>
      <c r="N885" t="s" s="187">
        <f>'INFO'!$D$11</f>
      </c>
      <c r="O885" s="186">
        <f>'INFO'!$D$13</f>
        <v>0</v>
      </c>
      <c r="P885" s="186">
        <f>'INFO'!$D$14</f>
        <v>0</v>
      </c>
      <c r="Q885" t="s" s="187">
        <f>'INFO'!$D$15</f>
      </c>
      <c r="R885" s="188">
        <f>'INFO'!$D$17</f>
      </c>
      <c r="S885" t="s" s="187">
        <f>'INFO'!$D$18</f>
      </c>
      <c r="T885" t="s" s="187">
        <f>'INFO'!$D$19</f>
      </c>
      <c r="U885" s="186">
        <f>'INFO'!$D$22</f>
        <v>0</v>
      </c>
      <c r="V885" s="186">
        <f>'INFO'!$D$23</f>
        <v>0</v>
      </c>
      <c r="W885" t="s" s="187">
        <f>'INFO'!$D$24</f>
      </c>
      <c r="X885" s="186">
        <f>'INFO'!$D$25</f>
        <v>0</v>
      </c>
      <c r="Y885" s="186">
        <f>'INFO'!$D$26</f>
        <v>0</v>
      </c>
      <c r="Z885" s="186">
        <f>'INFO'!$D$27</f>
        <v>0</v>
      </c>
      <c r="AA885" t="s" s="187">
        <f>'INFO'!$D$28</f>
      </c>
      <c r="AB885" s="186">
        <f>'INFO'!$D$29</f>
        <v>0</v>
      </c>
      <c r="AC885" s="189">
        <f>'INFO'!$J$10</f>
        <v>0</v>
      </c>
      <c r="AD885" s="186">
        <f>'INFO'!$J$9</f>
        <v>0</v>
      </c>
      <c r="AE885" s="186">
        <f>IF($G$866&gt;0,10*$G$866/D885,0)</f>
        <v>0</v>
      </c>
    </row>
    <row r="886" ht="15.35" customHeight="1">
      <c r="A886" t="s" s="180">
        <v>540</v>
      </c>
      <c r="B886" t="s" s="204">
        <v>157</v>
      </c>
      <c r="C886" s="205">
        <v>10085</v>
      </c>
      <c r="D886" s="182">
        <f>_xlfn.SUMIFS('HOLDS'!I1:I155,'HOLDS'!C1:C155,B886)+_xlfn.SUMIFS('HOLDS'!I1:I155,'HOLDS'!C1:C155,"CH.GR.MISET")</f>
        <v>0</v>
      </c>
      <c r="E886" t="s" s="183">
        <v>1</v>
      </c>
      <c r="F886" s="184">
        <f>VLOOKUP(B886,'HOLDS'!C1:T155,5,FALSE)</f>
        <v>139.5</v>
      </c>
      <c r="G886" s="182">
        <f>_xlfn.SUMIFS('HOLDS'!I1:I155,'HOLDS'!C1:C155,B886)</f>
        <v>0</v>
      </c>
      <c r="H886" s="185">
        <f>F886*G886</f>
        <v>0</v>
      </c>
      <c r="I886" s="186">
        <f>'INFO'!$D$6</f>
        <v>0</v>
      </c>
      <c r="J886" s="186">
        <f>'INFO'!$D$7</f>
        <v>0</v>
      </c>
      <c r="K886" t="s" s="187">
        <f>'INFO'!$D$8</f>
      </c>
      <c r="L886" s="186">
        <f>'INFO'!$D$9</f>
        <v>0</v>
      </c>
      <c r="M886" s="186">
        <f>'INFO'!$D$10</f>
        <v>0</v>
      </c>
      <c r="N886" t="s" s="187">
        <f>'INFO'!$D$11</f>
      </c>
      <c r="O886" s="186">
        <f>'INFO'!$D$13</f>
        <v>0</v>
      </c>
      <c r="P886" s="186">
        <f>'INFO'!$D$14</f>
        <v>0</v>
      </c>
      <c r="Q886" t="s" s="187">
        <f>'INFO'!$D$15</f>
      </c>
      <c r="R886" s="188">
        <f>'INFO'!$D$17</f>
      </c>
      <c r="S886" t="s" s="187">
        <f>'INFO'!$D$18</f>
      </c>
      <c r="T886" t="s" s="187">
        <f>'INFO'!$D$19</f>
      </c>
      <c r="U886" s="186">
        <f>'INFO'!$D$22</f>
        <v>0</v>
      </c>
      <c r="V886" s="186">
        <f>'INFO'!$D$23</f>
        <v>0</v>
      </c>
      <c r="W886" t="s" s="187">
        <f>'INFO'!$D$24</f>
      </c>
      <c r="X886" s="186">
        <f>'INFO'!$D$25</f>
        <v>0</v>
      </c>
      <c r="Y886" s="186">
        <f>'INFO'!$D$26</f>
        <v>0</v>
      </c>
      <c r="Z886" s="186">
        <f>'INFO'!$D$27</f>
        <v>0</v>
      </c>
      <c r="AA886" t="s" s="187">
        <f>'INFO'!$D$28</f>
      </c>
      <c r="AB886" s="186">
        <f>'INFO'!$D$29</f>
        <v>0</v>
      </c>
      <c r="AC886" s="189">
        <f>'INFO'!$J$10</f>
        <v>0</v>
      </c>
      <c r="AD886" s="186">
        <f>'INFO'!$J$9</f>
        <v>0</v>
      </c>
      <c r="AE886" s="186">
        <f>IF($G$866&gt;0,10*$G$866/D886,0)</f>
        <v>0</v>
      </c>
    </row>
    <row r="887" ht="15.35" customHeight="1">
      <c r="A887" t="s" s="180">
        <v>541</v>
      </c>
      <c r="B887" t="s" s="204">
        <v>160</v>
      </c>
      <c r="C887" s="205">
        <v>10085</v>
      </c>
      <c r="D887" s="182">
        <f>_xlfn.SUMIFS('HOLDS'!I1:I155,'HOLDS'!C1:C155,B887)+_xlfn.SUMIFS('HOLDS'!I1:I155,'HOLDS'!C1:C155,"CH.GR.MISET")</f>
        <v>0</v>
      </c>
      <c r="E887" t="s" s="183">
        <v>1</v>
      </c>
      <c r="F887" s="184">
        <f>VLOOKUP(B887,'HOLDS'!C1:T155,5,FALSE)</f>
        <v>227.5</v>
      </c>
      <c r="G887" s="182">
        <f>_xlfn.SUMIFS('HOLDS'!I1:I155,'HOLDS'!C1:C155,B887)</f>
        <v>0</v>
      </c>
      <c r="H887" s="185">
        <f>F887*G887</f>
        <v>0</v>
      </c>
      <c r="I887" s="186">
        <f>'INFO'!$D$6</f>
        <v>0</v>
      </c>
      <c r="J887" s="186">
        <f>'INFO'!$D$7</f>
        <v>0</v>
      </c>
      <c r="K887" t="s" s="187">
        <f>'INFO'!$D$8</f>
      </c>
      <c r="L887" s="186">
        <f>'INFO'!$D$9</f>
        <v>0</v>
      </c>
      <c r="M887" s="186">
        <f>'INFO'!$D$10</f>
        <v>0</v>
      </c>
      <c r="N887" t="s" s="187">
        <f>'INFO'!$D$11</f>
      </c>
      <c r="O887" s="186">
        <f>'INFO'!$D$13</f>
        <v>0</v>
      </c>
      <c r="P887" s="186">
        <f>'INFO'!$D$14</f>
        <v>0</v>
      </c>
      <c r="Q887" t="s" s="187">
        <f>'INFO'!$D$15</f>
      </c>
      <c r="R887" s="188">
        <f>'INFO'!$D$17</f>
      </c>
      <c r="S887" t="s" s="187">
        <f>'INFO'!$D$18</f>
      </c>
      <c r="T887" t="s" s="187">
        <f>'INFO'!$D$19</f>
      </c>
      <c r="U887" s="186">
        <f>'INFO'!$D$22</f>
        <v>0</v>
      </c>
      <c r="V887" s="186">
        <f>'INFO'!$D$23</f>
        <v>0</v>
      </c>
      <c r="W887" t="s" s="187">
        <f>'INFO'!$D$24</f>
      </c>
      <c r="X887" s="186">
        <f>'INFO'!$D$25</f>
        <v>0</v>
      </c>
      <c r="Y887" s="186">
        <f>'INFO'!$D$26</f>
        <v>0</v>
      </c>
      <c r="Z887" s="186">
        <f>'INFO'!$D$27</f>
        <v>0</v>
      </c>
      <c r="AA887" t="s" s="187">
        <f>'INFO'!$D$28</f>
      </c>
      <c r="AB887" s="186">
        <f>'INFO'!$D$29</f>
        <v>0</v>
      </c>
      <c r="AC887" s="189">
        <f>'INFO'!$J$10</f>
        <v>0</v>
      </c>
      <c r="AD887" s="186">
        <f>'INFO'!$J$9</f>
        <v>0</v>
      </c>
      <c r="AE887" s="186">
        <f>IF($G$866&gt;0,10*$G$866/D887,0)</f>
        <v>0</v>
      </c>
    </row>
    <row r="888" ht="15.35" customHeight="1">
      <c r="A888" t="s" s="180">
        <v>542</v>
      </c>
      <c r="B888" t="s" s="204">
        <v>162</v>
      </c>
      <c r="C888" s="205">
        <v>10085</v>
      </c>
      <c r="D888" s="182">
        <f>_xlfn.SUMIFS('HOLDS'!I1:I155,'HOLDS'!C1:C155,B888)+_xlfn.SUMIFS('HOLDS'!I1:I155,'HOLDS'!C1:C155,"CH.GR.MISET")</f>
        <v>0</v>
      </c>
      <c r="E888" t="s" s="183">
        <v>1</v>
      </c>
      <c r="F888" s="184">
        <f>VLOOKUP(B888,'HOLDS'!C1:T155,5,FALSE)</f>
        <v>156</v>
      </c>
      <c r="G888" s="182">
        <f>_xlfn.SUMIFS('HOLDS'!I1:I155,'HOLDS'!C1:C155,B888)</f>
        <v>0</v>
      </c>
      <c r="H888" s="185">
        <f>F888*G888</f>
        <v>0</v>
      </c>
      <c r="I888" s="186">
        <f>'INFO'!$D$6</f>
        <v>0</v>
      </c>
      <c r="J888" s="186">
        <f>'INFO'!$D$7</f>
        <v>0</v>
      </c>
      <c r="K888" t="s" s="187">
        <f>'INFO'!$D$8</f>
      </c>
      <c r="L888" s="186">
        <f>'INFO'!$D$9</f>
        <v>0</v>
      </c>
      <c r="M888" s="186">
        <f>'INFO'!$D$10</f>
        <v>0</v>
      </c>
      <c r="N888" t="s" s="187">
        <f>'INFO'!$D$11</f>
      </c>
      <c r="O888" s="186">
        <f>'INFO'!$D$13</f>
        <v>0</v>
      </c>
      <c r="P888" s="186">
        <f>'INFO'!$D$14</f>
        <v>0</v>
      </c>
      <c r="Q888" t="s" s="187">
        <f>'INFO'!$D$15</f>
      </c>
      <c r="R888" s="188">
        <f>'INFO'!$D$17</f>
      </c>
      <c r="S888" t="s" s="187">
        <f>'INFO'!$D$18</f>
      </c>
      <c r="T888" t="s" s="187">
        <f>'INFO'!$D$19</f>
      </c>
      <c r="U888" s="186">
        <f>'INFO'!$D$22</f>
        <v>0</v>
      </c>
      <c r="V888" s="186">
        <f>'INFO'!$D$23</f>
        <v>0</v>
      </c>
      <c r="W888" t="s" s="187">
        <f>'INFO'!$D$24</f>
      </c>
      <c r="X888" s="186">
        <f>'INFO'!$D$25</f>
        <v>0</v>
      </c>
      <c r="Y888" s="186">
        <f>'INFO'!$D$26</f>
        <v>0</v>
      </c>
      <c r="Z888" s="186">
        <f>'INFO'!$D$27</f>
        <v>0</v>
      </c>
      <c r="AA888" t="s" s="187">
        <f>'INFO'!$D$28</f>
      </c>
      <c r="AB888" s="186">
        <f>'INFO'!$D$29</f>
        <v>0</v>
      </c>
      <c r="AC888" s="189">
        <f>'INFO'!$J$10</f>
        <v>0</v>
      </c>
      <c r="AD888" s="186">
        <f>'INFO'!$J$9</f>
        <v>0</v>
      </c>
      <c r="AE888" s="186">
        <f>IF($G$866&gt;0,10*$G$866/D888,0)</f>
        <v>0</v>
      </c>
    </row>
    <row r="889" ht="15.35" customHeight="1">
      <c r="A889" t="s" s="180">
        <v>543</v>
      </c>
      <c r="B889" t="s" s="204">
        <v>164</v>
      </c>
      <c r="C889" s="205">
        <v>10085</v>
      </c>
      <c r="D889" s="182">
        <f>_xlfn.SUMIFS('HOLDS'!I1:I155,'HOLDS'!C1:C155,B889)+_xlfn.SUMIFS('HOLDS'!I1:I155,'HOLDS'!C1:C155,"CH.GR.MISET")</f>
        <v>0</v>
      </c>
      <c r="E889" t="s" s="183">
        <v>1</v>
      </c>
      <c r="F889" s="184">
        <f>VLOOKUP(B889,'HOLDS'!C1:T155,5,FALSE)</f>
        <v>148</v>
      </c>
      <c r="G889" s="182">
        <f>_xlfn.SUMIFS('HOLDS'!I1:I155,'HOLDS'!C1:C155,B889)</f>
        <v>0</v>
      </c>
      <c r="H889" s="185">
        <f>F889*G889</f>
        <v>0</v>
      </c>
      <c r="I889" s="186">
        <f>'INFO'!$D$6</f>
        <v>0</v>
      </c>
      <c r="J889" s="186">
        <f>'INFO'!$D$7</f>
        <v>0</v>
      </c>
      <c r="K889" t="s" s="187">
        <f>'INFO'!$D$8</f>
      </c>
      <c r="L889" s="186">
        <f>'INFO'!$D$9</f>
        <v>0</v>
      </c>
      <c r="M889" s="186">
        <f>'INFO'!$D$10</f>
        <v>0</v>
      </c>
      <c r="N889" t="s" s="187">
        <f>'INFO'!$D$11</f>
      </c>
      <c r="O889" s="186">
        <f>'INFO'!$D$13</f>
        <v>0</v>
      </c>
      <c r="P889" s="186">
        <f>'INFO'!$D$14</f>
        <v>0</v>
      </c>
      <c r="Q889" t="s" s="187">
        <f>'INFO'!$D$15</f>
      </c>
      <c r="R889" s="188">
        <f>'INFO'!$D$17</f>
      </c>
      <c r="S889" t="s" s="187">
        <f>'INFO'!$D$18</f>
      </c>
      <c r="T889" t="s" s="187">
        <f>'INFO'!$D$19</f>
      </c>
      <c r="U889" s="186">
        <f>'INFO'!$D$22</f>
        <v>0</v>
      </c>
      <c r="V889" s="186">
        <f>'INFO'!$D$23</f>
        <v>0</v>
      </c>
      <c r="W889" t="s" s="187">
        <f>'INFO'!$D$24</f>
      </c>
      <c r="X889" s="186">
        <f>'INFO'!$D$25</f>
        <v>0</v>
      </c>
      <c r="Y889" s="186">
        <f>'INFO'!$D$26</f>
        <v>0</v>
      </c>
      <c r="Z889" s="186">
        <f>'INFO'!$D$27</f>
        <v>0</v>
      </c>
      <c r="AA889" t="s" s="187">
        <f>'INFO'!$D$28</f>
      </c>
      <c r="AB889" s="186">
        <f>'INFO'!$D$29</f>
        <v>0</v>
      </c>
      <c r="AC889" s="189">
        <f>'INFO'!$J$10</f>
        <v>0</v>
      </c>
      <c r="AD889" s="186">
        <f>'INFO'!$J$9</f>
        <v>0</v>
      </c>
      <c r="AE889" s="186">
        <f>IF($G$866&gt;0,10*$G$866/D889,0)</f>
        <v>0</v>
      </c>
    </row>
    <row r="890" ht="15.35" customHeight="1">
      <c r="A890" t="s" s="180">
        <v>544</v>
      </c>
      <c r="B890" t="s" s="204">
        <v>166</v>
      </c>
      <c r="C890" s="205">
        <v>10085</v>
      </c>
      <c r="D890" s="182">
        <f>_xlfn.SUMIFS('HOLDS'!I1:I155,'HOLDS'!C1:C155,B890)+_xlfn.SUMIFS('HOLDS'!I1:I155,'HOLDS'!C1:C155,"CH.GR.MISET")</f>
        <v>0</v>
      </c>
      <c r="E890" t="s" s="183">
        <v>1</v>
      </c>
      <c r="F890" s="184">
        <f>VLOOKUP(B890,'HOLDS'!C1:T155,5,FALSE)</f>
        <v>157.5</v>
      </c>
      <c r="G890" s="182">
        <f>_xlfn.SUMIFS('HOLDS'!I1:I155,'HOLDS'!C1:C155,B890)</f>
        <v>0</v>
      </c>
      <c r="H890" s="185">
        <f>F890*G890</f>
        <v>0</v>
      </c>
      <c r="I890" s="186">
        <f>'INFO'!$D$6</f>
        <v>0</v>
      </c>
      <c r="J890" s="186">
        <f>'INFO'!$D$7</f>
        <v>0</v>
      </c>
      <c r="K890" t="s" s="187">
        <f>'INFO'!$D$8</f>
      </c>
      <c r="L890" s="186">
        <f>'INFO'!$D$9</f>
        <v>0</v>
      </c>
      <c r="M890" s="186">
        <f>'INFO'!$D$10</f>
        <v>0</v>
      </c>
      <c r="N890" t="s" s="187">
        <f>'INFO'!$D$11</f>
      </c>
      <c r="O890" s="186">
        <f>'INFO'!$D$13</f>
        <v>0</v>
      </c>
      <c r="P890" s="186">
        <f>'INFO'!$D$14</f>
        <v>0</v>
      </c>
      <c r="Q890" t="s" s="187">
        <f>'INFO'!$D$15</f>
      </c>
      <c r="R890" s="188">
        <f>'INFO'!$D$17</f>
      </c>
      <c r="S890" t="s" s="187">
        <f>'INFO'!$D$18</f>
      </c>
      <c r="T890" t="s" s="187">
        <f>'INFO'!$D$19</f>
      </c>
      <c r="U890" s="186">
        <f>'INFO'!$D$22</f>
        <v>0</v>
      </c>
      <c r="V890" s="186">
        <f>'INFO'!$D$23</f>
        <v>0</v>
      </c>
      <c r="W890" t="s" s="187">
        <f>'INFO'!$D$24</f>
      </c>
      <c r="X890" s="186">
        <f>'INFO'!$D$25</f>
        <v>0</v>
      </c>
      <c r="Y890" s="186">
        <f>'INFO'!$D$26</f>
        <v>0</v>
      </c>
      <c r="Z890" s="186">
        <f>'INFO'!$D$27</f>
        <v>0</v>
      </c>
      <c r="AA890" t="s" s="187">
        <f>'INFO'!$D$28</f>
      </c>
      <c r="AB890" s="186">
        <f>'INFO'!$D$29</f>
        <v>0</v>
      </c>
      <c r="AC890" s="189">
        <f>'INFO'!$J$10</f>
        <v>0</v>
      </c>
      <c r="AD890" s="186">
        <f>'INFO'!$J$9</f>
        <v>0</v>
      </c>
      <c r="AE890" s="186">
        <f>IF($G$866&gt;0,10*$G$866/D890,0)</f>
        <v>0</v>
      </c>
    </row>
    <row r="891" ht="15.35" customHeight="1">
      <c r="A891" t="s" s="180">
        <v>545</v>
      </c>
      <c r="B891" t="s" s="204">
        <v>168</v>
      </c>
      <c r="C891" s="205">
        <v>10085</v>
      </c>
      <c r="D891" s="182">
        <f>_xlfn.SUMIFS('HOLDS'!I1:I155,'HOLDS'!C1:C155,B891)+_xlfn.SUMIFS('HOLDS'!I1:I155,'HOLDS'!C1:C155,"CH.GR.MISET")</f>
        <v>0</v>
      </c>
      <c r="E891" t="s" s="183">
        <v>1</v>
      </c>
      <c r="F891" s="184">
        <f>VLOOKUP(B891,'HOLDS'!C1:T155,5,FALSE)</f>
        <v>166.5</v>
      </c>
      <c r="G891" s="182">
        <f>_xlfn.SUMIFS('HOLDS'!I1:I155,'HOLDS'!C1:C155,B891)</f>
        <v>0</v>
      </c>
      <c r="H891" s="185">
        <f>F891*G891</f>
        <v>0</v>
      </c>
      <c r="I891" s="186">
        <f>'INFO'!$D$6</f>
        <v>0</v>
      </c>
      <c r="J891" s="186">
        <f>'INFO'!$D$7</f>
        <v>0</v>
      </c>
      <c r="K891" t="s" s="187">
        <f>'INFO'!$D$8</f>
      </c>
      <c r="L891" s="186">
        <f>'INFO'!$D$9</f>
        <v>0</v>
      </c>
      <c r="M891" s="186">
        <f>'INFO'!$D$10</f>
        <v>0</v>
      </c>
      <c r="N891" t="s" s="187">
        <f>'INFO'!$D$11</f>
      </c>
      <c r="O891" s="186">
        <f>'INFO'!$D$13</f>
        <v>0</v>
      </c>
      <c r="P891" s="186">
        <f>'INFO'!$D$14</f>
        <v>0</v>
      </c>
      <c r="Q891" t="s" s="187">
        <f>'INFO'!$D$15</f>
      </c>
      <c r="R891" s="188">
        <f>'INFO'!$D$17</f>
      </c>
      <c r="S891" t="s" s="187">
        <f>'INFO'!$D$18</f>
      </c>
      <c r="T891" t="s" s="187">
        <f>'INFO'!$D$19</f>
      </c>
      <c r="U891" s="186">
        <f>'INFO'!$D$22</f>
        <v>0</v>
      </c>
      <c r="V891" s="186">
        <f>'INFO'!$D$23</f>
        <v>0</v>
      </c>
      <c r="W891" t="s" s="187">
        <f>'INFO'!$D$24</f>
      </c>
      <c r="X891" s="186">
        <f>'INFO'!$D$25</f>
        <v>0</v>
      </c>
      <c r="Y891" s="186">
        <f>'INFO'!$D$26</f>
        <v>0</v>
      </c>
      <c r="Z891" s="186">
        <f>'INFO'!$D$27</f>
        <v>0</v>
      </c>
      <c r="AA891" t="s" s="187">
        <f>'INFO'!$D$28</f>
      </c>
      <c r="AB891" s="186">
        <f>'INFO'!$D$29</f>
        <v>0</v>
      </c>
      <c r="AC891" s="189">
        <f>'INFO'!$J$10</f>
        <v>0</v>
      </c>
      <c r="AD891" s="186">
        <f>'INFO'!$J$9</f>
        <v>0</v>
      </c>
      <c r="AE891" s="186">
        <f>IF($G$866&gt;0,10*$G$866/D891,0)</f>
        <v>0</v>
      </c>
    </row>
    <row r="892" ht="15.35" customHeight="1">
      <c r="A892" t="s" s="180">
        <v>546</v>
      </c>
      <c r="B892" t="s" s="204">
        <v>170</v>
      </c>
      <c r="C892" s="205">
        <v>10085</v>
      </c>
      <c r="D892" s="182">
        <f>_xlfn.SUMIFS('HOLDS'!I1:I155,'HOLDS'!C1:C155,B892)+_xlfn.SUMIFS('HOLDS'!I1:I155,'HOLDS'!C1:C155,"CH.GR.MISET")</f>
        <v>0</v>
      </c>
      <c r="E892" t="s" s="183">
        <v>1</v>
      </c>
      <c r="F892" s="184">
        <f>VLOOKUP(B892,'HOLDS'!C1:T155,5,FALSE)</f>
        <v>166.5</v>
      </c>
      <c r="G892" s="182">
        <f>_xlfn.SUMIFS('HOLDS'!I1:I155,'HOLDS'!C1:C155,B892)</f>
        <v>0</v>
      </c>
      <c r="H892" s="185">
        <f>F892*G892</f>
        <v>0</v>
      </c>
      <c r="I892" s="186">
        <f>'INFO'!$D$6</f>
        <v>0</v>
      </c>
      <c r="J892" s="186">
        <f>'INFO'!$D$7</f>
        <v>0</v>
      </c>
      <c r="K892" t="s" s="187">
        <f>'INFO'!$D$8</f>
      </c>
      <c r="L892" s="186">
        <f>'INFO'!$D$9</f>
        <v>0</v>
      </c>
      <c r="M892" s="186">
        <f>'INFO'!$D$10</f>
        <v>0</v>
      </c>
      <c r="N892" t="s" s="187">
        <f>'INFO'!$D$11</f>
      </c>
      <c r="O892" s="186">
        <f>'INFO'!$D$13</f>
        <v>0</v>
      </c>
      <c r="P892" s="186">
        <f>'INFO'!$D$14</f>
        <v>0</v>
      </c>
      <c r="Q892" t="s" s="187">
        <f>'INFO'!$D$15</f>
      </c>
      <c r="R892" s="188">
        <f>'INFO'!$D$17</f>
      </c>
      <c r="S892" t="s" s="187">
        <f>'INFO'!$D$18</f>
      </c>
      <c r="T892" t="s" s="187">
        <f>'INFO'!$D$19</f>
      </c>
      <c r="U892" s="186">
        <f>'INFO'!$D$22</f>
        <v>0</v>
      </c>
      <c r="V892" s="186">
        <f>'INFO'!$D$23</f>
        <v>0</v>
      </c>
      <c r="W892" t="s" s="187">
        <f>'INFO'!$D$24</f>
      </c>
      <c r="X892" s="186">
        <f>'INFO'!$D$25</f>
        <v>0</v>
      </c>
      <c r="Y892" s="186">
        <f>'INFO'!$D$26</f>
        <v>0</v>
      </c>
      <c r="Z892" s="186">
        <f>'INFO'!$D$27</f>
        <v>0</v>
      </c>
      <c r="AA892" t="s" s="187">
        <f>'INFO'!$D$28</f>
      </c>
      <c r="AB892" s="186">
        <f>'INFO'!$D$29</f>
        <v>0</v>
      </c>
      <c r="AC892" s="189">
        <f>'INFO'!$J$10</f>
        <v>0</v>
      </c>
      <c r="AD892" s="186">
        <f>'INFO'!$J$9</f>
        <v>0</v>
      </c>
      <c r="AE892" s="186">
        <f>IF($G$866&gt;0,10*$G$866/D892,0)</f>
        <v>0</v>
      </c>
    </row>
    <row r="893" ht="15.35" customHeight="1">
      <c r="A893" t="s" s="180">
        <v>547</v>
      </c>
      <c r="B893" t="s" s="204">
        <v>172</v>
      </c>
      <c r="C893" s="205">
        <v>10085</v>
      </c>
      <c r="D893" s="182">
        <f>_xlfn.SUMIFS('HOLDS'!I1:I155,'HOLDS'!C1:C155,B893)+_xlfn.SUMIFS('HOLDS'!I1:I155,'HOLDS'!C1:C155,"CH.GR.MISET")</f>
        <v>0</v>
      </c>
      <c r="E893" t="s" s="183">
        <v>1</v>
      </c>
      <c r="F893" s="184">
        <f>VLOOKUP(B893,'HOLDS'!C1:T155,5,FALSE)</f>
        <v>164.5</v>
      </c>
      <c r="G893" s="182">
        <f>_xlfn.SUMIFS('HOLDS'!I1:I155,'HOLDS'!C1:C155,B893)</f>
        <v>0</v>
      </c>
      <c r="H893" s="185">
        <f>F893*G893</f>
        <v>0</v>
      </c>
      <c r="I893" s="186">
        <f>'INFO'!$D$6</f>
        <v>0</v>
      </c>
      <c r="J893" s="186">
        <f>'INFO'!$D$7</f>
        <v>0</v>
      </c>
      <c r="K893" t="s" s="187">
        <f>'INFO'!$D$8</f>
      </c>
      <c r="L893" s="186">
        <f>'INFO'!$D$9</f>
        <v>0</v>
      </c>
      <c r="M893" s="186">
        <f>'INFO'!$D$10</f>
        <v>0</v>
      </c>
      <c r="N893" t="s" s="187">
        <f>'INFO'!$D$11</f>
      </c>
      <c r="O893" s="186">
        <f>'INFO'!$D$13</f>
        <v>0</v>
      </c>
      <c r="P893" s="186">
        <f>'INFO'!$D$14</f>
        <v>0</v>
      </c>
      <c r="Q893" t="s" s="187">
        <f>'INFO'!$D$15</f>
      </c>
      <c r="R893" s="188">
        <f>'INFO'!$D$17</f>
      </c>
      <c r="S893" t="s" s="187">
        <f>'INFO'!$D$18</f>
      </c>
      <c r="T893" t="s" s="187">
        <f>'INFO'!$D$19</f>
      </c>
      <c r="U893" s="186">
        <f>'INFO'!$D$22</f>
        <v>0</v>
      </c>
      <c r="V893" s="186">
        <f>'INFO'!$D$23</f>
        <v>0</v>
      </c>
      <c r="W893" t="s" s="187">
        <f>'INFO'!$D$24</f>
      </c>
      <c r="X893" s="186">
        <f>'INFO'!$D$25</f>
        <v>0</v>
      </c>
      <c r="Y893" s="186">
        <f>'INFO'!$D$26</f>
        <v>0</v>
      </c>
      <c r="Z893" s="186">
        <f>'INFO'!$D$27</f>
        <v>0</v>
      </c>
      <c r="AA893" t="s" s="187">
        <f>'INFO'!$D$28</f>
      </c>
      <c r="AB893" s="186">
        <f>'INFO'!$D$29</f>
        <v>0</v>
      </c>
      <c r="AC893" s="189">
        <f>'INFO'!$J$10</f>
        <v>0</v>
      </c>
      <c r="AD893" s="186">
        <f>'INFO'!$J$9</f>
        <v>0</v>
      </c>
      <c r="AE893" s="186">
        <f>IF($G$866&gt;0,10*$G$866/D893,0)</f>
        <v>0</v>
      </c>
    </row>
    <row r="894" ht="15.35" customHeight="1">
      <c r="A894" t="s" s="180">
        <v>548</v>
      </c>
      <c r="B894" t="s" s="204">
        <v>174</v>
      </c>
      <c r="C894" s="205">
        <v>10085</v>
      </c>
      <c r="D894" s="182">
        <f>_xlfn.SUMIFS('HOLDS'!I1:I155,'HOLDS'!C1:C155,B894)+_xlfn.SUMIFS('HOLDS'!I1:I155,'HOLDS'!C1:C155,"CH.GR.MISET")</f>
        <v>0</v>
      </c>
      <c r="E894" t="s" s="183">
        <v>1</v>
      </c>
      <c r="F894" s="184">
        <f>VLOOKUP(B894,'HOLDS'!C1:T155,5,FALSE)</f>
        <v>148</v>
      </c>
      <c r="G894" s="182">
        <f>_xlfn.SUMIFS('HOLDS'!I1:I155,'HOLDS'!C1:C155,B894)</f>
        <v>0</v>
      </c>
      <c r="H894" s="185">
        <f>F894*G894</f>
        <v>0</v>
      </c>
      <c r="I894" s="186">
        <f>'INFO'!$D$6</f>
        <v>0</v>
      </c>
      <c r="J894" s="186">
        <f>'INFO'!$D$7</f>
        <v>0</v>
      </c>
      <c r="K894" t="s" s="187">
        <f>'INFO'!$D$8</f>
      </c>
      <c r="L894" s="186">
        <f>'INFO'!$D$9</f>
        <v>0</v>
      </c>
      <c r="M894" s="186">
        <f>'INFO'!$D$10</f>
        <v>0</v>
      </c>
      <c r="N894" t="s" s="187">
        <f>'INFO'!$D$11</f>
      </c>
      <c r="O894" s="186">
        <f>'INFO'!$D$13</f>
        <v>0</v>
      </c>
      <c r="P894" s="186">
        <f>'INFO'!$D$14</f>
        <v>0</v>
      </c>
      <c r="Q894" t="s" s="187">
        <f>'INFO'!$D$15</f>
      </c>
      <c r="R894" s="188">
        <f>'INFO'!$D$17</f>
      </c>
      <c r="S894" t="s" s="187">
        <f>'INFO'!$D$18</f>
      </c>
      <c r="T894" t="s" s="187">
        <f>'INFO'!$D$19</f>
      </c>
      <c r="U894" s="186">
        <f>'INFO'!$D$22</f>
        <v>0</v>
      </c>
      <c r="V894" s="186">
        <f>'INFO'!$D$23</f>
        <v>0</v>
      </c>
      <c r="W894" t="s" s="187">
        <f>'INFO'!$D$24</f>
      </c>
      <c r="X894" s="186">
        <f>'INFO'!$D$25</f>
        <v>0</v>
      </c>
      <c r="Y894" s="186">
        <f>'INFO'!$D$26</f>
        <v>0</v>
      </c>
      <c r="Z894" s="186">
        <f>'INFO'!$D$27</f>
        <v>0</v>
      </c>
      <c r="AA894" t="s" s="187">
        <f>'INFO'!$D$28</f>
      </c>
      <c r="AB894" s="186">
        <f>'INFO'!$D$29</f>
        <v>0</v>
      </c>
      <c r="AC894" s="189">
        <f>'INFO'!$J$10</f>
        <v>0</v>
      </c>
      <c r="AD894" s="186">
        <f>'INFO'!$J$9</f>
        <v>0</v>
      </c>
      <c r="AE894" s="186">
        <f>IF($G$866&gt;0,10*$G$866/D894,0)</f>
        <v>0</v>
      </c>
    </row>
    <row r="895" ht="15.35" customHeight="1">
      <c r="A895" t="s" s="180">
        <v>549</v>
      </c>
      <c r="B895" t="s" s="204">
        <v>177</v>
      </c>
      <c r="C895" s="205">
        <v>10085</v>
      </c>
      <c r="D895" s="182">
        <f>_xlfn.SUMIFS('HOLDS'!I1:I155,'HOLDS'!C1:C155,B895)+_xlfn.SUMIFS('HOLDS'!I1:I155,'HOLDS'!C1:C155,"CH.GR.MISET")</f>
        <v>0</v>
      </c>
      <c r="E895" t="s" s="183">
        <v>1</v>
      </c>
      <c r="F895" s="184">
        <f>VLOOKUP(B895,'HOLDS'!C1:T155,5,FALSE)</f>
        <v>155</v>
      </c>
      <c r="G895" s="182">
        <f>_xlfn.SUMIFS('HOLDS'!I1:I155,'HOLDS'!C1:C155,B895)</f>
        <v>0</v>
      </c>
      <c r="H895" s="185">
        <f>F895*G895</f>
        <v>0</v>
      </c>
      <c r="I895" s="186">
        <f>'INFO'!$D$6</f>
        <v>0</v>
      </c>
      <c r="J895" s="186">
        <f>'INFO'!$D$7</f>
        <v>0</v>
      </c>
      <c r="K895" t="s" s="187">
        <f>'INFO'!$D$8</f>
      </c>
      <c r="L895" s="186">
        <f>'INFO'!$D$9</f>
        <v>0</v>
      </c>
      <c r="M895" s="186">
        <f>'INFO'!$D$10</f>
        <v>0</v>
      </c>
      <c r="N895" t="s" s="187">
        <f>'INFO'!$D$11</f>
      </c>
      <c r="O895" s="186">
        <f>'INFO'!$D$13</f>
        <v>0</v>
      </c>
      <c r="P895" s="186">
        <f>'INFO'!$D$14</f>
        <v>0</v>
      </c>
      <c r="Q895" t="s" s="187">
        <f>'INFO'!$D$15</f>
      </c>
      <c r="R895" s="188">
        <f>'INFO'!$D$17</f>
      </c>
      <c r="S895" t="s" s="187">
        <f>'INFO'!$D$18</f>
      </c>
      <c r="T895" t="s" s="187">
        <f>'INFO'!$D$19</f>
      </c>
      <c r="U895" s="186">
        <f>'INFO'!$D$22</f>
        <v>0</v>
      </c>
      <c r="V895" s="186">
        <f>'INFO'!$D$23</f>
        <v>0</v>
      </c>
      <c r="W895" t="s" s="187">
        <f>'INFO'!$D$24</f>
      </c>
      <c r="X895" s="186">
        <f>'INFO'!$D$25</f>
        <v>0</v>
      </c>
      <c r="Y895" s="186">
        <f>'INFO'!$D$26</f>
        <v>0</v>
      </c>
      <c r="Z895" s="186">
        <f>'INFO'!$D$27</f>
        <v>0</v>
      </c>
      <c r="AA895" t="s" s="187">
        <f>'INFO'!$D$28</f>
      </c>
      <c r="AB895" s="186">
        <f>'INFO'!$D$29</f>
        <v>0</v>
      </c>
      <c r="AC895" s="189">
        <f>'INFO'!$J$10</f>
        <v>0</v>
      </c>
      <c r="AD895" s="186">
        <f>'INFO'!$J$9</f>
        <v>0</v>
      </c>
      <c r="AE895" s="186">
        <f>IF($G$866&gt;0,10*$G$866/D895,0)</f>
        <v>0</v>
      </c>
    </row>
    <row r="896" ht="15.35" customHeight="1">
      <c r="A896" t="s" s="180">
        <v>550</v>
      </c>
      <c r="B896" t="s" s="204">
        <v>180</v>
      </c>
      <c r="C896" s="205">
        <v>10085</v>
      </c>
      <c r="D896" s="182">
        <f>_xlfn.SUMIFS('HOLDS'!I1:I155,'HOLDS'!C1:C155,B896)+_xlfn.SUMIFS('HOLDS'!I1:I155,'HOLDS'!C1:C155,"CH.GR.MISET")</f>
        <v>0</v>
      </c>
      <c r="E896" t="s" s="183">
        <v>1</v>
      </c>
      <c r="F896" s="184">
        <f>VLOOKUP(B896,'HOLDS'!C1:T155,5,FALSE)</f>
        <v>140</v>
      </c>
      <c r="G896" s="182">
        <f>_xlfn.SUMIFS('HOLDS'!I1:I155,'HOLDS'!C1:C155,B896)</f>
        <v>0</v>
      </c>
      <c r="H896" s="185">
        <f>F896*G896</f>
        <v>0</v>
      </c>
      <c r="I896" s="186">
        <f>'INFO'!$D$6</f>
        <v>0</v>
      </c>
      <c r="J896" s="186">
        <f>'INFO'!$D$7</f>
        <v>0</v>
      </c>
      <c r="K896" t="s" s="187">
        <f>'INFO'!$D$8</f>
      </c>
      <c r="L896" s="186">
        <f>'INFO'!$D$9</f>
        <v>0</v>
      </c>
      <c r="M896" s="186">
        <f>'INFO'!$D$10</f>
        <v>0</v>
      </c>
      <c r="N896" t="s" s="187">
        <f>'INFO'!$D$11</f>
      </c>
      <c r="O896" s="186">
        <f>'INFO'!$D$13</f>
        <v>0</v>
      </c>
      <c r="P896" s="186">
        <f>'INFO'!$D$14</f>
        <v>0</v>
      </c>
      <c r="Q896" t="s" s="187">
        <f>'INFO'!$D$15</f>
      </c>
      <c r="R896" s="188">
        <f>'INFO'!$D$17</f>
      </c>
      <c r="S896" t="s" s="187">
        <f>'INFO'!$D$18</f>
      </c>
      <c r="T896" t="s" s="187">
        <f>'INFO'!$D$19</f>
      </c>
      <c r="U896" s="186">
        <f>'INFO'!$D$22</f>
        <v>0</v>
      </c>
      <c r="V896" s="186">
        <f>'INFO'!$D$23</f>
        <v>0</v>
      </c>
      <c r="W896" t="s" s="187">
        <f>'INFO'!$D$24</f>
      </c>
      <c r="X896" s="186">
        <f>'INFO'!$D$25</f>
        <v>0</v>
      </c>
      <c r="Y896" s="186">
        <f>'INFO'!$D$26</f>
        <v>0</v>
      </c>
      <c r="Z896" s="186">
        <f>'INFO'!$D$27</f>
        <v>0</v>
      </c>
      <c r="AA896" t="s" s="187">
        <f>'INFO'!$D$28</f>
      </c>
      <c r="AB896" s="186">
        <f>'INFO'!$D$29</f>
        <v>0</v>
      </c>
      <c r="AC896" s="189">
        <f>'INFO'!$J$10</f>
        <v>0</v>
      </c>
      <c r="AD896" s="186">
        <f>'INFO'!$J$9</f>
        <v>0</v>
      </c>
      <c r="AE896" s="191">
        <f>IF($G$866&gt;0,10*$G$866/D896,0)</f>
        <v>0</v>
      </c>
    </row>
    <row r="897" ht="15.35" customHeight="1">
      <c r="A897" t="s" s="192">
        <v>551</v>
      </c>
      <c r="B897" t="s" s="202">
        <v>331</v>
      </c>
      <c r="C897" s="203">
        <v>10085</v>
      </c>
      <c r="D897" s="169"/>
      <c r="E897" t="s" s="194">
        <v>1</v>
      </c>
      <c r="F897" s="195">
        <f>VLOOKUP(B897,'MACROS'!C1:T87,5,FALSE)</f>
        <v>1993.5</v>
      </c>
      <c r="G897" s="172">
        <f>_xlfn.SUMIFS('MACROS'!I1:I87,'MACROS'!C1:C87,B897)</f>
        <v>0</v>
      </c>
      <c r="H897" s="196">
        <f>F897*G897</f>
        <v>0</v>
      </c>
      <c r="I897" s="197">
        <f>'INFO'!$D$6</f>
        <v>0</v>
      </c>
      <c r="J897" s="197">
        <f>'INFO'!$D$7</f>
        <v>0</v>
      </c>
      <c r="K897" t="s" s="198">
        <f>'INFO'!$D$8</f>
      </c>
      <c r="L897" s="197">
        <f>'INFO'!$D$9</f>
        <v>0</v>
      </c>
      <c r="M897" s="197">
        <f>'INFO'!$D$10</f>
        <v>0</v>
      </c>
      <c r="N897" t="s" s="198">
        <f>'INFO'!$D$11</f>
      </c>
      <c r="O897" s="197">
        <f>'INFO'!$D$13</f>
        <v>0</v>
      </c>
      <c r="P897" s="197">
        <f>'INFO'!$D$14</f>
        <v>0</v>
      </c>
      <c r="Q897" t="s" s="198">
        <f>'INFO'!$D$15</f>
      </c>
      <c r="R897" s="199">
        <f>'INFO'!$D$17</f>
      </c>
      <c r="S897" t="s" s="198">
        <f>'INFO'!$D$18</f>
      </c>
      <c r="T897" t="s" s="198">
        <f>'INFO'!$D$19</f>
      </c>
      <c r="U897" s="197">
        <f>'INFO'!$D$22</f>
        <v>0</v>
      </c>
      <c r="V897" s="197">
        <f>'INFO'!$D$23</f>
        <v>0</v>
      </c>
      <c r="W897" t="s" s="198">
        <f>'INFO'!$D$24</f>
      </c>
      <c r="X897" s="197">
        <f>'INFO'!$D$25</f>
        <v>0</v>
      </c>
      <c r="Y897" s="197">
        <f>'INFO'!$D$26</f>
        <v>0</v>
      </c>
      <c r="Z897" s="197">
        <f>'INFO'!$D$27</f>
        <v>0</v>
      </c>
      <c r="AA897" t="s" s="198">
        <f>'INFO'!$D$28</f>
      </c>
      <c r="AB897" s="197">
        <f>'INFO'!$D$29</f>
        <v>0</v>
      </c>
      <c r="AC897" s="200">
        <f>'INFO'!$J$10</f>
        <v>0</v>
      </c>
      <c r="AD897" s="201">
        <f>'INFO'!$J$9</f>
        <v>0</v>
      </c>
      <c r="AE897" s="179"/>
    </row>
    <row r="898" ht="15.35" customHeight="1">
      <c r="A898" t="s" s="180">
        <v>552</v>
      </c>
      <c r="B898" t="s" s="204">
        <v>333</v>
      </c>
      <c r="C898" s="205">
        <v>10085</v>
      </c>
      <c r="D898" s="182">
        <f>_xlfn.SUMIFS('MACROS'!I1:I87,'MACROS'!C1:C87,B898)+_xlfn.SUMIFS('MACROS'!I1:I87,'MACROS'!C1:C87,"CH.VM.MISET")</f>
        <v>0</v>
      </c>
      <c r="E898" t="s" s="183">
        <v>1</v>
      </c>
      <c r="F898" s="184">
        <f>VLOOKUP(B898,'MACROS'!C1:T87,5,FALSE)</f>
        <v>164.5</v>
      </c>
      <c r="G898" s="182">
        <f>_xlfn.SUMIFS('MACROS'!I1:I87,'MACROS'!C1:C87,B898)</f>
        <v>0</v>
      </c>
      <c r="H898" s="185">
        <f>F898*G898</f>
        <v>0</v>
      </c>
      <c r="I898" s="186">
        <f>'INFO'!$D$6</f>
        <v>0</v>
      </c>
      <c r="J898" s="186">
        <f>'INFO'!$D$7</f>
        <v>0</v>
      </c>
      <c r="K898" t="s" s="187">
        <f>'INFO'!$D$8</f>
      </c>
      <c r="L898" s="186">
        <f>'INFO'!$D$9</f>
        <v>0</v>
      </c>
      <c r="M898" s="186">
        <f>'INFO'!$D$10</f>
        <v>0</v>
      </c>
      <c r="N898" t="s" s="187">
        <f>'INFO'!$D$11</f>
      </c>
      <c r="O898" s="186">
        <f>'INFO'!$D$13</f>
        <v>0</v>
      </c>
      <c r="P898" s="186">
        <f>'INFO'!$D$14</f>
        <v>0</v>
      </c>
      <c r="Q898" t="s" s="187">
        <f>'INFO'!$D$15</f>
      </c>
      <c r="R898" s="188">
        <f>'INFO'!$D$17</f>
      </c>
      <c r="S898" t="s" s="187">
        <f>'INFO'!$D$18</f>
      </c>
      <c r="T898" t="s" s="187">
        <f>'INFO'!$D$19</f>
      </c>
      <c r="U898" s="186">
        <f>'INFO'!$D$22</f>
        <v>0</v>
      </c>
      <c r="V898" s="186">
        <f>'INFO'!$D$23</f>
        <v>0</v>
      </c>
      <c r="W898" t="s" s="187">
        <f>'INFO'!$D$24</f>
      </c>
      <c r="X898" s="186">
        <f>'INFO'!$D$25</f>
        <v>0</v>
      </c>
      <c r="Y898" s="186">
        <f>'INFO'!$D$26</f>
        <v>0</v>
      </c>
      <c r="Z898" s="186">
        <f>'INFO'!$D$27</f>
        <v>0</v>
      </c>
      <c r="AA898" t="s" s="187">
        <f>'INFO'!$D$28</f>
      </c>
      <c r="AB898" s="186">
        <f>'INFO'!$D$29</f>
        <v>0</v>
      </c>
      <c r="AC898" s="189">
        <f>'INFO'!$J$10</f>
        <v>0</v>
      </c>
      <c r="AD898" s="186">
        <f>'INFO'!$J$9</f>
        <v>0</v>
      </c>
      <c r="AE898" s="190">
        <f>IF($G$897&gt;0,10*$G$897/D898,0)</f>
        <v>0</v>
      </c>
    </row>
    <row r="899" ht="15.35" customHeight="1">
      <c r="A899" t="s" s="180">
        <v>553</v>
      </c>
      <c r="B899" t="s" s="204">
        <v>335</v>
      </c>
      <c r="C899" s="205">
        <v>10085</v>
      </c>
      <c r="D899" s="182">
        <f>_xlfn.SUMIFS('MACROS'!I1:I87,'MACROS'!C1:C87,B899)+_xlfn.SUMIFS('MACROS'!I1:I87,'MACROS'!C1:C87,"CH.VM.MISET")</f>
        <v>0</v>
      </c>
      <c r="E899" t="s" s="183">
        <v>1</v>
      </c>
      <c r="F899" s="184">
        <f>VLOOKUP(B899,'MACROS'!C1:T87,5,FALSE)</f>
        <v>167.5</v>
      </c>
      <c r="G899" s="182">
        <f>_xlfn.SUMIFS('MACROS'!I1:I87,'MACROS'!C1:C87,B899)</f>
        <v>0</v>
      </c>
      <c r="H899" s="185">
        <f>F899*G899</f>
        <v>0</v>
      </c>
      <c r="I899" s="186">
        <f>'INFO'!$D$6</f>
        <v>0</v>
      </c>
      <c r="J899" s="186">
        <f>'INFO'!$D$7</f>
        <v>0</v>
      </c>
      <c r="K899" t="s" s="187">
        <f>'INFO'!$D$8</f>
      </c>
      <c r="L899" s="186">
        <f>'INFO'!$D$9</f>
        <v>0</v>
      </c>
      <c r="M899" s="186">
        <f>'INFO'!$D$10</f>
        <v>0</v>
      </c>
      <c r="N899" t="s" s="187">
        <f>'INFO'!$D$11</f>
      </c>
      <c r="O899" s="186">
        <f>'INFO'!$D$13</f>
        <v>0</v>
      </c>
      <c r="P899" s="186">
        <f>'INFO'!$D$14</f>
        <v>0</v>
      </c>
      <c r="Q899" t="s" s="187">
        <f>'INFO'!$D$15</f>
      </c>
      <c r="R899" s="188">
        <f>'INFO'!$D$17</f>
      </c>
      <c r="S899" t="s" s="187">
        <f>'INFO'!$D$18</f>
      </c>
      <c r="T899" t="s" s="187">
        <f>'INFO'!$D$19</f>
      </c>
      <c r="U899" s="186">
        <f>'INFO'!$D$22</f>
        <v>0</v>
      </c>
      <c r="V899" s="186">
        <f>'INFO'!$D$23</f>
        <v>0</v>
      </c>
      <c r="W899" t="s" s="187">
        <f>'INFO'!$D$24</f>
      </c>
      <c r="X899" s="186">
        <f>'INFO'!$D$25</f>
        <v>0</v>
      </c>
      <c r="Y899" s="186">
        <f>'INFO'!$D$26</f>
        <v>0</v>
      </c>
      <c r="Z899" s="186">
        <f>'INFO'!$D$27</f>
        <v>0</v>
      </c>
      <c r="AA899" t="s" s="187">
        <f>'INFO'!$D$28</f>
      </c>
      <c r="AB899" s="186">
        <f>'INFO'!$D$29</f>
        <v>0</v>
      </c>
      <c r="AC899" s="189">
        <f>'INFO'!$J$10</f>
        <v>0</v>
      </c>
      <c r="AD899" s="186">
        <f>'INFO'!$J$9</f>
        <v>0</v>
      </c>
      <c r="AE899" s="186">
        <f>IF($G$897&gt;0,10*$G$897/D899,0)</f>
        <v>0</v>
      </c>
    </row>
    <row r="900" ht="15.35" customHeight="1">
      <c r="A900" t="s" s="180">
        <v>554</v>
      </c>
      <c r="B900" t="s" s="204">
        <v>337</v>
      </c>
      <c r="C900" s="205">
        <v>10085</v>
      </c>
      <c r="D900" s="182">
        <f>_xlfn.SUMIFS('MACROS'!I1:I87,'MACROS'!C1:C87,B900)+_xlfn.SUMIFS('MACROS'!I1:I87,'MACROS'!C1:C87,"CH.VM.MISET")</f>
        <v>0</v>
      </c>
      <c r="E900" t="s" s="183">
        <v>1</v>
      </c>
      <c r="F900" s="184">
        <f>VLOOKUP(B900,'MACROS'!C1:T87,5,FALSE)</f>
        <v>139.5</v>
      </c>
      <c r="G900" s="182">
        <f>_xlfn.SUMIFS('MACROS'!I1:I87,'MACROS'!C1:C87,B900)</f>
        <v>0</v>
      </c>
      <c r="H900" s="185">
        <f>F900*G900</f>
        <v>0</v>
      </c>
      <c r="I900" s="186">
        <f>'INFO'!$D$6</f>
        <v>0</v>
      </c>
      <c r="J900" s="186">
        <f>'INFO'!$D$7</f>
        <v>0</v>
      </c>
      <c r="K900" t="s" s="187">
        <f>'INFO'!$D$8</f>
      </c>
      <c r="L900" s="186">
        <f>'INFO'!$D$9</f>
        <v>0</v>
      </c>
      <c r="M900" s="186">
        <f>'INFO'!$D$10</f>
        <v>0</v>
      </c>
      <c r="N900" t="s" s="187">
        <f>'INFO'!$D$11</f>
      </c>
      <c r="O900" s="186">
        <f>'INFO'!$D$13</f>
        <v>0</v>
      </c>
      <c r="P900" s="186">
        <f>'INFO'!$D$14</f>
        <v>0</v>
      </c>
      <c r="Q900" t="s" s="187">
        <f>'INFO'!$D$15</f>
      </c>
      <c r="R900" s="188">
        <f>'INFO'!$D$17</f>
      </c>
      <c r="S900" t="s" s="187">
        <f>'INFO'!$D$18</f>
      </c>
      <c r="T900" t="s" s="187">
        <f>'INFO'!$D$19</f>
      </c>
      <c r="U900" s="186">
        <f>'INFO'!$D$22</f>
        <v>0</v>
      </c>
      <c r="V900" s="186">
        <f>'INFO'!$D$23</f>
        <v>0</v>
      </c>
      <c r="W900" t="s" s="187">
        <f>'INFO'!$D$24</f>
      </c>
      <c r="X900" s="186">
        <f>'INFO'!$D$25</f>
        <v>0</v>
      </c>
      <c r="Y900" s="186">
        <f>'INFO'!$D$26</f>
        <v>0</v>
      </c>
      <c r="Z900" s="186">
        <f>'INFO'!$D$27</f>
        <v>0</v>
      </c>
      <c r="AA900" t="s" s="187">
        <f>'INFO'!$D$28</f>
      </c>
      <c r="AB900" s="186">
        <f>'INFO'!$D$29</f>
        <v>0</v>
      </c>
      <c r="AC900" s="189">
        <f>'INFO'!$J$10</f>
        <v>0</v>
      </c>
      <c r="AD900" s="186">
        <f>'INFO'!$J$9</f>
        <v>0</v>
      </c>
      <c r="AE900" s="186">
        <f>IF($G$897&gt;0,10*$G$897/D900,0)</f>
        <v>0</v>
      </c>
    </row>
    <row r="901" ht="15.35" customHeight="1">
      <c r="A901" t="s" s="180">
        <v>555</v>
      </c>
      <c r="B901" t="s" s="204">
        <v>339</v>
      </c>
      <c r="C901" s="205">
        <v>10085</v>
      </c>
      <c r="D901" s="182">
        <f>_xlfn.SUMIFS('MACROS'!I1:I87,'MACROS'!C1:C87,B901)+_xlfn.SUMIFS('MACROS'!I1:I87,'MACROS'!C1:C87,"CH.VM.MISET")</f>
        <v>0</v>
      </c>
      <c r="E901" t="s" s="183">
        <v>1</v>
      </c>
      <c r="F901" s="184">
        <f>VLOOKUP(B901,'MACROS'!C1:T87,5,FALSE)</f>
        <v>134</v>
      </c>
      <c r="G901" s="182">
        <f>_xlfn.SUMIFS('MACROS'!I1:I87,'MACROS'!C1:C87,B901)</f>
        <v>0</v>
      </c>
      <c r="H901" s="185">
        <f>F901*G901</f>
        <v>0</v>
      </c>
      <c r="I901" s="186">
        <f>'INFO'!$D$6</f>
        <v>0</v>
      </c>
      <c r="J901" s="186">
        <f>'INFO'!$D$7</f>
        <v>0</v>
      </c>
      <c r="K901" t="s" s="187">
        <f>'INFO'!$D$8</f>
      </c>
      <c r="L901" s="186">
        <f>'INFO'!$D$9</f>
        <v>0</v>
      </c>
      <c r="M901" s="186">
        <f>'INFO'!$D$10</f>
        <v>0</v>
      </c>
      <c r="N901" t="s" s="187">
        <f>'INFO'!$D$11</f>
      </c>
      <c r="O901" s="186">
        <f>'INFO'!$D$13</f>
        <v>0</v>
      </c>
      <c r="P901" s="186">
        <f>'INFO'!$D$14</f>
        <v>0</v>
      </c>
      <c r="Q901" t="s" s="187">
        <f>'INFO'!$D$15</f>
      </c>
      <c r="R901" s="188">
        <f>'INFO'!$D$17</f>
      </c>
      <c r="S901" t="s" s="187">
        <f>'INFO'!$D$18</f>
      </c>
      <c r="T901" t="s" s="187">
        <f>'INFO'!$D$19</f>
      </c>
      <c r="U901" s="186">
        <f>'INFO'!$D$22</f>
        <v>0</v>
      </c>
      <c r="V901" s="186">
        <f>'INFO'!$D$23</f>
        <v>0</v>
      </c>
      <c r="W901" t="s" s="187">
        <f>'INFO'!$D$24</f>
      </c>
      <c r="X901" s="186">
        <f>'INFO'!$D$25</f>
        <v>0</v>
      </c>
      <c r="Y901" s="186">
        <f>'INFO'!$D$26</f>
        <v>0</v>
      </c>
      <c r="Z901" s="186">
        <f>'INFO'!$D$27</f>
        <v>0</v>
      </c>
      <c r="AA901" t="s" s="187">
        <f>'INFO'!$D$28</f>
      </c>
      <c r="AB901" s="186">
        <f>'INFO'!$D$29</f>
        <v>0</v>
      </c>
      <c r="AC901" s="189">
        <f>'INFO'!$J$10</f>
        <v>0</v>
      </c>
      <c r="AD901" s="186">
        <f>'INFO'!$J$9</f>
        <v>0</v>
      </c>
      <c r="AE901" s="186">
        <f>IF($G$897&gt;0,10*$G$897/D901,0)</f>
        <v>0</v>
      </c>
    </row>
    <row r="902" ht="15.35" customHeight="1">
      <c r="A902" t="s" s="180">
        <v>556</v>
      </c>
      <c r="B902" t="s" s="204">
        <v>341</v>
      </c>
      <c r="C902" s="205">
        <v>10085</v>
      </c>
      <c r="D902" s="182">
        <f>_xlfn.SUMIFS('MACROS'!I1:I87,'MACROS'!C1:C87,B902)+_xlfn.SUMIFS('MACROS'!I1:I87,'MACROS'!C1:C87,"CH.VM.MISET")</f>
        <v>0</v>
      </c>
      <c r="E902" t="s" s="183">
        <v>1</v>
      </c>
      <c r="F902" s="184">
        <f>VLOOKUP(B902,'MACROS'!C1:T87,5,FALSE)</f>
        <v>179</v>
      </c>
      <c r="G902" s="182">
        <f>_xlfn.SUMIFS('MACROS'!I1:I87,'MACROS'!C1:C87,B902)</f>
        <v>0</v>
      </c>
      <c r="H902" s="185">
        <f>F902*G902</f>
        <v>0</v>
      </c>
      <c r="I902" s="186">
        <f>'INFO'!$D$6</f>
        <v>0</v>
      </c>
      <c r="J902" s="186">
        <f>'INFO'!$D$7</f>
        <v>0</v>
      </c>
      <c r="K902" t="s" s="187">
        <f>'INFO'!$D$8</f>
      </c>
      <c r="L902" s="186">
        <f>'INFO'!$D$9</f>
        <v>0</v>
      </c>
      <c r="M902" s="186">
        <f>'INFO'!$D$10</f>
        <v>0</v>
      </c>
      <c r="N902" t="s" s="187">
        <f>'INFO'!$D$11</f>
      </c>
      <c r="O902" s="186">
        <f>'INFO'!$D$13</f>
        <v>0</v>
      </c>
      <c r="P902" s="186">
        <f>'INFO'!$D$14</f>
        <v>0</v>
      </c>
      <c r="Q902" t="s" s="187">
        <f>'INFO'!$D$15</f>
      </c>
      <c r="R902" s="188">
        <f>'INFO'!$D$17</f>
      </c>
      <c r="S902" t="s" s="187">
        <f>'INFO'!$D$18</f>
      </c>
      <c r="T902" t="s" s="187">
        <f>'INFO'!$D$19</f>
      </c>
      <c r="U902" s="186">
        <f>'INFO'!$D$22</f>
        <v>0</v>
      </c>
      <c r="V902" s="186">
        <f>'INFO'!$D$23</f>
        <v>0</v>
      </c>
      <c r="W902" t="s" s="187">
        <f>'INFO'!$D$24</f>
      </c>
      <c r="X902" s="186">
        <f>'INFO'!$D$25</f>
        <v>0</v>
      </c>
      <c r="Y902" s="186">
        <f>'INFO'!$D$26</f>
        <v>0</v>
      </c>
      <c r="Z902" s="186">
        <f>'INFO'!$D$27</f>
        <v>0</v>
      </c>
      <c r="AA902" t="s" s="187">
        <f>'INFO'!$D$28</f>
      </c>
      <c r="AB902" s="186">
        <f>'INFO'!$D$29</f>
        <v>0</v>
      </c>
      <c r="AC902" s="189">
        <f>'INFO'!$J$10</f>
        <v>0</v>
      </c>
      <c r="AD902" s="186">
        <f>'INFO'!$J$9</f>
        <v>0</v>
      </c>
      <c r="AE902" s="186">
        <f>IF($G$897&gt;0,10*$G$897/D902,0)</f>
        <v>0</v>
      </c>
    </row>
    <row r="903" ht="15.35" customHeight="1">
      <c r="A903" t="s" s="180">
        <v>557</v>
      </c>
      <c r="B903" t="s" s="204">
        <v>343</v>
      </c>
      <c r="C903" s="205">
        <v>10085</v>
      </c>
      <c r="D903" s="182">
        <f>_xlfn.SUMIFS('MACROS'!I1:I87,'MACROS'!C1:C87,B903)+_xlfn.SUMIFS('MACROS'!I1:I87,'MACROS'!C1:C87,"CH.VM.MISET")</f>
        <v>0</v>
      </c>
      <c r="E903" t="s" s="183">
        <v>1</v>
      </c>
      <c r="F903" s="184">
        <f>VLOOKUP(B903,'MACROS'!C1:T87,5,FALSE)</f>
        <v>177.5</v>
      </c>
      <c r="G903" s="182">
        <f>_xlfn.SUMIFS('MACROS'!I1:I87,'MACROS'!C1:C87,B903)</f>
        <v>0</v>
      </c>
      <c r="H903" s="185">
        <f>F903*G903</f>
        <v>0</v>
      </c>
      <c r="I903" s="186">
        <f>'INFO'!$D$6</f>
        <v>0</v>
      </c>
      <c r="J903" s="186">
        <f>'INFO'!$D$7</f>
        <v>0</v>
      </c>
      <c r="K903" t="s" s="187">
        <f>'INFO'!$D$8</f>
      </c>
      <c r="L903" s="186">
        <f>'INFO'!$D$9</f>
        <v>0</v>
      </c>
      <c r="M903" s="186">
        <f>'INFO'!$D$10</f>
        <v>0</v>
      </c>
      <c r="N903" t="s" s="187">
        <f>'INFO'!$D$11</f>
      </c>
      <c r="O903" s="186">
        <f>'INFO'!$D$13</f>
        <v>0</v>
      </c>
      <c r="P903" s="186">
        <f>'INFO'!$D$14</f>
        <v>0</v>
      </c>
      <c r="Q903" t="s" s="187">
        <f>'INFO'!$D$15</f>
      </c>
      <c r="R903" s="188">
        <f>'INFO'!$D$17</f>
      </c>
      <c r="S903" t="s" s="187">
        <f>'INFO'!$D$18</f>
      </c>
      <c r="T903" t="s" s="187">
        <f>'INFO'!$D$19</f>
      </c>
      <c r="U903" s="186">
        <f>'INFO'!$D$22</f>
        <v>0</v>
      </c>
      <c r="V903" s="186">
        <f>'INFO'!$D$23</f>
        <v>0</v>
      </c>
      <c r="W903" t="s" s="187">
        <f>'INFO'!$D$24</f>
      </c>
      <c r="X903" s="186">
        <f>'INFO'!$D$25</f>
        <v>0</v>
      </c>
      <c r="Y903" s="186">
        <f>'INFO'!$D$26</f>
        <v>0</v>
      </c>
      <c r="Z903" s="186">
        <f>'INFO'!$D$27</f>
        <v>0</v>
      </c>
      <c r="AA903" t="s" s="187">
        <f>'INFO'!$D$28</f>
      </c>
      <c r="AB903" s="186">
        <f>'INFO'!$D$29</f>
        <v>0</v>
      </c>
      <c r="AC903" s="189">
        <f>'INFO'!$J$10</f>
        <v>0</v>
      </c>
      <c r="AD903" s="186">
        <f>'INFO'!$J$9</f>
        <v>0</v>
      </c>
      <c r="AE903" s="186">
        <f>IF($G$897&gt;0,10*$G$897/D903,0)</f>
        <v>0</v>
      </c>
    </row>
    <row r="904" ht="15.35" customHeight="1">
      <c r="A904" t="s" s="180">
        <v>558</v>
      </c>
      <c r="B904" t="s" s="204">
        <v>345</v>
      </c>
      <c r="C904" s="205">
        <v>10085</v>
      </c>
      <c r="D904" s="182">
        <f>_xlfn.SUMIFS('MACROS'!I1:I87,'MACROS'!C1:C87,B904)+_xlfn.SUMIFS('MACROS'!I1:I87,'MACROS'!C1:C87,"CH.VM.MISET")</f>
        <v>0</v>
      </c>
      <c r="E904" t="s" s="183">
        <v>1</v>
      </c>
      <c r="F904" s="184">
        <f>VLOOKUP(B904,'MACROS'!C1:T87,5,FALSE)</f>
        <v>166.5</v>
      </c>
      <c r="G904" s="182">
        <f>_xlfn.SUMIFS('MACROS'!I1:I87,'MACROS'!C1:C87,B904)</f>
        <v>0</v>
      </c>
      <c r="H904" s="185">
        <f>F904*G904</f>
        <v>0</v>
      </c>
      <c r="I904" s="186">
        <f>'INFO'!$D$6</f>
        <v>0</v>
      </c>
      <c r="J904" s="186">
        <f>'INFO'!$D$7</f>
        <v>0</v>
      </c>
      <c r="K904" t="s" s="187">
        <f>'INFO'!$D$8</f>
      </c>
      <c r="L904" s="186">
        <f>'INFO'!$D$9</f>
        <v>0</v>
      </c>
      <c r="M904" s="186">
        <f>'INFO'!$D$10</f>
        <v>0</v>
      </c>
      <c r="N904" t="s" s="187">
        <f>'INFO'!$D$11</f>
      </c>
      <c r="O904" s="186">
        <f>'INFO'!$D$13</f>
        <v>0</v>
      </c>
      <c r="P904" s="186">
        <f>'INFO'!$D$14</f>
        <v>0</v>
      </c>
      <c r="Q904" t="s" s="187">
        <f>'INFO'!$D$15</f>
      </c>
      <c r="R904" s="188">
        <f>'INFO'!$D$17</f>
      </c>
      <c r="S904" t="s" s="187">
        <f>'INFO'!$D$18</f>
      </c>
      <c r="T904" t="s" s="187">
        <f>'INFO'!$D$19</f>
      </c>
      <c r="U904" s="186">
        <f>'INFO'!$D$22</f>
        <v>0</v>
      </c>
      <c r="V904" s="186">
        <f>'INFO'!$D$23</f>
        <v>0</v>
      </c>
      <c r="W904" t="s" s="187">
        <f>'INFO'!$D$24</f>
      </c>
      <c r="X904" s="186">
        <f>'INFO'!$D$25</f>
        <v>0</v>
      </c>
      <c r="Y904" s="186">
        <f>'INFO'!$D$26</f>
        <v>0</v>
      </c>
      <c r="Z904" s="186">
        <f>'INFO'!$D$27</f>
        <v>0</v>
      </c>
      <c r="AA904" t="s" s="187">
        <f>'INFO'!$D$28</f>
      </c>
      <c r="AB904" s="186">
        <f>'INFO'!$D$29</f>
        <v>0</v>
      </c>
      <c r="AC904" s="189">
        <f>'INFO'!$J$10</f>
        <v>0</v>
      </c>
      <c r="AD904" s="186">
        <f>'INFO'!$J$9</f>
        <v>0</v>
      </c>
      <c r="AE904" s="186">
        <f>IF($G$897&gt;0,10*$G$897/D904,0)</f>
        <v>0</v>
      </c>
    </row>
    <row r="905" ht="15.35" customHeight="1">
      <c r="A905" t="s" s="180">
        <v>559</v>
      </c>
      <c r="B905" t="s" s="204">
        <v>347</v>
      </c>
      <c r="C905" s="205">
        <v>10085</v>
      </c>
      <c r="D905" s="182">
        <f>_xlfn.SUMIFS('MACROS'!I1:I87,'MACROS'!C1:C87,B905)+_xlfn.SUMIFS('MACROS'!I1:I87,'MACROS'!C1:C87,"CH.VM.MISET")</f>
        <v>0</v>
      </c>
      <c r="E905" t="s" s="183">
        <v>1</v>
      </c>
      <c r="F905" s="184">
        <f>VLOOKUP(B905,'MACROS'!C1:T87,5,FALSE)</f>
        <v>156.5</v>
      </c>
      <c r="G905" s="182">
        <f>_xlfn.SUMIFS('MACROS'!I1:I87,'MACROS'!C1:C87,B905)</f>
        <v>0</v>
      </c>
      <c r="H905" s="185">
        <f>F905*G905</f>
        <v>0</v>
      </c>
      <c r="I905" s="186">
        <f>'INFO'!$D$6</f>
        <v>0</v>
      </c>
      <c r="J905" s="186">
        <f>'INFO'!$D$7</f>
        <v>0</v>
      </c>
      <c r="K905" t="s" s="187">
        <f>'INFO'!$D$8</f>
      </c>
      <c r="L905" s="186">
        <f>'INFO'!$D$9</f>
        <v>0</v>
      </c>
      <c r="M905" s="186">
        <f>'INFO'!$D$10</f>
        <v>0</v>
      </c>
      <c r="N905" t="s" s="187">
        <f>'INFO'!$D$11</f>
      </c>
      <c r="O905" s="186">
        <f>'INFO'!$D$13</f>
        <v>0</v>
      </c>
      <c r="P905" s="186">
        <f>'INFO'!$D$14</f>
        <v>0</v>
      </c>
      <c r="Q905" t="s" s="187">
        <f>'INFO'!$D$15</f>
      </c>
      <c r="R905" s="188">
        <f>'INFO'!$D$17</f>
      </c>
      <c r="S905" t="s" s="187">
        <f>'INFO'!$D$18</f>
      </c>
      <c r="T905" t="s" s="187">
        <f>'INFO'!$D$19</f>
      </c>
      <c r="U905" s="186">
        <f>'INFO'!$D$22</f>
        <v>0</v>
      </c>
      <c r="V905" s="186">
        <f>'INFO'!$D$23</f>
        <v>0</v>
      </c>
      <c r="W905" t="s" s="187">
        <f>'INFO'!$D$24</f>
      </c>
      <c r="X905" s="186">
        <f>'INFO'!$D$25</f>
        <v>0</v>
      </c>
      <c r="Y905" s="186">
        <f>'INFO'!$D$26</f>
        <v>0</v>
      </c>
      <c r="Z905" s="186">
        <f>'INFO'!$D$27</f>
        <v>0</v>
      </c>
      <c r="AA905" t="s" s="187">
        <f>'INFO'!$D$28</f>
      </c>
      <c r="AB905" s="186">
        <f>'INFO'!$D$29</f>
        <v>0</v>
      </c>
      <c r="AC905" s="189">
        <f>'INFO'!$J$10</f>
        <v>0</v>
      </c>
      <c r="AD905" s="186">
        <f>'INFO'!$J$9</f>
        <v>0</v>
      </c>
      <c r="AE905" s="186">
        <f>IF($G$897&gt;0,10*$G$897/D905,0)</f>
        <v>0</v>
      </c>
    </row>
    <row r="906" ht="15.35" customHeight="1">
      <c r="A906" t="s" s="180">
        <v>560</v>
      </c>
      <c r="B906" t="s" s="204">
        <v>349</v>
      </c>
      <c r="C906" s="205">
        <v>10085</v>
      </c>
      <c r="D906" s="182">
        <f>_xlfn.SUMIFS('MACROS'!I1:I87,'MACROS'!C1:C87,B906)+_xlfn.SUMIFS('MACROS'!I1:I87,'MACROS'!C1:C87,"CH.VM.MISET")</f>
        <v>0</v>
      </c>
      <c r="E906" t="s" s="183">
        <v>1</v>
      </c>
      <c r="F906" s="184">
        <f>VLOOKUP(B906,'MACROS'!C1:T87,5,FALSE)</f>
        <v>161</v>
      </c>
      <c r="G906" s="182">
        <f>_xlfn.SUMIFS('MACROS'!I1:I87,'MACROS'!C1:C87,B906)</f>
        <v>0</v>
      </c>
      <c r="H906" s="185">
        <f>F906*G906</f>
        <v>0</v>
      </c>
      <c r="I906" s="186">
        <f>'INFO'!$D$6</f>
        <v>0</v>
      </c>
      <c r="J906" s="186">
        <f>'INFO'!$D$7</f>
        <v>0</v>
      </c>
      <c r="K906" t="s" s="187">
        <f>'INFO'!$D$8</f>
      </c>
      <c r="L906" s="186">
        <f>'INFO'!$D$9</f>
        <v>0</v>
      </c>
      <c r="M906" s="186">
        <f>'INFO'!$D$10</f>
        <v>0</v>
      </c>
      <c r="N906" t="s" s="187">
        <f>'INFO'!$D$11</f>
      </c>
      <c r="O906" s="186">
        <f>'INFO'!$D$13</f>
        <v>0</v>
      </c>
      <c r="P906" s="186">
        <f>'INFO'!$D$14</f>
        <v>0</v>
      </c>
      <c r="Q906" t="s" s="187">
        <f>'INFO'!$D$15</f>
      </c>
      <c r="R906" s="188">
        <f>'INFO'!$D$17</f>
      </c>
      <c r="S906" t="s" s="187">
        <f>'INFO'!$D$18</f>
      </c>
      <c r="T906" t="s" s="187">
        <f>'INFO'!$D$19</f>
      </c>
      <c r="U906" s="186">
        <f>'INFO'!$D$22</f>
        <v>0</v>
      </c>
      <c r="V906" s="186">
        <f>'INFO'!$D$23</f>
        <v>0</v>
      </c>
      <c r="W906" t="s" s="187">
        <f>'INFO'!$D$24</f>
      </c>
      <c r="X906" s="186">
        <f>'INFO'!$D$25</f>
        <v>0</v>
      </c>
      <c r="Y906" s="186">
        <f>'INFO'!$D$26</f>
        <v>0</v>
      </c>
      <c r="Z906" s="186">
        <f>'INFO'!$D$27</f>
        <v>0</v>
      </c>
      <c r="AA906" t="s" s="187">
        <f>'INFO'!$D$28</f>
      </c>
      <c r="AB906" s="186">
        <f>'INFO'!$D$29</f>
        <v>0</v>
      </c>
      <c r="AC906" s="189">
        <f>'INFO'!$J$10</f>
        <v>0</v>
      </c>
      <c r="AD906" s="186">
        <f>'INFO'!$J$9</f>
        <v>0</v>
      </c>
      <c r="AE906" s="186">
        <f>IF($G$897&gt;0,10*$G$897/D906,0)</f>
        <v>0</v>
      </c>
    </row>
    <row r="907" ht="15.35" customHeight="1">
      <c r="A907" t="s" s="180">
        <v>561</v>
      </c>
      <c r="B907" t="s" s="204">
        <v>351</v>
      </c>
      <c r="C907" s="205">
        <v>10085</v>
      </c>
      <c r="D907" s="182">
        <f>_xlfn.SUMIFS('MACROS'!I1:I87,'MACROS'!C1:C87,B907)+_xlfn.SUMIFS('MACROS'!I1:I87,'MACROS'!C1:C87,"CH.VM.MISET")</f>
        <v>0</v>
      </c>
      <c r="E907" t="s" s="183">
        <v>1</v>
      </c>
      <c r="F907" s="184">
        <f>VLOOKUP(B907,'MACROS'!C1:T87,5,FALSE)</f>
        <v>164.5</v>
      </c>
      <c r="G907" s="182">
        <f>_xlfn.SUMIFS('MACROS'!I1:I87,'MACROS'!C1:C87,B907)</f>
        <v>0</v>
      </c>
      <c r="H907" s="185">
        <f>F907*G907</f>
        <v>0</v>
      </c>
      <c r="I907" s="186">
        <f>'INFO'!$D$6</f>
        <v>0</v>
      </c>
      <c r="J907" s="186">
        <f>'INFO'!$D$7</f>
        <v>0</v>
      </c>
      <c r="K907" t="s" s="187">
        <f>'INFO'!$D$8</f>
      </c>
      <c r="L907" s="186">
        <f>'INFO'!$D$9</f>
        <v>0</v>
      </c>
      <c r="M907" s="186">
        <f>'INFO'!$D$10</f>
        <v>0</v>
      </c>
      <c r="N907" t="s" s="187">
        <f>'INFO'!$D$11</f>
      </c>
      <c r="O907" s="186">
        <f>'INFO'!$D$13</f>
        <v>0</v>
      </c>
      <c r="P907" s="186">
        <f>'INFO'!$D$14</f>
        <v>0</v>
      </c>
      <c r="Q907" t="s" s="187">
        <f>'INFO'!$D$15</f>
      </c>
      <c r="R907" s="188">
        <f>'INFO'!$D$17</f>
      </c>
      <c r="S907" t="s" s="187">
        <f>'INFO'!$D$18</f>
      </c>
      <c r="T907" t="s" s="187">
        <f>'INFO'!$D$19</f>
      </c>
      <c r="U907" s="186">
        <f>'INFO'!$D$22</f>
        <v>0</v>
      </c>
      <c r="V907" s="186">
        <f>'INFO'!$D$23</f>
        <v>0</v>
      </c>
      <c r="W907" t="s" s="187">
        <f>'INFO'!$D$24</f>
      </c>
      <c r="X907" s="186">
        <f>'INFO'!$D$25</f>
        <v>0</v>
      </c>
      <c r="Y907" s="186">
        <f>'INFO'!$D$26</f>
        <v>0</v>
      </c>
      <c r="Z907" s="186">
        <f>'INFO'!$D$27</f>
        <v>0</v>
      </c>
      <c r="AA907" t="s" s="187">
        <f>'INFO'!$D$28</f>
      </c>
      <c r="AB907" s="186">
        <f>'INFO'!$D$29</f>
        <v>0</v>
      </c>
      <c r="AC907" s="189">
        <f>'INFO'!$J$10</f>
        <v>0</v>
      </c>
      <c r="AD907" s="186">
        <f>'INFO'!$J$9</f>
        <v>0</v>
      </c>
      <c r="AE907" s="186">
        <f>IF($G$897&gt;0,10*$G$897/D907,0)</f>
        <v>0</v>
      </c>
    </row>
    <row r="908" ht="15.35" customHeight="1">
      <c r="A908" t="s" s="180">
        <v>562</v>
      </c>
      <c r="B908" t="s" s="204">
        <v>353</v>
      </c>
      <c r="C908" s="205">
        <v>10085</v>
      </c>
      <c r="D908" s="182">
        <f>_xlfn.SUMIFS('MACROS'!I1:I87,'MACROS'!C1:C87,B908)+_xlfn.SUMIFS('MACROS'!I1:I87,'MACROS'!C1:C87,"CH.VM.MISET")</f>
        <v>0</v>
      </c>
      <c r="E908" t="s" s="183">
        <v>1</v>
      </c>
      <c r="F908" s="184">
        <f>VLOOKUP(B908,'MACROS'!C1:T87,5,FALSE)</f>
        <v>168</v>
      </c>
      <c r="G908" s="182">
        <f>_xlfn.SUMIFS('MACROS'!I1:I87,'MACROS'!C1:C87,B908)</f>
        <v>0</v>
      </c>
      <c r="H908" s="185">
        <f>F908*G908</f>
        <v>0</v>
      </c>
      <c r="I908" s="186">
        <f>'INFO'!$D$6</f>
        <v>0</v>
      </c>
      <c r="J908" s="186">
        <f>'INFO'!$D$7</f>
        <v>0</v>
      </c>
      <c r="K908" t="s" s="187">
        <f>'INFO'!$D$8</f>
      </c>
      <c r="L908" s="186">
        <f>'INFO'!$D$9</f>
        <v>0</v>
      </c>
      <c r="M908" s="186">
        <f>'INFO'!$D$10</f>
        <v>0</v>
      </c>
      <c r="N908" t="s" s="187">
        <f>'INFO'!$D$11</f>
      </c>
      <c r="O908" s="186">
        <f>'INFO'!$D$13</f>
        <v>0</v>
      </c>
      <c r="P908" s="186">
        <f>'INFO'!$D$14</f>
        <v>0</v>
      </c>
      <c r="Q908" t="s" s="187">
        <f>'INFO'!$D$15</f>
      </c>
      <c r="R908" s="188">
        <f>'INFO'!$D$17</f>
      </c>
      <c r="S908" t="s" s="187">
        <f>'INFO'!$D$18</f>
      </c>
      <c r="T908" t="s" s="187">
        <f>'INFO'!$D$19</f>
      </c>
      <c r="U908" s="186">
        <f>'INFO'!$D$22</f>
        <v>0</v>
      </c>
      <c r="V908" s="186">
        <f>'INFO'!$D$23</f>
        <v>0</v>
      </c>
      <c r="W908" t="s" s="187">
        <f>'INFO'!$D$24</f>
      </c>
      <c r="X908" s="186">
        <f>'INFO'!$D$25</f>
        <v>0</v>
      </c>
      <c r="Y908" s="186">
        <f>'INFO'!$D$26</f>
        <v>0</v>
      </c>
      <c r="Z908" s="186">
        <f>'INFO'!$D$27</f>
        <v>0</v>
      </c>
      <c r="AA908" t="s" s="187">
        <f>'INFO'!$D$28</f>
      </c>
      <c r="AB908" s="186">
        <f>'INFO'!$D$29</f>
        <v>0</v>
      </c>
      <c r="AC908" s="189">
        <f>'INFO'!$J$10</f>
        <v>0</v>
      </c>
      <c r="AD908" s="186">
        <f>'INFO'!$J$9</f>
        <v>0</v>
      </c>
      <c r="AE908" s="186">
        <f>IF($G$897&gt;0,10*$G$897/D908,0)</f>
        <v>0</v>
      </c>
    </row>
    <row r="909" ht="15.35" customHeight="1">
      <c r="A909" t="s" s="180">
        <v>563</v>
      </c>
      <c r="B909" t="s" s="204">
        <v>355</v>
      </c>
      <c r="C909" s="205">
        <v>10085</v>
      </c>
      <c r="D909" s="182">
        <f>_xlfn.SUMIFS('MACROS'!I1:I87,'MACROS'!C1:C87,B909)+_xlfn.SUMIFS('MACROS'!I1:I87,'MACROS'!C1:C87,"CH.VM.MISET")</f>
        <v>0</v>
      </c>
      <c r="E909" t="s" s="183">
        <v>1</v>
      </c>
      <c r="F909" s="184">
        <f>VLOOKUP(B909,'MACROS'!C1:T87,5,FALSE)</f>
        <v>136</v>
      </c>
      <c r="G909" s="182">
        <f>_xlfn.SUMIFS('MACROS'!I1:I87,'MACROS'!C1:C87,B909)</f>
        <v>0</v>
      </c>
      <c r="H909" s="185">
        <f>F909*G909</f>
        <v>0</v>
      </c>
      <c r="I909" s="186">
        <f>'INFO'!$D$6</f>
        <v>0</v>
      </c>
      <c r="J909" s="186">
        <f>'INFO'!$D$7</f>
        <v>0</v>
      </c>
      <c r="K909" t="s" s="187">
        <f>'INFO'!$D$8</f>
      </c>
      <c r="L909" s="186">
        <f>'INFO'!$D$9</f>
        <v>0</v>
      </c>
      <c r="M909" s="186">
        <f>'INFO'!$D$10</f>
        <v>0</v>
      </c>
      <c r="N909" t="s" s="187">
        <f>'INFO'!$D$11</f>
      </c>
      <c r="O909" s="186">
        <f>'INFO'!$D$13</f>
        <v>0</v>
      </c>
      <c r="P909" s="186">
        <f>'INFO'!$D$14</f>
        <v>0</v>
      </c>
      <c r="Q909" t="s" s="187">
        <f>'INFO'!$D$15</f>
      </c>
      <c r="R909" s="188">
        <f>'INFO'!$D$17</f>
      </c>
      <c r="S909" t="s" s="187">
        <f>'INFO'!$D$18</f>
      </c>
      <c r="T909" t="s" s="187">
        <f>'INFO'!$D$19</f>
      </c>
      <c r="U909" s="186">
        <f>'INFO'!$D$22</f>
        <v>0</v>
      </c>
      <c r="V909" s="186">
        <f>'INFO'!$D$23</f>
        <v>0</v>
      </c>
      <c r="W909" t="s" s="187">
        <f>'INFO'!$D$24</f>
      </c>
      <c r="X909" s="186">
        <f>'INFO'!$D$25</f>
        <v>0</v>
      </c>
      <c r="Y909" s="186">
        <f>'INFO'!$D$26</f>
        <v>0</v>
      </c>
      <c r="Z909" s="186">
        <f>'INFO'!$D$27</f>
        <v>0</v>
      </c>
      <c r="AA909" t="s" s="187">
        <f>'INFO'!$D$28</f>
      </c>
      <c r="AB909" s="186">
        <f>'INFO'!$D$29</f>
        <v>0</v>
      </c>
      <c r="AC909" s="189">
        <f>'INFO'!$J$10</f>
        <v>0</v>
      </c>
      <c r="AD909" s="186">
        <f>'INFO'!$J$9</f>
        <v>0</v>
      </c>
      <c r="AE909" s="186">
        <f>IF($G$897&gt;0,10*$G$897/D909,0)</f>
        <v>0</v>
      </c>
    </row>
    <row r="910" ht="15.35" customHeight="1">
      <c r="A910" t="s" s="180">
        <v>564</v>
      </c>
      <c r="B910" t="s" s="204">
        <v>357</v>
      </c>
      <c r="C910" s="205">
        <v>10085</v>
      </c>
      <c r="D910" s="182">
        <f>_xlfn.SUMIFS('MACROS'!I1:I87,'MACROS'!C1:C87,B910)+_xlfn.SUMIFS('MACROS'!I1:I87,'MACROS'!C1:C87,"CH.VM.MISET")</f>
        <v>0</v>
      </c>
      <c r="E910" t="s" s="183">
        <v>1</v>
      </c>
      <c r="F910" s="184">
        <f>VLOOKUP(B910,'MACROS'!C1:T87,5,FALSE)</f>
        <v>162.5</v>
      </c>
      <c r="G910" s="182">
        <f>_xlfn.SUMIFS('MACROS'!I1:I87,'MACROS'!C1:C87,B910)</f>
        <v>0</v>
      </c>
      <c r="H910" s="185">
        <f>F910*G910</f>
        <v>0</v>
      </c>
      <c r="I910" s="186">
        <f>'INFO'!$D$6</f>
        <v>0</v>
      </c>
      <c r="J910" s="186">
        <f>'INFO'!$D$7</f>
        <v>0</v>
      </c>
      <c r="K910" t="s" s="187">
        <f>'INFO'!$D$8</f>
      </c>
      <c r="L910" s="186">
        <f>'INFO'!$D$9</f>
        <v>0</v>
      </c>
      <c r="M910" s="186">
        <f>'INFO'!$D$10</f>
        <v>0</v>
      </c>
      <c r="N910" t="s" s="187">
        <f>'INFO'!$D$11</f>
      </c>
      <c r="O910" s="186">
        <f>'INFO'!$D$13</f>
        <v>0</v>
      </c>
      <c r="P910" s="186">
        <f>'INFO'!$D$14</f>
        <v>0</v>
      </c>
      <c r="Q910" t="s" s="187">
        <f>'INFO'!$D$15</f>
      </c>
      <c r="R910" s="188">
        <f>'INFO'!$D$17</f>
      </c>
      <c r="S910" t="s" s="187">
        <f>'INFO'!$D$18</f>
      </c>
      <c r="T910" t="s" s="187">
        <f>'INFO'!$D$19</f>
      </c>
      <c r="U910" s="186">
        <f>'INFO'!$D$22</f>
        <v>0</v>
      </c>
      <c r="V910" s="186">
        <f>'INFO'!$D$23</f>
        <v>0</v>
      </c>
      <c r="W910" t="s" s="187">
        <f>'INFO'!$D$24</f>
      </c>
      <c r="X910" s="186">
        <f>'INFO'!$D$25</f>
        <v>0</v>
      </c>
      <c r="Y910" s="186">
        <f>'INFO'!$D$26</f>
        <v>0</v>
      </c>
      <c r="Z910" s="186">
        <f>'INFO'!$D$27</f>
        <v>0</v>
      </c>
      <c r="AA910" t="s" s="187">
        <f>'INFO'!$D$28</f>
      </c>
      <c r="AB910" s="186">
        <f>'INFO'!$D$29</f>
        <v>0</v>
      </c>
      <c r="AC910" s="189">
        <f>'INFO'!$J$10</f>
        <v>0</v>
      </c>
      <c r="AD910" s="186">
        <f>'INFO'!$J$9</f>
        <v>0</v>
      </c>
      <c r="AE910" s="186">
        <f>IF($G$897&gt;0,10*$G$897/D910,0)</f>
        <v>0</v>
      </c>
    </row>
    <row r="911" ht="15.35" customHeight="1">
      <c r="A911" t="s" s="180">
        <v>565</v>
      </c>
      <c r="B911" t="s" s="204">
        <v>359</v>
      </c>
      <c r="C911" s="205">
        <v>10085</v>
      </c>
      <c r="D911" s="182">
        <f>_xlfn.SUMIFS('MACROS'!I1:I87,'MACROS'!C1:C87,B911)+_xlfn.SUMIFS('MACROS'!I1:I87,'MACROS'!C1:C87,"CH.VM.MISET")</f>
        <v>0</v>
      </c>
      <c r="E911" t="s" s="183">
        <v>1</v>
      </c>
      <c r="F911" s="184">
        <f>VLOOKUP(B911,'MACROS'!C1:T87,5,FALSE)</f>
        <v>138</v>
      </c>
      <c r="G911" s="182">
        <f>_xlfn.SUMIFS('MACROS'!I1:I87,'MACROS'!C1:C87,B911)</f>
        <v>0</v>
      </c>
      <c r="H911" s="185">
        <f>F911*G911</f>
        <v>0</v>
      </c>
      <c r="I911" s="186">
        <f>'INFO'!$D$6</f>
        <v>0</v>
      </c>
      <c r="J911" s="186">
        <f>'INFO'!$D$7</f>
        <v>0</v>
      </c>
      <c r="K911" t="s" s="187">
        <f>'INFO'!$D$8</f>
      </c>
      <c r="L911" s="186">
        <f>'INFO'!$D$9</f>
        <v>0</v>
      </c>
      <c r="M911" s="186">
        <f>'INFO'!$D$10</f>
        <v>0</v>
      </c>
      <c r="N911" t="s" s="187">
        <f>'INFO'!$D$11</f>
      </c>
      <c r="O911" s="186">
        <f>'INFO'!$D$13</f>
        <v>0</v>
      </c>
      <c r="P911" s="186">
        <f>'INFO'!$D$14</f>
        <v>0</v>
      </c>
      <c r="Q911" t="s" s="187">
        <f>'INFO'!$D$15</f>
      </c>
      <c r="R911" s="188">
        <f>'INFO'!$D$17</f>
      </c>
      <c r="S911" t="s" s="187">
        <f>'INFO'!$D$18</f>
      </c>
      <c r="T911" t="s" s="187">
        <f>'INFO'!$D$19</f>
      </c>
      <c r="U911" s="186">
        <f>'INFO'!$D$22</f>
        <v>0</v>
      </c>
      <c r="V911" s="186">
        <f>'INFO'!$D$23</f>
        <v>0</v>
      </c>
      <c r="W911" t="s" s="187">
        <f>'INFO'!$D$24</f>
      </c>
      <c r="X911" s="186">
        <f>'INFO'!$D$25</f>
        <v>0</v>
      </c>
      <c r="Y911" s="186">
        <f>'INFO'!$D$26</f>
        <v>0</v>
      </c>
      <c r="Z911" s="186">
        <f>'INFO'!$D$27</f>
        <v>0</v>
      </c>
      <c r="AA911" t="s" s="187">
        <f>'INFO'!$D$28</f>
      </c>
      <c r="AB911" s="186">
        <f>'INFO'!$D$29</f>
        <v>0</v>
      </c>
      <c r="AC911" s="189">
        <f>'INFO'!$J$10</f>
        <v>0</v>
      </c>
      <c r="AD911" s="186">
        <f>'INFO'!$J$9</f>
        <v>0</v>
      </c>
      <c r="AE911" s="191">
        <f>IF($G$897&gt;0,10*$G$897/D911,0)</f>
        <v>0</v>
      </c>
    </row>
    <row r="912" ht="15.35" customHeight="1">
      <c r="A912" t="s" s="192">
        <v>566</v>
      </c>
      <c r="B912" t="s" s="192">
        <v>361</v>
      </c>
      <c r="C912" s="213">
        <v>10125</v>
      </c>
      <c r="D912" s="169"/>
      <c r="E912" t="s" s="194">
        <v>1</v>
      </c>
      <c r="F912" s="195">
        <f>VLOOKUP(B912,'MACROS'!C1:T87,5,FALSE)</f>
        <v>2494.5</v>
      </c>
      <c r="G912" s="172">
        <f>_xlfn.SUMIFS('MACROS'!I1:I87,'MACROS'!C1:C87,B912)</f>
        <v>0</v>
      </c>
      <c r="H912" s="196">
        <f>F912*G912</f>
        <v>0</v>
      </c>
      <c r="I912" s="197">
        <f>'INFO'!$D$6</f>
        <v>0</v>
      </c>
      <c r="J912" s="197">
        <f>'INFO'!$D$7</f>
        <v>0</v>
      </c>
      <c r="K912" t="s" s="198">
        <f>'INFO'!$D$8</f>
      </c>
      <c r="L912" s="197">
        <f>'INFO'!$D$9</f>
        <v>0</v>
      </c>
      <c r="M912" s="197">
        <f>'INFO'!$D$10</f>
        <v>0</v>
      </c>
      <c r="N912" t="s" s="198">
        <f>'INFO'!$D$11</f>
      </c>
      <c r="O912" s="197">
        <f>'INFO'!$D$13</f>
        <v>0</v>
      </c>
      <c r="P912" s="197">
        <f>'INFO'!$D$14</f>
        <v>0</v>
      </c>
      <c r="Q912" t="s" s="198">
        <f>'INFO'!$D$15</f>
      </c>
      <c r="R912" s="199">
        <f>'INFO'!$D$17</f>
      </c>
      <c r="S912" t="s" s="198">
        <f>'INFO'!$D$18</f>
      </c>
      <c r="T912" t="s" s="198">
        <f>'INFO'!$D$19</f>
      </c>
      <c r="U912" s="197">
        <f>'INFO'!$D$22</f>
        <v>0</v>
      </c>
      <c r="V912" s="197">
        <f>'INFO'!$D$23</f>
        <v>0</v>
      </c>
      <c r="W912" t="s" s="198">
        <f>'INFO'!$D$24</f>
      </c>
      <c r="X912" s="197">
        <f>'INFO'!$D$25</f>
        <v>0</v>
      </c>
      <c r="Y912" s="197">
        <f>'INFO'!$D$26</f>
        <v>0</v>
      </c>
      <c r="Z912" s="197">
        <f>'INFO'!$D$27</f>
        <v>0</v>
      </c>
      <c r="AA912" t="s" s="198">
        <f>'INFO'!$D$28</f>
      </c>
      <c r="AB912" s="197">
        <f>'INFO'!$D$29</f>
        <v>0</v>
      </c>
      <c r="AC912" s="200">
        <f>'INFO'!$J$10</f>
        <v>0</v>
      </c>
      <c r="AD912" s="201">
        <f>'INFO'!$J$9</f>
        <v>0</v>
      </c>
      <c r="AE912" s="179"/>
    </row>
    <row r="913" ht="15.35" customHeight="1">
      <c r="A913" t="s" s="180">
        <v>567</v>
      </c>
      <c r="B913" t="s" s="180">
        <v>363</v>
      </c>
      <c r="C913" s="210">
        <v>10125</v>
      </c>
      <c r="D913" s="182">
        <f>_xlfn.SUMIFS('MACROS'!I1:I87,'MACROS'!C1:C87,B913)+_xlfn.SUMIFS('MACROS'!I1:I87,'MACROS'!C1:C87,"CH.VM.MIDTSET")</f>
        <v>0</v>
      </c>
      <c r="E913" t="s" s="183">
        <v>1</v>
      </c>
      <c r="F913" s="184">
        <f>VLOOKUP(B913,'MACROS'!C1:T87,5,FALSE)</f>
        <v>206</v>
      </c>
      <c r="G913" s="182">
        <f>_xlfn.SUMIFS('MACROS'!I1:I87,'MACROS'!C1:C87,B913)</f>
        <v>0</v>
      </c>
      <c r="H913" s="185">
        <f>F913*G913</f>
        <v>0</v>
      </c>
      <c r="I913" s="186">
        <f>'INFO'!$D$6</f>
        <v>0</v>
      </c>
      <c r="J913" s="186">
        <f>'INFO'!$D$7</f>
        <v>0</v>
      </c>
      <c r="K913" t="s" s="187">
        <f>'INFO'!$D$8</f>
      </c>
      <c r="L913" s="186">
        <f>'INFO'!$D$9</f>
        <v>0</v>
      </c>
      <c r="M913" s="186">
        <f>'INFO'!$D$10</f>
        <v>0</v>
      </c>
      <c r="N913" t="s" s="187">
        <f>'INFO'!$D$11</f>
      </c>
      <c r="O913" s="186">
        <f>'INFO'!$D$13</f>
        <v>0</v>
      </c>
      <c r="P913" s="186">
        <f>'INFO'!$D$14</f>
        <v>0</v>
      </c>
      <c r="Q913" t="s" s="187">
        <f>'INFO'!$D$15</f>
      </c>
      <c r="R913" s="188">
        <f>'INFO'!$D$17</f>
      </c>
      <c r="S913" t="s" s="187">
        <f>'INFO'!$D$18</f>
      </c>
      <c r="T913" t="s" s="187">
        <f>'INFO'!$D$19</f>
      </c>
      <c r="U913" s="186">
        <f>'INFO'!$D$22</f>
        <v>0</v>
      </c>
      <c r="V913" s="186">
        <f>'INFO'!$D$23</f>
        <v>0</v>
      </c>
      <c r="W913" t="s" s="187">
        <f>'INFO'!$D$24</f>
      </c>
      <c r="X913" s="186">
        <f>'INFO'!$D$25</f>
        <v>0</v>
      </c>
      <c r="Y913" s="186">
        <f>'INFO'!$D$26</f>
        <v>0</v>
      </c>
      <c r="Z913" s="186">
        <f>'INFO'!$D$27</f>
        <v>0</v>
      </c>
      <c r="AA913" t="s" s="187">
        <f>'INFO'!$D$28</f>
      </c>
      <c r="AB913" s="186">
        <f>'INFO'!$D$29</f>
        <v>0</v>
      </c>
      <c r="AC913" s="189">
        <f>'INFO'!$J$10</f>
        <v>0</v>
      </c>
      <c r="AD913" s="186">
        <f>'INFO'!$J$9</f>
        <v>0</v>
      </c>
      <c r="AE913" s="190">
        <f>IF($G$912&gt;0,10*$G$912/D913,0)</f>
        <v>0</v>
      </c>
    </row>
    <row r="914" ht="15.35" customHeight="1">
      <c r="A914" t="s" s="180">
        <v>568</v>
      </c>
      <c r="B914" t="s" s="180">
        <v>365</v>
      </c>
      <c r="C914" s="210">
        <v>10125</v>
      </c>
      <c r="D914" s="182">
        <f>_xlfn.SUMIFS('MACROS'!I1:I87,'MACROS'!C1:C87,B914)+_xlfn.SUMIFS('MACROS'!I1:I87,'MACROS'!C1:C87,"CH.VM.MIDTSET")</f>
        <v>0</v>
      </c>
      <c r="E914" t="s" s="183">
        <v>1</v>
      </c>
      <c r="F914" s="184">
        <f>VLOOKUP(B914,'MACROS'!C1:T87,5,FALSE)</f>
        <v>212.5</v>
      </c>
      <c r="G914" s="182">
        <f>_xlfn.SUMIFS('MACROS'!I1:I87,'MACROS'!C1:C87,B914)</f>
        <v>0</v>
      </c>
      <c r="H914" s="185">
        <f>F914*G914</f>
        <v>0</v>
      </c>
      <c r="I914" s="186">
        <f>'INFO'!$D$6</f>
        <v>0</v>
      </c>
      <c r="J914" s="186">
        <f>'INFO'!$D$7</f>
        <v>0</v>
      </c>
      <c r="K914" t="s" s="187">
        <f>'INFO'!$D$8</f>
      </c>
      <c r="L914" s="186">
        <f>'INFO'!$D$9</f>
        <v>0</v>
      </c>
      <c r="M914" s="186">
        <f>'INFO'!$D$10</f>
        <v>0</v>
      </c>
      <c r="N914" t="s" s="187">
        <f>'INFO'!$D$11</f>
      </c>
      <c r="O914" s="186">
        <f>'INFO'!$D$13</f>
        <v>0</v>
      </c>
      <c r="P914" s="186">
        <f>'INFO'!$D$14</f>
        <v>0</v>
      </c>
      <c r="Q914" t="s" s="187">
        <f>'INFO'!$D$15</f>
      </c>
      <c r="R914" s="188">
        <f>'INFO'!$D$17</f>
      </c>
      <c r="S914" t="s" s="187">
        <f>'INFO'!$D$18</f>
      </c>
      <c r="T914" t="s" s="187">
        <f>'INFO'!$D$19</f>
      </c>
      <c r="U914" s="186">
        <f>'INFO'!$D$22</f>
        <v>0</v>
      </c>
      <c r="V914" s="186">
        <f>'INFO'!$D$23</f>
        <v>0</v>
      </c>
      <c r="W914" t="s" s="187">
        <f>'INFO'!$D$24</f>
      </c>
      <c r="X914" s="186">
        <f>'INFO'!$D$25</f>
        <v>0</v>
      </c>
      <c r="Y914" s="186">
        <f>'INFO'!$D$26</f>
        <v>0</v>
      </c>
      <c r="Z914" s="186">
        <f>'INFO'!$D$27</f>
        <v>0</v>
      </c>
      <c r="AA914" t="s" s="187">
        <f>'INFO'!$D$28</f>
      </c>
      <c r="AB914" s="186">
        <f>'INFO'!$D$29</f>
        <v>0</v>
      </c>
      <c r="AC914" s="189">
        <f>'INFO'!$J$10</f>
        <v>0</v>
      </c>
      <c r="AD914" s="186">
        <f>'INFO'!$J$9</f>
        <v>0</v>
      </c>
      <c r="AE914" s="186">
        <f>IF($G$912&gt;0,10*$G$912/D914,0)</f>
        <v>0</v>
      </c>
    </row>
    <row r="915" ht="15.35" customHeight="1">
      <c r="A915" t="s" s="180">
        <v>569</v>
      </c>
      <c r="B915" t="s" s="180">
        <v>367</v>
      </c>
      <c r="C915" s="210">
        <v>10125</v>
      </c>
      <c r="D915" s="182">
        <f>_xlfn.SUMIFS('MACROS'!I1:I87,'MACROS'!C1:C87,B915)+_xlfn.SUMIFS('MACROS'!I1:I87,'MACROS'!C1:C87,"CH.VM.MIDTSET")</f>
        <v>0</v>
      </c>
      <c r="E915" t="s" s="183">
        <v>1</v>
      </c>
      <c r="F915" s="184">
        <f>VLOOKUP(B915,'MACROS'!C1:T87,5,FALSE)</f>
        <v>170</v>
      </c>
      <c r="G915" s="182">
        <f>_xlfn.SUMIFS('MACROS'!I1:I87,'MACROS'!C1:C87,B915)</f>
        <v>0</v>
      </c>
      <c r="H915" s="185">
        <f>F915*G915</f>
        <v>0</v>
      </c>
      <c r="I915" s="186">
        <f>'INFO'!$D$6</f>
        <v>0</v>
      </c>
      <c r="J915" s="186">
        <f>'INFO'!$D$7</f>
        <v>0</v>
      </c>
      <c r="K915" t="s" s="187">
        <f>'INFO'!$D$8</f>
      </c>
      <c r="L915" s="186">
        <f>'INFO'!$D$9</f>
        <v>0</v>
      </c>
      <c r="M915" s="186">
        <f>'INFO'!$D$10</f>
        <v>0</v>
      </c>
      <c r="N915" t="s" s="187">
        <f>'INFO'!$D$11</f>
      </c>
      <c r="O915" s="186">
        <f>'INFO'!$D$13</f>
        <v>0</v>
      </c>
      <c r="P915" s="186">
        <f>'INFO'!$D$14</f>
        <v>0</v>
      </c>
      <c r="Q915" t="s" s="187">
        <f>'INFO'!$D$15</f>
      </c>
      <c r="R915" s="188">
        <f>'INFO'!$D$17</f>
      </c>
      <c r="S915" t="s" s="187">
        <f>'INFO'!$D$18</f>
      </c>
      <c r="T915" t="s" s="187">
        <f>'INFO'!$D$19</f>
      </c>
      <c r="U915" s="186">
        <f>'INFO'!$D$22</f>
        <v>0</v>
      </c>
      <c r="V915" s="186">
        <f>'INFO'!$D$23</f>
        <v>0</v>
      </c>
      <c r="W915" t="s" s="187">
        <f>'INFO'!$D$24</f>
      </c>
      <c r="X915" s="186">
        <f>'INFO'!$D$25</f>
        <v>0</v>
      </c>
      <c r="Y915" s="186">
        <f>'INFO'!$D$26</f>
        <v>0</v>
      </c>
      <c r="Z915" s="186">
        <f>'INFO'!$D$27</f>
        <v>0</v>
      </c>
      <c r="AA915" t="s" s="187">
        <f>'INFO'!$D$28</f>
      </c>
      <c r="AB915" s="186">
        <f>'INFO'!$D$29</f>
        <v>0</v>
      </c>
      <c r="AC915" s="189">
        <f>'INFO'!$J$10</f>
        <v>0</v>
      </c>
      <c r="AD915" s="186">
        <f>'INFO'!$J$9</f>
        <v>0</v>
      </c>
      <c r="AE915" s="186">
        <f>IF($G$912&gt;0,10*$G$912/D915,0)</f>
        <v>0</v>
      </c>
    </row>
    <row r="916" ht="15.35" customHeight="1">
      <c r="A916" t="s" s="180">
        <v>570</v>
      </c>
      <c r="B916" t="s" s="180">
        <v>369</v>
      </c>
      <c r="C916" s="210">
        <v>10125</v>
      </c>
      <c r="D916" s="182">
        <f>_xlfn.SUMIFS('MACROS'!I1:I87,'MACROS'!C1:C87,B916)+_xlfn.SUMIFS('MACROS'!I1:I87,'MACROS'!C1:C87,"CH.VM.MIDTSET")</f>
        <v>0</v>
      </c>
      <c r="E916" t="s" s="183">
        <v>1</v>
      </c>
      <c r="F916" s="184">
        <f>VLOOKUP(B916,'MACROS'!C1:T87,5,FALSE)</f>
        <v>161</v>
      </c>
      <c r="G916" s="182">
        <f>_xlfn.SUMIFS('MACROS'!I1:I87,'MACROS'!C1:C87,B916)</f>
        <v>0</v>
      </c>
      <c r="H916" s="185">
        <f>F916*G916</f>
        <v>0</v>
      </c>
      <c r="I916" s="186">
        <f>'INFO'!$D$6</f>
        <v>0</v>
      </c>
      <c r="J916" s="186">
        <f>'INFO'!$D$7</f>
        <v>0</v>
      </c>
      <c r="K916" t="s" s="187">
        <f>'INFO'!$D$8</f>
      </c>
      <c r="L916" s="186">
        <f>'INFO'!$D$9</f>
        <v>0</v>
      </c>
      <c r="M916" s="186">
        <f>'INFO'!$D$10</f>
        <v>0</v>
      </c>
      <c r="N916" t="s" s="187">
        <f>'INFO'!$D$11</f>
      </c>
      <c r="O916" s="186">
        <f>'INFO'!$D$13</f>
        <v>0</v>
      </c>
      <c r="P916" s="186">
        <f>'INFO'!$D$14</f>
        <v>0</v>
      </c>
      <c r="Q916" t="s" s="187">
        <f>'INFO'!$D$15</f>
      </c>
      <c r="R916" s="188">
        <f>'INFO'!$D$17</f>
      </c>
      <c r="S916" t="s" s="187">
        <f>'INFO'!$D$18</f>
      </c>
      <c r="T916" t="s" s="187">
        <f>'INFO'!$D$19</f>
      </c>
      <c r="U916" s="186">
        <f>'INFO'!$D$22</f>
        <v>0</v>
      </c>
      <c r="V916" s="186">
        <f>'INFO'!$D$23</f>
        <v>0</v>
      </c>
      <c r="W916" t="s" s="187">
        <f>'INFO'!$D$24</f>
      </c>
      <c r="X916" s="186">
        <f>'INFO'!$D$25</f>
        <v>0</v>
      </c>
      <c r="Y916" s="186">
        <f>'INFO'!$D$26</f>
        <v>0</v>
      </c>
      <c r="Z916" s="186">
        <f>'INFO'!$D$27</f>
        <v>0</v>
      </c>
      <c r="AA916" t="s" s="187">
        <f>'INFO'!$D$28</f>
      </c>
      <c r="AB916" s="186">
        <f>'INFO'!$D$29</f>
        <v>0</v>
      </c>
      <c r="AC916" s="189">
        <f>'INFO'!$J$10</f>
        <v>0</v>
      </c>
      <c r="AD916" s="186">
        <f>'INFO'!$J$9</f>
        <v>0</v>
      </c>
      <c r="AE916" s="186">
        <f>IF($G$912&gt;0,10*$G$912/D916,0)</f>
        <v>0</v>
      </c>
    </row>
    <row r="917" ht="15.35" customHeight="1">
      <c r="A917" t="s" s="180">
        <v>571</v>
      </c>
      <c r="B917" t="s" s="180">
        <v>371</v>
      </c>
      <c r="C917" s="210">
        <v>10125</v>
      </c>
      <c r="D917" s="182">
        <f>_xlfn.SUMIFS('MACROS'!I1:I87,'MACROS'!C1:C87,B917)+_xlfn.SUMIFS('MACROS'!I1:I87,'MACROS'!C1:C87,"CH.VM.MIDTSET")</f>
        <v>0</v>
      </c>
      <c r="E917" t="s" s="183">
        <v>1</v>
      </c>
      <c r="F917" s="184">
        <f>VLOOKUP(B917,'MACROS'!C1:T87,5,FALSE)</f>
        <v>230</v>
      </c>
      <c r="G917" s="182">
        <f>_xlfn.SUMIFS('MACROS'!I1:I87,'MACROS'!C1:C87,B917)</f>
        <v>0</v>
      </c>
      <c r="H917" s="185">
        <f>F917*G917</f>
        <v>0</v>
      </c>
      <c r="I917" s="186">
        <f>'INFO'!$D$6</f>
        <v>0</v>
      </c>
      <c r="J917" s="186">
        <f>'INFO'!$D$7</f>
        <v>0</v>
      </c>
      <c r="K917" t="s" s="187">
        <f>'INFO'!$D$8</f>
      </c>
      <c r="L917" s="186">
        <f>'INFO'!$D$9</f>
        <v>0</v>
      </c>
      <c r="M917" s="186">
        <f>'INFO'!$D$10</f>
        <v>0</v>
      </c>
      <c r="N917" t="s" s="187">
        <f>'INFO'!$D$11</f>
      </c>
      <c r="O917" s="186">
        <f>'INFO'!$D$13</f>
        <v>0</v>
      </c>
      <c r="P917" s="186">
        <f>'INFO'!$D$14</f>
        <v>0</v>
      </c>
      <c r="Q917" t="s" s="187">
        <f>'INFO'!$D$15</f>
      </c>
      <c r="R917" s="188">
        <f>'INFO'!$D$17</f>
      </c>
      <c r="S917" t="s" s="187">
        <f>'INFO'!$D$18</f>
      </c>
      <c r="T917" t="s" s="187">
        <f>'INFO'!$D$19</f>
      </c>
      <c r="U917" s="186">
        <f>'INFO'!$D$22</f>
        <v>0</v>
      </c>
      <c r="V917" s="186">
        <f>'INFO'!$D$23</f>
        <v>0</v>
      </c>
      <c r="W917" t="s" s="187">
        <f>'INFO'!$D$24</f>
      </c>
      <c r="X917" s="186">
        <f>'INFO'!$D$25</f>
        <v>0</v>
      </c>
      <c r="Y917" s="186">
        <f>'INFO'!$D$26</f>
        <v>0</v>
      </c>
      <c r="Z917" s="186">
        <f>'INFO'!$D$27</f>
        <v>0</v>
      </c>
      <c r="AA917" t="s" s="187">
        <f>'INFO'!$D$28</f>
      </c>
      <c r="AB917" s="186">
        <f>'INFO'!$D$29</f>
        <v>0</v>
      </c>
      <c r="AC917" s="189">
        <f>'INFO'!$J$10</f>
        <v>0</v>
      </c>
      <c r="AD917" s="186">
        <f>'INFO'!$J$9</f>
        <v>0</v>
      </c>
      <c r="AE917" s="186">
        <f>IF($G$912&gt;0,10*$G$912/D917,0)</f>
        <v>0</v>
      </c>
    </row>
    <row r="918" ht="15.35" customHeight="1">
      <c r="A918" t="s" s="180">
        <v>572</v>
      </c>
      <c r="B918" t="s" s="180">
        <v>373</v>
      </c>
      <c r="C918" s="210">
        <v>10125</v>
      </c>
      <c r="D918" s="182">
        <f>_xlfn.SUMIFS('MACROS'!I1:I87,'MACROS'!C1:C87,B918)+_xlfn.SUMIFS('MACROS'!I1:I87,'MACROS'!C1:C87,"CH.VM.MIDTSET")</f>
        <v>0</v>
      </c>
      <c r="E918" t="s" s="183">
        <v>1</v>
      </c>
      <c r="F918" s="184">
        <f>VLOOKUP(B918,'MACROS'!C1:T87,5,FALSE)</f>
        <v>227.5</v>
      </c>
      <c r="G918" s="182">
        <f>_xlfn.SUMIFS('MACROS'!I1:I87,'MACROS'!C1:C87,B918)</f>
        <v>0</v>
      </c>
      <c r="H918" s="185">
        <f>F918*G918</f>
        <v>0</v>
      </c>
      <c r="I918" s="186">
        <f>'INFO'!$D$6</f>
        <v>0</v>
      </c>
      <c r="J918" s="186">
        <f>'INFO'!$D$7</f>
        <v>0</v>
      </c>
      <c r="K918" t="s" s="187">
        <f>'INFO'!$D$8</f>
      </c>
      <c r="L918" s="186">
        <f>'INFO'!$D$9</f>
        <v>0</v>
      </c>
      <c r="M918" s="186">
        <f>'INFO'!$D$10</f>
        <v>0</v>
      </c>
      <c r="N918" t="s" s="187">
        <f>'INFO'!$D$11</f>
      </c>
      <c r="O918" s="186">
        <f>'INFO'!$D$13</f>
        <v>0</v>
      </c>
      <c r="P918" s="186">
        <f>'INFO'!$D$14</f>
        <v>0</v>
      </c>
      <c r="Q918" t="s" s="187">
        <f>'INFO'!$D$15</f>
      </c>
      <c r="R918" s="188">
        <f>'INFO'!$D$17</f>
      </c>
      <c r="S918" t="s" s="187">
        <f>'INFO'!$D$18</f>
      </c>
      <c r="T918" t="s" s="187">
        <f>'INFO'!$D$19</f>
      </c>
      <c r="U918" s="186">
        <f>'INFO'!$D$22</f>
        <v>0</v>
      </c>
      <c r="V918" s="186">
        <f>'INFO'!$D$23</f>
        <v>0</v>
      </c>
      <c r="W918" t="s" s="187">
        <f>'INFO'!$D$24</f>
      </c>
      <c r="X918" s="186">
        <f>'INFO'!$D$25</f>
        <v>0</v>
      </c>
      <c r="Y918" s="186">
        <f>'INFO'!$D$26</f>
        <v>0</v>
      </c>
      <c r="Z918" s="186">
        <f>'INFO'!$D$27</f>
        <v>0</v>
      </c>
      <c r="AA918" t="s" s="187">
        <f>'INFO'!$D$28</f>
      </c>
      <c r="AB918" s="186">
        <f>'INFO'!$D$29</f>
        <v>0</v>
      </c>
      <c r="AC918" s="189">
        <f>'INFO'!$J$10</f>
        <v>0</v>
      </c>
      <c r="AD918" s="186">
        <f>'INFO'!$J$9</f>
        <v>0</v>
      </c>
      <c r="AE918" s="186">
        <f>IF($G$912&gt;0,10*$G$912/D918,0)</f>
        <v>0</v>
      </c>
    </row>
    <row r="919" ht="15.35" customHeight="1">
      <c r="A919" t="s" s="180">
        <v>573</v>
      </c>
      <c r="B919" t="s" s="180">
        <v>375</v>
      </c>
      <c r="C919" s="210">
        <v>10125</v>
      </c>
      <c r="D919" s="182">
        <f>_xlfn.SUMIFS('MACROS'!I1:I87,'MACROS'!C1:C87,B919)+_xlfn.SUMIFS('MACROS'!I1:I87,'MACROS'!C1:C87,"CH.VM.MIDTSET")</f>
        <v>0</v>
      </c>
      <c r="E919" t="s" s="183">
        <v>1</v>
      </c>
      <c r="F919" s="184">
        <f>VLOOKUP(B919,'MACROS'!C1:T87,5,FALSE)</f>
        <v>210</v>
      </c>
      <c r="G919" s="182">
        <f>_xlfn.SUMIFS('MACROS'!I1:I87,'MACROS'!C1:C87,B919)</f>
        <v>0</v>
      </c>
      <c r="H919" s="185">
        <f>F919*G919</f>
        <v>0</v>
      </c>
      <c r="I919" s="186">
        <f>'INFO'!$D$6</f>
        <v>0</v>
      </c>
      <c r="J919" s="186">
        <f>'INFO'!$D$7</f>
        <v>0</v>
      </c>
      <c r="K919" t="s" s="187">
        <f>'INFO'!$D$8</f>
      </c>
      <c r="L919" s="186">
        <f>'INFO'!$D$9</f>
        <v>0</v>
      </c>
      <c r="M919" s="186">
        <f>'INFO'!$D$10</f>
        <v>0</v>
      </c>
      <c r="N919" t="s" s="187">
        <f>'INFO'!$D$11</f>
      </c>
      <c r="O919" s="186">
        <f>'INFO'!$D$13</f>
        <v>0</v>
      </c>
      <c r="P919" s="186">
        <f>'INFO'!$D$14</f>
        <v>0</v>
      </c>
      <c r="Q919" t="s" s="187">
        <f>'INFO'!$D$15</f>
      </c>
      <c r="R919" s="188">
        <f>'INFO'!$D$17</f>
      </c>
      <c r="S919" t="s" s="187">
        <f>'INFO'!$D$18</f>
      </c>
      <c r="T919" t="s" s="187">
        <f>'INFO'!$D$19</f>
      </c>
      <c r="U919" s="186">
        <f>'INFO'!$D$22</f>
        <v>0</v>
      </c>
      <c r="V919" s="186">
        <f>'INFO'!$D$23</f>
        <v>0</v>
      </c>
      <c r="W919" t="s" s="187">
        <f>'INFO'!$D$24</f>
      </c>
      <c r="X919" s="186">
        <f>'INFO'!$D$25</f>
        <v>0</v>
      </c>
      <c r="Y919" s="186">
        <f>'INFO'!$D$26</f>
        <v>0</v>
      </c>
      <c r="Z919" s="186">
        <f>'INFO'!$D$27</f>
        <v>0</v>
      </c>
      <c r="AA919" t="s" s="187">
        <f>'INFO'!$D$28</f>
      </c>
      <c r="AB919" s="186">
        <f>'INFO'!$D$29</f>
        <v>0</v>
      </c>
      <c r="AC919" s="189">
        <f>'INFO'!$J$10</f>
        <v>0</v>
      </c>
      <c r="AD919" s="186">
        <f>'INFO'!$J$9</f>
        <v>0</v>
      </c>
      <c r="AE919" s="186">
        <f>IF($G$912&gt;0,10*$G$912/D919,0)</f>
        <v>0</v>
      </c>
    </row>
    <row r="920" ht="15.35" customHeight="1">
      <c r="A920" t="s" s="180">
        <v>574</v>
      </c>
      <c r="B920" t="s" s="180">
        <v>377</v>
      </c>
      <c r="C920" s="210">
        <v>10125</v>
      </c>
      <c r="D920" s="182">
        <f>_xlfn.SUMIFS('MACROS'!I1:I87,'MACROS'!C1:C87,B920)+_xlfn.SUMIFS('MACROS'!I1:I87,'MACROS'!C1:C87,"CH.VM.MIDTSET")</f>
        <v>0</v>
      </c>
      <c r="E920" t="s" s="183">
        <v>1</v>
      </c>
      <c r="F920" s="184">
        <f>VLOOKUP(B920,'MACROS'!C1:T87,5,FALSE)</f>
        <v>195</v>
      </c>
      <c r="G920" s="182">
        <f>_xlfn.SUMIFS('MACROS'!I1:I87,'MACROS'!C1:C87,B920)</f>
        <v>0</v>
      </c>
      <c r="H920" s="185">
        <f>F920*G920</f>
        <v>0</v>
      </c>
      <c r="I920" s="186">
        <f>'INFO'!$D$6</f>
        <v>0</v>
      </c>
      <c r="J920" s="186">
        <f>'INFO'!$D$7</f>
        <v>0</v>
      </c>
      <c r="K920" t="s" s="187">
        <f>'INFO'!$D$8</f>
      </c>
      <c r="L920" s="186">
        <f>'INFO'!$D$9</f>
        <v>0</v>
      </c>
      <c r="M920" s="186">
        <f>'INFO'!$D$10</f>
        <v>0</v>
      </c>
      <c r="N920" t="s" s="187">
        <f>'INFO'!$D$11</f>
      </c>
      <c r="O920" s="186">
        <f>'INFO'!$D$13</f>
        <v>0</v>
      </c>
      <c r="P920" s="186">
        <f>'INFO'!$D$14</f>
        <v>0</v>
      </c>
      <c r="Q920" t="s" s="187">
        <f>'INFO'!$D$15</f>
      </c>
      <c r="R920" s="188">
        <f>'INFO'!$D$17</f>
      </c>
      <c r="S920" t="s" s="187">
        <f>'INFO'!$D$18</f>
      </c>
      <c r="T920" t="s" s="187">
        <f>'INFO'!$D$19</f>
      </c>
      <c r="U920" s="186">
        <f>'INFO'!$D$22</f>
        <v>0</v>
      </c>
      <c r="V920" s="186">
        <f>'INFO'!$D$23</f>
        <v>0</v>
      </c>
      <c r="W920" t="s" s="187">
        <f>'INFO'!$D$24</f>
      </c>
      <c r="X920" s="186">
        <f>'INFO'!$D$25</f>
        <v>0</v>
      </c>
      <c r="Y920" s="186">
        <f>'INFO'!$D$26</f>
        <v>0</v>
      </c>
      <c r="Z920" s="186">
        <f>'INFO'!$D$27</f>
        <v>0</v>
      </c>
      <c r="AA920" t="s" s="187">
        <f>'INFO'!$D$28</f>
      </c>
      <c r="AB920" s="186">
        <f>'INFO'!$D$29</f>
        <v>0</v>
      </c>
      <c r="AC920" s="189">
        <f>'INFO'!$J$10</f>
        <v>0</v>
      </c>
      <c r="AD920" s="186">
        <f>'INFO'!$J$9</f>
        <v>0</v>
      </c>
      <c r="AE920" s="186">
        <f>IF($G$912&gt;0,10*$G$912/D920,0)</f>
        <v>0</v>
      </c>
    </row>
    <row r="921" ht="15.35" customHeight="1">
      <c r="A921" t="s" s="180">
        <v>575</v>
      </c>
      <c r="B921" t="s" s="180">
        <v>379</v>
      </c>
      <c r="C921" s="210">
        <v>10125</v>
      </c>
      <c r="D921" s="182">
        <f>_xlfn.SUMIFS('MACROS'!I1:I87,'MACROS'!C1:C87,B921)+_xlfn.SUMIFS('MACROS'!I1:I87,'MACROS'!C1:C87,"CH.VM.MIDTSET")</f>
        <v>0</v>
      </c>
      <c r="E921" t="s" s="183">
        <v>1</v>
      </c>
      <c r="F921" s="184">
        <f>VLOOKUP(B921,'MACROS'!C1:T87,5,FALSE)</f>
        <v>202.5</v>
      </c>
      <c r="G921" s="182">
        <f>_xlfn.SUMIFS('MACROS'!I1:I87,'MACROS'!C1:C87,B921)</f>
        <v>0</v>
      </c>
      <c r="H921" s="185">
        <f>F921*G921</f>
        <v>0</v>
      </c>
      <c r="I921" s="186">
        <f>'INFO'!$D$6</f>
        <v>0</v>
      </c>
      <c r="J921" s="186">
        <f>'INFO'!$D$7</f>
        <v>0</v>
      </c>
      <c r="K921" t="s" s="187">
        <f>'INFO'!$D$8</f>
      </c>
      <c r="L921" s="186">
        <f>'INFO'!$D$9</f>
        <v>0</v>
      </c>
      <c r="M921" s="186">
        <f>'INFO'!$D$10</f>
        <v>0</v>
      </c>
      <c r="N921" t="s" s="187">
        <f>'INFO'!$D$11</f>
      </c>
      <c r="O921" s="186">
        <f>'INFO'!$D$13</f>
        <v>0</v>
      </c>
      <c r="P921" s="186">
        <f>'INFO'!$D$14</f>
        <v>0</v>
      </c>
      <c r="Q921" t="s" s="187">
        <f>'INFO'!$D$15</f>
      </c>
      <c r="R921" s="188">
        <f>'INFO'!$D$17</f>
      </c>
      <c r="S921" t="s" s="187">
        <f>'INFO'!$D$18</f>
      </c>
      <c r="T921" t="s" s="187">
        <f>'INFO'!$D$19</f>
      </c>
      <c r="U921" s="186">
        <f>'INFO'!$D$22</f>
        <v>0</v>
      </c>
      <c r="V921" s="186">
        <f>'INFO'!$D$23</f>
        <v>0</v>
      </c>
      <c r="W921" t="s" s="187">
        <f>'INFO'!$D$24</f>
      </c>
      <c r="X921" s="186">
        <f>'INFO'!$D$25</f>
        <v>0</v>
      </c>
      <c r="Y921" s="186">
        <f>'INFO'!$D$26</f>
        <v>0</v>
      </c>
      <c r="Z921" s="186">
        <f>'INFO'!$D$27</f>
        <v>0</v>
      </c>
      <c r="AA921" t="s" s="187">
        <f>'INFO'!$D$28</f>
      </c>
      <c r="AB921" s="186">
        <f>'INFO'!$D$29</f>
        <v>0</v>
      </c>
      <c r="AC921" s="189">
        <f>'INFO'!$J$10</f>
        <v>0</v>
      </c>
      <c r="AD921" s="186">
        <f>'INFO'!$J$9</f>
        <v>0</v>
      </c>
      <c r="AE921" s="186">
        <f>IF($G$912&gt;0,10*$G$912/D921,0)</f>
        <v>0</v>
      </c>
    </row>
    <row r="922" ht="15.35" customHeight="1">
      <c r="A922" t="s" s="180">
        <v>576</v>
      </c>
      <c r="B922" t="s" s="180">
        <v>381</v>
      </c>
      <c r="C922" s="210">
        <v>10125</v>
      </c>
      <c r="D922" s="182">
        <f>_xlfn.SUMIFS('MACROS'!I1:I87,'MACROS'!C1:C87,B922)+_xlfn.SUMIFS('MACROS'!I1:I87,'MACROS'!C1:C87,"CH.VM.MIDTSET")</f>
        <v>0</v>
      </c>
      <c r="E922" t="s" s="183">
        <v>1</v>
      </c>
      <c r="F922" s="184">
        <f>VLOOKUP(B922,'MACROS'!C1:T87,5,FALSE)</f>
        <v>207.5</v>
      </c>
      <c r="G922" s="182">
        <f>_xlfn.SUMIFS('MACROS'!I1:I87,'MACROS'!C1:C87,B922)</f>
        <v>0</v>
      </c>
      <c r="H922" s="185">
        <f>F922*G922</f>
        <v>0</v>
      </c>
      <c r="I922" s="186">
        <f>'INFO'!$D$6</f>
        <v>0</v>
      </c>
      <c r="J922" s="186">
        <f>'INFO'!$D$7</f>
        <v>0</v>
      </c>
      <c r="K922" t="s" s="187">
        <f>'INFO'!$D$8</f>
      </c>
      <c r="L922" s="186">
        <f>'INFO'!$D$9</f>
        <v>0</v>
      </c>
      <c r="M922" s="186">
        <f>'INFO'!$D$10</f>
        <v>0</v>
      </c>
      <c r="N922" t="s" s="187">
        <f>'INFO'!$D$11</f>
      </c>
      <c r="O922" s="186">
        <f>'INFO'!$D$13</f>
        <v>0</v>
      </c>
      <c r="P922" s="186">
        <f>'INFO'!$D$14</f>
        <v>0</v>
      </c>
      <c r="Q922" t="s" s="187">
        <f>'INFO'!$D$15</f>
      </c>
      <c r="R922" s="188">
        <f>'INFO'!$D$17</f>
      </c>
      <c r="S922" t="s" s="187">
        <f>'INFO'!$D$18</f>
      </c>
      <c r="T922" t="s" s="187">
        <f>'INFO'!$D$19</f>
      </c>
      <c r="U922" s="186">
        <f>'INFO'!$D$22</f>
        <v>0</v>
      </c>
      <c r="V922" s="186">
        <f>'INFO'!$D$23</f>
        <v>0</v>
      </c>
      <c r="W922" t="s" s="187">
        <f>'INFO'!$D$24</f>
      </c>
      <c r="X922" s="186">
        <f>'INFO'!$D$25</f>
        <v>0</v>
      </c>
      <c r="Y922" s="186">
        <f>'INFO'!$D$26</f>
        <v>0</v>
      </c>
      <c r="Z922" s="186">
        <f>'INFO'!$D$27</f>
        <v>0</v>
      </c>
      <c r="AA922" t="s" s="187">
        <f>'INFO'!$D$28</f>
      </c>
      <c r="AB922" s="186">
        <f>'INFO'!$D$29</f>
        <v>0</v>
      </c>
      <c r="AC922" s="189">
        <f>'INFO'!$J$10</f>
        <v>0</v>
      </c>
      <c r="AD922" s="186">
        <f>'INFO'!$J$9</f>
        <v>0</v>
      </c>
      <c r="AE922" s="186">
        <f>IF($G$912&gt;0,10*$G$912/D922,0)</f>
        <v>0</v>
      </c>
    </row>
    <row r="923" ht="15.35" customHeight="1">
      <c r="A923" t="s" s="180">
        <v>577</v>
      </c>
      <c r="B923" t="s" s="180">
        <v>383</v>
      </c>
      <c r="C923" s="210">
        <v>10125</v>
      </c>
      <c r="D923" s="182">
        <f>_xlfn.SUMIFS('MACROS'!I1:I87,'MACROS'!C1:C87,B923)+_xlfn.SUMIFS('MACROS'!I1:I87,'MACROS'!C1:C87,"CH.VM.MIDTSET")</f>
        <v>0</v>
      </c>
      <c r="E923" t="s" s="183">
        <v>1</v>
      </c>
      <c r="F923" s="184">
        <f>VLOOKUP(B923,'MACROS'!C1:T87,5,FALSE)</f>
        <v>212.5</v>
      </c>
      <c r="G923" s="182">
        <f>_xlfn.SUMIFS('MACROS'!I1:I87,'MACROS'!C1:C87,B923)</f>
        <v>0</v>
      </c>
      <c r="H923" s="185">
        <f>F923*G923</f>
        <v>0</v>
      </c>
      <c r="I923" s="186">
        <f>'INFO'!$D$6</f>
        <v>0</v>
      </c>
      <c r="J923" s="186">
        <f>'INFO'!$D$7</f>
        <v>0</v>
      </c>
      <c r="K923" t="s" s="187">
        <f>'INFO'!$D$8</f>
      </c>
      <c r="L923" s="186">
        <f>'INFO'!$D$9</f>
        <v>0</v>
      </c>
      <c r="M923" s="186">
        <f>'INFO'!$D$10</f>
        <v>0</v>
      </c>
      <c r="N923" t="s" s="187">
        <f>'INFO'!$D$11</f>
      </c>
      <c r="O923" s="186">
        <f>'INFO'!$D$13</f>
        <v>0</v>
      </c>
      <c r="P923" s="186">
        <f>'INFO'!$D$14</f>
        <v>0</v>
      </c>
      <c r="Q923" t="s" s="187">
        <f>'INFO'!$D$15</f>
      </c>
      <c r="R923" s="188">
        <f>'INFO'!$D$17</f>
      </c>
      <c r="S923" t="s" s="187">
        <f>'INFO'!$D$18</f>
      </c>
      <c r="T923" t="s" s="187">
        <f>'INFO'!$D$19</f>
      </c>
      <c r="U923" s="186">
        <f>'INFO'!$D$22</f>
        <v>0</v>
      </c>
      <c r="V923" s="186">
        <f>'INFO'!$D$23</f>
        <v>0</v>
      </c>
      <c r="W923" t="s" s="187">
        <f>'INFO'!$D$24</f>
      </c>
      <c r="X923" s="186">
        <f>'INFO'!$D$25</f>
        <v>0</v>
      </c>
      <c r="Y923" s="186">
        <f>'INFO'!$D$26</f>
        <v>0</v>
      </c>
      <c r="Z923" s="186">
        <f>'INFO'!$D$27</f>
        <v>0</v>
      </c>
      <c r="AA923" t="s" s="187">
        <f>'INFO'!$D$28</f>
      </c>
      <c r="AB923" s="186">
        <f>'INFO'!$D$29</f>
        <v>0</v>
      </c>
      <c r="AC923" s="189">
        <f>'INFO'!$J$10</f>
        <v>0</v>
      </c>
      <c r="AD923" s="186">
        <f>'INFO'!$J$9</f>
        <v>0</v>
      </c>
      <c r="AE923" s="186">
        <f>IF($G$912&gt;0,10*$G$912/D923,0)</f>
        <v>0</v>
      </c>
    </row>
    <row r="924" ht="15.35" customHeight="1">
      <c r="A924" t="s" s="180">
        <v>578</v>
      </c>
      <c r="B924" t="s" s="180">
        <v>385</v>
      </c>
      <c r="C924" s="210">
        <v>10125</v>
      </c>
      <c r="D924" s="182">
        <f>_xlfn.SUMIFS('MACROS'!I1:I87,'MACROS'!C1:C87,B924)+_xlfn.SUMIFS('MACROS'!I1:I87,'MACROS'!C1:C87,"CH.VM.MIDTSET")</f>
        <v>0</v>
      </c>
      <c r="E924" t="s" s="183">
        <v>1</v>
      </c>
      <c r="F924" s="184">
        <f>VLOOKUP(B924,'MACROS'!C1:T87,5,FALSE)</f>
        <v>165</v>
      </c>
      <c r="G924" s="182">
        <f>_xlfn.SUMIFS('MACROS'!I1:I87,'MACROS'!C1:C87,B924)</f>
        <v>0</v>
      </c>
      <c r="H924" s="185">
        <f>F924*G924</f>
        <v>0</v>
      </c>
      <c r="I924" s="186">
        <f>'INFO'!$D$6</f>
        <v>0</v>
      </c>
      <c r="J924" s="186">
        <f>'INFO'!$D$7</f>
        <v>0</v>
      </c>
      <c r="K924" t="s" s="187">
        <f>'INFO'!$D$8</f>
      </c>
      <c r="L924" s="186">
        <f>'INFO'!$D$9</f>
        <v>0</v>
      </c>
      <c r="M924" s="186">
        <f>'INFO'!$D$10</f>
        <v>0</v>
      </c>
      <c r="N924" t="s" s="187">
        <f>'INFO'!$D$11</f>
      </c>
      <c r="O924" s="186">
        <f>'INFO'!$D$13</f>
        <v>0</v>
      </c>
      <c r="P924" s="186">
        <f>'INFO'!$D$14</f>
        <v>0</v>
      </c>
      <c r="Q924" t="s" s="187">
        <f>'INFO'!$D$15</f>
      </c>
      <c r="R924" s="188">
        <f>'INFO'!$D$17</f>
      </c>
      <c r="S924" t="s" s="187">
        <f>'INFO'!$D$18</f>
      </c>
      <c r="T924" t="s" s="187">
        <f>'INFO'!$D$19</f>
      </c>
      <c r="U924" s="186">
        <f>'INFO'!$D$22</f>
        <v>0</v>
      </c>
      <c r="V924" s="186">
        <f>'INFO'!$D$23</f>
        <v>0</v>
      </c>
      <c r="W924" t="s" s="187">
        <f>'INFO'!$D$24</f>
      </c>
      <c r="X924" s="186">
        <f>'INFO'!$D$25</f>
        <v>0</v>
      </c>
      <c r="Y924" s="186">
        <f>'INFO'!$D$26</f>
        <v>0</v>
      </c>
      <c r="Z924" s="186">
        <f>'INFO'!$D$27</f>
        <v>0</v>
      </c>
      <c r="AA924" t="s" s="187">
        <f>'INFO'!$D$28</f>
      </c>
      <c r="AB924" s="186">
        <f>'INFO'!$D$29</f>
        <v>0</v>
      </c>
      <c r="AC924" s="189">
        <f>'INFO'!$J$10</f>
        <v>0</v>
      </c>
      <c r="AD924" s="186">
        <f>'INFO'!$J$9</f>
        <v>0</v>
      </c>
      <c r="AE924" s="186">
        <f>IF($G$912&gt;0,10*$G$912/D924,0)</f>
        <v>0</v>
      </c>
    </row>
    <row r="925" ht="15.35" customHeight="1">
      <c r="A925" t="s" s="180">
        <v>579</v>
      </c>
      <c r="B925" t="s" s="180">
        <v>387</v>
      </c>
      <c r="C925" s="210">
        <v>10125</v>
      </c>
      <c r="D925" s="182">
        <f>_xlfn.SUMIFS('MACROS'!I1:I87,'MACROS'!C1:C87,B925)+_xlfn.SUMIFS('MACROS'!I1:I87,'MACROS'!C1:C87,"CH.VM.MIDTSET")</f>
        <v>0</v>
      </c>
      <c r="E925" t="s" s="183">
        <v>1</v>
      </c>
      <c r="F925" s="184">
        <f>VLOOKUP(B925,'MACROS'!C1:T87,5,FALSE)</f>
        <v>204.5</v>
      </c>
      <c r="G925" s="182">
        <f>_xlfn.SUMIFS('MACROS'!I1:I87,'MACROS'!C1:C87,B925)</f>
        <v>0</v>
      </c>
      <c r="H925" s="185">
        <f>F925*G925</f>
        <v>0</v>
      </c>
      <c r="I925" s="186">
        <f>'INFO'!$D$6</f>
        <v>0</v>
      </c>
      <c r="J925" s="186">
        <f>'INFO'!$D$7</f>
        <v>0</v>
      </c>
      <c r="K925" t="s" s="187">
        <f>'INFO'!$D$8</f>
      </c>
      <c r="L925" s="186">
        <f>'INFO'!$D$9</f>
        <v>0</v>
      </c>
      <c r="M925" s="186">
        <f>'INFO'!$D$10</f>
        <v>0</v>
      </c>
      <c r="N925" t="s" s="187">
        <f>'INFO'!$D$11</f>
      </c>
      <c r="O925" s="186">
        <f>'INFO'!$D$13</f>
        <v>0</v>
      </c>
      <c r="P925" s="186">
        <f>'INFO'!$D$14</f>
        <v>0</v>
      </c>
      <c r="Q925" t="s" s="187">
        <f>'INFO'!$D$15</f>
      </c>
      <c r="R925" s="188">
        <f>'INFO'!$D$17</f>
      </c>
      <c r="S925" t="s" s="187">
        <f>'INFO'!$D$18</f>
      </c>
      <c r="T925" t="s" s="187">
        <f>'INFO'!$D$19</f>
      </c>
      <c r="U925" s="186">
        <f>'INFO'!$D$22</f>
        <v>0</v>
      </c>
      <c r="V925" s="186">
        <f>'INFO'!$D$23</f>
        <v>0</v>
      </c>
      <c r="W925" t="s" s="187">
        <f>'INFO'!$D$24</f>
      </c>
      <c r="X925" s="186">
        <f>'INFO'!$D$25</f>
        <v>0</v>
      </c>
      <c r="Y925" s="186">
        <f>'INFO'!$D$26</f>
        <v>0</v>
      </c>
      <c r="Z925" s="186">
        <f>'INFO'!$D$27</f>
        <v>0</v>
      </c>
      <c r="AA925" t="s" s="187">
        <f>'INFO'!$D$28</f>
      </c>
      <c r="AB925" s="186">
        <f>'INFO'!$D$29</f>
        <v>0</v>
      </c>
      <c r="AC925" s="189">
        <f>'INFO'!$J$10</f>
        <v>0</v>
      </c>
      <c r="AD925" s="186">
        <f>'INFO'!$J$9</f>
        <v>0</v>
      </c>
      <c r="AE925" s="186">
        <f>IF($G$912&gt;0,10*$G$912/D925,0)</f>
        <v>0</v>
      </c>
    </row>
    <row r="926" ht="15.35" customHeight="1">
      <c r="A926" t="s" s="180">
        <v>580</v>
      </c>
      <c r="B926" t="s" s="180">
        <v>389</v>
      </c>
      <c r="C926" s="210">
        <v>10125</v>
      </c>
      <c r="D926" s="182">
        <f>_xlfn.SUMIFS('MACROS'!I1:I87,'MACROS'!C1:C87,B926)+_xlfn.SUMIFS('MACROS'!I1:I87,'MACROS'!C1:C87,"CH.VM.MIDTSET")</f>
        <v>0</v>
      </c>
      <c r="E926" t="s" s="183">
        <v>1</v>
      </c>
      <c r="F926" s="184">
        <f>VLOOKUP(B926,'MACROS'!C1:T87,5,FALSE)</f>
        <v>167.5</v>
      </c>
      <c r="G926" s="182">
        <f>_xlfn.SUMIFS('MACROS'!I1:I87,'MACROS'!C1:C87,B926)</f>
        <v>0</v>
      </c>
      <c r="H926" s="185">
        <f>F926*G926</f>
        <v>0</v>
      </c>
      <c r="I926" s="186">
        <f>'INFO'!$D$6</f>
        <v>0</v>
      </c>
      <c r="J926" s="186">
        <f>'INFO'!$D$7</f>
        <v>0</v>
      </c>
      <c r="K926" t="s" s="187">
        <f>'INFO'!$D$8</f>
      </c>
      <c r="L926" s="186">
        <f>'INFO'!$D$9</f>
        <v>0</v>
      </c>
      <c r="M926" s="186">
        <f>'INFO'!$D$10</f>
        <v>0</v>
      </c>
      <c r="N926" t="s" s="187">
        <f>'INFO'!$D$11</f>
      </c>
      <c r="O926" s="186">
        <f>'INFO'!$D$13</f>
        <v>0</v>
      </c>
      <c r="P926" s="186">
        <f>'INFO'!$D$14</f>
        <v>0</v>
      </c>
      <c r="Q926" t="s" s="187">
        <f>'INFO'!$D$15</f>
      </c>
      <c r="R926" s="188">
        <f>'INFO'!$D$17</f>
      </c>
      <c r="S926" t="s" s="187">
        <f>'INFO'!$D$18</f>
      </c>
      <c r="T926" t="s" s="187">
        <f>'INFO'!$D$19</f>
      </c>
      <c r="U926" s="186">
        <f>'INFO'!$D$22</f>
        <v>0</v>
      </c>
      <c r="V926" s="186">
        <f>'INFO'!$D$23</f>
        <v>0</v>
      </c>
      <c r="W926" t="s" s="187">
        <f>'INFO'!$D$24</f>
      </c>
      <c r="X926" s="186">
        <f>'INFO'!$D$25</f>
        <v>0</v>
      </c>
      <c r="Y926" s="186">
        <f>'INFO'!$D$26</f>
        <v>0</v>
      </c>
      <c r="Z926" s="186">
        <f>'INFO'!$D$27</f>
        <v>0</v>
      </c>
      <c r="AA926" t="s" s="187">
        <f>'INFO'!$D$28</f>
      </c>
      <c r="AB926" s="186">
        <f>'INFO'!$D$29</f>
        <v>0</v>
      </c>
      <c r="AC926" s="189">
        <f>'INFO'!$J$10</f>
        <v>0</v>
      </c>
      <c r="AD926" s="186">
        <f>'INFO'!$J$9</f>
        <v>0</v>
      </c>
      <c r="AE926" s="191">
        <f>IF($G$912&gt;0,10*$G$912/D926,0)</f>
        <v>0</v>
      </c>
    </row>
    <row r="927" ht="15.35" customHeight="1">
      <c r="A927" t="s" s="192">
        <v>520</v>
      </c>
      <c r="B927" t="s" s="202">
        <v>116</v>
      </c>
      <c r="C927" s="203">
        <v>10084</v>
      </c>
      <c r="D927" s="169"/>
      <c r="E927" t="s" s="194">
        <v>2</v>
      </c>
      <c r="F927" s="195">
        <f>VLOOKUP(B927,'HOLDS'!C1:T155,5,FALSE)</f>
        <v>4405.5</v>
      </c>
      <c r="G927" s="172">
        <f>_xlfn.SUMIFS('HOLDS'!J1:J155,'HOLDS'!C1:C155,B927)</f>
        <v>0</v>
      </c>
      <c r="H927" s="196">
        <f>F927*G927</f>
        <v>0</v>
      </c>
      <c r="I927" s="197">
        <f>'INFO'!$D$6</f>
        <v>0</v>
      </c>
      <c r="J927" s="197">
        <f>'INFO'!$D$7</f>
        <v>0</v>
      </c>
      <c r="K927" t="s" s="198">
        <f>'INFO'!$D$8</f>
      </c>
      <c r="L927" s="197">
        <f>'INFO'!$D$9</f>
        <v>0</v>
      </c>
      <c r="M927" s="197">
        <f>'INFO'!$D$10</f>
        <v>0</v>
      </c>
      <c r="N927" t="s" s="198">
        <f>'INFO'!$D$11</f>
      </c>
      <c r="O927" s="197">
        <f>'INFO'!$D$13</f>
        <v>0</v>
      </c>
      <c r="P927" s="197">
        <f>'INFO'!$D$14</f>
        <v>0</v>
      </c>
      <c r="Q927" t="s" s="198">
        <f>'INFO'!$D$15</f>
      </c>
      <c r="R927" s="199">
        <f>'INFO'!$D$17</f>
      </c>
      <c r="S927" t="s" s="198">
        <f>'INFO'!$D$18</f>
      </c>
      <c r="T927" t="s" s="198">
        <f>'INFO'!$D$19</f>
      </c>
      <c r="U927" s="197">
        <f>'INFO'!$D$22</f>
        <v>0</v>
      </c>
      <c r="V927" s="197">
        <f>'INFO'!$D$23</f>
        <v>0</v>
      </c>
      <c r="W927" t="s" s="198">
        <f>'INFO'!$D$24</f>
      </c>
      <c r="X927" s="197">
        <f>'INFO'!$D$25</f>
        <v>0</v>
      </c>
      <c r="Y927" s="197">
        <f>'INFO'!$D$26</f>
        <v>0</v>
      </c>
      <c r="Z927" s="197">
        <f>'INFO'!$D$27</f>
        <v>0</v>
      </c>
      <c r="AA927" t="s" s="198">
        <f>'INFO'!$D$28</f>
      </c>
      <c r="AB927" s="197">
        <f>'INFO'!$D$29</f>
        <v>0</v>
      </c>
      <c r="AC927" s="200">
        <f>'INFO'!$J$10</f>
        <v>0</v>
      </c>
      <c r="AD927" s="201">
        <f>'INFO'!$J$9</f>
        <v>0</v>
      </c>
      <c r="AE927" s="179"/>
    </row>
    <row r="928" ht="15.35" customHeight="1">
      <c r="A928" t="s" s="180">
        <v>521</v>
      </c>
      <c r="B928" t="s" s="204">
        <v>118</v>
      </c>
      <c r="C928" s="205">
        <v>10084</v>
      </c>
      <c r="D928" s="182">
        <f>_xlfn.SUMIFS('HOLDS'!J1:J155,'HOLDS'!C1:C155,B928)+_xlfn.SUMIFS('HOLDS'!J1:J155,'HOLDS'!C1:C155,"CH.GR.MISET")</f>
        <v>0</v>
      </c>
      <c r="E928" t="s" s="183">
        <v>2</v>
      </c>
      <c r="F928" s="184">
        <f>VLOOKUP(B928,'HOLDS'!C1:T155,5,FALSE)</f>
        <v>150</v>
      </c>
      <c r="G928" s="182">
        <f>_xlfn.SUMIFS('HOLDS'!J1:J155,'HOLDS'!C1:C155,B928)</f>
        <v>0</v>
      </c>
      <c r="H928" s="185">
        <f>F928*G928</f>
        <v>0</v>
      </c>
      <c r="I928" s="186">
        <f>'INFO'!$D$6</f>
        <v>0</v>
      </c>
      <c r="J928" s="186">
        <f>'INFO'!$D$7</f>
        <v>0</v>
      </c>
      <c r="K928" t="s" s="187">
        <f>'INFO'!$D$8</f>
      </c>
      <c r="L928" s="186">
        <f>'INFO'!$D$9</f>
        <v>0</v>
      </c>
      <c r="M928" s="186">
        <f>'INFO'!$D$10</f>
        <v>0</v>
      </c>
      <c r="N928" t="s" s="187">
        <f>'INFO'!$D$11</f>
      </c>
      <c r="O928" s="186">
        <f>'INFO'!$D$13</f>
        <v>0</v>
      </c>
      <c r="P928" s="186">
        <f>'INFO'!$D$14</f>
        <v>0</v>
      </c>
      <c r="Q928" t="s" s="187">
        <f>'INFO'!$D$15</f>
      </c>
      <c r="R928" s="188">
        <f>'INFO'!$D$17</f>
      </c>
      <c r="S928" t="s" s="187">
        <f>'INFO'!$D$18</f>
      </c>
      <c r="T928" t="s" s="187">
        <f>'INFO'!$D$19</f>
      </c>
      <c r="U928" s="186">
        <f>'INFO'!$D$22</f>
        <v>0</v>
      </c>
      <c r="V928" s="186">
        <f>'INFO'!$D$23</f>
        <v>0</v>
      </c>
      <c r="W928" t="s" s="187">
        <f>'INFO'!$D$24</f>
      </c>
      <c r="X928" s="186">
        <f>'INFO'!$D$25</f>
        <v>0</v>
      </c>
      <c r="Y928" s="186">
        <f>'INFO'!$D$26</f>
        <v>0</v>
      </c>
      <c r="Z928" s="186">
        <f>'INFO'!$D$27</f>
        <v>0</v>
      </c>
      <c r="AA928" t="s" s="187">
        <f>'INFO'!$D$28</f>
      </c>
      <c r="AB928" s="186">
        <f>'INFO'!$D$29</f>
        <v>0</v>
      </c>
      <c r="AC928" s="189">
        <f>'INFO'!$J$10</f>
        <v>0</v>
      </c>
      <c r="AD928" s="186">
        <f>'INFO'!$J$9</f>
        <v>0</v>
      </c>
      <c r="AE928" s="190">
        <f>IF($G$927&gt;0,10*$G$927/D928,0)</f>
        <v>0</v>
      </c>
    </row>
    <row r="929" ht="15.35" customHeight="1">
      <c r="A929" t="s" s="180">
        <v>522</v>
      </c>
      <c r="B929" t="s" s="204">
        <v>120</v>
      </c>
      <c r="C929" s="205">
        <v>10084</v>
      </c>
      <c r="D929" s="182">
        <f>_xlfn.SUMIFS('HOLDS'!J1:J155,'HOLDS'!C1:C155,B929)+_xlfn.SUMIFS('HOLDS'!J1:J155,'HOLDS'!C1:C155,"CH.GR.MISET")</f>
        <v>0</v>
      </c>
      <c r="E929" t="s" s="183">
        <v>2</v>
      </c>
      <c r="F929" s="184">
        <f>VLOOKUP(B929,'HOLDS'!C1:T155,5,FALSE)</f>
        <v>219</v>
      </c>
      <c r="G929" s="182">
        <f>_xlfn.SUMIFS('HOLDS'!J1:J155,'HOLDS'!C1:C155,B929)</f>
        <v>0</v>
      </c>
      <c r="H929" s="185">
        <f>F929*G929</f>
        <v>0</v>
      </c>
      <c r="I929" s="186">
        <f>'INFO'!$D$6</f>
        <v>0</v>
      </c>
      <c r="J929" s="186">
        <f>'INFO'!$D$7</f>
        <v>0</v>
      </c>
      <c r="K929" t="s" s="187">
        <f>'INFO'!$D$8</f>
      </c>
      <c r="L929" s="186">
        <f>'INFO'!$D$9</f>
        <v>0</v>
      </c>
      <c r="M929" s="186">
        <f>'INFO'!$D$10</f>
        <v>0</v>
      </c>
      <c r="N929" t="s" s="187">
        <f>'INFO'!$D$11</f>
      </c>
      <c r="O929" s="186">
        <f>'INFO'!$D$13</f>
        <v>0</v>
      </c>
      <c r="P929" s="186">
        <f>'INFO'!$D$14</f>
        <v>0</v>
      </c>
      <c r="Q929" t="s" s="187">
        <f>'INFO'!$D$15</f>
      </c>
      <c r="R929" s="188">
        <f>'INFO'!$D$17</f>
      </c>
      <c r="S929" t="s" s="187">
        <f>'INFO'!$D$18</f>
      </c>
      <c r="T929" t="s" s="187">
        <f>'INFO'!$D$19</f>
      </c>
      <c r="U929" s="186">
        <f>'INFO'!$D$22</f>
        <v>0</v>
      </c>
      <c r="V929" s="186">
        <f>'INFO'!$D$23</f>
        <v>0</v>
      </c>
      <c r="W929" t="s" s="187">
        <f>'INFO'!$D$24</f>
      </c>
      <c r="X929" s="186">
        <f>'INFO'!$D$25</f>
        <v>0</v>
      </c>
      <c r="Y929" s="186">
        <f>'INFO'!$D$26</f>
        <v>0</v>
      </c>
      <c r="Z929" s="186">
        <f>'INFO'!$D$27</f>
        <v>0</v>
      </c>
      <c r="AA929" t="s" s="187">
        <f>'INFO'!$D$28</f>
      </c>
      <c r="AB929" s="186">
        <f>'INFO'!$D$29</f>
        <v>0</v>
      </c>
      <c r="AC929" s="189">
        <f>'INFO'!$J$10</f>
        <v>0</v>
      </c>
      <c r="AD929" s="186">
        <f>'INFO'!$J$9</f>
        <v>0</v>
      </c>
      <c r="AE929" s="186">
        <f>IF($G$927&gt;0,10*$G$927/D929,0)</f>
        <v>0</v>
      </c>
    </row>
    <row r="930" ht="15.35" customHeight="1">
      <c r="A930" t="s" s="180">
        <v>523</v>
      </c>
      <c r="B930" t="s" s="204">
        <v>122</v>
      </c>
      <c r="C930" s="205">
        <v>10084</v>
      </c>
      <c r="D930" s="182">
        <f>_xlfn.SUMIFS('HOLDS'!J1:J155,'HOLDS'!C1:C155,B930)+_xlfn.SUMIFS('HOLDS'!J1:J155,'HOLDS'!C1:C155,"CH.GR.MISET")</f>
        <v>0</v>
      </c>
      <c r="E930" t="s" s="183">
        <v>2</v>
      </c>
      <c r="F930" s="184">
        <f>VLOOKUP(B930,'HOLDS'!C1:T155,5,FALSE)</f>
        <v>229.5</v>
      </c>
      <c r="G930" s="182">
        <f>_xlfn.SUMIFS('HOLDS'!J1:J155,'HOLDS'!C1:C155,B930)</f>
        <v>0</v>
      </c>
      <c r="H930" s="185">
        <f>F930*G930</f>
        <v>0</v>
      </c>
      <c r="I930" s="186">
        <f>'INFO'!$D$6</f>
        <v>0</v>
      </c>
      <c r="J930" s="186">
        <f>'INFO'!$D$7</f>
        <v>0</v>
      </c>
      <c r="K930" t="s" s="187">
        <f>'INFO'!$D$8</f>
      </c>
      <c r="L930" s="186">
        <f>'INFO'!$D$9</f>
        <v>0</v>
      </c>
      <c r="M930" s="186">
        <f>'INFO'!$D$10</f>
        <v>0</v>
      </c>
      <c r="N930" t="s" s="187">
        <f>'INFO'!$D$11</f>
      </c>
      <c r="O930" s="186">
        <f>'INFO'!$D$13</f>
        <v>0</v>
      </c>
      <c r="P930" s="186">
        <f>'INFO'!$D$14</f>
        <v>0</v>
      </c>
      <c r="Q930" t="s" s="187">
        <f>'INFO'!$D$15</f>
      </c>
      <c r="R930" s="188">
        <f>'INFO'!$D$17</f>
      </c>
      <c r="S930" t="s" s="187">
        <f>'INFO'!$D$18</f>
      </c>
      <c r="T930" t="s" s="187">
        <f>'INFO'!$D$19</f>
      </c>
      <c r="U930" s="186">
        <f>'INFO'!$D$22</f>
        <v>0</v>
      </c>
      <c r="V930" s="186">
        <f>'INFO'!$D$23</f>
        <v>0</v>
      </c>
      <c r="W930" t="s" s="187">
        <f>'INFO'!$D$24</f>
      </c>
      <c r="X930" s="186">
        <f>'INFO'!$D$25</f>
        <v>0</v>
      </c>
      <c r="Y930" s="186">
        <f>'INFO'!$D$26</f>
        <v>0</v>
      </c>
      <c r="Z930" s="186">
        <f>'INFO'!$D$27</f>
        <v>0</v>
      </c>
      <c r="AA930" t="s" s="187">
        <f>'INFO'!$D$28</f>
      </c>
      <c r="AB930" s="186">
        <f>'INFO'!$D$29</f>
        <v>0</v>
      </c>
      <c r="AC930" s="189">
        <f>'INFO'!$J$10</f>
        <v>0</v>
      </c>
      <c r="AD930" s="186">
        <f>'INFO'!$J$9</f>
        <v>0</v>
      </c>
      <c r="AE930" s="186">
        <f>IF($G$927&gt;0,10*$G$927/D930,0)</f>
        <v>0</v>
      </c>
    </row>
    <row r="931" ht="15.35" customHeight="1">
      <c r="A931" t="s" s="180">
        <v>524</v>
      </c>
      <c r="B931" t="s" s="204">
        <v>124</v>
      </c>
      <c r="C931" s="205">
        <v>10084</v>
      </c>
      <c r="D931" s="182">
        <f>_xlfn.SUMIFS('HOLDS'!J1:J155,'HOLDS'!C1:C155,B931)+_xlfn.SUMIFS('HOLDS'!J1:J155,'HOLDS'!C1:C155,"CH.GR.MISET")</f>
        <v>0</v>
      </c>
      <c r="E931" t="s" s="183">
        <v>2</v>
      </c>
      <c r="F931" s="184">
        <f>VLOOKUP(B931,'HOLDS'!C1:T155,5,FALSE)</f>
        <v>151</v>
      </c>
      <c r="G931" s="182">
        <f>_xlfn.SUMIFS('HOLDS'!J1:J155,'HOLDS'!C1:C155,B931)</f>
        <v>0</v>
      </c>
      <c r="H931" s="185">
        <f>F931*G931</f>
        <v>0</v>
      </c>
      <c r="I931" s="186">
        <f>'INFO'!$D$6</f>
        <v>0</v>
      </c>
      <c r="J931" s="186">
        <f>'INFO'!$D$7</f>
        <v>0</v>
      </c>
      <c r="K931" t="s" s="187">
        <f>'INFO'!$D$8</f>
      </c>
      <c r="L931" s="186">
        <f>'INFO'!$D$9</f>
        <v>0</v>
      </c>
      <c r="M931" s="186">
        <f>'INFO'!$D$10</f>
        <v>0</v>
      </c>
      <c r="N931" t="s" s="187">
        <f>'INFO'!$D$11</f>
      </c>
      <c r="O931" s="186">
        <f>'INFO'!$D$13</f>
        <v>0</v>
      </c>
      <c r="P931" s="186">
        <f>'INFO'!$D$14</f>
        <v>0</v>
      </c>
      <c r="Q931" t="s" s="187">
        <f>'INFO'!$D$15</f>
      </c>
      <c r="R931" s="188">
        <f>'INFO'!$D$17</f>
      </c>
      <c r="S931" t="s" s="187">
        <f>'INFO'!$D$18</f>
      </c>
      <c r="T931" t="s" s="187">
        <f>'INFO'!$D$19</f>
      </c>
      <c r="U931" s="186">
        <f>'INFO'!$D$22</f>
        <v>0</v>
      </c>
      <c r="V931" s="186">
        <f>'INFO'!$D$23</f>
        <v>0</v>
      </c>
      <c r="W931" t="s" s="187">
        <f>'INFO'!$D$24</f>
      </c>
      <c r="X931" s="186">
        <f>'INFO'!$D$25</f>
        <v>0</v>
      </c>
      <c r="Y931" s="186">
        <f>'INFO'!$D$26</f>
        <v>0</v>
      </c>
      <c r="Z931" s="186">
        <f>'INFO'!$D$27</f>
        <v>0</v>
      </c>
      <c r="AA931" t="s" s="187">
        <f>'INFO'!$D$28</f>
      </c>
      <c r="AB931" s="186">
        <f>'INFO'!$D$29</f>
        <v>0</v>
      </c>
      <c r="AC931" s="189">
        <f>'INFO'!$J$10</f>
        <v>0</v>
      </c>
      <c r="AD931" s="186">
        <f>'INFO'!$J$9</f>
        <v>0</v>
      </c>
      <c r="AE931" s="186">
        <f>IF($G$927&gt;0,10*$G$927/D931,0)</f>
        <v>0</v>
      </c>
    </row>
    <row r="932" ht="15.35" customHeight="1">
      <c r="A932" t="s" s="180">
        <v>525</v>
      </c>
      <c r="B932" t="s" s="204">
        <v>126</v>
      </c>
      <c r="C932" s="205">
        <v>10084</v>
      </c>
      <c r="D932" s="182">
        <f>_xlfn.SUMIFS('HOLDS'!J1:J155,'HOLDS'!C1:C155,B932)+_xlfn.SUMIFS('HOLDS'!J1:J155,'HOLDS'!C1:C155,"CH.GR.MISET")</f>
        <v>0</v>
      </c>
      <c r="E932" t="s" s="183">
        <v>2</v>
      </c>
      <c r="F932" s="184">
        <f>VLOOKUP(B932,'HOLDS'!C1:T155,5,FALSE)</f>
        <v>210</v>
      </c>
      <c r="G932" s="182">
        <f>_xlfn.SUMIFS('HOLDS'!J1:J155,'HOLDS'!C1:C155,B932)</f>
        <v>0</v>
      </c>
      <c r="H932" s="185">
        <f>F932*G932</f>
        <v>0</v>
      </c>
      <c r="I932" s="186">
        <f>'INFO'!$D$6</f>
        <v>0</v>
      </c>
      <c r="J932" s="186">
        <f>'INFO'!$D$7</f>
        <v>0</v>
      </c>
      <c r="K932" t="s" s="187">
        <f>'INFO'!$D$8</f>
      </c>
      <c r="L932" s="186">
        <f>'INFO'!$D$9</f>
        <v>0</v>
      </c>
      <c r="M932" s="186">
        <f>'INFO'!$D$10</f>
        <v>0</v>
      </c>
      <c r="N932" t="s" s="187">
        <f>'INFO'!$D$11</f>
      </c>
      <c r="O932" s="186">
        <f>'INFO'!$D$13</f>
        <v>0</v>
      </c>
      <c r="P932" s="186">
        <f>'INFO'!$D$14</f>
        <v>0</v>
      </c>
      <c r="Q932" t="s" s="187">
        <f>'INFO'!$D$15</f>
      </c>
      <c r="R932" s="188">
        <f>'INFO'!$D$17</f>
      </c>
      <c r="S932" t="s" s="187">
        <f>'INFO'!$D$18</f>
      </c>
      <c r="T932" t="s" s="187">
        <f>'INFO'!$D$19</f>
      </c>
      <c r="U932" s="186">
        <f>'INFO'!$D$22</f>
        <v>0</v>
      </c>
      <c r="V932" s="186">
        <f>'INFO'!$D$23</f>
        <v>0</v>
      </c>
      <c r="W932" t="s" s="187">
        <f>'INFO'!$D$24</f>
      </c>
      <c r="X932" s="186">
        <f>'INFO'!$D$25</f>
        <v>0</v>
      </c>
      <c r="Y932" s="186">
        <f>'INFO'!$D$26</f>
        <v>0</v>
      </c>
      <c r="Z932" s="186">
        <f>'INFO'!$D$27</f>
        <v>0</v>
      </c>
      <c r="AA932" t="s" s="187">
        <f>'INFO'!$D$28</f>
      </c>
      <c r="AB932" s="186">
        <f>'INFO'!$D$29</f>
        <v>0</v>
      </c>
      <c r="AC932" s="189">
        <f>'INFO'!$J$10</f>
        <v>0</v>
      </c>
      <c r="AD932" s="186">
        <f>'INFO'!$J$9</f>
        <v>0</v>
      </c>
      <c r="AE932" s="186">
        <f>IF($G$927&gt;0,10*$G$927/D932,0)</f>
        <v>0</v>
      </c>
    </row>
    <row r="933" ht="15.35" customHeight="1">
      <c r="A933" t="s" s="180">
        <v>526</v>
      </c>
      <c r="B933" t="s" s="204">
        <v>128</v>
      </c>
      <c r="C933" s="205">
        <v>10084</v>
      </c>
      <c r="D933" s="182">
        <f>_xlfn.SUMIFS('HOLDS'!J1:J155,'HOLDS'!C1:C155,B933)+_xlfn.SUMIFS('HOLDS'!J1:J155,'HOLDS'!C1:C155,"CH.GR.MISET")</f>
        <v>0</v>
      </c>
      <c r="E933" t="s" s="183">
        <v>2</v>
      </c>
      <c r="F933" s="184">
        <f>VLOOKUP(B933,'HOLDS'!C1:T155,5,FALSE)</f>
        <v>215</v>
      </c>
      <c r="G933" s="182">
        <f>_xlfn.SUMIFS('HOLDS'!J1:J155,'HOLDS'!C1:C155,B933)</f>
        <v>0</v>
      </c>
      <c r="H933" s="185">
        <f>F933*G933</f>
        <v>0</v>
      </c>
      <c r="I933" s="186">
        <f>'INFO'!$D$6</f>
        <v>0</v>
      </c>
      <c r="J933" s="186">
        <f>'INFO'!$D$7</f>
        <v>0</v>
      </c>
      <c r="K933" t="s" s="187">
        <f>'INFO'!$D$8</f>
      </c>
      <c r="L933" s="186">
        <f>'INFO'!$D$9</f>
        <v>0</v>
      </c>
      <c r="M933" s="186">
        <f>'INFO'!$D$10</f>
        <v>0</v>
      </c>
      <c r="N933" t="s" s="187">
        <f>'INFO'!$D$11</f>
      </c>
      <c r="O933" s="186">
        <f>'INFO'!$D$13</f>
        <v>0</v>
      </c>
      <c r="P933" s="186">
        <f>'INFO'!$D$14</f>
        <v>0</v>
      </c>
      <c r="Q933" t="s" s="187">
        <f>'INFO'!$D$15</f>
      </c>
      <c r="R933" s="188">
        <f>'INFO'!$D$17</f>
      </c>
      <c r="S933" t="s" s="187">
        <f>'INFO'!$D$18</f>
      </c>
      <c r="T933" t="s" s="187">
        <f>'INFO'!$D$19</f>
      </c>
      <c r="U933" s="186">
        <f>'INFO'!$D$22</f>
        <v>0</v>
      </c>
      <c r="V933" s="186">
        <f>'INFO'!$D$23</f>
        <v>0</v>
      </c>
      <c r="W933" t="s" s="187">
        <f>'INFO'!$D$24</f>
      </c>
      <c r="X933" s="186">
        <f>'INFO'!$D$25</f>
        <v>0</v>
      </c>
      <c r="Y933" s="186">
        <f>'INFO'!$D$26</f>
        <v>0</v>
      </c>
      <c r="Z933" s="186">
        <f>'INFO'!$D$27</f>
        <v>0</v>
      </c>
      <c r="AA933" t="s" s="187">
        <f>'INFO'!$D$28</f>
      </c>
      <c r="AB933" s="186">
        <f>'INFO'!$D$29</f>
        <v>0</v>
      </c>
      <c r="AC933" s="189">
        <f>'INFO'!$J$10</f>
        <v>0</v>
      </c>
      <c r="AD933" s="186">
        <f>'INFO'!$J$9</f>
        <v>0</v>
      </c>
      <c r="AE933" s="186">
        <f>IF($G$927&gt;0,10*$G$927/D933,0)</f>
        <v>0</v>
      </c>
    </row>
    <row r="934" ht="15.35" customHeight="1">
      <c r="A934" t="s" s="180">
        <v>527</v>
      </c>
      <c r="B934" t="s" s="204">
        <v>130</v>
      </c>
      <c r="C934" s="205">
        <v>10084</v>
      </c>
      <c r="D934" s="182">
        <f>_xlfn.SUMIFS('HOLDS'!J1:J155,'HOLDS'!C1:C155,B934)+_xlfn.SUMIFS('HOLDS'!J1:J155,'HOLDS'!C1:C155,"CH.GR.MISET")</f>
        <v>0</v>
      </c>
      <c r="E934" t="s" s="183">
        <v>2</v>
      </c>
      <c r="F934" s="184">
        <f>VLOOKUP(B934,'HOLDS'!C1:T155,5,FALSE)</f>
        <v>159</v>
      </c>
      <c r="G934" s="182">
        <f>_xlfn.SUMIFS('HOLDS'!J1:J155,'HOLDS'!C1:C155,B934)</f>
        <v>0</v>
      </c>
      <c r="H934" s="185">
        <f>F934*G934</f>
        <v>0</v>
      </c>
      <c r="I934" s="186">
        <f>'INFO'!$D$6</f>
        <v>0</v>
      </c>
      <c r="J934" s="186">
        <f>'INFO'!$D$7</f>
        <v>0</v>
      </c>
      <c r="K934" t="s" s="187">
        <f>'INFO'!$D$8</f>
      </c>
      <c r="L934" s="186">
        <f>'INFO'!$D$9</f>
        <v>0</v>
      </c>
      <c r="M934" s="186">
        <f>'INFO'!$D$10</f>
        <v>0</v>
      </c>
      <c r="N934" t="s" s="187">
        <f>'INFO'!$D$11</f>
      </c>
      <c r="O934" s="186">
        <f>'INFO'!$D$13</f>
        <v>0</v>
      </c>
      <c r="P934" s="186">
        <f>'INFO'!$D$14</f>
        <v>0</v>
      </c>
      <c r="Q934" t="s" s="187">
        <f>'INFO'!$D$15</f>
      </c>
      <c r="R934" s="188">
        <f>'INFO'!$D$17</f>
      </c>
      <c r="S934" t="s" s="187">
        <f>'INFO'!$D$18</f>
      </c>
      <c r="T934" t="s" s="187">
        <f>'INFO'!$D$19</f>
      </c>
      <c r="U934" s="186">
        <f>'INFO'!$D$22</f>
        <v>0</v>
      </c>
      <c r="V934" s="186">
        <f>'INFO'!$D$23</f>
        <v>0</v>
      </c>
      <c r="W934" t="s" s="187">
        <f>'INFO'!$D$24</f>
      </c>
      <c r="X934" s="186">
        <f>'INFO'!$D$25</f>
        <v>0</v>
      </c>
      <c r="Y934" s="186">
        <f>'INFO'!$D$26</f>
        <v>0</v>
      </c>
      <c r="Z934" s="186">
        <f>'INFO'!$D$27</f>
        <v>0</v>
      </c>
      <c r="AA934" t="s" s="187">
        <f>'INFO'!$D$28</f>
      </c>
      <c r="AB934" s="186">
        <f>'INFO'!$D$29</f>
        <v>0</v>
      </c>
      <c r="AC934" s="189">
        <f>'INFO'!$J$10</f>
        <v>0</v>
      </c>
      <c r="AD934" s="186">
        <f>'INFO'!$J$9</f>
        <v>0</v>
      </c>
      <c r="AE934" s="186">
        <f>IF($G$927&gt;0,10*$G$927/D934,0)</f>
        <v>0</v>
      </c>
    </row>
    <row r="935" ht="15.35" customHeight="1">
      <c r="A935" t="s" s="180">
        <v>528</v>
      </c>
      <c r="B935" t="s" s="204">
        <v>132</v>
      </c>
      <c r="C935" s="205">
        <v>10084</v>
      </c>
      <c r="D935" s="182">
        <f>_xlfn.SUMIFS('HOLDS'!J1:J155,'HOLDS'!C1:C155,B935)+_xlfn.SUMIFS('HOLDS'!J1:J155,'HOLDS'!C1:C155,"CH.GR.MISET")</f>
        <v>0</v>
      </c>
      <c r="E935" t="s" s="183">
        <v>2</v>
      </c>
      <c r="F935" s="184">
        <f>VLOOKUP(B935,'HOLDS'!C1:T155,5,FALSE)</f>
        <v>126.5</v>
      </c>
      <c r="G935" s="182">
        <f>_xlfn.SUMIFS('HOLDS'!J1:J155,'HOLDS'!C1:C155,B935)</f>
        <v>0</v>
      </c>
      <c r="H935" s="185">
        <f>F935*G935</f>
        <v>0</v>
      </c>
      <c r="I935" s="186">
        <f>'INFO'!$D$6</f>
        <v>0</v>
      </c>
      <c r="J935" s="186">
        <f>'INFO'!$D$7</f>
        <v>0</v>
      </c>
      <c r="K935" t="s" s="187">
        <f>'INFO'!$D$8</f>
      </c>
      <c r="L935" s="186">
        <f>'INFO'!$D$9</f>
        <v>0</v>
      </c>
      <c r="M935" s="186">
        <f>'INFO'!$D$10</f>
        <v>0</v>
      </c>
      <c r="N935" t="s" s="187">
        <f>'INFO'!$D$11</f>
      </c>
      <c r="O935" s="186">
        <f>'INFO'!$D$13</f>
        <v>0</v>
      </c>
      <c r="P935" s="186">
        <f>'INFO'!$D$14</f>
        <v>0</v>
      </c>
      <c r="Q935" t="s" s="187">
        <f>'INFO'!$D$15</f>
      </c>
      <c r="R935" s="188">
        <f>'INFO'!$D$17</f>
      </c>
      <c r="S935" t="s" s="187">
        <f>'INFO'!$D$18</f>
      </c>
      <c r="T935" t="s" s="187">
        <f>'INFO'!$D$19</f>
      </c>
      <c r="U935" s="186">
        <f>'INFO'!$D$22</f>
        <v>0</v>
      </c>
      <c r="V935" s="186">
        <f>'INFO'!$D$23</f>
        <v>0</v>
      </c>
      <c r="W935" t="s" s="187">
        <f>'INFO'!$D$24</f>
      </c>
      <c r="X935" s="186">
        <f>'INFO'!$D$25</f>
        <v>0</v>
      </c>
      <c r="Y935" s="186">
        <f>'INFO'!$D$26</f>
        <v>0</v>
      </c>
      <c r="Z935" s="186">
        <f>'INFO'!$D$27</f>
        <v>0</v>
      </c>
      <c r="AA935" t="s" s="187">
        <f>'INFO'!$D$28</f>
      </c>
      <c r="AB935" s="186">
        <f>'INFO'!$D$29</f>
        <v>0</v>
      </c>
      <c r="AC935" s="189">
        <f>'INFO'!$J$10</f>
        <v>0</v>
      </c>
      <c r="AD935" s="186">
        <f>'INFO'!$J$9</f>
        <v>0</v>
      </c>
      <c r="AE935" s="186">
        <f>IF($G$927&gt;0,10*$G$927/D935,0)</f>
        <v>0</v>
      </c>
    </row>
    <row r="936" ht="15.35" customHeight="1">
      <c r="A936" t="s" s="180">
        <v>529</v>
      </c>
      <c r="B936" t="s" s="204">
        <v>134</v>
      </c>
      <c r="C936" s="205">
        <v>10084</v>
      </c>
      <c r="D936" s="182">
        <f>_xlfn.SUMIFS('HOLDS'!J1:J155,'HOLDS'!C1:C155,B936)+_xlfn.SUMIFS('HOLDS'!J1:J155,'HOLDS'!C1:C155,"CH.GR.MISET")</f>
        <v>0</v>
      </c>
      <c r="E936" t="s" s="183">
        <v>2</v>
      </c>
      <c r="F936" s="184">
        <f>VLOOKUP(B936,'HOLDS'!C1:T155,5,FALSE)</f>
        <v>124</v>
      </c>
      <c r="G936" s="182">
        <f>_xlfn.SUMIFS('HOLDS'!J1:J155,'HOLDS'!C1:C155,B936)</f>
        <v>0</v>
      </c>
      <c r="H936" s="185">
        <f>F936*G936</f>
        <v>0</v>
      </c>
      <c r="I936" s="186">
        <f>'INFO'!$D$6</f>
        <v>0</v>
      </c>
      <c r="J936" s="186">
        <f>'INFO'!$D$7</f>
        <v>0</v>
      </c>
      <c r="K936" t="s" s="187">
        <f>'INFO'!$D$8</f>
      </c>
      <c r="L936" s="186">
        <f>'INFO'!$D$9</f>
        <v>0</v>
      </c>
      <c r="M936" s="186">
        <f>'INFO'!$D$10</f>
        <v>0</v>
      </c>
      <c r="N936" t="s" s="187">
        <f>'INFO'!$D$11</f>
      </c>
      <c r="O936" s="186">
        <f>'INFO'!$D$13</f>
        <v>0</v>
      </c>
      <c r="P936" s="186">
        <f>'INFO'!$D$14</f>
        <v>0</v>
      </c>
      <c r="Q936" t="s" s="187">
        <f>'INFO'!$D$15</f>
      </c>
      <c r="R936" s="188">
        <f>'INFO'!$D$17</f>
      </c>
      <c r="S936" t="s" s="187">
        <f>'INFO'!$D$18</f>
      </c>
      <c r="T936" t="s" s="187">
        <f>'INFO'!$D$19</f>
      </c>
      <c r="U936" s="186">
        <f>'INFO'!$D$22</f>
        <v>0</v>
      </c>
      <c r="V936" s="186">
        <f>'INFO'!$D$23</f>
        <v>0</v>
      </c>
      <c r="W936" t="s" s="187">
        <f>'INFO'!$D$24</f>
      </c>
      <c r="X936" s="186">
        <f>'INFO'!$D$25</f>
        <v>0</v>
      </c>
      <c r="Y936" s="186">
        <f>'INFO'!$D$26</f>
        <v>0</v>
      </c>
      <c r="Z936" s="186">
        <f>'INFO'!$D$27</f>
        <v>0</v>
      </c>
      <c r="AA936" t="s" s="187">
        <f>'INFO'!$D$28</f>
      </c>
      <c r="AB936" s="186">
        <f>'INFO'!$D$29</f>
        <v>0</v>
      </c>
      <c r="AC936" s="189">
        <f>'INFO'!$J$10</f>
        <v>0</v>
      </c>
      <c r="AD936" s="186">
        <f>'INFO'!$J$9</f>
        <v>0</v>
      </c>
      <c r="AE936" s="186">
        <f>IF($G$927&gt;0,10*$G$927/D936,0)</f>
        <v>0</v>
      </c>
    </row>
    <row r="937" ht="15.35" customHeight="1">
      <c r="A937" t="s" s="180">
        <v>530</v>
      </c>
      <c r="B937" t="s" s="204">
        <v>136</v>
      </c>
      <c r="C937" s="205">
        <v>10084</v>
      </c>
      <c r="D937" s="182">
        <f>_xlfn.SUMIFS('HOLDS'!J1:J155,'HOLDS'!C1:C155,B937)+_xlfn.SUMIFS('HOLDS'!J1:J155,'HOLDS'!C1:C155,"CH.GR.MISET")</f>
        <v>0</v>
      </c>
      <c r="E937" t="s" s="183">
        <v>2</v>
      </c>
      <c r="F937" s="184">
        <f>VLOOKUP(B937,'HOLDS'!C1:T155,5,FALSE)</f>
        <v>157.5</v>
      </c>
      <c r="G937" s="182">
        <f>_xlfn.SUMIFS('HOLDS'!J1:J155,'HOLDS'!C1:C155,B937)</f>
        <v>0</v>
      </c>
      <c r="H937" s="185">
        <f>F937*G937</f>
        <v>0</v>
      </c>
      <c r="I937" s="186">
        <f>'INFO'!$D$6</f>
        <v>0</v>
      </c>
      <c r="J937" s="186">
        <f>'INFO'!$D$7</f>
        <v>0</v>
      </c>
      <c r="K937" t="s" s="187">
        <f>'INFO'!$D$8</f>
      </c>
      <c r="L937" s="186">
        <f>'INFO'!$D$9</f>
        <v>0</v>
      </c>
      <c r="M937" s="186">
        <f>'INFO'!$D$10</f>
        <v>0</v>
      </c>
      <c r="N937" t="s" s="187">
        <f>'INFO'!$D$11</f>
      </c>
      <c r="O937" s="186">
        <f>'INFO'!$D$13</f>
        <v>0</v>
      </c>
      <c r="P937" s="186">
        <f>'INFO'!$D$14</f>
        <v>0</v>
      </c>
      <c r="Q937" t="s" s="187">
        <f>'INFO'!$D$15</f>
      </c>
      <c r="R937" s="188">
        <f>'INFO'!$D$17</f>
      </c>
      <c r="S937" t="s" s="187">
        <f>'INFO'!$D$18</f>
      </c>
      <c r="T937" t="s" s="187">
        <f>'INFO'!$D$19</f>
      </c>
      <c r="U937" s="186">
        <f>'INFO'!$D$22</f>
        <v>0</v>
      </c>
      <c r="V937" s="186">
        <f>'INFO'!$D$23</f>
        <v>0</v>
      </c>
      <c r="W937" t="s" s="187">
        <f>'INFO'!$D$24</f>
      </c>
      <c r="X937" s="186">
        <f>'INFO'!$D$25</f>
        <v>0</v>
      </c>
      <c r="Y937" s="186">
        <f>'INFO'!$D$26</f>
        <v>0</v>
      </c>
      <c r="Z937" s="186">
        <f>'INFO'!$D$27</f>
        <v>0</v>
      </c>
      <c r="AA937" t="s" s="187">
        <f>'INFO'!$D$28</f>
      </c>
      <c r="AB937" s="186">
        <f>'INFO'!$D$29</f>
        <v>0</v>
      </c>
      <c r="AC937" s="189">
        <f>'INFO'!$J$10</f>
        <v>0</v>
      </c>
      <c r="AD937" s="186">
        <f>'INFO'!$J$9</f>
        <v>0</v>
      </c>
      <c r="AE937" s="186">
        <f>IF($G$927&gt;0,10*$G$927/D937,0)</f>
        <v>0</v>
      </c>
    </row>
    <row r="938" ht="15.35" customHeight="1">
      <c r="A938" t="s" s="180">
        <v>531</v>
      </c>
      <c r="B938" t="s" s="204">
        <v>138</v>
      </c>
      <c r="C938" s="205">
        <v>10084</v>
      </c>
      <c r="D938" s="182">
        <f>_xlfn.SUMIFS('HOLDS'!J1:J155,'HOLDS'!C1:C155,B938)+_xlfn.SUMIFS('HOLDS'!J1:J155,'HOLDS'!C1:C155,"CH.GR.MISET")</f>
        <v>0</v>
      </c>
      <c r="E938" t="s" s="183">
        <v>2</v>
      </c>
      <c r="F938" s="184">
        <f>VLOOKUP(B938,'HOLDS'!C1:T155,5,FALSE)</f>
        <v>159.5</v>
      </c>
      <c r="G938" s="182">
        <f>_xlfn.SUMIFS('HOLDS'!J1:J155,'HOLDS'!C1:C155,B938)</f>
        <v>0</v>
      </c>
      <c r="H938" s="185">
        <f>F938*G938</f>
        <v>0</v>
      </c>
      <c r="I938" s="186">
        <f>'INFO'!$D$6</f>
        <v>0</v>
      </c>
      <c r="J938" s="186">
        <f>'INFO'!$D$7</f>
        <v>0</v>
      </c>
      <c r="K938" t="s" s="187">
        <f>'INFO'!$D$8</f>
      </c>
      <c r="L938" s="186">
        <f>'INFO'!$D$9</f>
        <v>0</v>
      </c>
      <c r="M938" s="186">
        <f>'INFO'!$D$10</f>
        <v>0</v>
      </c>
      <c r="N938" t="s" s="187">
        <f>'INFO'!$D$11</f>
      </c>
      <c r="O938" s="186">
        <f>'INFO'!$D$13</f>
        <v>0</v>
      </c>
      <c r="P938" s="186">
        <f>'INFO'!$D$14</f>
        <v>0</v>
      </c>
      <c r="Q938" t="s" s="187">
        <f>'INFO'!$D$15</f>
      </c>
      <c r="R938" s="188">
        <f>'INFO'!$D$17</f>
      </c>
      <c r="S938" t="s" s="187">
        <f>'INFO'!$D$18</f>
      </c>
      <c r="T938" t="s" s="187">
        <f>'INFO'!$D$19</f>
      </c>
      <c r="U938" s="186">
        <f>'INFO'!$D$22</f>
        <v>0</v>
      </c>
      <c r="V938" s="186">
        <f>'INFO'!$D$23</f>
        <v>0</v>
      </c>
      <c r="W938" t="s" s="187">
        <f>'INFO'!$D$24</f>
      </c>
      <c r="X938" s="186">
        <f>'INFO'!$D$25</f>
        <v>0</v>
      </c>
      <c r="Y938" s="186">
        <f>'INFO'!$D$26</f>
        <v>0</v>
      </c>
      <c r="Z938" s="186">
        <f>'INFO'!$D$27</f>
        <v>0</v>
      </c>
      <c r="AA938" t="s" s="187">
        <f>'INFO'!$D$28</f>
      </c>
      <c r="AB938" s="186">
        <f>'INFO'!$D$29</f>
        <v>0</v>
      </c>
      <c r="AC938" s="189">
        <f>'INFO'!$J$10</f>
        <v>0</v>
      </c>
      <c r="AD938" s="186">
        <f>'INFO'!$J$9</f>
        <v>0</v>
      </c>
      <c r="AE938" s="186">
        <f>IF($G$927&gt;0,10*$G$927/D938,0)</f>
        <v>0</v>
      </c>
    </row>
    <row r="939" ht="15.35" customHeight="1">
      <c r="A939" t="s" s="180">
        <v>532</v>
      </c>
      <c r="B939" t="s" s="204">
        <v>141</v>
      </c>
      <c r="C939" s="205">
        <v>10084</v>
      </c>
      <c r="D939" s="182">
        <f>_xlfn.SUMIFS('HOLDS'!J1:J155,'HOLDS'!C1:C155,B939)+_xlfn.SUMIFS('HOLDS'!J1:J155,'HOLDS'!C1:C155,"CH.GR.MISET")</f>
        <v>0</v>
      </c>
      <c r="E939" t="s" s="183">
        <v>2</v>
      </c>
      <c r="F939" s="184">
        <f>VLOOKUP(B939,'HOLDS'!C1:T155,5,FALSE)</f>
        <v>156</v>
      </c>
      <c r="G939" s="182">
        <f>_xlfn.SUMIFS('HOLDS'!J1:J155,'HOLDS'!C1:C155,B939)</f>
        <v>0</v>
      </c>
      <c r="H939" s="185">
        <f>F939*G939</f>
        <v>0</v>
      </c>
      <c r="I939" s="186">
        <f>'INFO'!$D$6</f>
        <v>0</v>
      </c>
      <c r="J939" s="186">
        <f>'INFO'!$D$7</f>
        <v>0</v>
      </c>
      <c r="K939" t="s" s="187">
        <f>'INFO'!$D$8</f>
      </c>
      <c r="L939" s="186">
        <f>'INFO'!$D$9</f>
        <v>0</v>
      </c>
      <c r="M939" s="186">
        <f>'INFO'!$D$10</f>
        <v>0</v>
      </c>
      <c r="N939" t="s" s="187">
        <f>'INFO'!$D$11</f>
      </c>
      <c r="O939" s="186">
        <f>'INFO'!$D$13</f>
        <v>0</v>
      </c>
      <c r="P939" s="186">
        <f>'INFO'!$D$14</f>
        <v>0</v>
      </c>
      <c r="Q939" t="s" s="187">
        <f>'INFO'!$D$15</f>
      </c>
      <c r="R939" s="188">
        <f>'INFO'!$D$17</f>
      </c>
      <c r="S939" t="s" s="187">
        <f>'INFO'!$D$18</f>
      </c>
      <c r="T939" t="s" s="187">
        <f>'INFO'!$D$19</f>
      </c>
      <c r="U939" s="186">
        <f>'INFO'!$D$22</f>
        <v>0</v>
      </c>
      <c r="V939" s="186">
        <f>'INFO'!$D$23</f>
        <v>0</v>
      </c>
      <c r="W939" t="s" s="187">
        <f>'INFO'!$D$24</f>
      </c>
      <c r="X939" s="186">
        <f>'INFO'!$D$25</f>
        <v>0</v>
      </c>
      <c r="Y939" s="186">
        <f>'INFO'!$D$26</f>
        <v>0</v>
      </c>
      <c r="Z939" s="186">
        <f>'INFO'!$D$27</f>
        <v>0</v>
      </c>
      <c r="AA939" t="s" s="187">
        <f>'INFO'!$D$28</f>
      </c>
      <c r="AB939" s="186">
        <f>'INFO'!$D$29</f>
        <v>0</v>
      </c>
      <c r="AC939" s="189">
        <f>'INFO'!$J$10</f>
        <v>0</v>
      </c>
      <c r="AD939" s="186">
        <f>'INFO'!$J$9</f>
        <v>0</v>
      </c>
      <c r="AE939" s="186">
        <f>IF($G$927&gt;0,10*$G$927/D939,0)</f>
        <v>0</v>
      </c>
    </row>
    <row r="940" ht="15.35" customHeight="1">
      <c r="A940" t="s" s="180">
        <v>533</v>
      </c>
      <c r="B940" t="s" s="204">
        <v>143</v>
      </c>
      <c r="C940" s="205">
        <v>10084</v>
      </c>
      <c r="D940" s="182">
        <f>_xlfn.SUMIFS('HOLDS'!J1:J155,'HOLDS'!C1:C155,B940)+_xlfn.SUMIFS('HOLDS'!J1:J155,'HOLDS'!C1:C155,"CH.GR.MISET")</f>
        <v>0</v>
      </c>
      <c r="E940" t="s" s="183">
        <v>2</v>
      </c>
      <c r="F940" s="184">
        <f>VLOOKUP(B940,'HOLDS'!C1:T155,5,FALSE)</f>
        <v>189.5</v>
      </c>
      <c r="G940" s="182">
        <f>_xlfn.SUMIFS('HOLDS'!J1:J155,'HOLDS'!C1:C155,B940)</f>
        <v>0</v>
      </c>
      <c r="H940" s="185">
        <f>F940*G940</f>
        <v>0</v>
      </c>
      <c r="I940" s="186">
        <f>'INFO'!$D$6</f>
        <v>0</v>
      </c>
      <c r="J940" s="186">
        <f>'INFO'!$D$7</f>
        <v>0</v>
      </c>
      <c r="K940" t="s" s="187">
        <f>'INFO'!$D$8</f>
      </c>
      <c r="L940" s="186">
        <f>'INFO'!$D$9</f>
        <v>0</v>
      </c>
      <c r="M940" s="186">
        <f>'INFO'!$D$10</f>
        <v>0</v>
      </c>
      <c r="N940" t="s" s="187">
        <f>'INFO'!$D$11</f>
      </c>
      <c r="O940" s="186">
        <f>'INFO'!$D$13</f>
        <v>0</v>
      </c>
      <c r="P940" s="186">
        <f>'INFO'!$D$14</f>
        <v>0</v>
      </c>
      <c r="Q940" t="s" s="187">
        <f>'INFO'!$D$15</f>
      </c>
      <c r="R940" s="188">
        <f>'INFO'!$D$17</f>
      </c>
      <c r="S940" t="s" s="187">
        <f>'INFO'!$D$18</f>
      </c>
      <c r="T940" t="s" s="187">
        <f>'INFO'!$D$19</f>
      </c>
      <c r="U940" s="186">
        <f>'INFO'!$D$22</f>
        <v>0</v>
      </c>
      <c r="V940" s="186">
        <f>'INFO'!$D$23</f>
        <v>0</v>
      </c>
      <c r="W940" t="s" s="187">
        <f>'INFO'!$D$24</f>
      </c>
      <c r="X940" s="186">
        <f>'INFO'!$D$25</f>
        <v>0</v>
      </c>
      <c r="Y940" s="186">
        <f>'INFO'!$D$26</f>
        <v>0</v>
      </c>
      <c r="Z940" s="186">
        <f>'INFO'!$D$27</f>
        <v>0</v>
      </c>
      <c r="AA940" t="s" s="187">
        <f>'INFO'!$D$28</f>
      </c>
      <c r="AB940" s="186">
        <f>'INFO'!$D$29</f>
        <v>0</v>
      </c>
      <c r="AC940" s="189">
        <f>'INFO'!$J$10</f>
        <v>0</v>
      </c>
      <c r="AD940" s="186">
        <f>'INFO'!$J$9</f>
        <v>0</v>
      </c>
      <c r="AE940" s="186">
        <f>IF($G$927&gt;0,10*$G$927/D940,0)</f>
        <v>0</v>
      </c>
    </row>
    <row r="941" ht="15.35" customHeight="1">
      <c r="A941" t="s" s="180">
        <v>534</v>
      </c>
      <c r="B941" t="s" s="204">
        <v>145</v>
      </c>
      <c r="C941" s="205">
        <v>10084</v>
      </c>
      <c r="D941" s="182">
        <f>_xlfn.SUMIFS('HOLDS'!J1:J155,'HOLDS'!C1:C155,B941)+_xlfn.SUMIFS('HOLDS'!J1:J155,'HOLDS'!C1:C155,"CH.GR.MISET")</f>
        <v>0</v>
      </c>
      <c r="E941" t="s" s="183">
        <v>2</v>
      </c>
      <c r="F941" s="184">
        <f>VLOOKUP(B941,'HOLDS'!C1:T155,5,FALSE)</f>
        <v>138</v>
      </c>
      <c r="G941" s="182">
        <f>_xlfn.SUMIFS('HOLDS'!J1:J155,'HOLDS'!C1:C155,B941)</f>
        <v>0</v>
      </c>
      <c r="H941" s="185">
        <f>F941*G941</f>
        <v>0</v>
      </c>
      <c r="I941" s="186">
        <f>'INFO'!$D$6</f>
        <v>0</v>
      </c>
      <c r="J941" s="186">
        <f>'INFO'!$D$7</f>
        <v>0</v>
      </c>
      <c r="K941" t="s" s="187">
        <f>'INFO'!$D$8</f>
      </c>
      <c r="L941" s="186">
        <f>'INFO'!$D$9</f>
        <v>0</v>
      </c>
      <c r="M941" s="186">
        <f>'INFO'!$D$10</f>
        <v>0</v>
      </c>
      <c r="N941" t="s" s="187">
        <f>'INFO'!$D$11</f>
      </c>
      <c r="O941" s="186">
        <f>'INFO'!$D$13</f>
        <v>0</v>
      </c>
      <c r="P941" s="186">
        <f>'INFO'!$D$14</f>
        <v>0</v>
      </c>
      <c r="Q941" t="s" s="187">
        <f>'INFO'!$D$15</f>
      </c>
      <c r="R941" s="188">
        <f>'INFO'!$D$17</f>
      </c>
      <c r="S941" t="s" s="187">
        <f>'INFO'!$D$18</f>
      </c>
      <c r="T941" t="s" s="187">
        <f>'INFO'!$D$19</f>
      </c>
      <c r="U941" s="186">
        <f>'INFO'!$D$22</f>
        <v>0</v>
      </c>
      <c r="V941" s="186">
        <f>'INFO'!$D$23</f>
        <v>0</v>
      </c>
      <c r="W941" t="s" s="187">
        <f>'INFO'!$D$24</f>
      </c>
      <c r="X941" s="186">
        <f>'INFO'!$D$25</f>
        <v>0</v>
      </c>
      <c r="Y941" s="186">
        <f>'INFO'!$D$26</f>
        <v>0</v>
      </c>
      <c r="Z941" s="186">
        <f>'INFO'!$D$27</f>
        <v>0</v>
      </c>
      <c r="AA941" t="s" s="187">
        <f>'INFO'!$D$28</f>
      </c>
      <c r="AB941" s="186">
        <f>'INFO'!$D$29</f>
        <v>0</v>
      </c>
      <c r="AC941" s="189">
        <f>'INFO'!$J$10</f>
        <v>0</v>
      </c>
      <c r="AD941" s="186">
        <f>'INFO'!$J$9</f>
        <v>0</v>
      </c>
      <c r="AE941" s="186">
        <f>IF($G$927&gt;0,10*$G$927/D941,0)</f>
        <v>0</v>
      </c>
    </row>
    <row r="942" ht="15.35" customHeight="1">
      <c r="A942" t="s" s="180">
        <v>535</v>
      </c>
      <c r="B942" t="s" s="204">
        <v>147</v>
      </c>
      <c r="C942" s="205">
        <v>10084</v>
      </c>
      <c r="D942" s="182">
        <f>_xlfn.SUMIFS('HOLDS'!J1:J155,'HOLDS'!C1:C155,B942)+_xlfn.SUMIFS('HOLDS'!J1:J155,'HOLDS'!C1:C155,"CH.GR.MISET")</f>
        <v>0</v>
      </c>
      <c r="E942" t="s" s="183">
        <v>2</v>
      </c>
      <c r="F942" s="184">
        <f>VLOOKUP(B942,'HOLDS'!C1:T155,5,FALSE)</f>
        <v>131.5</v>
      </c>
      <c r="G942" s="182">
        <f>_xlfn.SUMIFS('HOLDS'!J1:J155,'HOLDS'!C1:C155,B942)</f>
        <v>0</v>
      </c>
      <c r="H942" s="185">
        <f>F942*G942</f>
        <v>0</v>
      </c>
      <c r="I942" s="186">
        <f>'INFO'!$D$6</f>
        <v>0</v>
      </c>
      <c r="J942" s="186">
        <f>'INFO'!$D$7</f>
        <v>0</v>
      </c>
      <c r="K942" t="s" s="187">
        <f>'INFO'!$D$8</f>
      </c>
      <c r="L942" s="186">
        <f>'INFO'!$D$9</f>
        <v>0</v>
      </c>
      <c r="M942" s="186">
        <f>'INFO'!$D$10</f>
        <v>0</v>
      </c>
      <c r="N942" t="s" s="187">
        <f>'INFO'!$D$11</f>
      </c>
      <c r="O942" s="186">
        <f>'INFO'!$D$13</f>
        <v>0</v>
      </c>
      <c r="P942" s="186">
        <f>'INFO'!$D$14</f>
        <v>0</v>
      </c>
      <c r="Q942" t="s" s="187">
        <f>'INFO'!$D$15</f>
      </c>
      <c r="R942" s="188">
        <f>'INFO'!$D$17</f>
      </c>
      <c r="S942" t="s" s="187">
        <f>'INFO'!$D$18</f>
      </c>
      <c r="T942" t="s" s="187">
        <f>'INFO'!$D$19</f>
      </c>
      <c r="U942" s="186">
        <f>'INFO'!$D$22</f>
        <v>0</v>
      </c>
      <c r="V942" s="186">
        <f>'INFO'!$D$23</f>
        <v>0</v>
      </c>
      <c r="W942" t="s" s="187">
        <f>'INFO'!$D$24</f>
      </c>
      <c r="X942" s="186">
        <f>'INFO'!$D$25</f>
        <v>0</v>
      </c>
      <c r="Y942" s="186">
        <f>'INFO'!$D$26</f>
        <v>0</v>
      </c>
      <c r="Z942" s="186">
        <f>'INFO'!$D$27</f>
        <v>0</v>
      </c>
      <c r="AA942" t="s" s="187">
        <f>'INFO'!$D$28</f>
      </c>
      <c r="AB942" s="186">
        <f>'INFO'!$D$29</f>
        <v>0</v>
      </c>
      <c r="AC942" s="189">
        <f>'INFO'!$J$10</f>
        <v>0</v>
      </c>
      <c r="AD942" s="186">
        <f>'INFO'!$J$9</f>
        <v>0</v>
      </c>
      <c r="AE942" s="186">
        <f>IF($G$927&gt;0,10*$G$927/D942,0)</f>
        <v>0</v>
      </c>
    </row>
    <row r="943" ht="15.35" customHeight="1">
      <c r="A943" t="s" s="180">
        <v>536</v>
      </c>
      <c r="B943" t="s" s="204">
        <v>149</v>
      </c>
      <c r="C943" s="205">
        <v>10084</v>
      </c>
      <c r="D943" s="182">
        <f>_xlfn.SUMIFS('HOLDS'!J1:J155,'HOLDS'!C1:C155,B943)+_xlfn.SUMIFS('HOLDS'!J1:J155,'HOLDS'!C1:C155,"CH.GR.MISET")</f>
        <v>0</v>
      </c>
      <c r="E943" t="s" s="183">
        <v>2</v>
      </c>
      <c r="F943" s="184">
        <f>VLOOKUP(B943,'HOLDS'!C1:T155,5,FALSE)</f>
        <v>139.5</v>
      </c>
      <c r="G943" s="182">
        <f>_xlfn.SUMIFS('HOLDS'!J1:J155,'HOLDS'!C1:C155,B943)</f>
        <v>0</v>
      </c>
      <c r="H943" s="185">
        <f>F943*G943</f>
        <v>0</v>
      </c>
      <c r="I943" s="186">
        <f>'INFO'!$D$6</f>
        <v>0</v>
      </c>
      <c r="J943" s="186">
        <f>'INFO'!$D$7</f>
        <v>0</v>
      </c>
      <c r="K943" t="s" s="187">
        <f>'INFO'!$D$8</f>
      </c>
      <c r="L943" s="186">
        <f>'INFO'!$D$9</f>
        <v>0</v>
      </c>
      <c r="M943" s="186">
        <f>'INFO'!$D$10</f>
        <v>0</v>
      </c>
      <c r="N943" t="s" s="187">
        <f>'INFO'!$D$11</f>
      </c>
      <c r="O943" s="186">
        <f>'INFO'!$D$13</f>
        <v>0</v>
      </c>
      <c r="P943" s="186">
        <f>'INFO'!$D$14</f>
        <v>0</v>
      </c>
      <c r="Q943" t="s" s="187">
        <f>'INFO'!$D$15</f>
      </c>
      <c r="R943" s="188">
        <f>'INFO'!$D$17</f>
      </c>
      <c r="S943" t="s" s="187">
        <f>'INFO'!$D$18</f>
      </c>
      <c r="T943" t="s" s="187">
        <f>'INFO'!$D$19</f>
      </c>
      <c r="U943" s="186">
        <f>'INFO'!$D$22</f>
        <v>0</v>
      </c>
      <c r="V943" s="186">
        <f>'INFO'!$D$23</f>
        <v>0</v>
      </c>
      <c r="W943" t="s" s="187">
        <f>'INFO'!$D$24</f>
      </c>
      <c r="X943" s="186">
        <f>'INFO'!$D$25</f>
        <v>0</v>
      </c>
      <c r="Y943" s="186">
        <f>'INFO'!$D$26</f>
        <v>0</v>
      </c>
      <c r="Z943" s="186">
        <f>'INFO'!$D$27</f>
        <v>0</v>
      </c>
      <c r="AA943" t="s" s="187">
        <f>'INFO'!$D$28</f>
      </c>
      <c r="AB943" s="186">
        <f>'INFO'!$D$29</f>
        <v>0</v>
      </c>
      <c r="AC943" s="189">
        <f>'INFO'!$J$10</f>
        <v>0</v>
      </c>
      <c r="AD943" s="186">
        <f>'INFO'!$J$9</f>
        <v>0</v>
      </c>
      <c r="AE943" s="186">
        <f>IF($G$927&gt;0,10*$G$927/D943,0)</f>
        <v>0</v>
      </c>
    </row>
    <row r="944" ht="15.35" customHeight="1">
      <c r="A944" t="s" s="180">
        <v>537</v>
      </c>
      <c r="B944" t="s" s="204">
        <v>151</v>
      </c>
      <c r="C944" s="205">
        <v>10084</v>
      </c>
      <c r="D944" s="182">
        <f>_xlfn.SUMIFS('HOLDS'!J1:J155,'HOLDS'!C1:C155,B944)+_xlfn.SUMIFS('HOLDS'!J1:J155,'HOLDS'!C1:C155,"CH.GR.MISET")</f>
        <v>0</v>
      </c>
      <c r="E944" t="s" s="183">
        <v>2</v>
      </c>
      <c r="F944" s="184">
        <f>VLOOKUP(B944,'HOLDS'!C1:T155,5,FALSE)</f>
        <v>156.5</v>
      </c>
      <c r="G944" s="182">
        <f>_xlfn.SUMIFS('HOLDS'!J1:J155,'HOLDS'!C1:C155,B944)</f>
        <v>0</v>
      </c>
      <c r="H944" s="185">
        <f>F944*G944</f>
        <v>0</v>
      </c>
      <c r="I944" s="186">
        <f>'INFO'!$D$6</f>
        <v>0</v>
      </c>
      <c r="J944" s="186">
        <f>'INFO'!$D$7</f>
        <v>0</v>
      </c>
      <c r="K944" t="s" s="187">
        <f>'INFO'!$D$8</f>
      </c>
      <c r="L944" s="186">
        <f>'INFO'!$D$9</f>
        <v>0</v>
      </c>
      <c r="M944" s="186">
        <f>'INFO'!$D$10</f>
        <v>0</v>
      </c>
      <c r="N944" t="s" s="187">
        <f>'INFO'!$D$11</f>
      </c>
      <c r="O944" s="186">
        <f>'INFO'!$D$13</f>
        <v>0</v>
      </c>
      <c r="P944" s="186">
        <f>'INFO'!$D$14</f>
        <v>0</v>
      </c>
      <c r="Q944" t="s" s="187">
        <f>'INFO'!$D$15</f>
      </c>
      <c r="R944" s="188">
        <f>'INFO'!$D$17</f>
      </c>
      <c r="S944" t="s" s="187">
        <f>'INFO'!$D$18</f>
      </c>
      <c r="T944" t="s" s="187">
        <f>'INFO'!$D$19</f>
      </c>
      <c r="U944" s="186">
        <f>'INFO'!$D$22</f>
        <v>0</v>
      </c>
      <c r="V944" s="186">
        <f>'INFO'!$D$23</f>
        <v>0</v>
      </c>
      <c r="W944" t="s" s="187">
        <f>'INFO'!$D$24</f>
      </c>
      <c r="X944" s="186">
        <f>'INFO'!$D$25</f>
        <v>0</v>
      </c>
      <c r="Y944" s="186">
        <f>'INFO'!$D$26</f>
        <v>0</v>
      </c>
      <c r="Z944" s="186">
        <f>'INFO'!$D$27</f>
        <v>0</v>
      </c>
      <c r="AA944" t="s" s="187">
        <f>'INFO'!$D$28</f>
      </c>
      <c r="AB944" s="186">
        <f>'INFO'!$D$29</f>
        <v>0</v>
      </c>
      <c r="AC944" s="189">
        <f>'INFO'!$J$10</f>
        <v>0</v>
      </c>
      <c r="AD944" s="186">
        <f>'INFO'!$J$9</f>
        <v>0</v>
      </c>
      <c r="AE944" s="186">
        <f>IF($G$927&gt;0,10*$G$927/D944,0)</f>
        <v>0</v>
      </c>
    </row>
    <row r="945" ht="15.35" customHeight="1">
      <c r="A945" t="s" s="180">
        <v>538</v>
      </c>
      <c r="B945" t="s" s="204">
        <v>153</v>
      </c>
      <c r="C945" s="205">
        <v>10084</v>
      </c>
      <c r="D945" s="182">
        <f>_xlfn.SUMIFS('HOLDS'!J1:J155,'HOLDS'!C1:C155,B945)+_xlfn.SUMIFS('HOLDS'!J1:J155,'HOLDS'!C1:C155,"CH.GR.MISET")</f>
        <v>0</v>
      </c>
      <c r="E945" t="s" s="183">
        <v>2</v>
      </c>
      <c r="F945" s="184">
        <f>VLOOKUP(B945,'HOLDS'!C1:T155,5,FALSE)</f>
        <v>151</v>
      </c>
      <c r="G945" s="182">
        <f>_xlfn.SUMIFS('HOLDS'!J1:J155,'HOLDS'!C1:C155,B945)</f>
        <v>0</v>
      </c>
      <c r="H945" s="185">
        <f>F945*G945</f>
        <v>0</v>
      </c>
      <c r="I945" s="186">
        <f>'INFO'!$D$6</f>
        <v>0</v>
      </c>
      <c r="J945" s="186">
        <f>'INFO'!$D$7</f>
        <v>0</v>
      </c>
      <c r="K945" t="s" s="187">
        <f>'INFO'!$D$8</f>
      </c>
      <c r="L945" s="186">
        <f>'INFO'!$D$9</f>
        <v>0</v>
      </c>
      <c r="M945" s="186">
        <f>'INFO'!$D$10</f>
        <v>0</v>
      </c>
      <c r="N945" t="s" s="187">
        <f>'INFO'!$D$11</f>
      </c>
      <c r="O945" s="186">
        <f>'INFO'!$D$13</f>
        <v>0</v>
      </c>
      <c r="P945" s="186">
        <f>'INFO'!$D$14</f>
        <v>0</v>
      </c>
      <c r="Q945" t="s" s="187">
        <f>'INFO'!$D$15</f>
      </c>
      <c r="R945" s="188">
        <f>'INFO'!$D$17</f>
      </c>
      <c r="S945" t="s" s="187">
        <f>'INFO'!$D$18</f>
      </c>
      <c r="T945" t="s" s="187">
        <f>'INFO'!$D$19</f>
      </c>
      <c r="U945" s="186">
        <f>'INFO'!$D$22</f>
        <v>0</v>
      </c>
      <c r="V945" s="186">
        <f>'INFO'!$D$23</f>
        <v>0</v>
      </c>
      <c r="W945" t="s" s="187">
        <f>'INFO'!$D$24</f>
      </c>
      <c r="X945" s="186">
        <f>'INFO'!$D$25</f>
        <v>0</v>
      </c>
      <c r="Y945" s="186">
        <f>'INFO'!$D$26</f>
        <v>0</v>
      </c>
      <c r="Z945" s="186">
        <f>'INFO'!$D$27</f>
        <v>0</v>
      </c>
      <c r="AA945" t="s" s="187">
        <f>'INFO'!$D$28</f>
      </c>
      <c r="AB945" s="186">
        <f>'INFO'!$D$29</f>
        <v>0</v>
      </c>
      <c r="AC945" s="189">
        <f>'INFO'!$J$10</f>
        <v>0</v>
      </c>
      <c r="AD945" s="186">
        <f>'INFO'!$J$9</f>
        <v>0</v>
      </c>
      <c r="AE945" s="186">
        <f>IF($G$927&gt;0,10*$G$927/D945,0)</f>
        <v>0</v>
      </c>
    </row>
    <row r="946" ht="15.35" customHeight="1">
      <c r="A946" t="s" s="180">
        <v>539</v>
      </c>
      <c r="B946" t="s" s="204">
        <v>155</v>
      </c>
      <c r="C946" s="205">
        <v>10084</v>
      </c>
      <c r="D946" s="182">
        <f>_xlfn.SUMIFS('HOLDS'!J1:J155,'HOLDS'!C1:C155,B946)+_xlfn.SUMIFS('HOLDS'!J1:J155,'HOLDS'!C1:C155,"CH.GR.MISET")</f>
        <v>0</v>
      </c>
      <c r="E946" t="s" s="183">
        <v>2</v>
      </c>
      <c r="F946" s="184">
        <f>VLOOKUP(B946,'HOLDS'!C1:T155,5,FALSE)</f>
        <v>162.5</v>
      </c>
      <c r="G946" s="182">
        <f>_xlfn.SUMIFS('HOLDS'!J1:J155,'HOLDS'!C1:C155,B946)</f>
        <v>0</v>
      </c>
      <c r="H946" s="185">
        <f>F946*G946</f>
        <v>0</v>
      </c>
      <c r="I946" s="186">
        <f>'INFO'!$D$6</f>
        <v>0</v>
      </c>
      <c r="J946" s="186">
        <f>'INFO'!$D$7</f>
        <v>0</v>
      </c>
      <c r="K946" t="s" s="187">
        <f>'INFO'!$D$8</f>
      </c>
      <c r="L946" s="186">
        <f>'INFO'!$D$9</f>
        <v>0</v>
      </c>
      <c r="M946" s="186">
        <f>'INFO'!$D$10</f>
        <v>0</v>
      </c>
      <c r="N946" t="s" s="187">
        <f>'INFO'!$D$11</f>
      </c>
      <c r="O946" s="186">
        <f>'INFO'!$D$13</f>
        <v>0</v>
      </c>
      <c r="P946" s="186">
        <f>'INFO'!$D$14</f>
        <v>0</v>
      </c>
      <c r="Q946" t="s" s="187">
        <f>'INFO'!$D$15</f>
      </c>
      <c r="R946" s="188">
        <f>'INFO'!$D$17</f>
      </c>
      <c r="S946" t="s" s="187">
        <f>'INFO'!$D$18</f>
      </c>
      <c r="T946" t="s" s="187">
        <f>'INFO'!$D$19</f>
      </c>
      <c r="U946" s="186">
        <f>'INFO'!$D$22</f>
        <v>0</v>
      </c>
      <c r="V946" s="186">
        <f>'INFO'!$D$23</f>
        <v>0</v>
      </c>
      <c r="W946" t="s" s="187">
        <f>'INFO'!$D$24</f>
      </c>
      <c r="X946" s="186">
        <f>'INFO'!$D$25</f>
        <v>0</v>
      </c>
      <c r="Y946" s="186">
        <f>'INFO'!$D$26</f>
        <v>0</v>
      </c>
      <c r="Z946" s="186">
        <f>'INFO'!$D$27</f>
        <v>0</v>
      </c>
      <c r="AA946" t="s" s="187">
        <f>'INFO'!$D$28</f>
      </c>
      <c r="AB946" s="186">
        <f>'INFO'!$D$29</f>
        <v>0</v>
      </c>
      <c r="AC946" s="189">
        <f>'INFO'!$J$10</f>
        <v>0</v>
      </c>
      <c r="AD946" s="186">
        <f>'INFO'!$J$9</f>
        <v>0</v>
      </c>
      <c r="AE946" s="186">
        <f>IF($G$927&gt;0,10*$G$927/D946,0)</f>
        <v>0</v>
      </c>
    </row>
    <row r="947" ht="15.35" customHeight="1">
      <c r="A947" t="s" s="180">
        <v>540</v>
      </c>
      <c r="B947" t="s" s="204">
        <v>157</v>
      </c>
      <c r="C947" s="205">
        <v>10084</v>
      </c>
      <c r="D947" s="182">
        <f>_xlfn.SUMIFS('HOLDS'!J1:J155,'HOLDS'!C1:C155,B947)+_xlfn.SUMIFS('HOLDS'!J1:J155,'HOLDS'!C1:C155,"CH.GR.MISET")</f>
        <v>0</v>
      </c>
      <c r="E947" t="s" s="183">
        <v>2</v>
      </c>
      <c r="F947" s="184">
        <f>VLOOKUP(B947,'HOLDS'!C1:T155,5,FALSE)</f>
        <v>139.5</v>
      </c>
      <c r="G947" s="182">
        <f>_xlfn.SUMIFS('HOLDS'!J1:J155,'HOLDS'!C1:C155,B947)</f>
        <v>0</v>
      </c>
      <c r="H947" s="185">
        <f>F947*G947</f>
        <v>0</v>
      </c>
      <c r="I947" s="186">
        <f>'INFO'!$D$6</f>
        <v>0</v>
      </c>
      <c r="J947" s="186">
        <f>'INFO'!$D$7</f>
        <v>0</v>
      </c>
      <c r="K947" t="s" s="187">
        <f>'INFO'!$D$8</f>
      </c>
      <c r="L947" s="186">
        <f>'INFO'!$D$9</f>
        <v>0</v>
      </c>
      <c r="M947" s="186">
        <f>'INFO'!$D$10</f>
        <v>0</v>
      </c>
      <c r="N947" t="s" s="187">
        <f>'INFO'!$D$11</f>
      </c>
      <c r="O947" s="186">
        <f>'INFO'!$D$13</f>
        <v>0</v>
      </c>
      <c r="P947" s="186">
        <f>'INFO'!$D$14</f>
        <v>0</v>
      </c>
      <c r="Q947" t="s" s="187">
        <f>'INFO'!$D$15</f>
      </c>
      <c r="R947" s="188">
        <f>'INFO'!$D$17</f>
      </c>
      <c r="S947" t="s" s="187">
        <f>'INFO'!$D$18</f>
      </c>
      <c r="T947" t="s" s="187">
        <f>'INFO'!$D$19</f>
      </c>
      <c r="U947" s="186">
        <f>'INFO'!$D$22</f>
        <v>0</v>
      </c>
      <c r="V947" s="186">
        <f>'INFO'!$D$23</f>
        <v>0</v>
      </c>
      <c r="W947" t="s" s="187">
        <f>'INFO'!$D$24</f>
      </c>
      <c r="X947" s="186">
        <f>'INFO'!$D$25</f>
        <v>0</v>
      </c>
      <c r="Y947" s="186">
        <f>'INFO'!$D$26</f>
        <v>0</v>
      </c>
      <c r="Z947" s="186">
        <f>'INFO'!$D$27</f>
        <v>0</v>
      </c>
      <c r="AA947" t="s" s="187">
        <f>'INFO'!$D$28</f>
      </c>
      <c r="AB947" s="186">
        <f>'INFO'!$D$29</f>
        <v>0</v>
      </c>
      <c r="AC947" s="189">
        <f>'INFO'!$J$10</f>
        <v>0</v>
      </c>
      <c r="AD947" s="186">
        <f>'INFO'!$J$9</f>
        <v>0</v>
      </c>
      <c r="AE947" s="186">
        <f>IF($G$927&gt;0,10*$G$927/D947,0)</f>
        <v>0</v>
      </c>
    </row>
    <row r="948" ht="15.35" customHeight="1">
      <c r="A948" t="s" s="180">
        <v>541</v>
      </c>
      <c r="B948" t="s" s="204">
        <v>160</v>
      </c>
      <c r="C948" s="205">
        <v>10084</v>
      </c>
      <c r="D948" s="182">
        <f>_xlfn.SUMIFS('HOLDS'!J1:J155,'HOLDS'!C1:C155,B948)+_xlfn.SUMIFS('HOLDS'!J1:J155,'HOLDS'!C1:C155,"CH.GR.MISET")</f>
        <v>0</v>
      </c>
      <c r="E948" t="s" s="183">
        <v>2</v>
      </c>
      <c r="F948" s="184">
        <f>VLOOKUP(B948,'HOLDS'!C1:T155,5,FALSE)</f>
        <v>227.5</v>
      </c>
      <c r="G948" s="182">
        <f>_xlfn.SUMIFS('HOLDS'!J1:J155,'HOLDS'!C1:C155,B948)</f>
        <v>0</v>
      </c>
      <c r="H948" s="185">
        <f>F948*G948</f>
        <v>0</v>
      </c>
      <c r="I948" s="186">
        <f>'INFO'!$D$6</f>
        <v>0</v>
      </c>
      <c r="J948" s="186">
        <f>'INFO'!$D$7</f>
        <v>0</v>
      </c>
      <c r="K948" t="s" s="187">
        <f>'INFO'!$D$8</f>
      </c>
      <c r="L948" s="186">
        <f>'INFO'!$D$9</f>
        <v>0</v>
      </c>
      <c r="M948" s="186">
        <f>'INFO'!$D$10</f>
        <v>0</v>
      </c>
      <c r="N948" t="s" s="187">
        <f>'INFO'!$D$11</f>
      </c>
      <c r="O948" s="186">
        <f>'INFO'!$D$13</f>
        <v>0</v>
      </c>
      <c r="P948" s="186">
        <f>'INFO'!$D$14</f>
        <v>0</v>
      </c>
      <c r="Q948" t="s" s="187">
        <f>'INFO'!$D$15</f>
      </c>
      <c r="R948" s="188">
        <f>'INFO'!$D$17</f>
      </c>
      <c r="S948" t="s" s="187">
        <f>'INFO'!$D$18</f>
      </c>
      <c r="T948" t="s" s="187">
        <f>'INFO'!$D$19</f>
      </c>
      <c r="U948" s="186">
        <f>'INFO'!$D$22</f>
        <v>0</v>
      </c>
      <c r="V948" s="186">
        <f>'INFO'!$D$23</f>
        <v>0</v>
      </c>
      <c r="W948" t="s" s="187">
        <f>'INFO'!$D$24</f>
      </c>
      <c r="X948" s="186">
        <f>'INFO'!$D$25</f>
        <v>0</v>
      </c>
      <c r="Y948" s="186">
        <f>'INFO'!$D$26</f>
        <v>0</v>
      </c>
      <c r="Z948" s="186">
        <f>'INFO'!$D$27</f>
        <v>0</v>
      </c>
      <c r="AA948" t="s" s="187">
        <f>'INFO'!$D$28</f>
      </c>
      <c r="AB948" s="186">
        <f>'INFO'!$D$29</f>
        <v>0</v>
      </c>
      <c r="AC948" s="189">
        <f>'INFO'!$J$10</f>
        <v>0</v>
      </c>
      <c r="AD948" s="186">
        <f>'INFO'!$J$9</f>
        <v>0</v>
      </c>
      <c r="AE948" s="186">
        <f>IF($G$927&gt;0,10*$G$927/D948,0)</f>
        <v>0</v>
      </c>
    </row>
    <row r="949" ht="15.35" customHeight="1">
      <c r="A949" t="s" s="180">
        <v>542</v>
      </c>
      <c r="B949" t="s" s="204">
        <v>162</v>
      </c>
      <c r="C949" s="205">
        <v>10084</v>
      </c>
      <c r="D949" s="182">
        <f>_xlfn.SUMIFS('HOLDS'!J1:J155,'HOLDS'!C1:C155,B949)+_xlfn.SUMIFS('HOLDS'!J1:J155,'HOLDS'!C1:C155,"CH.GR.MISET")</f>
        <v>0</v>
      </c>
      <c r="E949" t="s" s="183">
        <v>2</v>
      </c>
      <c r="F949" s="184">
        <f>VLOOKUP(B949,'HOLDS'!C1:T155,5,FALSE)</f>
        <v>156</v>
      </c>
      <c r="G949" s="182">
        <f>_xlfn.SUMIFS('HOLDS'!J1:J155,'HOLDS'!C1:C155,B949)</f>
        <v>0</v>
      </c>
      <c r="H949" s="185">
        <f>F949*G949</f>
        <v>0</v>
      </c>
      <c r="I949" s="186">
        <f>'INFO'!$D$6</f>
        <v>0</v>
      </c>
      <c r="J949" s="186">
        <f>'INFO'!$D$7</f>
        <v>0</v>
      </c>
      <c r="K949" t="s" s="187">
        <f>'INFO'!$D$8</f>
      </c>
      <c r="L949" s="186">
        <f>'INFO'!$D$9</f>
        <v>0</v>
      </c>
      <c r="M949" s="186">
        <f>'INFO'!$D$10</f>
        <v>0</v>
      </c>
      <c r="N949" t="s" s="187">
        <f>'INFO'!$D$11</f>
      </c>
      <c r="O949" s="186">
        <f>'INFO'!$D$13</f>
        <v>0</v>
      </c>
      <c r="P949" s="186">
        <f>'INFO'!$D$14</f>
        <v>0</v>
      </c>
      <c r="Q949" t="s" s="187">
        <f>'INFO'!$D$15</f>
      </c>
      <c r="R949" s="188">
        <f>'INFO'!$D$17</f>
      </c>
      <c r="S949" t="s" s="187">
        <f>'INFO'!$D$18</f>
      </c>
      <c r="T949" t="s" s="187">
        <f>'INFO'!$D$19</f>
      </c>
      <c r="U949" s="186">
        <f>'INFO'!$D$22</f>
        <v>0</v>
      </c>
      <c r="V949" s="186">
        <f>'INFO'!$D$23</f>
        <v>0</v>
      </c>
      <c r="W949" t="s" s="187">
        <f>'INFO'!$D$24</f>
      </c>
      <c r="X949" s="186">
        <f>'INFO'!$D$25</f>
        <v>0</v>
      </c>
      <c r="Y949" s="186">
        <f>'INFO'!$D$26</f>
        <v>0</v>
      </c>
      <c r="Z949" s="186">
        <f>'INFO'!$D$27</f>
        <v>0</v>
      </c>
      <c r="AA949" t="s" s="187">
        <f>'INFO'!$D$28</f>
      </c>
      <c r="AB949" s="186">
        <f>'INFO'!$D$29</f>
        <v>0</v>
      </c>
      <c r="AC949" s="189">
        <f>'INFO'!$J$10</f>
        <v>0</v>
      </c>
      <c r="AD949" s="186">
        <f>'INFO'!$J$9</f>
        <v>0</v>
      </c>
      <c r="AE949" s="186">
        <f>IF($G$927&gt;0,10*$G$927/D949,0)</f>
        <v>0</v>
      </c>
    </row>
    <row r="950" ht="15.35" customHeight="1">
      <c r="A950" t="s" s="180">
        <v>543</v>
      </c>
      <c r="B950" t="s" s="204">
        <v>164</v>
      </c>
      <c r="C950" s="205">
        <v>10084</v>
      </c>
      <c r="D950" s="182">
        <f>_xlfn.SUMIFS('HOLDS'!J1:J155,'HOLDS'!C1:C155,B950)+_xlfn.SUMIFS('HOLDS'!J1:J155,'HOLDS'!C1:C155,"CH.GR.MISET")</f>
        <v>0</v>
      </c>
      <c r="E950" t="s" s="183">
        <v>2</v>
      </c>
      <c r="F950" s="184">
        <f>VLOOKUP(B950,'HOLDS'!C1:T155,5,FALSE)</f>
        <v>148</v>
      </c>
      <c r="G950" s="182">
        <f>_xlfn.SUMIFS('HOLDS'!J1:J155,'HOLDS'!C1:C155,B950)</f>
        <v>0</v>
      </c>
      <c r="H950" s="185">
        <f>F950*G950</f>
        <v>0</v>
      </c>
      <c r="I950" s="186">
        <f>'INFO'!$D$6</f>
        <v>0</v>
      </c>
      <c r="J950" s="186">
        <f>'INFO'!$D$7</f>
        <v>0</v>
      </c>
      <c r="K950" t="s" s="187">
        <f>'INFO'!$D$8</f>
      </c>
      <c r="L950" s="186">
        <f>'INFO'!$D$9</f>
        <v>0</v>
      </c>
      <c r="M950" s="186">
        <f>'INFO'!$D$10</f>
        <v>0</v>
      </c>
      <c r="N950" t="s" s="187">
        <f>'INFO'!$D$11</f>
      </c>
      <c r="O950" s="186">
        <f>'INFO'!$D$13</f>
        <v>0</v>
      </c>
      <c r="P950" s="186">
        <f>'INFO'!$D$14</f>
        <v>0</v>
      </c>
      <c r="Q950" t="s" s="187">
        <f>'INFO'!$D$15</f>
      </c>
      <c r="R950" s="188">
        <f>'INFO'!$D$17</f>
      </c>
      <c r="S950" t="s" s="187">
        <f>'INFO'!$D$18</f>
      </c>
      <c r="T950" t="s" s="187">
        <f>'INFO'!$D$19</f>
      </c>
      <c r="U950" s="186">
        <f>'INFO'!$D$22</f>
        <v>0</v>
      </c>
      <c r="V950" s="186">
        <f>'INFO'!$D$23</f>
        <v>0</v>
      </c>
      <c r="W950" t="s" s="187">
        <f>'INFO'!$D$24</f>
      </c>
      <c r="X950" s="186">
        <f>'INFO'!$D$25</f>
        <v>0</v>
      </c>
      <c r="Y950" s="186">
        <f>'INFO'!$D$26</f>
        <v>0</v>
      </c>
      <c r="Z950" s="186">
        <f>'INFO'!$D$27</f>
        <v>0</v>
      </c>
      <c r="AA950" t="s" s="187">
        <f>'INFO'!$D$28</f>
      </c>
      <c r="AB950" s="186">
        <f>'INFO'!$D$29</f>
        <v>0</v>
      </c>
      <c r="AC950" s="189">
        <f>'INFO'!$J$10</f>
        <v>0</v>
      </c>
      <c r="AD950" s="186">
        <f>'INFO'!$J$9</f>
        <v>0</v>
      </c>
      <c r="AE950" s="186">
        <f>IF($G$927&gt;0,10*$G$927/D950,0)</f>
        <v>0</v>
      </c>
    </row>
    <row r="951" ht="15.35" customHeight="1">
      <c r="A951" t="s" s="180">
        <v>544</v>
      </c>
      <c r="B951" t="s" s="204">
        <v>166</v>
      </c>
      <c r="C951" s="205">
        <v>10084</v>
      </c>
      <c r="D951" s="182">
        <f>_xlfn.SUMIFS('HOLDS'!J1:J155,'HOLDS'!C1:C155,B951)+_xlfn.SUMIFS('HOLDS'!J1:J155,'HOLDS'!C1:C155,"CH.GR.MISET")</f>
        <v>0</v>
      </c>
      <c r="E951" t="s" s="183">
        <v>2</v>
      </c>
      <c r="F951" s="184">
        <f>VLOOKUP(B951,'HOLDS'!C1:T155,5,FALSE)</f>
        <v>157.5</v>
      </c>
      <c r="G951" s="182">
        <f>_xlfn.SUMIFS('HOLDS'!J1:J155,'HOLDS'!C1:C155,B951)</f>
        <v>0</v>
      </c>
      <c r="H951" s="185">
        <f>F951*G951</f>
        <v>0</v>
      </c>
      <c r="I951" s="186">
        <f>'INFO'!$D$6</f>
        <v>0</v>
      </c>
      <c r="J951" s="186">
        <f>'INFO'!$D$7</f>
        <v>0</v>
      </c>
      <c r="K951" t="s" s="187">
        <f>'INFO'!$D$8</f>
      </c>
      <c r="L951" s="186">
        <f>'INFO'!$D$9</f>
        <v>0</v>
      </c>
      <c r="M951" s="186">
        <f>'INFO'!$D$10</f>
        <v>0</v>
      </c>
      <c r="N951" t="s" s="187">
        <f>'INFO'!$D$11</f>
      </c>
      <c r="O951" s="186">
        <f>'INFO'!$D$13</f>
        <v>0</v>
      </c>
      <c r="P951" s="186">
        <f>'INFO'!$D$14</f>
        <v>0</v>
      </c>
      <c r="Q951" t="s" s="187">
        <f>'INFO'!$D$15</f>
      </c>
      <c r="R951" s="188">
        <f>'INFO'!$D$17</f>
      </c>
      <c r="S951" t="s" s="187">
        <f>'INFO'!$D$18</f>
      </c>
      <c r="T951" t="s" s="187">
        <f>'INFO'!$D$19</f>
      </c>
      <c r="U951" s="186">
        <f>'INFO'!$D$22</f>
        <v>0</v>
      </c>
      <c r="V951" s="186">
        <f>'INFO'!$D$23</f>
        <v>0</v>
      </c>
      <c r="W951" t="s" s="187">
        <f>'INFO'!$D$24</f>
      </c>
      <c r="X951" s="186">
        <f>'INFO'!$D$25</f>
        <v>0</v>
      </c>
      <c r="Y951" s="186">
        <f>'INFO'!$D$26</f>
        <v>0</v>
      </c>
      <c r="Z951" s="186">
        <f>'INFO'!$D$27</f>
        <v>0</v>
      </c>
      <c r="AA951" t="s" s="187">
        <f>'INFO'!$D$28</f>
      </c>
      <c r="AB951" s="186">
        <f>'INFO'!$D$29</f>
        <v>0</v>
      </c>
      <c r="AC951" s="189">
        <f>'INFO'!$J$10</f>
        <v>0</v>
      </c>
      <c r="AD951" s="186">
        <f>'INFO'!$J$9</f>
        <v>0</v>
      </c>
      <c r="AE951" s="186">
        <f>IF($G$927&gt;0,10*$G$927/D951,0)</f>
        <v>0</v>
      </c>
    </row>
    <row r="952" ht="15.35" customHeight="1">
      <c r="A952" t="s" s="180">
        <v>545</v>
      </c>
      <c r="B952" t="s" s="204">
        <v>168</v>
      </c>
      <c r="C952" s="205">
        <v>10084</v>
      </c>
      <c r="D952" s="182">
        <f>_xlfn.SUMIFS('HOLDS'!J1:J155,'HOLDS'!C1:C155,B952)+_xlfn.SUMIFS('HOLDS'!J1:J155,'HOLDS'!C1:C155,"CH.GR.MISET")</f>
        <v>0</v>
      </c>
      <c r="E952" t="s" s="183">
        <v>2</v>
      </c>
      <c r="F952" s="184">
        <f>VLOOKUP(B952,'HOLDS'!C1:T155,5,FALSE)</f>
        <v>166.5</v>
      </c>
      <c r="G952" s="182">
        <f>_xlfn.SUMIFS('HOLDS'!J1:J155,'HOLDS'!C1:C155,B952)</f>
        <v>0</v>
      </c>
      <c r="H952" s="185">
        <f>F952*G952</f>
        <v>0</v>
      </c>
      <c r="I952" s="186">
        <f>'INFO'!$D$6</f>
        <v>0</v>
      </c>
      <c r="J952" s="186">
        <f>'INFO'!$D$7</f>
        <v>0</v>
      </c>
      <c r="K952" t="s" s="187">
        <f>'INFO'!$D$8</f>
      </c>
      <c r="L952" s="186">
        <f>'INFO'!$D$9</f>
        <v>0</v>
      </c>
      <c r="M952" s="186">
        <f>'INFO'!$D$10</f>
        <v>0</v>
      </c>
      <c r="N952" t="s" s="187">
        <f>'INFO'!$D$11</f>
      </c>
      <c r="O952" s="186">
        <f>'INFO'!$D$13</f>
        <v>0</v>
      </c>
      <c r="P952" s="186">
        <f>'INFO'!$D$14</f>
        <v>0</v>
      </c>
      <c r="Q952" t="s" s="187">
        <f>'INFO'!$D$15</f>
      </c>
      <c r="R952" s="188">
        <f>'INFO'!$D$17</f>
      </c>
      <c r="S952" t="s" s="187">
        <f>'INFO'!$D$18</f>
      </c>
      <c r="T952" t="s" s="187">
        <f>'INFO'!$D$19</f>
      </c>
      <c r="U952" s="186">
        <f>'INFO'!$D$22</f>
        <v>0</v>
      </c>
      <c r="V952" s="186">
        <f>'INFO'!$D$23</f>
        <v>0</v>
      </c>
      <c r="W952" t="s" s="187">
        <f>'INFO'!$D$24</f>
      </c>
      <c r="X952" s="186">
        <f>'INFO'!$D$25</f>
        <v>0</v>
      </c>
      <c r="Y952" s="186">
        <f>'INFO'!$D$26</f>
        <v>0</v>
      </c>
      <c r="Z952" s="186">
        <f>'INFO'!$D$27</f>
        <v>0</v>
      </c>
      <c r="AA952" t="s" s="187">
        <f>'INFO'!$D$28</f>
      </c>
      <c r="AB952" s="186">
        <f>'INFO'!$D$29</f>
        <v>0</v>
      </c>
      <c r="AC952" s="189">
        <f>'INFO'!$J$10</f>
        <v>0</v>
      </c>
      <c r="AD952" s="186">
        <f>'INFO'!$J$9</f>
        <v>0</v>
      </c>
      <c r="AE952" s="186">
        <f>IF($G$927&gt;0,10*$G$927/D952,0)</f>
        <v>0</v>
      </c>
    </row>
    <row r="953" ht="15.35" customHeight="1">
      <c r="A953" t="s" s="180">
        <v>546</v>
      </c>
      <c r="B953" t="s" s="204">
        <v>170</v>
      </c>
      <c r="C953" s="205">
        <v>10084</v>
      </c>
      <c r="D953" s="182">
        <f>_xlfn.SUMIFS('HOLDS'!J1:J155,'HOLDS'!C1:C155,B953)+_xlfn.SUMIFS('HOLDS'!J1:J155,'HOLDS'!C1:C155,"CH.GR.MISET")</f>
        <v>0</v>
      </c>
      <c r="E953" t="s" s="183">
        <v>2</v>
      </c>
      <c r="F953" s="184">
        <f>VLOOKUP(B953,'HOLDS'!C1:T155,5,FALSE)</f>
        <v>166.5</v>
      </c>
      <c r="G953" s="182">
        <f>_xlfn.SUMIFS('HOLDS'!J1:J155,'HOLDS'!C1:C155,B953)</f>
        <v>0</v>
      </c>
      <c r="H953" s="185">
        <f>F953*G953</f>
        <v>0</v>
      </c>
      <c r="I953" s="186">
        <f>'INFO'!$D$6</f>
        <v>0</v>
      </c>
      <c r="J953" s="186">
        <f>'INFO'!$D$7</f>
        <v>0</v>
      </c>
      <c r="K953" t="s" s="187">
        <f>'INFO'!$D$8</f>
      </c>
      <c r="L953" s="186">
        <f>'INFO'!$D$9</f>
        <v>0</v>
      </c>
      <c r="M953" s="186">
        <f>'INFO'!$D$10</f>
        <v>0</v>
      </c>
      <c r="N953" t="s" s="187">
        <f>'INFO'!$D$11</f>
      </c>
      <c r="O953" s="186">
        <f>'INFO'!$D$13</f>
        <v>0</v>
      </c>
      <c r="P953" s="186">
        <f>'INFO'!$D$14</f>
        <v>0</v>
      </c>
      <c r="Q953" t="s" s="187">
        <f>'INFO'!$D$15</f>
      </c>
      <c r="R953" s="188">
        <f>'INFO'!$D$17</f>
      </c>
      <c r="S953" t="s" s="187">
        <f>'INFO'!$D$18</f>
      </c>
      <c r="T953" t="s" s="187">
        <f>'INFO'!$D$19</f>
      </c>
      <c r="U953" s="186">
        <f>'INFO'!$D$22</f>
        <v>0</v>
      </c>
      <c r="V953" s="186">
        <f>'INFO'!$D$23</f>
        <v>0</v>
      </c>
      <c r="W953" t="s" s="187">
        <f>'INFO'!$D$24</f>
      </c>
      <c r="X953" s="186">
        <f>'INFO'!$D$25</f>
        <v>0</v>
      </c>
      <c r="Y953" s="186">
        <f>'INFO'!$D$26</f>
        <v>0</v>
      </c>
      <c r="Z953" s="186">
        <f>'INFO'!$D$27</f>
        <v>0</v>
      </c>
      <c r="AA953" t="s" s="187">
        <f>'INFO'!$D$28</f>
      </c>
      <c r="AB953" s="186">
        <f>'INFO'!$D$29</f>
        <v>0</v>
      </c>
      <c r="AC953" s="189">
        <f>'INFO'!$J$10</f>
        <v>0</v>
      </c>
      <c r="AD953" s="186">
        <f>'INFO'!$J$9</f>
        <v>0</v>
      </c>
      <c r="AE953" s="186">
        <f>IF($G$927&gt;0,10*$G$927/D953,0)</f>
        <v>0</v>
      </c>
    </row>
    <row r="954" ht="15.35" customHeight="1">
      <c r="A954" t="s" s="180">
        <v>547</v>
      </c>
      <c r="B954" t="s" s="204">
        <v>172</v>
      </c>
      <c r="C954" s="205">
        <v>10084</v>
      </c>
      <c r="D954" s="182">
        <f>_xlfn.SUMIFS('HOLDS'!J1:J155,'HOLDS'!C1:C155,B954)+_xlfn.SUMIFS('HOLDS'!J1:J155,'HOLDS'!C1:C155,"CH.GR.MISET")</f>
        <v>0</v>
      </c>
      <c r="E954" t="s" s="183">
        <v>2</v>
      </c>
      <c r="F954" s="184">
        <f>VLOOKUP(B954,'HOLDS'!C1:T155,5,FALSE)</f>
        <v>164.5</v>
      </c>
      <c r="G954" s="182">
        <f>_xlfn.SUMIFS('HOLDS'!J1:J155,'HOLDS'!C1:C155,B954)</f>
        <v>0</v>
      </c>
      <c r="H954" s="185">
        <f>F954*G954</f>
        <v>0</v>
      </c>
      <c r="I954" s="186">
        <f>'INFO'!$D$6</f>
        <v>0</v>
      </c>
      <c r="J954" s="186">
        <f>'INFO'!$D$7</f>
        <v>0</v>
      </c>
      <c r="K954" t="s" s="187">
        <f>'INFO'!$D$8</f>
      </c>
      <c r="L954" s="186">
        <f>'INFO'!$D$9</f>
        <v>0</v>
      </c>
      <c r="M954" s="186">
        <f>'INFO'!$D$10</f>
        <v>0</v>
      </c>
      <c r="N954" t="s" s="187">
        <f>'INFO'!$D$11</f>
      </c>
      <c r="O954" s="186">
        <f>'INFO'!$D$13</f>
        <v>0</v>
      </c>
      <c r="P954" s="186">
        <f>'INFO'!$D$14</f>
        <v>0</v>
      </c>
      <c r="Q954" t="s" s="187">
        <f>'INFO'!$D$15</f>
      </c>
      <c r="R954" s="188">
        <f>'INFO'!$D$17</f>
      </c>
      <c r="S954" t="s" s="187">
        <f>'INFO'!$D$18</f>
      </c>
      <c r="T954" t="s" s="187">
        <f>'INFO'!$D$19</f>
      </c>
      <c r="U954" s="186">
        <f>'INFO'!$D$22</f>
        <v>0</v>
      </c>
      <c r="V954" s="186">
        <f>'INFO'!$D$23</f>
        <v>0</v>
      </c>
      <c r="W954" t="s" s="187">
        <f>'INFO'!$D$24</f>
      </c>
      <c r="X954" s="186">
        <f>'INFO'!$D$25</f>
        <v>0</v>
      </c>
      <c r="Y954" s="186">
        <f>'INFO'!$D$26</f>
        <v>0</v>
      </c>
      <c r="Z954" s="186">
        <f>'INFO'!$D$27</f>
        <v>0</v>
      </c>
      <c r="AA954" t="s" s="187">
        <f>'INFO'!$D$28</f>
      </c>
      <c r="AB954" s="186">
        <f>'INFO'!$D$29</f>
        <v>0</v>
      </c>
      <c r="AC954" s="189">
        <f>'INFO'!$J$10</f>
        <v>0</v>
      </c>
      <c r="AD954" s="186">
        <f>'INFO'!$J$9</f>
        <v>0</v>
      </c>
      <c r="AE954" s="186">
        <f>IF($G$927&gt;0,10*$G$927/D954,0)</f>
        <v>0</v>
      </c>
    </row>
    <row r="955" ht="15.35" customHeight="1">
      <c r="A955" t="s" s="180">
        <v>548</v>
      </c>
      <c r="B955" t="s" s="204">
        <v>174</v>
      </c>
      <c r="C955" s="205">
        <v>10084</v>
      </c>
      <c r="D955" s="182">
        <f>_xlfn.SUMIFS('HOLDS'!J1:J155,'HOLDS'!C1:C155,B955)+_xlfn.SUMIFS('HOLDS'!J1:J155,'HOLDS'!C1:C155,"CH.GR.MISET")</f>
        <v>0</v>
      </c>
      <c r="E955" t="s" s="183">
        <v>2</v>
      </c>
      <c r="F955" s="184">
        <f>VLOOKUP(B955,'HOLDS'!C1:T155,5,FALSE)</f>
        <v>148</v>
      </c>
      <c r="G955" s="182">
        <f>_xlfn.SUMIFS('HOLDS'!J1:J155,'HOLDS'!C1:C155,B955)</f>
        <v>0</v>
      </c>
      <c r="H955" s="185">
        <f>F955*G955</f>
        <v>0</v>
      </c>
      <c r="I955" s="186">
        <f>'INFO'!$D$6</f>
        <v>0</v>
      </c>
      <c r="J955" s="186">
        <f>'INFO'!$D$7</f>
        <v>0</v>
      </c>
      <c r="K955" t="s" s="187">
        <f>'INFO'!$D$8</f>
      </c>
      <c r="L955" s="186">
        <f>'INFO'!$D$9</f>
        <v>0</v>
      </c>
      <c r="M955" s="186">
        <f>'INFO'!$D$10</f>
        <v>0</v>
      </c>
      <c r="N955" t="s" s="187">
        <f>'INFO'!$D$11</f>
      </c>
      <c r="O955" s="186">
        <f>'INFO'!$D$13</f>
        <v>0</v>
      </c>
      <c r="P955" s="186">
        <f>'INFO'!$D$14</f>
        <v>0</v>
      </c>
      <c r="Q955" t="s" s="187">
        <f>'INFO'!$D$15</f>
      </c>
      <c r="R955" s="188">
        <f>'INFO'!$D$17</f>
      </c>
      <c r="S955" t="s" s="187">
        <f>'INFO'!$D$18</f>
      </c>
      <c r="T955" t="s" s="187">
        <f>'INFO'!$D$19</f>
      </c>
      <c r="U955" s="186">
        <f>'INFO'!$D$22</f>
        <v>0</v>
      </c>
      <c r="V955" s="186">
        <f>'INFO'!$D$23</f>
        <v>0</v>
      </c>
      <c r="W955" t="s" s="187">
        <f>'INFO'!$D$24</f>
      </c>
      <c r="X955" s="186">
        <f>'INFO'!$D$25</f>
        <v>0</v>
      </c>
      <c r="Y955" s="186">
        <f>'INFO'!$D$26</f>
        <v>0</v>
      </c>
      <c r="Z955" s="186">
        <f>'INFO'!$D$27</f>
        <v>0</v>
      </c>
      <c r="AA955" t="s" s="187">
        <f>'INFO'!$D$28</f>
      </c>
      <c r="AB955" s="186">
        <f>'INFO'!$D$29</f>
        <v>0</v>
      </c>
      <c r="AC955" s="189">
        <f>'INFO'!$J$10</f>
        <v>0</v>
      </c>
      <c r="AD955" s="186">
        <f>'INFO'!$J$9</f>
        <v>0</v>
      </c>
      <c r="AE955" s="186">
        <f>IF($G$927&gt;0,10*$G$927/D955,0)</f>
        <v>0</v>
      </c>
    </row>
    <row r="956" ht="15.35" customHeight="1">
      <c r="A956" t="s" s="180">
        <v>549</v>
      </c>
      <c r="B956" t="s" s="204">
        <v>177</v>
      </c>
      <c r="C956" s="205">
        <v>10084</v>
      </c>
      <c r="D956" s="182">
        <f>_xlfn.SUMIFS('HOLDS'!J1:J155,'HOLDS'!C1:C155,B956)+_xlfn.SUMIFS('HOLDS'!J1:J155,'HOLDS'!C1:C155,"CH.GR.MISET")</f>
        <v>0</v>
      </c>
      <c r="E956" t="s" s="183">
        <v>2</v>
      </c>
      <c r="F956" s="184">
        <f>VLOOKUP(B956,'HOLDS'!C1:T155,5,FALSE)</f>
        <v>155</v>
      </c>
      <c r="G956" s="182">
        <f>_xlfn.SUMIFS('HOLDS'!J1:J155,'HOLDS'!C1:C155,B956)</f>
        <v>0</v>
      </c>
      <c r="H956" s="185">
        <f>F956*G956</f>
        <v>0</v>
      </c>
      <c r="I956" s="186">
        <f>'INFO'!$D$6</f>
        <v>0</v>
      </c>
      <c r="J956" s="186">
        <f>'INFO'!$D$7</f>
        <v>0</v>
      </c>
      <c r="K956" t="s" s="187">
        <f>'INFO'!$D$8</f>
      </c>
      <c r="L956" s="186">
        <f>'INFO'!$D$9</f>
        <v>0</v>
      </c>
      <c r="M956" s="186">
        <f>'INFO'!$D$10</f>
        <v>0</v>
      </c>
      <c r="N956" t="s" s="187">
        <f>'INFO'!$D$11</f>
      </c>
      <c r="O956" s="186">
        <f>'INFO'!$D$13</f>
        <v>0</v>
      </c>
      <c r="P956" s="186">
        <f>'INFO'!$D$14</f>
        <v>0</v>
      </c>
      <c r="Q956" t="s" s="187">
        <f>'INFO'!$D$15</f>
      </c>
      <c r="R956" s="188">
        <f>'INFO'!$D$17</f>
      </c>
      <c r="S956" t="s" s="187">
        <f>'INFO'!$D$18</f>
      </c>
      <c r="T956" t="s" s="187">
        <f>'INFO'!$D$19</f>
      </c>
      <c r="U956" s="186">
        <f>'INFO'!$D$22</f>
        <v>0</v>
      </c>
      <c r="V956" s="186">
        <f>'INFO'!$D$23</f>
        <v>0</v>
      </c>
      <c r="W956" t="s" s="187">
        <f>'INFO'!$D$24</f>
      </c>
      <c r="X956" s="186">
        <f>'INFO'!$D$25</f>
        <v>0</v>
      </c>
      <c r="Y956" s="186">
        <f>'INFO'!$D$26</f>
        <v>0</v>
      </c>
      <c r="Z956" s="186">
        <f>'INFO'!$D$27</f>
        <v>0</v>
      </c>
      <c r="AA956" t="s" s="187">
        <f>'INFO'!$D$28</f>
      </c>
      <c r="AB956" s="186">
        <f>'INFO'!$D$29</f>
        <v>0</v>
      </c>
      <c r="AC956" s="189">
        <f>'INFO'!$J$10</f>
        <v>0</v>
      </c>
      <c r="AD956" s="186">
        <f>'INFO'!$J$9</f>
        <v>0</v>
      </c>
      <c r="AE956" s="186">
        <f>IF($G$927&gt;0,10*$G$927/D956,0)</f>
        <v>0</v>
      </c>
    </row>
    <row r="957" ht="15.35" customHeight="1">
      <c r="A957" t="s" s="180">
        <v>550</v>
      </c>
      <c r="B957" t="s" s="204">
        <v>180</v>
      </c>
      <c r="C957" s="205">
        <v>10084</v>
      </c>
      <c r="D957" s="182">
        <f>_xlfn.SUMIFS('HOLDS'!J1:J155,'HOLDS'!C1:C155,B957)+_xlfn.SUMIFS('HOLDS'!J1:J155,'HOLDS'!C1:C155,"CH.GR.MISET")</f>
        <v>0</v>
      </c>
      <c r="E957" t="s" s="183">
        <v>2</v>
      </c>
      <c r="F957" s="184">
        <f>VLOOKUP(B957,'HOLDS'!C1:T155,5,FALSE)</f>
        <v>140</v>
      </c>
      <c r="G957" s="182">
        <f>_xlfn.SUMIFS('HOLDS'!J1:J155,'HOLDS'!C1:C155,B957)</f>
        <v>0</v>
      </c>
      <c r="H957" s="185">
        <f>F957*G957</f>
        <v>0</v>
      </c>
      <c r="I957" s="186">
        <f>'INFO'!$D$6</f>
        <v>0</v>
      </c>
      <c r="J957" s="186">
        <f>'INFO'!$D$7</f>
        <v>0</v>
      </c>
      <c r="K957" t="s" s="187">
        <f>'INFO'!$D$8</f>
      </c>
      <c r="L957" s="186">
        <f>'INFO'!$D$9</f>
        <v>0</v>
      </c>
      <c r="M957" s="186">
        <f>'INFO'!$D$10</f>
        <v>0</v>
      </c>
      <c r="N957" t="s" s="187">
        <f>'INFO'!$D$11</f>
      </c>
      <c r="O957" s="186">
        <f>'INFO'!$D$13</f>
        <v>0</v>
      </c>
      <c r="P957" s="186">
        <f>'INFO'!$D$14</f>
        <v>0</v>
      </c>
      <c r="Q957" t="s" s="187">
        <f>'INFO'!$D$15</f>
      </c>
      <c r="R957" s="188">
        <f>'INFO'!$D$17</f>
      </c>
      <c r="S957" t="s" s="187">
        <f>'INFO'!$D$18</f>
      </c>
      <c r="T957" t="s" s="187">
        <f>'INFO'!$D$19</f>
      </c>
      <c r="U957" s="186">
        <f>'INFO'!$D$22</f>
        <v>0</v>
      </c>
      <c r="V957" s="186">
        <f>'INFO'!$D$23</f>
        <v>0</v>
      </c>
      <c r="W957" t="s" s="187">
        <f>'INFO'!$D$24</f>
      </c>
      <c r="X957" s="186">
        <f>'INFO'!$D$25</f>
        <v>0</v>
      </c>
      <c r="Y957" s="186">
        <f>'INFO'!$D$26</f>
        <v>0</v>
      </c>
      <c r="Z957" s="186">
        <f>'INFO'!$D$27</f>
        <v>0</v>
      </c>
      <c r="AA957" t="s" s="187">
        <f>'INFO'!$D$28</f>
      </c>
      <c r="AB957" s="186">
        <f>'INFO'!$D$29</f>
        <v>0</v>
      </c>
      <c r="AC957" s="189">
        <f>'INFO'!$J$10</f>
        <v>0</v>
      </c>
      <c r="AD957" s="186">
        <f>'INFO'!$J$9</f>
        <v>0</v>
      </c>
      <c r="AE957" s="191">
        <f>IF($G$927&gt;0,10*$G$927/D957,0)</f>
        <v>0</v>
      </c>
    </row>
    <row r="958" ht="15.35" customHeight="1">
      <c r="A958" t="s" s="192">
        <v>551</v>
      </c>
      <c r="B958" t="s" s="202">
        <v>331</v>
      </c>
      <c r="C958" s="203">
        <v>10084</v>
      </c>
      <c r="D958" s="169"/>
      <c r="E958" t="s" s="194">
        <v>2</v>
      </c>
      <c r="F958" s="195">
        <f>VLOOKUP(B958,'MACROS'!C1:T87,5,FALSE)</f>
        <v>1993.5</v>
      </c>
      <c r="G958" s="172">
        <f>_xlfn.SUMIFS('MACROS'!J1:J87,'MACROS'!C1:C87,B958)</f>
        <v>0</v>
      </c>
      <c r="H958" s="196">
        <f>F958*G958</f>
        <v>0</v>
      </c>
      <c r="I958" s="197">
        <f>'INFO'!$D$6</f>
        <v>0</v>
      </c>
      <c r="J958" s="197">
        <f>'INFO'!$D$7</f>
        <v>0</v>
      </c>
      <c r="K958" t="s" s="198">
        <f>'INFO'!$D$8</f>
      </c>
      <c r="L958" s="197">
        <f>'INFO'!$D$9</f>
        <v>0</v>
      </c>
      <c r="M958" s="197">
        <f>'INFO'!$D$10</f>
        <v>0</v>
      </c>
      <c r="N958" t="s" s="198">
        <f>'INFO'!$D$11</f>
      </c>
      <c r="O958" s="197">
        <f>'INFO'!$D$13</f>
        <v>0</v>
      </c>
      <c r="P958" s="197">
        <f>'INFO'!$D$14</f>
        <v>0</v>
      </c>
      <c r="Q958" t="s" s="198">
        <f>'INFO'!$D$15</f>
      </c>
      <c r="R958" s="199">
        <f>'INFO'!$D$17</f>
      </c>
      <c r="S958" t="s" s="198">
        <f>'INFO'!$D$18</f>
      </c>
      <c r="T958" t="s" s="198">
        <f>'INFO'!$D$19</f>
      </c>
      <c r="U958" s="197">
        <f>'INFO'!$D$22</f>
        <v>0</v>
      </c>
      <c r="V958" s="197">
        <f>'INFO'!$D$23</f>
        <v>0</v>
      </c>
      <c r="W958" t="s" s="198">
        <f>'INFO'!$D$24</f>
      </c>
      <c r="X958" s="197">
        <f>'INFO'!$D$25</f>
        <v>0</v>
      </c>
      <c r="Y958" s="197">
        <f>'INFO'!$D$26</f>
        <v>0</v>
      </c>
      <c r="Z958" s="197">
        <f>'INFO'!$D$27</f>
        <v>0</v>
      </c>
      <c r="AA958" t="s" s="198">
        <f>'INFO'!$D$28</f>
      </c>
      <c r="AB958" s="197">
        <f>'INFO'!$D$29</f>
        <v>0</v>
      </c>
      <c r="AC958" s="200">
        <f>'INFO'!$J$10</f>
        <v>0</v>
      </c>
      <c r="AD958" s="201">
        <f>'INFO'!$J$9</f>
        <v>0</v>
      </c>
      <c r="AE958" s="179"/>
    </row>
    <row r="959" ht="15.35" customHeight="1">
      <c r="A959" t="s" s="180">
        <v>552</v>
      </c>
      <c r="B959" t="s" s="204">
        <v>333</v>
      </c>
      <c r="C959" s="205">
        <v>10084</v>
      </c>
      <c r="D959" s="182">
        <f>_xlfn.SUMIFS('MACROS'!J1:J87,'MACROS'!C1:C87,B959)+_xlfn.SUMIFS('MACROS'!J1:J87,'MACROS'!C1:C87,"CH.VM.MISET")</f>
        <v>0</v>
      </c>
      <c r="E959" t="s" s="183">
        <v>2</v>
      </c>
      <c r="F959" s="184">
        <f>VLOOKUP(B959,'MACROS'!C1:T87,5,FALSE)</f>
        <v>164.5</v>
      </c>
      <c r="G959" s="182">
        <f>_xlfn.SUMIFS('MACROS'!J1:J87,'MACROS'!C1:C87,B959)</f>
        <v>0</v>
      </c>
      <c r="H959" s="185">
        <f>F959*G959</f>
        <v>0</v>
      </c>
      <c r="I959" s="186">
        <f>'INFO'!$D$6</f>
        <v>0</v>
      </c>
      <c r="J959" s="186">
        <f>'INFO'!$D$7</f>
        <v>0</v>
      </c>
      <c r="K959" t="s" s="187">
        <f>'INFO'!$D$8</f>
      </c>
      <c r="L959" s="186">
        <f>'INFO'!$D$9</f>
        <v>0</v>
      </c>
      <c r="M959" s="186">
        <f>'INFO'!$D$10</f>
        <v>0</v>
      </c>
      <c r="N959" t="s" s="187">
        <f>'INFO'!$D$11</f>
      </c>
      <c r="O959" s="186">
        <f>'INFO'!$D$13</f>
        <v>0</v>
      </c>
      <c r="P959" s="186">
        <f>'INFO'!$D$14</f>
        <v>0</v>
      </c>
      <c r="Q959" t="s" s="187">
        <f>'INFO'!$D$15</f>
      </c>
      <c r="R959" s="188">
        <f>'INFO'!$D$17</f>
      </c>
      <c r="S959" t="s" s="187">
        <f>'INFO'!$D$18</f>
      </c>
      <c r="T959" t="s" s="187">
        <f>'INFO'!$D$19</f>
      </c>
      <c r="U959" s="186">
        <f>'INFO'!$D$22</f>
        <v>0</v>
      </c>
      <c r="V959" s="186">
        <f>'INFO'!$D$23</f>
        <v>0</v>
      </c>
      <c r="W959" t="s" s="187">
        <f>'INFO'!$D$24</f>
      </c>
      <c r="X959" s="186">
        <f>'INFO'!$D$25</f>
        <v>0</v>
      </c>
      <c r="Y959" s="186">
        <f>'INFO'!$D$26</f>
        <v>0</v>
      </c>
      <c r="Z959" s="186">
        <f>'INFO'!$D$27</f>
        <v>0</v>
      </c>
      <c r="AA959" t="s" s="187">
        <f>'INFO'!$D$28</f>
      </c>
      <c r="AB959" s="186">
        <f>'INFO'!$D$29</f>
        <v>0</v>
      </c>
      <c r="AC959" s="189">
        <f>'INFO'!$J$10</f>
        <v>0</v>
      </c>
      <c r="AD959" s="186">
        <f>'INFO'!$J$9</f>
        <v>0</v>
      </c>
      <c r="AE959" s="190">
        <f>IF($G$958&gt;0,10*$G$958/D959,0)</f>
        <v>0</v>
      </c>
    </row>
    <row r="960" ht="15.35" customHeight="1">
      <c r="A960" t="s" s="180">
        <v>553</v>
      </c>
      <c r="B960" t="s" s="204">
        <v>335</v>
      </c>
      <c r="C960" s="205">
        <v>10084</v>
      </c>
      <c r="D960" s="182">
        <f>_xlfn.SUMIFS('MACROS'!J1:J87,'MACROS'!C1:C87,B960)+_xlfn.SUMIFS('MACROS'!J1:J87,'MACROS'!C1:C87,"CH.VM.MISET")</f>
        <v>0</v>
      </c>
      <c r="E960" t="s" s="183">
        <v>2</v>
      </c>
      <c r="F960" s="184">
        <f>VLOOKUP(B960,'MACROS'!C1:T87,5,FALSE)</f>
        <v>167.5</v>
      </c>
      <c r="G960" s="182">
        <f>_xlfn.SUMIFS('MACROS'!J1:J87,'MACROS'!C1:C87,B960)</f>
        <v>0</v>
      </c>
      <c r="H960" s="185">
        <f>F960*G960</f>
        <v>0</v>
      </c>
      <c r="I960" s="186">
        <f>'INFO'!$D$6</f>
        <v>0</v>
      </c>
      <c r="J960" s="186">
        <f>'INFO'!$D$7</f>
        <v>0</v>
      </c>
      <c r="K960" t="s" s="187">
        <f>'INFO'!$D$8</f>
      </c>
      <c r="L960" s="186">
        <f>'INFO'!$D$9</f>
        <v>0</v>
      </c>
      <c r="M960" s="186">
        <f>'INFO'!$D$10</f>
        <v>0</v>
      </c>
      <c r="N960" t="s" s="187">
        <f>'INFO'!$D$11</f>
      </c>
      <c r="O960" s="186">
        <f>'INFO'!$D$13</f>
        <v>0</v>
      </c>
      <c r="P960" s="186">
        <f>'INFO'!$D$14</f>
        <v>0</v>
      </c>
      <c r="Q960" t="s" s="187">
        <f>'INFO'!$D$15</f>
      </c>
      <c r="R960" s="188">
        <f>'INFO'!$D$17</f>
      </c>
      <c r="S960" t="s" s="187">
        <f>'INFO'!$D$18</f>
      </c>
      <c r="T960" t="s" s="187">
        <f>'INFO'!$D$19</f>
      </c>
      <c r="U960" s="186">
        <f>'INFO'!$D$22</f>
        <v>0</v>
      </c>
      <c r="V960" s="186">
        <f>'INFO'!$D$23</f>
        <v>0</v>
      </c>
      <c r="W960" t="s" s="187">
        <f>'INFO'!$D$24</f>
      </c>
      <c r="X960" s="186">
        <f>'INFO'!$D$25</f>
        <v>0</v>
      </c>
      <c r="Y960" s="186">
        <f>'INFO'!$D$26</f>
        <v>0</v>
      </c>
      <c r="Z960" s="186">
        <f>'INFO'!$D$27</f>
        <v>0</v>
      </c>
      <c r="AA960" t="s" s="187">
        <f>'INFO'!$D$28</f>
      </c>
      <c r="AB960" s="186">
        <f>'INFO'!$D$29</f>
        <v>0</v>
      </c>
      <c r="AC960" s="189">
        <f>'INFO'!$J$10</f>
        <v>0</v>
      </c>
      <c r="AD960" s="186">
        <f>'INFO'!$J$9</f>
        <v>0</v>
      </c>
      <c r="AE960" s="186">
        <f>IF($G$958&gt;0,10*$G$958/D960,0)</f>
        <v>0</v>
      </c>
    </row>
    <row r="961" ht="15.35" customHeight="1">
      <c r="A961" t="s" s="180">
        <v>554</v>
      </c>
      <c r="B961" t="s" s="204">
        <v>337</v>
      </c>
      <c r="C961" s="205">
        <v>10084</v>
      </c>
      <c r="D961" s="182">
        <f>_xlfn.SUMIFS('MACROS'!J1:J87,'MACROS'!C1:C87,B961)+_xlfn.SUMIFS('MACROS'!J1:J87,'MACROS'!C1:C87,"CH.VM.MISET")</f>
        <v>0</v>
      </c>
      <c r="E961" t="s" s="183">
        <v>2</v>
      </c>
      <c r="F961" s="184">
        <f>VLOOKUP(B961,'MACROS'!C1:T87,5,FALSE)</f>
        <v>139.5</v>
      </c>
      <c r="G961" s="182">
        <f>_xlfn.SUMIFS('MACROS'!J1:J87,'MACROS'!C1:C87,B961)</f>
        <v>0</v>
      </c>
      <c r="H961" s="185">
        <f>F961*G961</f>
        <v>0</v>
      </c>
      <c r="I961" s="186">
        <f>'INFO'!$D$6</f>
        <v>0</v>
      </c>
      <c r="J961" s="186">
        <f>'INFO'!$D$7</f>
        <v>0</v>
      </c>
      <c r="K961" t="s" s="187">
        <f>'INFO'!$D$8</f>
      </c>
      <c r="L961" s="186">
        <f>'INFO'!$D$9</f>
        <v>0</v>
      </c>
      <c r="M961" s="186">
        <f>'INFO'!$D$10</f>
        <v>0</v>
      </c>
      <c r="N961" t="s" s="187">
        <f>'INFO'!$D$11</f>
      </c>
      <c r="O961" s="186">
        <f>'INFO'!$D$13</f>
        <v>0</v>
      </c>
      <c r="P961" s="186">
        <f>'INFO'!$D$14</f>
        <v>0</v>
      </c>
      <c r="Q961" t="s" s="187">
        <f>'INFO'!$D$15</f>
      </c>
      <c r="R961" s="188">
        <f>'INFO'!$D$17</f>
      </c>
      <c r="S961" t="s" s="187">
        <f>'INFO'!$D$18</f>
      </c>
      <c r="T961" t="s" s="187">
        <f>'INFO'!$D$19</f>
      </c>
      <c r="U961" s="186">
        <f>'INFO'!$D$22</f>
        <v>0</v>
      </c>
      <c r="V961" s="186">
        <f>'INFO'!$D$23</f>
        <v>0</v>
      </c>
      <c r="W961" t="s" s="187">
        <f>'INFO'!$D$24</f>
      </c>
      <c r="X961" s="186">
        <f>'INFO'!$D$25</f>
        <v>0</v>
      </c>
      <c r="Y961" s="186">
        <f>'INFO'!$D$26</f>
        <v>0</v>
      </c>
      <c r="Z961" s="186">
        <f>'INFO'!$D$27</f>
        <v>0</v>
      </c>
      <c r="AA961" t="s" s="187">
        <f>'INFO'!$D$28</f>
      </c>
      <c r="AB961" s="186">
        <f>'INFO'!$D$29</f>
        <v>0</v>
      </c>
      <c r="AC961" s="189">
        <f>'INFO'!$J$10</f>
        <v>0</v>
      </c>
      <c r="AD961" s="186">
        <f>'INFO'!$J$9</f>
        <v>0</v>
      </c>
      <c r="AE961" s="186">
        <f>IF($G$958&gt;0,10*$G$958/D961,0)</f>
        <v>0</v>
      </c>
    </row>
    <row r="962" ht="15.35" customHeight="1">
      <c r="A962" t="s" s="180">
        <v>555</v>
      </c>
      <c r="B962" t="s" s="204">
        <v>339</v>
      </c>
      <c r="C962" s="205">
        <v>10084</v>
      </c>
      <c r="D962" s="182">
        <f>_xlfn.SUMIFS('MACROS'!J1:J87,'MACROS'!C1:C87,B962)+_xlfn.SUMIFS('MACROS'!J1:J87,'MACROS'!C1:C87,"CH.VM.MISET")</f>
        <v>0</v>
      </c>
      <c r="E962" t="s" s="183">
        <v>2</v>
      </c>
      <c r="F962" s="184">
        <f>VLOOKUP(B962,'MACROS'!C1:T87,5,FALSE)</f>
        <v>134</v>
      </c>
      <c r="G962" s="182">
        <f>_xlfn.SUMIFS('MACROS'!J1:J87,'MACROS'!C1:C87,B962)</f>
        <v>0</v>
      </c>
      <c r="H962" s="185">
        <f>F962*G962</f>
        <v>0</v>
      </c>
      <c r="I962" s="186">
        <f>'INFO'!$D$6</f>
        <v>0</v>
      </c>
      <c r="J962" s="186">
        <f>'INFO'!$D$7</f>
        <v>0</v>
      </c>
      <c r="K962" t="s" s="187">
        <f>'INFO'!$D$8</f>
      </c>
      <c r="L962" s="186">
        <f>'INFO'!$D$9</f>
        <v>0</v>
      </c>
      <c r="M962" s="186">
        <f>'INFO'!$D$10</f>
        <v>0</v>
      </c>
      <c r="N962" t="s" s="187">
        <f>'INFO'!$D$11</f>
      </c>
      <c r="O962" s="186">
        <f>'INFO'!$D$13</f>
        <v>0</v>
      </c>
      <c r="P962" s="186">
        <f>'INFO'!$D$14</f>
        <v>0</v>
      </c>
      <c r="Q962" t="s" s="187">
        <f>'INFO'!$D$15</f>
      </c>
      <c r="R962" s="188">
        <f>'INFO'!$D$17</f>
      </c>
      <c r="S962" t="s" s="187">
        <f>'INFO'!$D$18</f>
      </c>
      <c r="T962" t="s" s="187">
        <f>'INFO'!$D$19</f>
      </c>
      <c r="U962" s="186">
        <f>'INFO'!$D$22</f>
        <v>0</v>
      </c>
      <c r="V962" s="186">
        <f>'INFO'!$D$23</f>
        <v>0</v>
      </c>
      <c r="W962" t="s" s="187">
        <f>'INFO'!$D$24</f>
      </c>
      <c r="X962" s="186">
        <f>'INFO'!$D$25</f>
        <v>0</v>
      </c>
      <c r="Y962" s="186">
        <f>'INFO'!$D$26</f>
        <v>0</v>
      </c>
      <c r="Z962" s="186">
        <f>'INFO'!$D$27</f>
        <v>0</v>
      </c>
      <c r="AA962" t="s" s="187">
        <f>'INFO'!$D$28</f>
      </c>
      <c r="AB962" s="186">
        <f>'INFO'!$D$29</f>
        <v>0</v>
      </c>
      <c r="AC962" s="189">
        <f>'INFO'!$J$10</f>
        <v>0</v>
      </c>
      <c r="AD962" s="186">
        <f>'INFO'!$J$9</f>
        <v>0</v>
      </c>
      <c r="AE962" s="186">
        <f>IF($G$958&gt;0,10*$G$958/D962,0)</f>
        <v>0</v>
      </c>
    </row>
    <row r="963" ht="15.35" customHeight="1">
      <c r="A963" t="s" s="180">
        <v>556</v>
      </c>
      <c r="B963" t="s" s="204">
        <v>341</v>
      </c>
      <c r="C963" s="205">
        <v>10084</v>
      </c>
      <c r="D963" s="182">
        <f>_xlfn.SUMIFS('MACROS'!J1:J87,'MACROS'!C1:C87,B963)+_xlfn.SUMIFS('MACROS'!J1:J87,'MACROS'!C1:C87,"CH.VM.MISET")</f>
        <v>0</v>
      </c>
      <c r="E963" t="s" s="183">
        <v>2</v>
      </c>
      <c r="F963" s="184">
        <f>VLOOKUP(B963,'MACROS'!C1:T87,5,FALSE)</f>
        <v>179</v>
      </c>
      <c r="G963" s="182">
        <f>_xlfn.SUMIFS('MACROS'!J1:J87,'MACROS'!C1:C87,B963)</f>
        <v>0</v>
      </c>
      <c r="H963" s="185">
        <f>F963*G963</f>
        <v>0</v>
      </c>
      <c r="I963" s="186">
        <f>'INFO'!$D$6</f>
        <v>0</v>
      </c>
      <c r="J963" s="186">
        <f>'INFO'!$D$7</f>
        <v>0</v>
      </c>
      <c r="K963" t="s" s="187">
        <f>'INFO'!$D$8</f>
      </c>
      <c r="L963" s="186">
        <f>'INFO'!$D$9</f>
        <v>0</v>
      </c>
      <c r="M963" s="186">
        <f>'INFO'!$D$10</f>
        <v>0</v>
      </c>
      <c r="N963" t="s" s="187">
        <f>'INFO'!$D$11</f>
      </c>
      <c r="O963" s="186">
        <f>'INFO'!$D$13</f>
        <v>0</v>
      </c>
      <c r="P963" s="186">
        <f>'INFO'!$D$14</f>
        <v>0</v>
      </c>
      <c r="Q963" t="s" s="187">
        <f>'INFO'!$D$15</f>
      </c>
      <c r="R963" s="188">
        <f>'INFO'!$D$17</f>
      </c>
      <c r="S963" t="s" s="187">
        <f>'INFO'!$D$18</f>
      </c>
      <c r="T963" t="s" s="187">
        <f>'INFO'!$D$19</f>
      </c>
      <c r="U963" s="186">
        <f>'INFO'!$D$22</f>
        <v>0</v>
      </c>
      <c r="V963" s="186">
        <f>'INFO'!$D$23</f>
        <v>0</v>
      </c>
      <c r="W963" t="s" s="187">
        <f>'INFO'!$D$24</f>
      </c>
      <c r="X963" s="186">
        <f>'INFO'!$D$25</f>
        <v>0</v>
      </c>
      <c r="Y963" s="186">
        <f>'INFO'!$D$26</f>
        <v>0</v>
      </c>
      <c r="Z963" s="186">
        <f>'INFO'!$D$27</f>
        <v>0</v>
      </c>
      <c r="AA963" t="s" s="187">
        <f>'INFO'!$D$28</f>
      </c>
      <c r="AB963" s="186">
        <f>'INFO'!$D$29</f>
        <v>0</v>
      </c>
      <c r="AC963" s="189">
        <f>'INFO'!$J$10</f>
        <v>0</v>
      </c>
      <c r="AD963" s="186">
        <f>'INFO'!$J$9</f>
        <v>0</v>
      </c>
      <c r="AE963" s="186">
        <f>IF($G$958&gt;0,10*$G$958/D963,0)</f>
        <v>0</v>
      </c>
    </row>
    <row r="964" ht="15.35" customHeight="1">
      <c r="A964" t="s" s="180">
        <v>557</v>
      </c>
      <c r="B964" t="s" s="204">
        <v>343</v>
      </c>
      <c r="C964" s="205">
        <v>10084</v>
      </c>
      <c r="D964" s="182">
        <f>_xlfn.SUMIFS('MACROS'!J1:J87,'MACROS'!C1:C87,B964)+_xlfn.SUMIFS('MACROS'!J1:J87,'MACROS'!C1:C87,"CH.VM.MISET")</f>
        <v>0</v>
      </c>
      <c r="E964" t="s" s="183">
        <v>2</v>
      </c>
      <c r="F964" s="184">
        <f>VLOOKUP(B964,'MACROS'!C1:T87,5,FALSE)</f>
        <v>177.5</v>
      </c>
      <c r="G964" s="182">
        <f>_xlfn.SUMIFS('MACROS'!J1:J87,'MACROS'!C1:C87,B964)</f>
        <v>0</v>
      </c>
      <c r="H964" s="185">
        <f>F964*G964</f>
        <v>0</v>
      </c>
      <c r="I964" s="186">
        <f>'INFO'!$D$6</f>
        <v>0</v>
      </c>
      <c r="J964" s="186">
        <f>'INFO'!$D$7</f>
        <v>0</v>
      </c>
      <c r="K964" t="s" s="187">
        <f>'INFO'!$D$8</f>
      </c>
      <c r="L964" s="186">
        <f>'INFO'!$D$9</f>
        <v>0</v>
      </c>
      <c r="M964" s="186">
        <f>'INFO'!$D$10</f>
        <v>0</v>
      </c>
      <c r="N964" t="s" s="187">
        <f>'INFO'!$D$11</f>
      </c>
      <c r="O964" s="186">
        <f>'INFO'!$D$13</f>
        <v>0</v>
      </c>
      <c r="P964" s="186">
        <f>'INFO'!$D$14</f>
        <v>0</v>
      </c>
      <c r="Q964" t="s" s="187">
        <f>'INFO'!$D$15</f>
      </c>
      <c r="R964" s="188">
        <f>'INFO'!$D$17</f>
      </c>
      <c r="S964" t="s" s="187">
        <f>'INFO'!$D$18</f>
      </c>
      <c r="T964" t="s" s="187">
        <f>'INFO'!$D$19</f>
      </c>
      <c r="U964" s="186">
        <f>'INFO'!$D$22</f>
        <v>0</v>
      </c>
      <c r="V964" s="186">
        <f>'INFO'!$D$23</f>
        <v>0</v>
      </c>
      <c r="W964" t="s" s="187">
        <f>'INFO'!$D$24</f>
      </c>
      <c r="X964" s="186">
        <f>'INFO'!$D$25</f>
        <v>0</v>
      </c>
      <c r="Y964" s="186">
        <f>'INFO'!$D$26</f>
        <v>0</v>
      </c>
      <c r="Z964" s="186">
        <f>'INFO'!$D$27</f>
        <v>0</v>
      </c>
      <c r="AA964" t="s" s="187">
        <f>'INFO'!$D$28</f>
      </c>
      <c r="AB964" s="186">
        <f>'INFO'!$D$29</f>
        <v>0</v>
      </c>
      <c r="AC964" s="189">
        <f>'INFO'!$J$10</f>
        <v>0</v>
      </c>
      <c r="AD964" s="186">
        <f>'INFO'!$J$9</f>
        <v>0</v>
      </c>
      <c r="AE964" s="186">
        <f>IF($G$958&gt;0,10*$G$958/D964,0)</f>
        <v>0</v>
      </c>
    </row>
    <row r="965" ht="15.35" customHeight="1">
      <c r="A965" t="s" s="180">
        <v>558</v>
      </c>
      <c r="B965" t="s" s="204">
        <v>345</v>
      </c>
      <c r="C965" s="205">
        <v>10084</v>
      </c>
      <c r="D965" s="182">
        <f>_xlfn.SUMIFS('MACROS'!J1:J87,'MACROS'!C1:C87,B965)+_xlfn.SUMIFS('MACROS'!J1:J87,'MACROS'!C1:C87,"CH.VM.MISET")</f>
        <v>0</v>
      </c>
      <c r="E965" t="s" s="183">
        <v>2</v>
      </c>
      <c r="F965" s="184">
        <f>VLOOKUP(B965,'MACROS'!C1:T87,5,FALSE)</f>
        <v>166.5</v>
      </c>
      <c r="G965" s="182">
        <f>_xlfn.SUMIFS('MACROS'!J1:J87,'MACROS'!C1:C87,B965)</f>
        <v>0</v>
      </c>
      <c r="H965" s="185">
        <f>F965*G965</f>
        <v>0</v>
      </c>
      <c r="I965" s="186">
        <f>'INFO'!$D$6</f>
        <v>0</v>
      </c>
      <c r="J965" s="186">
        <f>'INFO'!$D$7</f>
        <v>0</v>
      </c>
      <c r="K965" t="s" s="187">
        <f>'INFO'!$D$8</f>
      </c>
      <c r="L965" s="186">
        <f>'INFO'!$D$9</f>
        <v>0</v>
      </c>
      <c r="M965" s="186">
        <f>'INFO'!$D$10</f>
        <v>0</v>
      </c>
      <c r="N965" t="s" s="187">
        <f>'INFO'!$D$11</f>
      </c>
      <c r="O965" s="186">
        <f>'INFO'!$D$13</f>
        <v>0</v>
      </c>
      <c r="P965" s="186">
        <f>'INFO'!$D$14</f>
        <v>0</v>
      </c>
      <c r="Q965" t="s" s="187">
        <f>'INFO'!$D$15</f>
      </c>
      <c r="R965" s="188">
        <f>'INFO'!$D$17</f>
      </c>
      <c r="S965" t="s" s="187">
        <f>'INFO'!$D$18</f>
      </c>
      <c r="T965" t="s" s="187">
        <f>'INFO'!$D$19</f>
      </c>
      <c r="U965" s="186">
        <f>'INFO'!$D$22</f>
        <v>0</v>
      </c>
      <c r="V965" s="186">
        <f>'INFO'!$D$23</f>
        <v>0</v>
      </c>
      <c r="W965" t="s" s="187">
        <f>'INFO'!$D$24</f>
      </c>
      <c r="X965" s="186">
        <f>'INFO'!$D$25</f>
        <v>0</v>
      </c>
      <c r="Y965" s="186">
        <f>'INFO'!$D$26</f>
        <v>0</v>
      </c>
      <c r="Z965" s="186">
        <f>'INFO'!$D$27</f>
        <v>0</v>
      </c>
      <c r="AA965" t="s" s="187">
        <f>'INFO'!$D$28</f>
      </c>
      <c r="AB965" s="186">
        <f>'INFO'!$D$29</f>
        <v>0</v>
      </c>
      <c r="AC965" s="189">
        <f>'INFO'!$J$10</f>
        <v>0</v>
      </c>
      <c r="AD965" s="186">
        <f>'INFO'!$J$9</f>
        <v>0</v>
      </c>
      <c r="AE965" s="186">
        <f>IF($G$958&gt;0,10*$G$958/D965,0)</f>
        <v>0</v>
      </c>
    </row>
    <row r="966" ht="15.35" customHeight="1">
      <c r="A966" t="s" s="180">
        <v>559</v>
      </c>
      <c r="B966" t="s" s="204">
        <v>347</v>
      </c>
      <c r="C966" s="205">
        <v>10084</v>
      </c>
      <c r="D966" s="182">
        <f>_xlfn.SUMIFS('MACROS'!J1:J87,'MACROS'!C1:C87,B966)+_xlfn.SUMIFS('MACROS'!J1:J87,'MACROS'!C1:C87,"CH.VM.MISET")</f>
        <v>0</v>
      </c>
      <c r="E966" t="s" s="183">
        <v>2</v>
      </c>
      <c r="F966" s="184">
        <f>VLOOKUP(B966,'MACROS'!C1:T87,5,FALSE)</f>
        <v>156.5</v>
      </c>
      <c r="G966" s="182">
        <f>_xlfn.SUMIFS('MACROS'!J1:J87,'MACROS'!C1:C87,B966)</f>
        <v>0</v>
      </c>
      <c r="H966" s="185">
        <f>F966*G966</f>
        <v>0</v>
      </c>
      <c r="I966" s="186">
        <f>'INFO'!$D$6</f>
        <v>0</v>
      </c>
      <c r="J966" s="186">
        <f>'INFO'!$D$7</f>
        <v>0</v>
      </c>
      <c r="K966" t="s" s="187">
        <f>'INFO'!$D$8</f>
      </c>
      <c r="L966" s="186">
        <f>'INFO'!$D$9</f>
        <v>0</v>
      </c>
      <c r="M966" s="186">
        <f>'INFO'!$D$10</f>
        <v>0</v>
      </c>
      <c r="N966" t="s" s="187">
        <f>'INFO'!$D$11</f>
      </c>
      <c r="O966" s="186">
        <f>'INFO'!$D$13</f>
        <v>0</v>
      </c>
      <c r="P966" s="186">
        <f>'INFO'!$D$14</f>
        <v>0</v>
      </c>
      <c r="Q966" t="s" s="187">
        <f>'INFO'!$D$15</f>
      </c>
      <c r="R966" s="188">
        <f>'INFO'!$D$17</f>
      </c>
      <c r="S966" t="s" s="187">
        <f>'INFO'!$D$18</f>
      </c>
      <c r="T966" t="s" s="187">
        <f>'INFO'!$D$19</f>
      </c>
      <c r="U966" s="186">
        <f>'INFO'!$D$22</f>
        <v>0</v>
      </c>
      <c r="V966" s="186">
        <f>'INFO'!$D$23</f>
        <v>0</v>
      </c>
      <c r="W966" t="s" s="187">
        <f>'INFO'!$D$24</f>
      </c>
      <c r="X966" s="186">
        <f>'INFO'!$D$25</f>
        <v>0</v>
      </c>
      <c r="Y966" s="186">
        <f>'INFO'!$D$26</f>
        <v>0</v>
      </c>
      <c r="Z966" s="186">
        <f>'INFO'!$D$27</f>
        <v>0</v>
      </c>
      <c r="AA966" t="s" s="187">
        <f>'INFO'!$D$28</f>
      </c>
      <c r="AB966" s="186">
        <f>'INFO'!$D$29</f>
        <v>0</v>
      </c>
      <c r="AC966" s="189">
        <f>'INFO'!$J$10</f>
        <v>0</v>
      </c>
      <c r="AD966" s="186">
        <f>'INFO'!$J$9</f>
        <v>0</v>
      </c>
      <c r="AE966" s="186">
        <f>IF($G$958&gt;0,10*$G$958/D966,0)</f>
        <v>0</v>
      </c>
    </row>
    <row r="967" ht="15.35" customHeight="1">
      <c r="A967" t="s" s="180">
        <v>560</v>
      </c>
      <c r="B967" t="s" s="204">
        <v>349</v>
      </c>
      <c r="C967" s="205">
        <v>10084</v>
      </c>
      <c r="D967" s="182">
        <f>_xlfn.SUMIFS('MACROS'!J1:J87,'MACROS'!C1:C87,B967)+_xlfn.SUMIFS('MACROS'!J1:J87,'MACROS'!C1:C87,"CH.VM.MISET")</f>
        <v>0</v>
      </c>
      <c r="E967" t="s" s="183">
        <v>2</v>
      </c>
      <c r="F967" s="184">
        <f>VLOOKUP(B967,'MACROS'!C1:T87,5,FALSE)</f>
        <v>161</v>
      </c>
      <c r="G967" s="182">
        <f>_xlfn.SUMIFS('MACROS'!J1:J87,'MACROS'!C1:C87,B967)</f>
        <v>0</v>
      </c>
      <c r="H967" s="185">
        <f>F967*G967</f>
        <v>0</v>
      </c>
      <c r="I967" s="186">
        <f>'INFO'!$D$6</f>
        <v>0</v>
      </c>
      <c r="J967" s="186">
        <f>'INFO'!$D$7</f>
        <v>0</v>
      </c>
      <c r="K967" t="s" s="187">
        <f>'INFO'!$D$8</f>
      </c>
      <c r="L967" s="186">
        <f>'INFO'!$D$9</f>
        <v>0</v>
      </c>
      <c r="M967" s="186">
        <f>'INFO'!$D$10</f>
        <v>0</v>
      </c>
      <c r="N967" t="s" s="187">
        <f>'INFO'!$D$11</f>
      </c>
      <c r="O967" s="186">
        <f>'INFO'!$D$13</f>
        <v>0</v>
      </c>
      <c r="P967" s="186">
        <f>'INFO'!$D$14</f>
        <v>0</v>
      </c>
      <c r="Q967" t="s" s="187">
        <f>'INFO'!$D$15</f>
      </c>
      <c r="R967" s="188">
        <f>'INFO'!$D$17</f>
      </c>
      <c r="S967" t="s" s="187">
        <f>'INFO'!$D$18</f>
      </c>
      <c r="T967" t="s" s="187">
        <f>'INFO'!$D$19</f>
      </c>
      <c r="U967" s="186">
        <f>'INFO'!$D$22</f>
        <v>0</v>
      </c>
      <c r="V967" s="186">
        <f>'INFO'!$D$23</f>
        <v>0</v>
      </c>
      <c r="W967" t="s" s="187">
        <f>'INFO'!$D$24</f>
      </c>
      <c r="X967" s="186">
        <f>'INFO'!$D$25</f>
        <v>0</v>
      </c>
      <c r="Y967" s="186">
        <f>'INFO'!$D$26</f>
        <v>0</v>
      </c>
      <c r="Z967" s="186">
        <f>'INFO'!$D$27</f>
        <v>0</v>
      </c>
      <c r="AA967" t="s" s="187">
        <f>'INFO'!$D$28</f>
      </c>
      <c r="AB967" s="186">
        <f>'INFO'!$D$29</f>
        <v>0</v>
      </c>
      <c r="AC967" s="189">
        <f>'INFO'!$J$10</f>
        <v>0</v>
      </c>
      <c r="AD967" s="186">
        <f>'INFO'!$J$9</f>
        <v>0</v>
      </c>
      <c r="AE967" s="186">
        <f>IF($G$958&gt;0,10*$G$958/D967,0)</f>
        <v>0</v>
      </c>
    </row>
    <row r="968" ht="15.35" customHeight="1">
      <c r="A968" t="s" s="180">
        <v>561</v>
      </c>
      <c r="B968" t="s" s="204">
        <v>351</v>
      </c>
      <c r="C968" s="205">
        <v>10084</v>
      </c>
      <c r="D968" s="182">
        <f>_xlfn.SUMIFS('MACROS'!J1:J87,'MACROS'!C1:C87,B968)+_xlfn.SUMIFS('MACROS'!J1:J87,'MACROS'!C1:C87,"CH.VM.MISET")</f>
        <v>0</v>
      </c>
      <c r="E968" t="s" s="183">
        <v>2</v>
      </c>
      <c r="F968" s="184">
        <f>VLOOKUP(B968,'MACROS'!C1:T87,5,FALSE)</f>
        <v>164.5</v>
      </c>
      <c r="G968" s="182">
        <f>_xlfn.SUMIFS('MACROS'!J1:J87,'MACROS'!C1:C87,B968)</f>
        <v>0</v>
      </c>
      <c r="H968" s="185">
        <f>F968*G968</f>
        <v>0</v>
      </c>
      <c r="I968" s="186">
        <f>'INFO'!$D$6</f>
        <v>0</v>
      </c>
      <c r="J968" s="186">
        <f>'INFO'!$D$7</f>
        <v>0</v>
      </c>
      <c r="K968" t="s" s="187">
        <f>'INFO'!$D$8</f>
      </c>
      <c r="L968" s="186">
        <f>'INFO'!$D$9</f>
        <v>0</v>
      </c>
      <c r="M968" s="186">
        <f>'INFO'!$D$10</f>
        <v>0</v>
      </c>
      <c r="N968" t="s" s="187">
        <f>'INFO'!$D$11</f>
      </c>
      <c r="O968" s="186">
        <f>'INFO'!$D$13</f>
        <v>0</v>
      </c>
      <c r="P968" s="186">
        <f>'INFO'!$D$14</f>
        <v>0</v>
      </c>
      <c r="Q968" t="s" s="187">
        <f>'INFO'!$D$15</f>
      </c>
      <c r="R968" s="188">
        <f>'INFO'!$D$17</f>
      </c>
      <c r="S968" t="s" s="187">
        <f>'INFO'!$D$18</f>
      </c>
      <c r="T968" t="s" s="187">
        <f>'INFO'!$D$19</f>
      </c>
      <c r="U968" s="186">
        <f>'INFO'!$D$22</f>
        <v>0</v>
      </c>
      <c r="V968" s="186">
        <f>'INFO'!$D$23</f>
        <v>0</v>
      </c>
      <c r="W968" t="s" s="187">
        <f>'INFO'!$D$24</f>
      </c>
      <c r="X968" s="186">
        <f>'INFO'!$D$25</f>
        <v>0</v>
      </c>
      <c r="Y968" s="186">
        <f>'INFO'!$D$26</f>
        <v>0</v>
      </c>
      <c r="Z968" s="186">
        <f>'INFO'!$D$27</f>
        <v>0</v>
      </c>
      <c r="AA968" t="s" s="187">
        <f>'INFO'!$D$28</f>
      </c>
      <c r="AB968" s="186">
        <f>'INFO'!$D$29</f>
        <v>0</v>
      </c>
      <c r="AC968" s="189">
        <f>'INFO'!$J$10</f>
        <v>0</v>
      </c>
      <c r="AD968" s="186">
        <f>'INFO'!$J$9</f>
        <v>0</v>
      </c>
      <c r="AE968" s="186">
        <f>IF($G$958&gt;0,10*$G$958/D968,0)</f>
        <v>0</v>
      </c>
    </row>
    <row r="969" ht="15.35" customHeight="1">
      <c r="A969" t="s" s="180">
        <v>562</v>
      </c>
      <c r="B969" t="s" s="204">
        <v>353</v>
      </c>
      <c r="C969" s="205">
        <v>10084</v>
      </c>
      <c r="D969" s="182">
        <f>_xlfn.SUMIFS('MACROS'!J1:J87,'MACROS'!C1:C87,B969)+_xlfn.SUMIFS('MACROS'!J1:J87,'MACROS'!C1:C87,"CH.VM.MISET")</f>
        <v>0</v>
      </c>
      <c r="E969" t="s" s="183">
        <v>2</v>
      </c>
      <c r="F969" s="184">
        <f>VLOOKUP(B969,'MACROS'!C1:T87,5,FALSE)</f>
        <v>168</v>
      </c>
      <c r="G969" s="182">
        <f>_xlfn.SUMIFS('MACROS'!J1:J87,'MACROS'!C1:C87,B969)</f>
        <v>0</v>
      </c>
      <c r="H969" s="185">
        <f>F969*G969</f>
        <v>0</v>
      </c>
      <c r="I969" s="186">
        <f>'INFO'!$D$6</f>
        <v>0</v>
      </c>
      <c r="J969" s="186">
        <f>'INFO'!$D$7</f>
        <v>0</v>
      </c>
      <c r="K969" t="s" s="187">
        <f>'INFO'!$D$8</f>
      </c>
      <c r="L969" s="186">
        <f>'INFO'!$D$9</f>
        <v>0</v>
      </c>
      <c r="M969" s="186">
        <f>'INFO'!$D$10</f>
        <v>0</v>
      </c>
      <c r="N969" t="s" s="187">
        <f>'INFO'!$D$11</f>
      </c>
      <c r="O969" s="186">
        <f>'INFO'!$D$13</f>
        <v>0</v>
      </c>
      <c r="P969" s="186">
        <f>'INFO'!$D$14</f>
        <v>0</v>
      </c>
      <c r="Q969" t="s" s="187">
        <f>'INFO'!$D$15</f>
      </c>
      <c r="R969" s="188">
        <f>'INFO'!$D$17</f>
      </c>
      <c r="S969" t="s" s="187">
        <f>'INFO'!$D$18</f>
      </c>
      <c r="T969" t="s" s="187">
        <f>'INFO'!$D$19</f>
      </c>
      <c r="U969" s="186">
        <f>'INFO'!$D$22</f>
        <v>0</v>
      </c>
      <c r="V969" s="186">
        <f>'INFO'!$D$23</f>
        <v>0</v>
      </c>
      <c r="W969" t="s" s="187">
        <f>'INFO'!$D$24</f>
      </c>
      <c r="X969" s="186">
        <f>'INFO'!$D$25</f>
        <v>0</v>
      </c>
      <c r="Y969" s="186">
        <f>'INFO'!$D$26</f>
        <v>0</v>
      </c>
      <c r="Z969" s="186">
        <f>'INFO'!$D$27</f>
        <v>0</v>
      </c>
      <c r="AA969" t="s" s="187">
        <f>'INFO'!$D$28</f>
      </c>
      <c r="AB969" s="186">
        <f>'INFO'!$D$29</f>
        <v>0</v>
      </c>
      <c r="AC969" s="189">
        <f>'INFO'!$J$10</f>
        <v>0</v>
      </c>
      <c r="AD969" s="186">
        <f>'INFO'!$J$9</f>
        <v>0</v>
      </c>
      <c r="AE969" s="186">
        <f>IF($G$958&gt;0,10*$G$958/D969,0)</f>
        <v>0</v>
      </c>
    </row>
    <row r="970" ht="15.35" customHeight="1">
      <c r="A970" t="s" s="180">
        <v>563</v>
      </c>
      <c r="B970" t="s" s="204">
        <v>355</v>
      </c>
      <c r="C970" s="205">
        <v>10084</v>
      </c>
      <c r="D970" s="182">
        <f>_xlfn.SUMIFS('MACROS'!J1:J87,'MACROS'!C1:C87,B970)+_xlfn.SUMIFS('MACROS'!J1:J87,'MACROS'!C1:C87,"CH.VM.MISET")</f>
        <v>0</v>
      </c>
      <c r="E970" t="s" s="183">
        <v>2</v>
      </c>
      <c r="F970" s="184">
        <f>VLOOKUP(B970,'MACROS'!C1:T87,5,FALSE)</f>
        <v>136</v>
      </c>
      <c r="G970" s="182">
        <f>_xlfn.SUMIFS('MACROS'!J1:J87,'MACROS'!C1:C87,B970)</f>
        <v>0</v>
      </c>
      <c r="H970" s="185">
        <f>F970*G970</f>
        <v>0</v>
      </c>
      <c r="I970" s="186">
        <f>'INFO'!$D$6</f>
        <v>0</v>
      </c>
      <c r="J970" s="186">
        <f>'INFO'!$D$7</f>
        <v>0</v>
      </c>
      <c r="K970" t="s" s="187">
        <f>'INFO'!$D$8</f>
      </c>
      <c r="L970" s="186">
        <f>'INFO'!$D$9</f>
        <v>0</v>
      </c>
      <c r="M970" s="186">
        <f>'INFO'!$D$10</f>
        <v>0</v>
      </c>
      <c r="N970" t="s" s="187">
        <f>'INFO'!$D$11</f>
      </c>
      <c r="O970" s="186">
        <f>'INFO'!$D$13</f>
        <v>0</v>
      </c>
      <c r="P970" s="186">
        <f>'INFO'!$D$14</f>
        <v>0</v>
      </c>
      <c r="Q970" t="s" s="187">
        <f>'INFO'!$D$15</f>
      </c>
      <c r="R970" s="188">
        <f>'INFO'!$D$17</f>
      </c>
      <c r="S970" t="s" s="187">
        <f>'INFO'!$D$18</f>
      </c>
      <c r="T970" t="s" s="187">
        <f>'INFO'!$D$19</f>
      </c>
      <c r="U970" s="186">
        <f>'INFO'!$D$22</f>
        <v>0</v>
      </c>
      <c r="V970" s="186">
        <f>'INFO'!$D$23</f>
        <v>0</v>
      </c>
      <c r="W970" t="s" s="187">
        <f>'INFO'!$D$24</f>
      </c>
      <c r="X970" s="186">
        <f>'INFO'!$D$25</f>
        <v>0</v>
      </c>
      <c r="Y970" s="186">
        <f>'INFO'!$D$26</f>
        <v>0</v>
      </c>
      <c r="Z970" s="186">
        <f>'INFO'!$D$27</f>
        <v>0</v>
      </c>
      <c r="AA970" t="s" s="187">
        <f>'INFO'!$D$28</f>
      </c>
      <c r="AB970" s="186">
        <f>'INFO'!$D$29</f>
        <v>0</v>
      </c>
      <c r="AC970" s="189">
        <f>'INFO'!$J$10</f>
        <v>0</v>
      </c>
      <c r="AD970" s="186">
        <f>'INFO'!$J$9</f>
        <v>0</v>
      </c>
      <c r="AE970" s="186">
        <f>IF($G$958&gt;0,10*$G$958/D970,0)</f>
        <v>0</v>
      </c>
    </row>
    <row r="971" ht="15.35" customHeight="1">
      <c r="A971" t="s" s="180">
        <v>564</v>
      </c>
      <c r="B971" t="s" s="204">
        <v>357</v>
      </c>
      <c r="C971" s="205">
        <v>10084</v>
      </c>
      <c r="D971" s="182">
        <f>_xlfn.SUMIFS('MACROS'!J1:J87,'MACROS'!C1:C87,B971)+_xlfn.SUMIFS('MACROS'!J1:J87,'MACROS'!C1:C87,"CH.VM.MISET")</f>
        <v>0</v>
      </c>
      <c r="E971" t="s" s="183">
        <v>2</v>
      </c>
      <c r="F971" s="184">
        <f>VLOOKUP(B971,'MACROS'!C1:T87,5,FALSE)</f>
        <v>162.5</v>
      </c>
      <c r="G971" s="182">
        <f>_xlfn.SUMIFS('MACROS'!J1:J87,'MACROS'!C1:C87,B971)</f>
        <v>0</v>
      </c>
      <c r="H971" s="185">
        <f>F971*G971</f>
        <v>0</v>
      </c>
      <c r="I971" s="186">
        <f>'INFO'!$D$6</f>
        <v>0</v>
      </c>
      <c r="J971" s="186">
        <f>'INFO'!$D$7</f>
        <v>0</v>
      </c>
      <c r="K971" t="s" s="187">
        <f>'INFO'!$D$8</f>
      </c>
      <c r="L971" s="186">
        <f>'INFO'!$D$9</f>
        <v>0</v>
      </c>
      <c r="M971" s="186">
        <f>'INFO'!$D$10</f>
        <v>0</v>
      </c>
      <c r="N971" t="s" s="187">
        <f>'INFO'!$D$11</f>
      </c>
      <c r="O971" s="186">
        <f>'INFO'!$D$13</f>
        <v>0</v>
      </c>
      <c r="P971" s="186">
        <f>'INFO'!$D$14</f>
        <v>0</v>
      </c>
      <c r="Q971" t="s" s="187">
        <f>'INFO'!$D$15</f>
      </c>
      <c r="R971" s="188">
        <f>'INFO'!$D$17</f>
      </c>
      <c r="S971" t="s" s="187">
        <f>'INFO'!$D$18</f>
      </c>
      <c r="T971" t="s" s="187">
        <f>'INFO'!$D$19</f>
      </c>
      <c r="U971" s="186">
        <f>'INFO'!$D$22</f>
        <v>0</v>
      </c>
      <c r="V971" s="186">
        <f>'INFO'!$D$23</f>
        <v>0</v>
      </c>
      <c r="W971" t="s" s="187">
        <f>'INFO'!$D$24</f>
      </c>
      <c r="X971" s="186">
        <f>'INFO'!$D$25</f>
        <v>0</v>
      </c>
      <c r="Y971" s="186">
        <f>'INFO'!$D$26</f>
        <v>0</v>
      </c>
      <c r="Z971" s="186">
        <f>'INFO'!$D$27</f>
        <v>0</v>
      </c>
      <c r="AA971" t="s" s="187">
        <f>'INFO'!$D$28</f>
      </c>
      <c r="AB971" s="186">
        <f>'INFO'!$D$29</f>
        <v>0</v>
      </c>
      <c r="AC971" s="189">
        <f>'INFO'!$J$10</f>
        <v>0</v>
      </c>
      <c r="AD971" s="186">
        <f>'INFO'!$J$9</f>
        <v>0</v>
      </c>
      <c r="AE971" s="186">
        <f>IF($G$958&gt;0,10*$G$958/D971,0)</f>
        <v>0</v>
      </c>
    </row>
    <row r="972" ht="15.35" customHeight="1">
      <c r="A972" t="s" s="180">
        <v>565</v>
      </c>
      <c r="B972" t="s" s="204">
        <v>359</v>
      </c>
      <c r="C972" s="205">
        <v>10084</v>
      </c>
      <c r="D972" s="182">
        <f>_xlfn.SUMIFS('MACROS'!J1:J87,'MACROS'!C1:C87,B972)+_xlfn.SUMIFS('MACROS'!J1:J87,'MACROS'!C1:C87,"CH.VM.MISET")</f>
        <v>0</v>
      </c>
      <c r="E972" t="s" s="183">
        <v>2</v>
      </c>
      <c r="F972" s="184">
        <f>VLOOKUP(B972,'MACROS'!C1:T87,5,FALSE)</f>
        <v>138</v>
      </c>
      <c r="G972" s="182">
        <f>_xlfn.SUMIFS('MACROS'!J1:J87,'MACROS'!C1:C87,B972)</f>
        <v>0</v>
      </c>
      <c r="H972" s="185">
        <f>F972*G972</f>
        <v>0</v>
      </c>
      <c r="I972" s="186">
        <f>'INFO'!$D$6</f>
        <v>0</v>
      </c>
      <c r="J972" s="186">
        <f>'INFO'!$D$7</f>
        <v>0</v>
      </c>
      <c r="K972" t="s" s="187">
        <f>'INFO'!$D$8</f>
      </c>
      <c r="L972" s="186">
        <f>'INFO'!$D$9</f>
        <v>0</v>
      </c>
      <c r="M972" s="186">
        <f>'INFO'!$D$10</f>
        <v>0</v>
      </c>
      <c r="N972" t="s" s="187">
        <f>'INFO'!$D$11</f>
      </c>
      <c r="O972" s="186">
        <f>'INFO'!$D$13</f>
        <v>0</v>
      </c>
      <c r="P972" s="186">
        <f>'INFO'!$D$14</f>
        <v>0</v>
      </c>
      <c r="Q972" t="s" s="187">
        <f>'INFO'!$D$15</f>
      </c>
      <c r="R972" s="188">
        <f>'INFO'!$D$17</f>
      </c>
      <c r="S972" t="s" s="187">
        <f>'INFO'!$D$18</f>
      </c>
      <c r="T972" t="s" s="187">
        <f>'INFO'!$D$19</f>
      </c>
      <c r="U972" s="186">
        <f>'INFO'!$D$22</f>
        <v>0</v>
      </c>
      <c r="V972" s="186">
        <f>'INFO'!$D$23</f>
        <v>0</v>
      </c>
      <c r="W972" t="s" s="187">
        <f>'INFO'!$D$24</f>
      </c>
      <c r="X972" s="186">
        <f>'INFO'!$D$25</f>
        <v>0</v>
      </c>
      <c r="Y972" s="186">
        <f>'INFO'!$D$26</f>
        <v>0</v>
      </c>
      <c r="Z972" s="186">
        <f>'INFO'!$D$27</f>
        <v>0</v>
      </c>
      <c r="AA972" t="s" s="187">
        <f>'INFO'!$D$28</f>
      </c>
      <c r="AB972" s="186">
        <f>'INFO'!$D$29</f>
        <v>0</v>
      </c>
      <c r="AC972" s="189">
        <f>'INFO'!$J$10</f>
        <v>0</v>
      </c>
      <c r="AD972" s="186">
        <f>'INFO'!$J$9</f>
        <v>0</v>
      </c>
      <c r="AE972" s="191">
        <f>IF($G$958&gt;0,10*$G$958/D972,0)</f>
        <v>0</v>
      </c>
    </row>
    <row r="973" ht="15.35" customHeight="1">
      <c r="A973" t="s" s="192">
        <v>566</v>
      </c>
      <c r="B973" t="s" s="192">
        <v>361</v>
      </c>
      <c r="C973" s="213">
        <v>10124</v>
      </c>
      <c r="D973" s="169"/>
      <c r="E973" t="s" s="194">
        <v>2</v>
      </c>
      <c r="F973" s="195">
        <f>VLOOKUP(B973,'MACROS'!C1:T87,5,FALSE)</f>
        <v>2494.5</v>
      </c>
      <c r="G973" s="172">
        <f>_xlfn.SUMIFS('MACROS'!J1:J87,'MACROS'!C1:C87,B973)</f>
        <v>0</v>
      </c>
      <c r="H973" s="196">
        <f>F973*G973</f>
        <v>0</v>
      </c>
      <c r="I973" s="197">
        <f>'INFO'!$D$6</f>
        <v>0</v>
      </c>
      <c r="J973" s="197">
        <f>'INFO'!$D$7</f>
        <v>0</v>
      </c>
      <c r="K973" t="s" s="198">
        <f>'INFO'!$D$8</f>
      </c>
      <c r="L973" s="197">
        <f>'INFO'!$D$9</f>
        <v>0</v>
      </c>
      <c r="M973" s="197">
        <f>'INFO'!$D$10</f>
        <v>0</v>
      </c>
      <c r="N973" t="s" s="198">
        <f>'INFO'!$D$11</f>
      </c>
      <c r="O973" s="197">
        <f>'INFO'!$D$13</f>
        <v>0</v>
      </c>
      <c r="P973" s="197">
        <f>'INFO'!$D$14</f>
        <v>0</v>
      </c>
      <c r="Q973" t="s" s="198">
        <f>'INFO'!$D$15</f>
      </c>
      <c r="R973" s="199">
        <f>'INFO'!$D$17</f>
      </c>
      <c r="S973" t="s" s="198">
        <f>'INFO'!$D$18</f>
      </c>
      <c r="T973" t="s" s="198">
        <f>'INFO'!$D$19</f>
      </c>
      <c r="U973" s="197">
        <f>'INFO'!$D$22</f>
        <v>0</v>
      </c>
      <c r="V973" s="197">
        <f>'INFO'!$D$23</f>
        <v>0</v>
      </c>
      <c r="W973" t="s" s="198">
        <f>'INFO'!$D$24</f>
      </c>
      <c r="X973" s="197">
        <f>'INFO'!$D$25</f>
        <v>0</v>
      </c>
      <c r="Y973" s="197">
        <f>'INFO'!$D$26</f>
        <v>0</v>
      </c>
      <c r="Z973" s="197">
        <f>'INFO'!$D$27</f>
        <v>0</v>
      </c>
      <c r="AA973" t="s" s="198">
        <f>'INFO'!$D$28</f>
      </c>
      <c r="AB973" s="197">
        <f>'INFO'!$D$29</f>
        <v>0</v>
      </c>
      <c r="AC973" s="200">
        <f>'INFO'!$J$10</f>
        <v>0</v>
      </c>
      <c r="AD973" s="201">
        <f>'INFO'!$J$9</f>
        <v>0</v>
      </c>
      <c r="AE973" s="179"/>
    </row>
    <row r="974" ht="15.35" customHeight="1">
      <c r="A974" t="s" s="180">
        <v>567</v>
      </c>
      <c r="B974" t="s" s="180">
        <v>363</v>
      </c>
      <c r="C974" s="210">
        <v>10124</v>
      </c>
      <c r="D974" s="182">
        <f>_xlfn.SUMIFS('MACROS'!J1:J87,'MACROS'!C1:C87,B974)+_xlfn.SUMIFS('MACROS'!J1:J87,'MACROS'!C1:C87,"CH.VM.MIDTSET")</f>
        <v>0</v>
      </c>
      <c r="E974" t="s" s="183">
        <v>2</v>
      </c>
      <c r="F974" s="184">
        <f>VLOOKUP(B974,'MACROS'!C1:T87,5,FALSE)</f>
        <v>206</v>
      </c>
      <c r="G974" s="182">
        <f>_xlfn.SUMIFS('MACROS'!J1:J87,'MACROS'!C1:C87,B974)</f>
        <v>0</v>
      </c>
      <c r="H974" s="185">
        <f>F974*G974</f>
        <v>0</v>
      </c>
      <c r="I974" s="186">
        <f>'INFO'!$D$6</f>
        <v>0</v>
      </c>
      <c r="J974" s="186">
        <f>'INFO'!$D$7</f>
        <v>0</v>
      </c>
      <c r="K974" t="s" s="187">
        <f>'INFO'!$D$8</f>
      </c>
      <c r="L974" s="186">
        <f>'INFO'!$D$9</f>
        <v>0</v>
      </c>
      <c r="M974" s="186">
        <f>'INFO'!$D$10</f>
        <v>0</v>
      </c>
      <c r="N974" t="s" s="187">
        <f>'INFO'!$D$11</f>
      </c>
      <c r="O974" s="186">
        <f>'INFO'!$D$13</f>
        <v>0</v>
      </c>
      <c r="P974" s="186">
        <f>'INFO'!$D$14</f>
        <v>0</v>
      </c>
      <c r="Q974" t="s" s="187">
        <f>'INFO'!$D$15</f>
      </c>
      <c r="R974" s="188">
        <f>'INFO'!$D$17</f>
      </c>
      <c r="S974" t="s" s="187">
        <f>'INFO'!$D$18</f>
      </c>
      <c r="T974" t="s" s="187">
        <f>'INFO'!$D$19</f>
      </c>
      <c r="U974" s="186">
        <f>'INFO'!$D$22</f>
        <v>0</v>
      </c>
      <c r="V974" s="186">
        <f>'INFO'!$D$23</f>
        <v>0</v>
      </c>
      <c r="W974" t="s" s="187">
        <f>'INFO'!$D$24</f>
      </c>
      <c r="X974" s="186">
        <f>'INFO'!$D$25</f>
        <v>0</v>
      </c>
      <c r="Y974" s="186">
        <f>'INFO'!$D$26</f>
        <v>0</v>
      </c>
      <c r="Z974" s="186">
        <f>'INFO'!$D$27</f>
        <v>0</v>
      </c>
      <c r="AA974" t="s" s="187">
        <f>'INFO'!$D$28</f>
      </c>
      <c r="AB974" s="186">
        <f>'INFO'!$D$29</f>
        <v>0</v>
      </c>
      <c r="AC974" s="189">
        <f>'INFO'!$J$10</f>
        <v>0</v>
      </c>
      <c r="AD974" s="186">
        <f>'INFO'!$J$9</f>
        <v>0</v>
      </c>
      <c r="AE974" s="190">
        <f>IF($G$973&gt;0,10*$G$973/D974,0)</f>
        <v>0</v>
      </c>
    </row>
    <row r="975" ht="15.35" customHeight="1">
      <c r="A975" t="s" s="180">
        <v>568</v>
      </c>
      <c r="B975" t="s" s="180">
        <v>365</v>
      </c>
      <c r="C975" s="210">
        <v>10124</v>
      </c>
      <c r="D975" s="182">
        <f>_xlfn.SUMIFS('MACROS'!J1:J87,'MACROS'!C1:C87,B975)+_xlfn.SUMIFS('MACROS'!J1:J87,'MACROS'!C1:C87,"CH.VM.MIDTSET")</f>
        <v>0</v>
      </c>
      <c r="E975" t="s" s="183">
        <v>2</v>
      </c>
      <c r="F975" s="184">
        <f>VLOOKUP(B975,'MACROS'!C1:T87,5,FALSE)</f>
        <v>212.5</v>
      </c>
      <c r="G975" s="182">
        <f>_xlfn.SUMIFS('MACROS'!J1:J87,'MACROS'!C1:C87,B975)</f>
        <v>0</v>
      </c>
      <c r="H975" s="185">
        <f>F975*G975</f>
        <v>0</v>
      </c>
      <c r="I975" s="186">
        <f>'INFO'!$D$6</f>
        <v>0</v>
      </c>
      <c r="J975" s="186">
        <f>'INFO'!$D$7</f>
        <v>0</v>
      </c>
      <c r="K975" t="s" s="187">
        <f>'INFO'!$D$8</f>
      </c>
      <c r="L975" s="186">
        <f>'INFO'!$D$9</f>
        <v>0</v>
      </c>
      <c r="M975" s="186">
        <f>'INFO'!$D$10</f>
        <v>0</v>
      </c>
      <c r="N975" t="s" s="187">
        <f>'INFO'!$D$11</f>
      </c>
      <c r="O975" s="186">
        <f>'INFO'!$D$13</f>
        <v>0</v>
      </c>
      <c r="P975" s="186">
        <f>'INFO'!$D$14</f>
        <v>0</v>
      </c>
      <c r="Q975" t="s" s="187">
        <f>'INFO'!$D$15</f>
      </c>
      <c r="R975" s="188">
        <f>'INFO'!$D$17</f>
      </c>
      <c r="S975" t="s" s="187">
        <f>'INFO'!$D$18</f>
      </c>
      <c r="T975" t="s" s="187">
        <f>'INFO'!$D$19</f>
      </c>
      <c r="U975" s="186">
        <f>'INFO'!$D$22</f>
        <v>0</v>
      </c>
      <c r="V975" s="186">
        <f>'INFO'!$D$23</f>
        <v>0</v>
      </c>
      <c r="W975" t="s" s="187">
        <f>'INFO'!$D$24</f>
      </c>
      <c r="X975" s="186">
        <f>'INFO'!$D$25</f>
        <v>0</v>
      </c>
      <c r="Y975" s="186">
        <f>'INFO'!$D$26</f>
        <v>0</v>
      </c>
      <c r="Z975" s="186">
        <f>'INFO'!$D$27</f>
        <v>0</v>
      </c>
      <c r="AA975" t="s" s="187">
        <f>'INFO'!$D$28</f>
      </c>
      <c r="AB975" s="186">
        <f>'INFO'!$D$29</f>
        <v>0</v>
      </c>
      <c r="AC975" s="189">
        <f>'INFO'!$J$10</f>
        <v>0</v>
      </c>
      <c r="AD975" s="186">
        <f>'INFO'!$J$9</f>
        <v>0</v>
      </c>
      <c r="AE975" s="186">
        <f>IF($G$973&gt;0,10*$G$973/D975,0)</f>
        <v>0</v>
      </c>
    </row>
    <row r="976" ht="15.35" customHeight="1">
      <c r="A976" t="s" s="180">
        <v>569</v>
      </c>
      <c r="B976" t="s" s="180">
        <v>367</v>
      </c>
      <c r="C976" s="210">
        <v>10124</v>
      </c>
      <c r="D976" s="182">
        <f>_xlfn.SUMIFS('MACROS'!J1:J87,'MACROS'!C1:C87,B976)+_xlfn.SUMIFS('MACROS'!J1:J87,'MACROS'!C1:C87,"CH.VM.MIDTSET")</f>
        <v>0</v>
      </c>
      <c r="E976" t="s" s="183">
        <v>2</v>
      </c>
      <c r="F976" s="184">
        <f>VLOOKUP(B976,'MACROS'!C1:T87,5,FALSE)</f>
        <v>170</v>
      </c>
      <c r="G976" s="182">
        <f>_xlfn.SUMIFS('MACROS'!J1:J87,'MACROS'!C1:C87,B976)</f>
        <v>0</v>
      </c>
      <c r="H976" s="185">
        <f>F976*G976</f>
        <v>0</v>
      </c>
      <c r="I976" s="186">
        <f>'INFO'!$D$6</f>
        <v>0</v>
      </c>
      <c r="J976" s="186">
        <f>'INFO'!$D$7</f>
        <v>0</v>
      </c>
      <c r="K976" t="s" s="187">
        <f>'INFO'!$D$8</f>
      </c>
      <c r="L976" s="186">
        <f>'INFO'!$D$9</f>
        <v>0</v>
      </c>
      <c r="M976" s="186">
        <f>'INFO'!$D$10</f>
        <v>0</v>
      </c>
      <c r="N976" t="s" s="187">
        <f>'INFO'!$D$11</f>
      </c>
      <c r="O976" s="186">
        <f>'INFO'!$D$13</f>
        <v>0</v>
      </c>
      <c r="P976" s="186">
        <f>'INFO'!$D$14</f>
        <v>0</v>
      </c>
      <c r="Q976" t="s" s="187">
        <f>'INFO'!$D$15</f>
      </c>
      <c r="R976" s="188">
        <f>'INFO'!$D$17</f>
      </c>
      <c r="S976" t="s" s="187">
        <f>'INFO'!$D$18</f>
      </c>
      <c r="T976" t="s" s="187">
        <f>'INFO'!$D$19</f>
      </c>
      <c r="U976" s="186">
        <f>'INFO'!$D$22</f>
        <v>0</v>
      </c>
      <c r="V976" s="186">
        <f>'INFO'!$D$23</f>
        <v>0</v>
      </c>
      <c r="W976" t="s" s="187">
        <f>'INFO'!$D$24</f>
      </c>
      <c r="X976" s="186">
        <f>'INFO'!$D$25</f>
        <v>0</v>
      </c>
      <c r="Y976" s="186">
        <f>'INFO'!$D$26</f>
        <v>0</v>
      </c>
      <c r="Z976" s="186">
        <f>'INFO'!$D$27</f>
        <v>0</v>
      </c>
      <c r="AA976" t="s" s="187">
        <f>'INFO'!$D$28</f>
      </c>
      <c r="AB976" s="186">
        <f>'INFO'!$D$29</f>
        <v>0</v>
      </c>
      <c r="AC976" s="189">
        <f>'INFO'!$J$10</f>
        <v>0</v>
      </c>
      <c r="AD976" s="186">
        <f>'INFO'!$J$9</f>
        <v>0</v>
      </c>
      <c r="AE976" s="186">
        <f>IF($G$973&gt;0,10*$G$973/D976,0)</f>
        <v>0</v>
      </c>
    </row>
    <row r="977" ht="15.35" customHeight="1">
      <c r="A977" t="s" s="180">
        <v>570</v>
      </c>
      <c r="B977" t="s" s="180">
        <v>369</v>
      </c>
      <c r="C977" s="210">
        <v>10124</v>
      </c>
      <c r="D977" s="182">
        <f>_xlfn.SUMIFS('MACROS'!J1:J87,'MACROS'!C1:C87,B977)+_xlfn.SUMIFS('MACROS'!J1:J87,'MACROS'!C1:C87,"CH.VM.MIDTSET")</f>
        <v>0</v>
      </c>
      <c r="E977" t="s" s="183">
        <v>2</v>
      </c>
      <c r="F977" s="184">
        <f>VLOOKUP(B977,'MACROS'!C1:T87,5,FALSE)</f>
        <v>161</v>
      </c>
      <c r="G977" s="182">
        <f>_xlfn.SUMIFS('MACROS'!J1:J87,'MACROS'!C1:C87,B977)</f>
        <v>0</v>
      </c>
      <c r="H977" s="185">
        <f>F977*G977</f>
        <v>0</v>
      </c>
      <c r="I977" s="186">
        <f>'INFO'!$D$6</f>
        <v>0</v>
      </c>
      <c r="J977" s="186">
        <f>'INFO'!$D$7</f>
        <v>0</v>
      </c>
      <c r="K977" t="s" s="187">
        <f>'INFO'!$D$8</f>
      </c>
      <c r="L977" s="186">
        <f>'INFO'!$D$9</f>
        <v>0</v>
      </c>
      <c r="M977" s="186">
        <f>'INFO'!$D$10</f>
        <v>0</v>
      </c>
      <c r="N977" t="s" s="187">
        <f>'INFO'!$D$11</f>
      </c>
      <c r="O977" s="186">
        <f>'INFO'!$D$13</f>
        <v>0</v>
      </c>
      <c r="P977" s="186">
        <f>'INFO'!$D$14</f>
        <v>0</v>
      </c>
      <c r="Q977" t="s" s="187">
        <f>'INFO'!$D$15</f>
      </c>
      <c r="R977" s="188">
        <f>'INFO'!$D$17</f>
      </c>
      <c r="S977" t="s" s="187">
        <f>'INFO'!$D$18</f>
      </c>
      <c r="T977" t="s" s="187">
        <f>'INFO'!$D$19</f>
      </c>
      <c r="U977" s="186">
        <f>'INFO'!$D$22</f>
        <v>0</v>
      </c>
      <c r="V977" s="186">
        <f>'INFO'!$D$23</f>
        <v>0</v>
      </c>
      <c r="W977" t="s" s="187">
        <f>'INFO'!$D$24</f>
      </c>
      <c r="X977" s="186">
        <f>'INFO'!$D$25</f>
        <v>0</v>
      </c>
      <c r="Y977" s="186">
        <f>'INFO'!$D$26</f>
        <v>0</v>
      </c>
      <c r="Z977" s="186">
        <f>'INFO'!$D$27</f>
        <v>0</v>
      </c>
      <c r="AA977" t="s" s="187">
        <f>'INFO'!$D$28</f>
      </c>
      <c r="AB977" s="186">
        <f>'INFO'!$D$29</f>
        <v>0</v>
      </c>
      <c r="AC977" s="189">
        <f>'INFO'!$J$10</f>
        <v>0</v>
      </c>
      <c r="AD977" s="186">
        <f>'INFO'!$J$9</f>
        <v>0</v>
      </c>
      <c r="AE977" s="186">
        <f>IF($G$973&gt;0,10*$G$973/D977,0)</f>
        <v>0</v>
      </c>
    </row>
    <row r="978" ht="15.35" customHeight="1">
      <c r="A978" t="s" s="180">
        <v>571</v>
      </c>
      <c r="B978" t="s" s="180">
        <v>371</v>
      </c>
      <c r="C978" s="210">
        <v>10124</v>
      </c>
      <c r="D978" s="182">
        <f>_xlfn.SUMIFS('MACROS'!J1:J87,'MACROS'!C1:C87,B978)+_xlfn.SUMIFS('MACROS'!J1:J87,'MACROS'!C1:C87,"CH.VM.MIDTSET")</f>
        <v>0</v>
      </c>
      <c r="E978" t="s" s="183">
        <v>2</v>
      </c>
      <c r="F978" s="184">
        <f>VLOOKUP(B978,'MACROS'!C1:T87,5,FALSE)</f>
        <v>230</v>
      </c>
      <c r="G978" s="182">
        <f>_xlfn.SUMIFS('MACROS'!J1:J87,'MACROS'!C1:C87,B978)</f>
        <v>0</v>
      </c>
      <c r="H978" s="185">
        <f>F978*G978</f>
        <v>0</v>
      </c>
      <c r="I978" s="186">
        <f>'INFO'!$D$6</f>
        <v>0</v>
      </c>
      <c r="J978" s="186">
        <f>'INFO'!$D$7</f>
        <v>0</v>
      </c>
      <c r="K978" t="s" s="187">
        <f>'INFO'!$D$8</f>
      </c>
      <c r="L978" s="186">
        <f>'INFO'!$D$9</f>
        <v>0</v>
      </c>
      <c r="M978" s="186">
        <f>'INFO'!$D$10</f>
        <v>0</v>
      </c>
      <c r="N978" t="s" s="187">
        <f>'INFO'!$D$11</f>
      </c>
      <c r="O978" s="186">
        <f>'INFO'!$D$13</f>
        <v>0</v>
      </c>
      <c r="P978" s="186">
        <f>'INFO'!$D$14</f>
        <v>0</v>
      </c>
      <c r="Q978" t="s" s="187">
        <f>'INFO'!$D$15</f>
      </c>
      <c r="R978" s="188">
        <f>'INFO'!$D$17</f>
      </c>
      <c r="S978" t="s" s="187">
        <f>'INFO'!$D$18</f>
      </c>
      <c r="T978" t="s" s="187">
        <f>'INFO'!$D$19</f>
      </c>
      <c r="U978" s="186">
        <f>'INFO'!$D$22</f>
        <v>0</v>
      </c>
      <c r="V978" s="186">
        <f>'INFO'!$D$23</f>
        <v>0</v>
      </c>
      <c r="W978" t="s" s="187">
        <f>'INFO'!$D$24</f>
      </c>
      <c r="X978" s="186">
        <f>'INFO'!$D$25</f>
        <v>0</v>
      </c>
      <c r="Y978" s="186">
        <f>'INFO'!$D$26</f>
        <v>0</v>
      </c>
      <c r="Z978" s="186">
        <f>'INFO'!$D$27</f>
        <v>0</v>
      </c>
      <c r="AA978" t="s" s="187">
        <f>'INFO'!$D$28</f>
      </c>
      <c r="AB978" s="186">
        <f>'INFO'!$D$29</f>
        <v>0</v>
      </c>
      <c r="AC978" s="189">
        <f>'INFO'!$J$10</f>
        <v>0</v>
      </c>
      <c r="AD978" s="186">
        <f>'INFO'!$J$9</f>
        <v>0</v>
      </c>
      <c r="AE978" s="186">
        <f>IF($G$973&gt;0,10*$G$973/D978,0)</f>
        <v>0</v>
      </c>
    </row>
    <row r="979" ht="15.35" customHeight="1">
      <c r="A979" t="s" s="180">
        <v>572</v>
      </c>
      <c r="B979" t="s" s="180">
        <v>373</v>
      </c>
      <c r="C979" s="210">
        <v>10124</v>
      </c>
      <c r="D979" s="182">
        <f>_xlfn.SUMIFS('MACROS'!J1:J87,'MACROS'!C1:C87,B979)+_xlfn.SUMIFS('MACROS'!J1:J87,'MACROS'!C1:C87,"CH.VM.MIDTSET")</f>
        <v>0</v>
      </c>
      <c r="E979" t="s" s="183">
        <v>2</v>
      </c>
      <c r="F979" s="184">
        <f>VLOOKUP(B979,'MACROS'!C1:T87,5,FALSE)</f>
        <v>227.5</v>
      </c>
      <c r="G979" s="182">
        <f>_xlfn.SUMIFS('MACROS'!J1:J87,'MACROS'!C1:C87,B979)</f>
        <v>0</v>
      </c>
      <c r="H979" s="185">
        <f>F979*G979</f>
        <v>0</v>
      </c>
      <c r="I979" s="186">
        <f>'INFO'!$D$6</f>
        <v>0</v>
      </c>
      <c r="J979" s="186">
        <f>'INFO'!$D$7</f>
        <v>0</v>
      </c>
      <c r="K979" t="s" s="187">
        <f>'INFO'!$D$8</f>
      </c>
      <c r="L979" s="186">
        <f>'INFO'!$D$9</f>
        <v>0</v>
      </c>
      <c r="M979" s="186">
        <f>'INFO'!$D$10</f>
        <v>0</v>
      </c>
      <c r="N979" t="s" s="187">
        <f>'INFO'!$D$11</f>
      </c>
      <c r="O979" s="186">
        <f>'INFO'!$D$13</f>
        <v>0</v>
      </c>
      <c r="P979" s="186">
        <f>'INFO'!$D$14</f>
        <v>0</v>
      </c>
      <c r="Q979" t="s" s="187">
        <f>'INFO'!$D$15</f>
      </c>
      <c r="R979" s="188">
        <f>'INFO'!$D$17</f>
      </c>
      <c r="S979" t="s" s="187">
        <f>'INFO'!$D$18</f>
      </c>
      <c r="T979" t="s" s="187">
        <f>'INFO'!$D$19</f>
      </c>
      <c r="U979" s="186">
        <f>'INFO'!$D$22</f>
        <v>0</v>
      </c>
      <c r="V979" s="186">
        <f>'INFO'!$D$23</f>
        <v>0</v>
      </c>
      <c r="W979" t="s" s="187">
        <f>'INFO'!$D$24</f>
      </c>
      <c r="X979" s="186">
        <f>'INFO'!$D$25</f>
        <v>0</v>
      </c>
      <c r="Y979" s="186">
        <f>'INFO'!$D$26</f>
        <v>0</v>
      </c>
      <c r="Z979" s="186">
        <f>'INFO'!$D$27</f>
        <v>0</v>
      </c>
      <c r="AA979" t="s" s="187">
        <f>'INFO'!$D$28</f>
      </c>
      <c r="AB979" s="186">
        <f>'INFO'!$D$29</f>
        <v>0</v>
      </c>
      <c r="AC979" s="189">
        <f>'INFO'!$J$10</f>
        <v>0</v>
      </c>
      <c r="AD979" s="186">
        <f>'INFO'!$J$9</f>
        <v>0</v>
      </c>
      <c r="AE979" s="186">
        <f>IF($G$973&gt;0,10*$G$973/D979,0)</f>
        <v>0</v>
      </c>
    </row>
    <row r="980" ht="15.35" customHeight="1">
      <c r="A980" t="s" s="180">
        <v>573</v>
      </c>
      <c r="B980" t="s" s="180">
        <v>375</v>
      </c>
      <c r="C980" s="210">
        <v>10124</v>
      </c>
      <c r="D980" s="182">
        <f>_xlfn.SUMIFS('MACROS'!J1:J87,'MACROS'!C1:C87,B980)+_xlfn.SUMIFS('MACROS'!J1:J87,'MACROS'!C1:C87,"CH.VM.MIDTSET")</f>
        <v>0</v>
      </c>
      <c r="E980" t="s" s="183">
        <v>2</v>
      </c>
      <c r="F980" s="184">
        <f>VLOOKUP(B980,'MACROS'!C1:T87,5,FALSE)</f>
        <v>210</v>
      </c>
      <c r="G980" s="182">
        <f>_xlfn.SUMIFS('MACROS'!J1:J87,'MACROS'!C1:C87,B980)</f>
        <v>0</v>
      </c>
      <c r="H980" s="185">
        <f>F980*G980</f>
        <v>0</v>
      </c>
      <c r="I980" s="186">
        <f>'INFO'!$D$6</f>
        <v>0</v>
      </c>
      <c r="J980" s="186">
        <f>'INFO'!$D$7</f>
        <v>0</v>
      </c>
      <c r="K980" t="s" s="187">
        <f>'INFO'!$D$8</f>
      </c>
      <c r="L980" s="186">
        <f>'INFO'!$D$9</f>
        <v>0</v>
      </c>
      <c r="M980" s="186">
        <f>'INFO'!$D$10</f>
        <v>0</v>
      </c>
      <c r="N980" t="s" s="187">
        <f>'INFO'!$D$11</f>
      </c>
      <c r="O980" s="186">
        <f>'INFO'!$D$13</f>
        <v>0</v>
      </c>
      <c r="P980" s="186">
        <f>'INFO'!$D$14</f>
        <v>0</v>
      </c>
      <c r="Q980" t="s" s="187">
        <f>'INFO'!$D$15</f>
      </c>
      <c r="R980" s="188">
        <f>'INFO'!$D$17</f>
      </c>
      <c r="S980" t="s" s="187">
        <f>'INFO'!$D$18</f>
      </c>
      <c r="T980" t="s" s="187">
        <f>'INFO'!$D$19</f>
      </c>
      <c r="U980" s="186">
        <f>'INFO'!$D$22</f>
        <v>0</v>
      </c>
      <c r="V980" s="186">
        <f>'INFO'!$D$23</f>
        <v>0</v>
      </c>
      <c r="W980" t="s" s="187">
        <f>'INFO'!$D$24</f>
      </c>
      <c r="X980" s="186">
        <f>'INFO'!$D$25</f>
        <v>0</v>
      </c>
      <c r="Y980" s="186">
        <f>'INFO'!$D$26</f>
        <v>0</v>
      </c>
      <c r="Z980" s="186">
        <f>'INFO'!$D$27</f>
        <v>0</v>
      </c>
      <c r="AA980" t="s" s="187">
        <f>'INFO'!$D$28</f>
      </c>
      <c r="AB980" s="186">
        <f>'INFO'!$D$29</f>
        <v>0</v>
      </c>
      <c r="AC980" s="189">
        <f>'INFO'!$J$10</f>
        <v>0</v>
      </c>
      <c r="AD980" s="186">
        <f>'INFO'!$J$9</f>
        <v>0</v>
      </c>
      <c r="AE980" s="186">
        <f>IF($G$973&gt;0,10*$G$973/D980,0)</f>
        <v>0</v>
      </c>
    </row>
    <row r="981" ht="15.35" customHeight="1">
      <c r="A981" t="s" s="180">
        <v>574</v>
      </c>
      <c r="B981" t="s" s="180">
        <v>377</v>
      </c>
      <c r="C981" s="210">
        <v>10124</v>
      </c>
      <c r="D981" s="182">
        <f>_xlfn.SUMIFS('MACROS'!J1:J87,'MACROS'!C1:C87,B981)+_xlfn.SUMIFS('MACROS'!J1:J87,'MACROS'!C1:C87,"CH.VM.MIDTSET")</f>
        <v>0</v>
      </c>
      <c r="E981" t="s" s="183">
        <v>2</v>
      </c>
      <c r="F981" s="184">
        <f>VLOOKUP(B981,'MACROS'!C1:T87,5,FALSE)</f>
        <v>195</v>
      </c>
      <c r="G981" s="182">
        <f>_xlfn.SUMIFS('MACROS'!J1:J87,'MACROS'!C1:C87,B981)</f>
        <v>0</v>
      </c>
      <c r="H981" s="185">
        <f>F981*G981</f>
        <v>0</v>
      </c>
      <c r="I981" s="186">
        <f>'INFO'!$D$6</f>
        <v>0</v>
      </c>
      <c r="J981" s="186">
        <f>'INFO'!$D$7</f>
        <v>0</v>
      </c>
      <c r="K981" t="s" s="187">
        <f>'INFO'!$D$8</f>
      </c>
      <c r="L981" s="186">
        <f>'INFO'!$D$9</f>
        <v>0</v>
      </c>
      <c r="M981" s="186">
        <f>'INFO'!$D$10</f>
        <v>0</v>
      </c>
      <c r="N981" t="s" s="187">
        <f>'INFO'!$D$11</f>
      </c>
      <c r="O981" s="186">
        <f>'INFO'!$D$13</f>
        <v>0</v>
      </c>
      <c r="P981" s="186">
        <f>'INFO'!$D$14</f>
        <v>0</v>
      </c>
      <c r="Q981" t="s" s="187">
        <f>'INFO'!$D$15</f>
      </c>
      <c r="R981" s="188">
        <f>'INFO'!$D$17</f>
      </c>
      <c r="S981" t="s" s="187">
        <f>'INFO'!$D$18</f>
      </c>
      <c r="T981" t="s" s="187">
        <f>'INFO'!$D$19</f>
      </c>
      <c r="U981" s="186">
        <f>'INFO'!$D$22</f>
        <v>0</v>
      </c>
      <c r="V981" s="186">
        <f>'INFO'!$D$23</f>
        <v>0</v>
      </c>
      <c r="W981" t="s" s="187">
        <f>'INFO'!$D$24</f>
      </c>
      <c r="X981" s="186">
        <f>'INFO'!$D$25</f>
        <v>0</v>
      </c>
      <c r="Y981" s="186">
        <f>'INFO'!$D$26</f>
        <v>0</v>
      </c>
      <c r="Z981" s="186">
        <f>'INFO'!$D$27</f>
        <v>0</v>
      </c>
      <c r="AA981" t="s" s="187">
        <f>'INFO'!$D$28</f>
      </c>
      <c r="AB981" s="186">
        <f>'INFO'!$D$29</f>
        <v>0</v>
      </c>
      <c r="AC981" s="189">
        <f>'INFO'!$J$10</f>
        <v>0</v>
      </c>
      <c r="AD981" s="186">
        <f>'INFO'!$J$9</f>
        <v>0</v>
      </c>
      <c r="AE981" s="186">
        <f>IF($G$973&gt;0,10*$G$973/D981,0)</f>
        <v>0</v>
      </c>
    </row>
    <row r="982" ht="15.35" customHeight="1">
      <c r="A982" t="s" s="180">
        <v>575</v>
      </c>
      <c r="B982" t="s" s="180">
        <v>379</v>
      </c>
      <c r="C982" s="210">
        <v>10124</v>
      </c>
      <c r="D982" s="182">
        <f>_xlfn.SUMIFS('MACROS'!J1:J87,'MACROS'!C1:C87,B982)+_xlfn.SUMIFS('MACROS'!J1:J87,'MACROS'!C1:C87,"CH.VM.MIDTSET")</f>
        <v>0</v>
      </c>
      <c r="E982" t="s" s="183">
        <v>2</v>
      </c>
      <c r="F982" s="184">
        <f>VLOOKUP(B982,'MACROS'!C1:T87,5,FALSE)</f>
        <v>202.5</v>
      </c>
      <c r="G982" s="182">
        <f>_xlfn.SUMIFS('MACROS'!J1:J87,'MACROS'!C1:C87,B982)</f>
        <v>0</v>
      </c>
      <c r="H982" s="185">
        <f>F982*G982</f>
        <v>0</v>
      </c>
      <c r="I982" s="186">
        <f>'INFO'!$D$6</f>
        <v>0</v>
      </c>
      <c r="J982" s="186">
        <f>'INFO'!$D$7</f>
        <v>0</v>
      </c>
      <c r="K982" t="s" s="187">
        <f>'INFO'!$D$8</f>
      </c>
      <c r="L982" s="186">
        <f>'INFO'!$D$9</f>
        <v>0</v>
      </c>
      <c r="M982" s="186">
        <f>'INFO'!$D$10</f>
        <v>0</v>
      </c>
      <c r="N982" t="s" s="187">
        <f>'INFO'!$D$11</f>
      </c>
      <c r="O982" s="186">
        <f>'INFO'!$D$13</f>
        <v>0</v>
      </c>
      <c r="P982" s="186">
        <f>'INFO'!$D$14</f>
        <v>0</v>
      </c>
      <c r="Q982" t="s" s="187">
        <f>'INFO'!$D$15</f>
      </c>
      <c r="R982" s="188">
        <f>'INFO'!$D$17</f>
      </c>
      <c r="S982" t="s" s="187">
        <f>'INFO'!$D$18</f>
      </c>
      <c r="T982" t="s" s="187">
        <f>'INFO'!$D$19</f>
      </c>
      <c r="U982" s="186">
        <f>'INFO'!$D$22</f>
        <v>0</v>
      </c>
      <c r="V982" s="186">
        <f>'INFO'!$D$23</f>
        <v>0</v>
      </c>
      <c r="W982" t="s" s="187">
        <f>'INFO'!$D$24</f>
      </c>
      <c r="X982" s="186">
        <f>'INFO'!$D$25</f>
        <v>0</v>
      </c>
      <c r="Y982" s="186">
        <f>'INFO'!$D$26</f>
        <v>0</v>
      </c>
      <c r="Z982" s="186">
        <f>'INFO'!$D$27</f>
        <v>0</v>
      </c>
      <c r="AA982" t="s" s="187">
        <f>'INFO'!$D$28</f>
      </c>
      <c r="AB982" s="186">
        <f>'INFO'!$D$29</f>
        <v>0</v>
      </c>
      <c r="AC982" s="189">
        <f>'INFO'!$J$10</f>
        <v>0</v>
      </c>
      <c r="AD982" s="186">
        <f>'INFO'!$J$9</f>
        <v>0</v>
      </c>
      <c r="AE982" s="186">
        <f>IF($G$973&gt;0,10*$G$973/D982,0)</f>
        <v>0</v>
      </c>
    </row>
    <row r="983" ht="15.35" customHeight="1">
      <c r="A983" t="s" s="180">
        <v>576</v>
      </c>
      <c r="B983" t="s" s="180">
        <v>381</v>
      </c>
      <c r="C983" s="210">
        <v>10124</v>
      </c>
      <c r="D983" s="182">
        <f>_xlfn.SUMIFS('MACROS'!J1:J87,'MACROS'!C1:C87,B983)+_xlfn.SUMIFS('MACROS'!J1:J87,'MACROS'!C1:C87,"CH.VM.MIDTSET")</f>
        <v>0</v>
      </c>
      <c r="E983" t="s" s="183">
        <v>2</v>
      </c>
      <c r="F983" s="184">
        <f>VLOOKUP(B983,'MACROS'!C1:T87,5,FALSE)</f>
        <v>207.5</v>
      </c>
      <c r="G983" s="182">
        <f>_xlfn.SUMIFS('MACROS'!J1:J87,'MACROS'!C1:C87,B983)</f>
        <v>0</v>
      </c>
      <c r="H983" s="185">
        <f>F983*G983</f>
        <v>0</v>
      </c>
      <c r="I983" s="186">
        <f>'INFO'!$D$6</f>
        <v>0</v>
      </c>
      <c r="J983" s="186">
        <f>'INFO'!$D$7</f>
        <v>0</v>
      </c>
      <c r="K983" t="s" s="187">
        <f>'INFO'!$D$8</f>
      </c>
      <c r="L983" s="186">
        <f>'INFO'!$D$9</f>
        <v>0</v>
      </c>
      <c r="M983" s="186">
        <f>'INFO'!$D$10</f>
        <v>0</v>
      </c>
      <c r="N983" t="s" s="187">
        <f>'INFO'!$D$11</f>
      </c>
      <c r="O983" s="186">
        <f>'INFO'!$D$13</f>
        <v>0</v>
      </c>
      <c r="P983" s="186">
        <f>'INFO'!$D$14</f>
        <v>0</v>
      </c>
      <c r="Q983" t="s" s="187">
        <f>'INFO'!$D$15</f>
      </c>
      <c r="R983" s="188">
        <f>'INFO'!$D$17</f>
      </c>
      <c r="S983" t="s" s="187">
        <f>'INFO'!$D$18</f>
      </c>
      <c r="T983" t="s" s="187">
        <f>'INFO'!$D$19</f>
      </c>
      <c r="U983" s="186">
        <f>'INFO'!$D$22</f>
        <v>0</v>
      </c>
      <c r="V983" s="186">
        <f>'INFO'!$D$23</f>
        <v>0</v>
      </c>
      <c r="W983" t="s" s="187">
        <f>'INFO'!$D$24</f>
      </c>
      <c r="X983" s="186">
        <f>'INFO'!$D$25</f>
        <v>0</v>
      </c>
      <c r="Y983" s="186">
        <f>'INFO'!$D$26</f>
        <v>0</v>
      </c>
      <c r="Z983" s="186">
        <f>'INFO'!$D$27</f>
        <v>0</v>
      </c>
      <c r="AA983" t="s" s="187">
        <f>'INFO'!$D$28</f>
      </c>
      <c r="AB983" s="186">
        <f>'INFO'!$D$29</f>
        <v>0</v>
      </c>
      <c r="AC983" s="189">
        <f>'INFO'!$J$10</f>
        <v>0</v>
      </c>
      <c r="AD983" s="186">
        <f>'INFO'!$J$9</f>
        <v>0</v>
      </c>
      <c r="AE983" s="186">
        <f>IF($G$973&gt;0,10*$G$973/D983,0)</f>
        <v>0</v>
      </c>
    </row>
    <row r="984" ht="15.35" customHeight="1">
      <c r="A984" t="s" s="180">
        <v>577</v>
      </c>
      <c r="B984" t="s" s="180">
        <v>383</v>
      </c>
      <c r="C984" s="210">
        <v>10124</v>
      </c>
      <c r="D984" s="182">
        <f>_xlfn.SUMIFS('MACROS'!J1:J87,'MACROS'!C1:C87,B984)+_xlfn.SUMIFS('MACROS'!J1:J87,'MACROS'!C1:C87,"CH.VM.MIDTSET")</f>
        <v>0</v>
      </c>
      <c r="E984" t="s" s="183">
        <v>2</v>
      </c>
      <c r="F984" s="184">
        <f>VLOOKUP(B984,'MACROS'!C1:T87,5,FALSE)</f>
        <v>212.5</v>
      </c>
      <c r="G984" s="182">
        <f>_xlfn.SUMIFS('MACROS'!J1:J87,'MACROS'!C1:C87,B984)</f>
        <v>0</v>
      </c>
      <c r="H984" s="185">
        <f>F984*G984</f>
        <v>0</v>
      </c>
      <c r="I984" s="186">
        <f>'INFO'!$D$6</f>
        <v>0</v>
      </c>
      <c r="J984" s="186">
        <f>'INFO'!$D$7</f>
        <v>0</v>
      </c>
      <c r="K984" t="s" s="187">
        <f>'INFO'!$D$8</f>
      </c>
      <c r="L984" s="186">
        <f>'INFO'!$D$9</f>
        <v>0</v>
      </c>
      <c r="M984" s="186">
        <f>'INFO'!$D$10</f>
        <v>0</v>
      </c>
      <c r="N984" t="s" s="187">
        <f>'INFO'!$D$11</f>
      </c>
      <c r="O984" s="186">
        <f>'INFO'!$D$13</f>
        <v>0</v>
      </c>
      <c r="P984" s="186">
        <f>'INFO'!$D$14</f>
        <v>0</v>
      </c>
      <c r="Q984" t="s" s="187">
        <f>'INFO'!$D$15</f>
      </c>
      <c r="R984" s="188">
        <f>'INFO'!$D$17</f>
      </c>
      <c r="S984" t="s" s="187">
        <f>'INFO'!$D$18</f>
      </c>
      <c r="T984" t="s" s="187">
        <f>'INFO'!$D$19</f>
      </c>
      <c r="U984" s="186">
        <f>'INFO'!$D$22</f>
        <v>0</v>
      </c>
      <c r="V984" s="186">
        <f>'INFO'!$D$23</f>
        <v>0</v>
      </c>
      <c r="W984" t="s" s="187">
        <f>'INFO'!$D$24</f>
      </c>
      <c r="X984" s="186">
        <f>'INFO'!$D$25</f>
        <v>0</v>
      </c>
      <c r="Y984" s="186">
        <f>'INFO'!$D$26</f>
        <v>0</v>
      </c>
      <c r="Z984" s="186">
        <f>'INFO'!$D$27</f>
        <v>0</v>
      </c>
      <c r="AA984" t="s" s="187">
        <f>'INFO'!$D$28</f>
      </c>
      <c r="AB984" s="186">
        <f>'INFO'!$D$29</f>
        <v>0</v>
      </c>
      <c r="AC984" s="189">
        <f>'INFO'!$J$10</f>
        <v>0</v>
      </c>
      <c r="AD984" s="186">
        <f>'INFO'!$J$9</f>
        <v>0</v>
      </c>
      <c r="AE984" s="186">
        <f>IF($G$973&gt;0,10*$G$973/D984,0)</f>
        <v>0</v>
      </c>
    </row>
    <row r="985" ht="15.35" customHeight="1">
      <c r="A985" t="s" s="180">
        <v>578</v>
      </c>
      <c r="B985" t="s" s="180">
        <v>385</v>
      </c>
      <c r="C985" s="210">
        <v>10124</v>
      </c>
      <c r="D985" s="182">
        <f>_xlfn.SUMIFS('MACROS'!J1:J87,'MACROS'!C1:C87,B985)+_xlfn.SUMIFS('MACROS'!J1:J87,'MACROS'!C1:C87,"CH.VM.MIDTSET")</f>
        <v>0</v>
      </c>
      <c r="E985" t="s" s="183">
        <v>2</v>
      </c>
      <c r="F985" s="184">
        <f>VLOOKUP(B985,'MACROS'!C1:T87,5,FALSE)</f>
        <v>165</v>
      </c>
      <c r="G985" s="182">
        <f>_xlfn.SUMIFS('MACROS'!J1:J87,'MACROS'!C1:C87,B985)</f>
        <v>0</v>
      </c>
      <c r="H985" s="185">
        <f>F985*G985</f>
        <v>0</v>
      </c>
      <c r="I985" s="186">
        <f>'INFO'!$D$6</f>
        <v>0</v>
      </c>
      <c r="J985" s="186">
        <f>'INFO'!$D$7</f>
        <v>0</v>
      </c>
      <c r="K985" t="s" s="187">
        <f>'INFO'!$D$8</f>
      </c>
      <c r="L985" s="186">
        <f>'INFO'!$D$9</f>
        <v>0</v>
      </c>
      <c r="M985" s="186">
        <f>'INFO'!$D$10</f>
        <v>0</v>
      </c>
      <c r="N985" t="s" s="187">
        <f>'INFO'!$D$11</f>
      </c>
      <c r="O985" s="186">
        <f>'INFO'!$D$13</f>
        <v>0</v>
      </c>
      <c r="P985" s="186">
        <f>'INFO'!$D$14</f>
        <v>0</v>
      </c>
      <c r="Q985" t="s" s="187">
        <f>'INFO'!$D$15</f>
      </c>
      <c r="R985" s="188">
        <f>'INFO'!$D$17</f>
      </c>
      <c r="S985" t="s" s="187">
        <f>'INFO'!$D$18</f>
      </c>
      <c r="T985" t="s" s="187">
        <f>'INFO'!$D$19</f>
      </c>
      <c r="U985" s="186">
        <f>'INFO'!$D$22</f>
        <v>0</v>
      </c>
      <c r="V985" s="186">
        <f>'INFO'!$D$23</f>
        <v>0</v>
      </c>
      <c r="W985" t="s" s="187">
        <f>'INFO'!$D$24</f>
      </c>
      <c r="X985" s="186">
        <f>'INFO'!$D$25</f>
        <v>0</v>
      </c>
      <c r="Y985" s="186">
        <f>'INFO'!$D$26</f>
        <v>0</v>
      </c>
      <c r="Z985" s="186">
        <f>'INFO'!$D$27</f>
        <v>0</v>
      </c>
      <c r="AA985" t="s" s="187">
        <f>'INFO'!$D$28</f>
      </c>
      <c r="AB985" s="186">
        <f>'INFO'!$D$29</f>
        <v>0</v>
      </c>
      <c r="AC985" s="189">
        <f>'INFO'!$J$10</f>
        <v>0</v>
      </c>
      <c r="AD985" s="186">
        <f>'INFO'!$J$9</f>
        <v>0</v>
      </c>
      <c r="AE985" s="186">
        <f>IF($G$973&gt;0,10*$G$973/D985,0)</f>
        <v>0</v>
      </c>
    </row>
    <row r="986" ht="15.35" customHeight="1">
      <c r="A986" t="s" s="180">
        <v>579</v>
      </c>
      <c r="B986" t="s" s="180">
        <v>387</v>
      </c>
      <c r="C986" s="210">
        <v>10124</v>
      </c>
      <c r="D986" s="182">
        <f>_xlfn.SUMIFS('MACROS'!J1:J87,'MACROS'!C1:C87,B986)+_xlfn.SUMIFS('MACROS'!J1:J87,'MACROS'!C1:C87,"CH.VM.MIDTSET")</f>
        <v>0</v>
      </c>
      <c r="E986" t="s" s="183">
        <v>2</v>
      </c>
      <c r="F986" s="184">
        <f>VLOOKUP(B986,'MACROS'!C1:T87,5,FALSE)</f>
        <v>204.5</v>
      </c>
      <c r="G986" s="182">
        <f>_xlfn.SUMIFS('MACROS'!J1:J87,'MACROS'!C1:C87,B986)</f>
        <v>0</v>
      </c>
      <c r="H986" s="185">
        <f>F986*G986</f>
        <v>0</v>
      </c>
      <c r="I986" s="186">
        <f>'INFO'!$D$6</f>
        <v>0</v>
      </c>
      <c r="J986" s="186">
        <f>'INFO'!$D$7</f>
        <v>0</v>
      </c>
      <c r="K986" t="s" s="187">
        <f>'INFO'!$D$8</f>
      </c>
      <c r="L986" s="186">
        <f>'INFO'!$D$9</f>
        <v>0</v>
      </c>
      <c r="M986" s="186">
        <f>'INFO'!$D$10</f>
        <v>0</v>
      </c>
      <c r="N986" t="s" s="187">
        <f>'INFO'!$D$11</f>
      </c>
      <c r="O986" s="186">
        <f>'INFO'!$D$13</f>
        <v>0</v>
      </c>
      <c r="P986" s="186">
        <f>'INFO'!$D$14</f>
        <v>0</v>
      </c>
      <c r="Q986" t="s" s="187">
        <f>'INFO'!$D$15</f>
      </c>
      <c r="R986" s="188">
        <f>'INFO'!$D$17</f>
      </c>
      <c r="S986" t="s" s="187">
        <f>'INFO'!$D$18</f>
      </c>
      <c r="T986" t="s" s="187">
        <f>'INFO'!$D$19</f>
      </c>
      <c r="U986" s="186">
        <f>'INFO'!$D$22</f>
        <v>0</v>
      </c>
      <c r="V986" s="186">
        <f>'INFO'!$D$23</f>
        <v>0</v>
      </c>
      <c r="W986" t="s" s="187">
        <f>'INFO'!$D$24</f>
      </c>
      <c r="X986" s="186">
        <f>'INFO'!$D$25</f>
        <v>0</v>
      </c>
      <c r="Y986" s="186">
        <f>'INFO'!$D$26</f>
        <v>0</v>
      </c>
      <c r="Z986" s="186">
        <f>'INFO'!$D$27</f>
        <v>0</v>
      </c>
      <c r="AA986" t="s" s="187">
        <f>'INFO'!$D$28</f>
      </c>
      <c r="AB986" s="186">
        <f>'INFO'!$D$29</f>
        <v>0</v>
      </c>
      <c r="AC986" s="189">
        <f>'INFO'!$J$10</f>
        <v>0</v>
      </c>
      <c r="AD986" s="186">
        <f>'INFO'!$J$9</f>
        <v>0</v>
      </c>
      <c r="AE986" s="186">
        <f>IF($G$973&gt;0,10*$G$973/D986,0)</f>
        <v>0</v>
      </c>
    </row>
    <row r="987" ht="15.35" customHeight="1">
      <c r="A987" t="s" s="180">
        <v>580</v>
      </c>
      <c r="B987" t="s" s="180">
        <v>389</v>
      </c>
      <c r="C987" s="210">
        <v>10124</v>
      </c>
      <c r="D987" s="182">
        <f>_xlfn.SUMIFS('MACROS'!J1:J87,'MACROS'!C1:C87,B987)+_xlfn.SUMIFS('MACROS'!J1:J87,'MACROS'!C1:C87,"CH.VM.MIDTSET")</f>
        <v>0</v>
      </c>
      <c r="E987" t="s" s="183">
        <v>2</v>
      </c>
      <c r="F987" s="184">
        <f>VLOOKUP(B987,'MACROS'!C1:T87,5,FALSE)</f>
        <v>167.5</v>
      </c>
      <c r="G987" s="182">
        <f>_xlfn.SUMIFS('MACROS'!J1:J87,'MACROS'!C1:C87,B987)</f>
        <v>0</v>
      </c>
      <c r="H987" s="185">
        <f>F987*G987</f>
        <v>0</v>
      </c>
      <c r="I987" s="186">
        <f>'INFO'!$D$6</f>
        <v>0</v>
      </c>
      <c r="J987" s="186">
        <f>'INFO'!$D$7</f>
        <v>0</v>
      </c>
      <c r="K987" t="s" s="187">
        <f>'INFO'!$D$8</f>
      </c>
      <c r="L987" s="186">
        <f>'INFO'!$D$9</f>
        <v>0</v>
      </c>
      <c r="M987" s="186">
        <f>'INFO'!$D$10</f>
        <v>0</v>
      </c>
      <c r="N987" t="s" s="187">
        <f>'INFO'!$D$11</f>
      </c>
      <c r="O987" s="186">
        <f>'INFO'!$D$13</f>
        <v>0</v>
      </c>
      <c r="P987" s="186">
        <f>'INFO'!$D$14</f>
        <v>0</v>
      </c>
      <c r="Q987" t="s" s="187">
        <f>'INFO'!$D$15</f>
      </c>
      <c r="R987" s="188">
        <f>'INFO'!$D$17</f>
      </c>
      <c r="S987" t="s" s="187">
        <f>'INFO'!$D$18</f>
      </c>
      <c r="T987" t="s" s="187">
        <f>'INFO'!$D$19</f>
      </c>
      <c r="U987" s="186">
        <f>'INFO'!$D$22</f>
        <v>0</v>
      </c>
      <c r="V987" s="186">
        <f>'INFO'!$D$23</f>
        <v>0</v>
      </c>
      <c r="W987" t="s" s="187">
        <f>'INFO'!$D$24</f>
      </c>
      <c r="X987" s="186">
        <f>'INFO'!$D$25</f>
        <v>0</v>
      </c>
      <c r="Y987" s="186">
        <f>'INFO'!$D$26</f>
        <v>0</v>
      </c>
      <c r="Z987" s="186">
        <f>'INFO'!$D$27</f>
        <v>0</v>
      </c>
      <c r="AA987" t="s" s="187">
        <f>'INFO'!$D$28</f>
      </c>
      <c r="AB987" s="186">
        <f>'INFO'!$D$29</f>
        <v>0</v>
      </c>
      <c r="AC987" s="189">
        <f>'INFO'!$J$10</f>
        <v>0</v>
      </c>
      <c r="AD987" s="186">
        <f>'INFO'!$J$9</f>
        <v>0</v>
      </c>
      <c r="AE987" s="191">
        <f>IF($G$973&gt;0,10*$G$973/D987,0)</f>
        <v>0</v>
      </c>
    </row>
    <row r="988" ht="15.35" customHeight="1">
      <c r="A988" t="s" s="192">
        <v>520</v>
      </c>
      <c r="B988" t="s" s="202">
        <v>116</v>
      </c>
      <c r="C988" s="203">
        <v>10091</v>
      </c>
      <c r="D988" s="169"/>
      <c r="E988" t="s" s="194">
        <v>3</v>
      </c>
      <c r="F988" s="195">
        <f>VLOOKUP(B988,'HOLDS'!C1:T155,5,FALSE)</f>
        <v>4405.5</v>
      </c>
      <c r="G988" s="172">
        <f>_xlfn.SUMIFS('HOLDS'!K1:K155,'HOLDS'!C1:C155,B988)</f>
        <v>0</v>
      </c>
      <c r="H988" s="196">
        <f>F988*G988</f>
        <v>0</v>
      </c>
      <c r="I988" s="197">
        <f>'INFO'!$D$6</f>
        <v>0</v>
      </c>
      <c r="J988" s="197">
        <f>'INFO'!$D$7</f>
        <v>0</v>
      </c>
      <c r="K988" t="s" s="198">
        <f>'INFO'!$D$8</f>
      </c>
      <c r="L988" s="197">
        <f>'INFO'!$D$9</f>
        <v>0</v>
      </c>
      <c r="M988" s="197">
        <f>'INFO'!$D$10</f>
        <v>0</v>
      </c>
      <c r="N988" t="s" s="198">
        <f>'INFO'!$D$11</f>
      </c>
      <c r="O988" s="197">
        <f>'INFO'!$D$13</f>
        <v>0</v>
      </c>
      <c r="P988" s="197">
        <f>'INFO'!$D$14</f>
        <v>0</v>
      </c>
      <c r="Q988" t="s" s="198">
        <f>'INFO'!$D$15</f>
      </c>
      <c r="R988" s="199">
        <f>'INFO'!$D$17</f>
      </c>
      <c r="S988" t="s" s="198">
        <f>'INFO'!$D$18</f>
      </c>
      <c r="T988" t="s" s="198">
        <f>'INFO'!$D$19</f>
      </c>
      <c r="U988" s="197">
        <f>'INFO'!$D$22</f>
        <v>0</v>
      </c>
      <c r="V988" s="197">
        <f>'INFO'!$D$23</f>
        <v>0</v>
      </c>
      <c r="W988" t="s" s="198">
        <f>'INFO'!$D$24</f>
      </c>
      <c r="X988" s="197">
        <f>'INFO'!$D$25</f>
        <v>0</v>
      </c>
      <c r="Y988" s="197">
        <f>'INFO'!$D$26</f>
        <v>0</v>
      </c>
      <c r="Z988" s="197">
        <f>'INFO'!$D$27</f>
        <v>0</v>
      </c>
      <c r="AA988" t="s" s="198">
        <f>'INFO'!$D$28</f>
      </c>
      <c r="AB988" s="197">
        <f>'INFO'!$D$29</f>
        <v>0</v>
      </c>
      <c r="AC988" s="200">
        <f>'INFO'!$J$10</f>
        <v>0</v>
      </c>
      <c r="AD988" s="201">
        <f>'INFO'!$J$9</f>
        <v>0</v>
      </c>
      <c r="AE988" s="179"/>
    </row>
    <row r="989" ht="15.35" customHeight="1">
      <c r="A989" t="s" s="180">
        <v>521</v>
      </c>
      <c r="B989" t="s" s="204">
        <v>118</v>
      </c>
      <c r="C989" s="205">
        <v>10091</v>
      </c>
      <c r="D989" s="182">
        <f>_xlfn.SUMIFS('HOLDS'!K1:K155,'HOLDS'!C1:C155,B989)+_xlfn.SUMIFS('HOLDS'!K1:K155,'HOLDS'!C1:C155,"CH.GR.MISET")</f>
        <v>0</v>
      </c>
      <c r="E989" t="s" s="183">
        <v>3</v>
      </c>
      <c r="F989" s="184">
        <f>VLOOKUP(B989,'HOLDS'!C1:T155,5,FALSE)</f>
        <v>150</v>
      </c>
      <c r="G989" s="182">
        <f>_xlfn.SUMIFS('HOLDS'!K1:K155,'HOLDS'!C1:C155,B989)</f>
        <v>0</v>
      </c>
      <c r="H989" s="185">
        <f>F989*G989</f>
        <v>0</v>
      </c>
      <c r="I989" s="186">
        <f>'INFO'!$D$6</f>
        <v>0</v>
      </c>
      <c r="J989" s="186">
        <f>'INFO'!$D$7</f>
        <v>0</v>
      </c>
      <c r="K989" t="s" s="187">
        <f>'INFO'!$D$8</f>
      </c>
      <c r="L989" s="186">
        <f>'INFO'!$D$9</f>
        <v>0</v>
      </c>
      <c r="M989" s="186">
        <f>'INFO'!$D$10</f>
        <v>0</v>
      </c>
      <c r="N989" t="s" s="187">
        <f>'INFO'!$D$11</f>
      </c>
      <c r="O989" s="186">
        <f>'INFO'!$D$13</f>
        <v>0</v>
      </c>
      <c r="P989" s="186">
        <f>'INFO'!$D$14</f>
        <v>0</v>
      </c>
      <c r="Q989" t="s" s="187">
        <f>'INFO'!$D$15</f>
      </c>
      <c r="R989" s="188">
        <f>'INFO'!$D$17</f>
      </c>
      <c r="S989" t="s" s="187">
        <f>'INFO'!$D$18</f>
      </c>
      <c r="T989" t="s" s="187">
        <f>'INFO'!$D$19</f>
      </c>
      <c r="U989" s="186">
        <f>'INFO'!$D$22</f>
        <v>0</v>
      </c>
      <c r="V989" s="186">
        <f>'INFO'!$D$23</f>
        <v>0</v>
      </c>
      <c r="W989" t="s" s="187">
        <f>'INFO'!$D$24</f>
      </c>
      <c r="X989" s="186">
        <f>'INFO'!$D$25</f>
        <v>0</v>
      </c>
      <c r="Y989" s="186">
        <f>'INFO'!$D$26</f>
        <v>0</v>
      </c>
      <c r="Z989" s="186">
        <f>'INFO'!$D$27</f>
        <v>0</v>
      </c>
      <c r="AA989" t="s" s="187">
        <f>'INFO'!$D$28</f>
      </c>
      <c r="AB989" s="186">
        <f>'INFO'!$D$29</f>
        <v>0</v>
      </c>
      <c r="AC989" s="189">
        <f>'INFO'!$J$10</f>
        <v>0</v>
      </c>
      <c r="AD989" s="186">
        <f>'INFO'!$J$9</f>
        <v>0</v>
      </c>
      <c r="AE989" s="190">
        <f>IF($G$988&gt;0,10*$G$988/D989,0)</f>
        <v>0</v>
      </c>
    </row>
    <row r="990" ht="15.35" customHeight="1">
      <c r="A990" t="s" s="180">
        <v>522</v>
      </c>
      <c r="B990" t="s" s="204">
        <v>120</v>
      </c>
      <c r="C990" s="205">
        <v>10091</v>
      </c>
      <c r="D990" s="182">
        <f>_xlfn.SUMIFS('HOLDS'!K1:K155,'HOLDS'!C1:C155,B990)+_xlfn.SUMIFS('HOLDS'!K1:K155,'HOLDS'!C1:C155,"CH.GR.MISET")</f>
        <v>0</v>
      </c>
      <c r="E990" t="s" s="183">
        <v>3</v>
      </c>
      <c r="F990" s="184">
        <f>VLOOKUP(B990,'HOLDS'!C1:T155,5,FALSE)</f>
        <v>219</v>
      </c>
      <c r="G990" s="182">
        <f>_xlfn.SUMIFS('HOLDS'!K1:K155,'HOLDS'!C1:C155,B990)</f>
        <v>0</v>
      </c>
      <c r="H990" s="185">
        <f>F990*G990</f>
        <v>0</v>
      </c>
      <c r="I990" s="186">
        <f>'INFO'!$D$6</f>
        <v>0</v>
      </c>
      <c r="J990" s="186">
        <f>'INFO'!$D$7</f>
        <v>0</v>
      </c>
      <c r="K990" t="s" s="187">
        <f>'INFO'!$D$8</f>
      </c>
      <c r="L990" s="186">
        <f>'INFO'!$D$9</f>
        <v>0</v>
      </c>
      <c r="M990" s="186">
        <f>'INFO'!$D$10</f>
        <v>0</v>
      </c>
      <c r="N990" t="s" s="187">
        <f>'INFO'!$D$11</f>
      </c>
      <c r="O990" s="186">
        <f>'INFO'!$D$13</f>
        <v>0</v>
      </c>
      <c r="P990" s="186">
        <f>'INFO'!$D$14</f>
        <v>0</v>
      </c>
      <c r="Q990" t="s" s="187">
        <f>'INFO'!$D$15</f>
      </c>
      <c r="R990" s="188">
        <f>'INFO'!$D$17</f>
      </c>
      <c r="S990" t="s" s="187">
        <f>'INFO'!$D$18</f>
      </c>
      <c r="T990" t="s" s="187">
        <f>'INFO'!$D$19</f>
      </c>
      <c r="U990" s="186">
        <f>'INFO'!$D$22</f>
        <v>0</v>
      </c>
      <c r="V990" s="186">
        <f>'INFO'!$D$23</f>
        <v>0</v>
      </c>
      <c r="W990" t="s" s="187">
        <f>'INFO'!$D$24</f>
      </c>
      <c r="X990" s="186">
        <f>'INFO'!$D$25</f>
        <v>0</v>
      </c>
      <c r="Y990" s="186">
        <f>'INFO'!$D$26</f>
        <v>0</v>
      </c>
      <c r="Z990" s="186">
        <f>'INFO'!$D$27</f>
        <v>0</v>
      </c>
      <c r="AA990" t="s" s="187">
        <f>'INFO'!$D$28</f>
      </c>
      <c r="AB990" s="186">
        <f>'INFO'!$D$29</f>
        <v>0</v>
      </c>
      <c r="AC990" s="189">
        <f>'INFO'!$J$10</f>
        <v>0</v>
      </c>
      <c r="AD990" s="186">
        <f>'INFO'!$J$9</f>
        <v>0</v>
      </c>
      <c r="AE990" s="186">
        <f>IF($G$988&gt;0,10*$G$988/D990,0)</f>
        <v>0</v>
      </c>
    </row>
    <row r="991" ht="15.35" customHeight="1">
      <c r="A991" t="s" s="180">
        <v>523</v>
      </c>
      <c r="B991" t="s" s="204">
        <v>122</v>
      </c>
      <c r="C991" s="205">
        <v>10091</v>
      </c>
      <c r="D991" s="182">
        <f>_xlfn.SUMIFS('HOLDS'!K1:K155,'HOLDS'!C1:C155,B991)+_xlfn.SUMIFS('HOLDS'!K1:K155,'HOLDS'!C1:C155,"CH.GR.MISET")</f>
        <v>0</v>
      </c>
      <c r="E991" t="s" s="183">
        <v>3</v>
      </c>
      <c r="F991" s="184">
        <f>VLOOKUP(B991,'HOLDS'!C1:T155,5,FALSE)</f>
        <v>229.5</v>
      </c>
      <c r="G991" s="182">
        <f>_xlfn.SUMIFS('HOLDS'!K1:K155,'HOLDS'!C1:C155,B991)</f>
        <v>0</v>
      </c>
      <c r="H991" s="185">
        <f>F991*G991</f>
        <v>0</v>
      </c>
      <c r="I991" s="186">
        <f>'INFO'!$D$6</f>
        <v>0</v>
      </c>
      <c r="J991" s="186">
        <f>'INFO'!$D$7</f>
        <v>0</v>
      </c>
      <c r="K991" t="s" s="187">
        <f>'INFO'!$D$8</f>
      </c>
      <c r="L991" s="186">
        <f>'INFO'!$D$9</f>
        <v>0</v>
      </c>
      <c r="M991" s="186">
        <f>'INFO'!$D$10</f>
        <v>0</v>
      </c>
      <c r="N991" t="s" s="187">
        <f>'INFO'!$D$11</f>
      </c>
      <c r="O991" s="186">
        <f>'INFO'!$D$13</f>
        <v>0</v>
      </c>
      <c r="P991" s="186">
        <f>'INFO'!$D$14</f>
        <v>0</v>
      </c>
      <c r="Q991" t="s" s="187">
        <f>'INFO'!$D$15</f>
      </c>
      <c r="R991" s="188">
        <f>'INFO'!$D$17</f>
      </c>
      <c r="S991" t="s" s="187">
        <f>'INFO'!$D$18</f>
      </c>
      <c r="T991" t="s" s="187">
        <f>'INFO'!$D$19</f>
      </c>
      <c r="U991" s="186">
        <f>'INFO'!$D$22</f>
        <v>0</v>
      </c>
      <c r="V991" s="186">
        <f>'INFO'!$D$23</f>
        <v>0</v>
      </c>
      <c r="W991" t="s" s="187">
        <f>'INFO'!$D$24</f>
      </c>
      <c r="X991" s="186">
        <f>'INFO'!$D$25</f>
        <v>0</v>
      </c>
      <c r="Y991" s="186">
        <f>'INFO'!$D$26</f>
        <v>0</v>
      </c>
      <c r="Z991" s="186">
        <f>'INFO'!$D$27</f>
        <v>0</v>
      </c>
      <c r="AA991" t="s" s="187">
        <f>'INFO'!$D$28</f>
      </c>
      <c r="AB991" s="186">
        <f>'INFO'!$D$29</f>
        <v>0</v>
      </c>
      <c r="AC991" s="189">
        <f>'INFO'!$J$10</f>
        <v>0</v>
      </c>
      <c r="AD991" s="186">
        <f>'INFO'!$J$9</f>
        <v>0</v>
      </c>
      <c r="AE991" s="186">
        <f>IF($G$988&gt;0,10*$G$988/D991,0)</f>
        <v>0</v>
      </c>
    </row>
    <row r="992" ht="15.35" customHeight="1">
      <c r="A992" t="s" s="180">
        <v>524</v>
      </c>
      <c r="B992" t="s" s="204">
        <v>124</v>
      </c>
      <c r="C992" s="205">
        <v>10091</v>
      </c>
      <c r="D992" s="182">
        <f>_xlfn.SUMIFS('HOLDS'!K1:K155,'HOLDS'!C1:C155,B992)+_xlfn.SUMIFS('HOLDS'!K1:K155,'HOLDS'!C1:C155,"CH.GR.MISET")</f>
        <v>0</v>
      </c>
      <c r="E992" t="s" s="183">
        <v>3</v>
      </c>
      <c r="F992" s="184">
        <f>VLOOKUP(B992,'HOLDS'!C1:T155,5,FALSE)</f>
        <v>151</v>
      </c>
      <c r="G992" s="182">
        <f>_xlfn.SUMIFS('HOLDS'!K1:K155,'HOLDS'!C1:C155,B992)</f>
        <v>0</v>
      </c>
      <c r="H992" s="185">
        <f>F992*G992</f>
        <v>0</v>
      </c>
      <c r="I992" s="186">
        <f>'INFO'!$D$6</f>
        <v>0</v>
      </c>
      <c r="J992" s="186">
        <f>'INFO'!$D$7</f>
        <v>0</v>
      </c>
      <c r="K992" t="s" s="187">
        <f>'INFO'!$D$8</f>
      </c>
      <c r="L992" s="186">
        <f>'INFO'!$D$9</f>
        <v>0</v>
      </c>
      <c r="M992" s="186">
        <f>'INFO'!$D$10</f>
        <v>0</v>
      </c>
      <c r="N992" t="s" s="187">
        <f>'INFO'!$D$11</f>
      </c>
      <c r="O992" s="186">
        <f>'INFO'!$D$13</f>
        <v>0</v>
      </c>
      <c r="P992" s="186">
        <f>'INFO'!$D$14</f>
        <v>0</v>
      </c>
      <c r="Q992" t="s" s="187">
        <f>'INFO'!$D$15</f>
      </c>
      <c r="R992" s="188">
        <f>'INFO'!$D$17</f>
      </c>
      <c r="S992" t="s" s="187">
        <f>'INFO'!$D$18</f>
      </c>
      <c r="T992" t="s" s="187">
        <f>'INFO'!$D$19</f>
      </c>
      <c r="U992" s="186">
        <f>'INFO'!$D$22</f>
        <v>0</v>
      </c>
      <c r="V992" s="186">
        <f>'INFO'!$D$23</f>
        <v>0</v>
      </c>
      <c r="W992" t="s" s="187">
        <f>'INFO'!$D$24</f>
      </c>
      <c r="X992" s="186">
        <f>'INFO'!$D$25</f>
        <v>0</v>
      </c>
      <c r="Y992" s="186">
        <f>'INFO'!$D$26</f>
        <v>0</v>
      </c>
      <c r="Z992" s="186">
        <f>'INFO'!$D$27</f>
        <v>0</v>
      </c>
      <c r="AA992" t="s" s="187">
        <f>'INFO'!$D$28</f>
      </c>
      <c r="AB992" s="186">
        <f>'INFO'!$D$29</f>
        <v>0</v>
      </c>
      <c r="AC992" s="189">
        <f>'INFO'!$J$10</f>
        <v>0</v>
      </c>
      <c r="AD992" s="186">
        <f>'INFO'!$J$9</f>
        <v>0</v>
      </c>
      <c r="AE992" s="186">
        <f>IF($G$988&gt;0,10*$G$988/D992,0)</f>
        <v>0</v>
      </c>
    </row>
    <row r="993" ht="15.35" customHeight="1">
      <c r="A993" t="s" s="180">
        <v>525</v>
      </c>
      <c r="B993" t="s" s="204">
        <v>126</v>
      </c>
      <c r="C993" s="205">
        <v>10091</v>
      </c>
      <c r="D993" s="182">
        <f>_xlfn.SUMIFS('HOLDS'!K1:K155,'HOLDS'!C1:C155,B993)+_xlfn.SUMIFS('HOLDS'!K1:K155,'HOLDS'!C1:C155,"CH.GR.MISET")</f>
        <v>0</v>
      </c>
      <c r="E993" t="s" s="183">
        <v>3</v>
      </c>
      <c r="F993" s="184">
        <f>VLOOKUP(B993,'HOLDS'!C1:T155,5,FALSE)</f>
        <v>210</v>
      </c>
      <c r="G993" s="182">
        <f>_xlfn.SUMIFS('HOLDS'!K1:K155,'HOLDS'!C1:C155,B993)</f>
        <v>0</v>
      </c>
      <c r="H993" s="185">
        <f>F993*G993</f>
        <v>0</v>
      </c>
      <c r="I993" s="186">
        <f>'INFO'!$D$6</f>
        <v>0</v>
      </c>
      <c r="J993" s="186">
        <f>'INFO'!$D$7</f>
        <v>0</v>
      </c>
      <c r="K993" t="s" s="187">
        <f>'INFO'!$D$8</f>
      </c>
      <c r="L993" s="186">
        <f>'INFO'!$D$9</f>
        <v>0</v>
      </c>
      <c r="M993" s="186">
        <f>'INFO'!$D$10</f>
        <v>0</v>
      </c>
      <c r="N993" t="s" s="187">
        <f>'INFO'!$D$11</f>
      </c>
      <c r="O993" s="186">
        <f>'INFO'!$D$13</f>
        <v>0</v>
      </c>
      <c r="P993" s="186">
        <f>'INFO'!$D$14</f>
        <v>0</v>
      </c>
      <c r="Q993" t="s" s="187">
        <f>'INFO'!$D$15</f>
      </c>
      <c r="R993" s="188">
        <f>'INFO'!$D$17</f>
      </c>
      <c r="S993" t="s" s="187">
        <f>'INFO'!$D$18</f>
      </c>
      <c r="T993" t="s" s="187">
        <f>'INFO'!$D$19</f>
      </c>
      <c r="U993" s="186">
        <f>'INFO'!$D$22</f>
        <v>0</v>
      </c>
      <c r="V993" s="186">
        <f>'INFO'!$D$23</f>
        <v>0</v>
      </c>
      <c r="W993" t="s" s="187">
        <f>'INFO'!$D$24</f>
      </c>
      <c r="X993" s="186">
        <f>'INFO'!$D$25</f>
        <v>0</v>
      </c>
      <c r="Y993" s="186">
        <f>'INFO'!$D$26</f>
        <v>0</v>
      </c>
      <c r="Z993" s="186">
        <f>'INFO'!$D$27</f>
        <v>0</v>
      </c>
      <c r="AA993" t="s" s="187">
        <f>'INFO'!$D$28</f>
      </c>
      <c r="AB993" s="186">
        <f>'INFO'!$D$29</f>
        <v>0</v>
      </c>
      <c r="AC993" s="189">
        <f>'INFO'!$J$10</f>
        <v>0</v>
      </c>
      <c r="AD993" s="186">
        <f>'INFO'!$J$9</f>
        <v>0</v>
      </c>
      <c r="AE993" s="186">
        <f>IF($G$988&gt;0,10*$G$988/D993,0)</f>
        <v>0</v>
      </c>
    </row>
    <row r="994" ht="15.35" customHeight="1">
      <c r="A994" t="s" s="180">
        <v>526</v>
      </c>
      <c r="B994" t="s" s="204">
        <v>128</v>
      </c>
      <c r="C994" s="205">
        <v>10091</v>
      </c>
      <c r="D994" s="182">
        <f>_xlfn.SUMIFS('HOLDS'!K1:K155,'HOLDS'!C1:C155,B994)+_xlfn.SUMIFS('HOLDS'!K1:K155,'HOLDS'!C1:C155,"CH.GR.MISET")</f>
        <v>0</v>
      </c>
      <c r="E994" t="s" s="183">
        <v>3</v>
      </c>
      <c r="F994" s="184">
        <f>VLOOKUP(B994,'HOLDS'!C1:T155,5,FALSE)</f>
        <v>215</v>
      </c>
      <c r="G994" s="182">
        <f>_xlfn.SUMIFS('HOLDS'!K1:K155,'HOLDS'!C1:C155,B994)</f>
        <v>0</v>
      </c>
      <c r="H994" s="185">
        <f>F994*G994</f>
        <v>0</v>
      </c>
      <c r="I994" s="186">
        <f>'INFO'!$D$6</f>
        <v>0</v>
      </c>
      <c r="J994" s="186">
        <f>'INFO'!$D$7</f>
        <v>0</v>
      </c>
      <c r="K994" t="s" s="187">
        <f>'INFO'!$D$8</f>
      </c>
      <c r="L994" s="186">
        <f>'INFO'!$D$9</f>
        <v>0</v>
      </c>
      <c r="M994" s="186">
        <f>'INFO'!$D$10</f>
        <v>0</v>
      </c>
      <c r="N994" t="s" s="187">
        <f>'INFO'!$D$11</f>
      </c>
      <c r="O994" s="186">
        <f>'INFO'!$D$13</f>
        <v>0</v>
      </c>
      <c r="P994" s="186">
        <f>'INFO'!$D$14</f>
        <v>0</v>
      </c>
      <c r="Q994" t="s" s="187">
        <f>'INFO'!$D$15</f>
      </c>
      <c r="R994" s="188">
        <f>'INFO'!$D$17</f>
      </c>
      <c r="S994" t="s" s="187">
        <f>'INFO'!$D$18</f>
      </c>
      <c r="T994" t="s" s="187">
        <f>'INFO'!$D$19</f>
      </c>
      <c r="U994" s="186">
        <f>'INFO'!$D$22</f>
        <v>0</v>
      </c>
      <c r="V994" s="186">
        <f>'INFO'!$D$23</f>
        <v>0</v>
      </c>
      <c r="W994" t="s" s="187">
        <f>'INFO'!$D$24</f>
      </c>
      <c r="X994" s="186">
        <f>'INFO'!$D$25</f>
        <v>0</v>
      </c>
      <c r="Y994" s="186">
        <f>'INFO'!$D$26</f>
        <v>0</v>
      </c>
      <c r="Z994" s="186">
        <f>'INFO'!$D$27</f>
        <v>0</v>
      </c>
      <c r="AA994" t="s" s="187">
        <f>'INFO'!$D$28</f>
      </c>
      <c r="AB994" s="186">
        <f>'INFO'!$D$29</f>
        <v>0</v>
      </c>
      <c r="AC994" s="189">
        <f>'INFO'!$J$10</f>
        <v>0</v>
      </c>
      <c r="AD994" s="186">
        <f>'INFO'!$J$9</f>
        <v>0</v>
      </c>
      <c r="AE994" s="186">
        <f>IF($G$988&gt;0,10*$G$988/D994,0)</f>
        <v>0</v>
      </c>
    </row>
    <row r="995" ht="15.35" customHeight="1">
      <c r="A995" t="s" s="180">
        <v>527</v>
      </c>
      <c r="B995" t="s" s="204">
        <v>130</v>
      </c>
      <c r="C995" s="205">
        <v>10091</v>
      </c>
      <c r="D995" s="182">
        <f>_xlfn.SUMIFS('HOLDS'!K1:K155,'HOLDS'!C1:C155,B995)+_xlfn.SUMIFS('HOLDS'!K1:K155,'HOLDS'!C1:C155,"CH.GR.MISET")</f>
        <v>0</v>
      </c>
      <c r="E995" t="s" s="183">
        <v>3</v>
      </c>
      <c r="F995" s="184">
        <f>VLOOKUP(B995,'HOLDS'!C1:T155,5,FALSE)</f>
        <v>159</v>
      </c>
      <c r="G995" s="182">
        <f>_xlfn.SUMIFS('HOLDS'!K1:K155,'HOLDS'!C1:C155,B995)</f>
        <v>0</v>
      </c>
      <c r="H995" s="185">
        <f>F995*G995</f>
        <v>0</v>
      </c>
      <c r="I995" s="186">
        <f>'INFO'!$D$6</f>
        <v>0</v>
      </c>
      <c r="J995" s="186">
        <f>'INFO'!$D$7</f>
        <v>0</v>
      </c>
      <c r="K995" t="s" s="187">
        <f>'INFO'!$D$8</f>
      </c>
      <c r="L995" s="186">
        <f>'INFO'!$D$9</f>
        <v>0</v>
      </c>
      <c r="M995" s="186">
        <f>'INFO'!$D$10</f>
        <v>0</v>
      </c>
      <c r="N995" t="s" s="187">
        <f>'INFO'!$D$11</f>
      </c>
      <c r="O995" s="186">
        <f>'INFO'!$D$13</f>
        <v>0</v>
      </c>
      <c r="P995" s="186">
        <f>'INFO'!$D$14</f>
        <v>0</v>
      </c>
      <c r="Q995" t="s" s="187">
        <f>'INFO'!$D$15</f>
      </c>
      <c r="R995" s="188">
        <f>'INFO'!$D$17</f>
      </c>
      <c r="S995" t="s" s="187">
        <f>'INFO'!$D$18</f>
      </c>
      <c r="T995" t="s" s="187">
        <f>'INFO'!$D$19</f>
      </c>
      <c r="U995" s="186">
        <f>'INFO'!$D$22</f>
        <v>0</v>
      </c>
      <c r="V995" s="186">
        <f>'INFO'!$D$23</f>
        <v>0</v>
      </c>
      <c r="W995" t="s" s="187">
        <f>'INFO'!$D$24</f>
      </c>
      <c r="X995" s="186">
        <f>'INFO'!$D$25</f>
        <v>0</v>
      </c>
      <c r="Y995" s="186">
        <f>'INFO'!$D$26</f>
        <v>0</v>
      </c>
      <c r="Z995" s="186">
        <f>'INFO'!$D$27</f>
        <v>0</v>
      </c>
      <c r="AA995" t="s" s="187">
        <f>'INFO'!$D$28</f>
      </c>
      <c r="AB995" s="186">
        <f>'INFO'!$D$29</f>
        <v>0</v>
      </c>
      <c r="AC995" s="189">
        <f>'INFO'!$J$10</f>
        <v>0</v>
      </c>
      <c r="AD995" s="186">
        <f>'INFO'!$J$9</f>
        <v>0</v>
      </c>
      <c r="AE995" s="186">
        <f>IF($G$988&gt;0,10*$G$988/D995,0)</f>
        <v>0</v>
      </c>
    </row>
    <row r="996" ht="15.35" customHeight="1">
      <c r="A996" t="s" s="180">
        <v>528</v>
      </c>
      <c r="B996" t="s" s="204">
        <v>132</v>
      </c>
      <c r="C996" s="205">
        <v>10091</v>
      </c>
      <c r="D996" s="182">
        <f>_xlfn.SUMIFS('HOLDS'!K1:K155,'HOLDS'!C1:C155,B996)+_xlfn.SUMIFS('HOLDS'!K1:K155,'HOLDS'!C1:C155,"CH.GR.MISET")</f>
        <v>0</v>
      </c>
      <c r="E996" t="s" s="183">
        <v>3</v>
      </c>
      <c r="F996" s="184">
        <f>VLOOKUP(B996,'HOLDS'!C1:T155,5,FALSE)</f>
        <v>126.5</v>
      </c>
      <c r="G996" s="182">
        <f>_xlfn.SUMIFS('HOLDS'!K1:K155,'HOLDS'!C1:C155,B996)</f>
        <v>0</v>
      </c>
      <c r="H996" s="185">
        <f>F996*G996</f>
        <v>0</v>
      </c>
      <c r="I996" s="186">
        <f>'INFO'!$D$6</f>
        <v>0</v>
      </c>
      <c r="J996" s="186">
        <f>'INFO'!$D$7</f>
        <v>0</v>
      </c>
      <c r="K996" t="s" s="187">
        <f>'INFO'!$D$8</f>
      </c>
      <c r="L996" s="186">
        <f>'INFO'!$D$9</f>
        <v>0</v>
      </c>
      <c r="M996" s="186">
        <f>'INFO'!$D$10</f>
        <v>0</v>
      </c>
      <c r="N996" t="s" s="187">
        <f>'INFO'!$D$11</f>
      </c>
      <c r="O996" s="186">
        <f>'INFO'!$D$13</f>
        <v>0</v>
      </c>
      <c r="P996" s="186">
        <f>'INFO'!$D$14</f>
        <v>0</v>
      </c>
      <c r="Q996" t="s" s="187">
        <f>'INFO'!$D$15</f>
      </c>
      <c r="R996" s="188">
        <f>'INFO'!$D$17</f>
      </c>
      <c r="S996" t="s" s="187">
        <f>'INFO'!$D$18</f>
      </c>
      <c r="T996" t="s" s="187">
        <f>'INFO'!$D$19</f>
      </c>
      <c r="U996" s="186">
        <f>'INFO'!$D$22</f>
        <v>0</v>
      </c>
      <c r="V996" s="186">
        <f>'INFO'!$D$23</f>
        <v>0</v>
      </c>
      <c r="W996" t="s" s="187">
        <f>'INFO'!$D$24</f>
      </c>
      <c r="X996" s="186">
        <f>'INFO'!$D$25</f>
        <v>0</v>
      </c>
      <c r="Y996" s="186">
        <f>'INFO'!$D$26</f>
        <v>0</v>
      </c>
      <c r="Z996" s="186">
        <f>'INFO'!$D$27</f>
        <v>0</v>
      </c>
      <c r="AA996" t="s" s="187">
        <f>'INFO'!$D$28</f>
      </c>
      <c r="AB996" s="186">
        <f>'INFO'!$D$29</f>
        <v>0</v>
      </c>
      <c r="AC996" s="189">
        <f>'INFO'!$J$10</f>
        <v>0</v>
      </c>
      <c r="AD996" s="186">
        <f>'INFO'!$J$9</f>
        <v>0</v>
      </c>
      <c r="AE996" s="186">
        <f>IF($G$988&gt;0,10*$G$988/D996,0)</f>
        <v>0</v>
      </c>
    </row>
    <row r="997" ht="15.35" customHeight="1">
      <c r="A997" t="s" s="180">
        <v>529</v>
      </c>
      <c r="B997" t="s" s="204">
        <v>134</v>
      </c>
      <c r="C997" s="205">
        <v>10091</v>
      </c>
      <c r="D997" s="182">
        <f>_xlfn.SUMIFS('HOLDS'!K1:K155,'HOLDS'!C1:C155,B997)+_xlfn.SUMIFS('HOLDS'!K1:K155,'HOLDS'!C1:C155,"CH.GR.MISET")</f>
        <v>0</v>
      </c>
      <c r="E997" t="s" s="183">
        <v>3</v>
      </c>
      <c r="F997" s="184">
        <f>VLOOKUP(B997,'HOLDS'!C1:T155,5,FALSE)</f>
        <v>124</v>
      </c>
      <c r="G997" s="182">
        <f>_xlfn.SUMIFS('HOLDS'!K1:K155,'HOLDS'!C1:C155,B997)</f>
        <v>0</v>
      </c>
      <c r="H997" s="185">
        <f>F997*G997</f>
        <v>0</v>
      </c>
      <c r="I997" s="186">
        <f>'INFO'!$D$6</f>
        <v>0</v>
      </c>
      <c r="J997" s="186">
        <f>'INFO'!$D$7</f>
        <v>0</v>
      </c>
      <c r="K997" t="s" s="187">
        <f>'INFO'!$D$8</f>
      </c>
      <c r="L997" s="186">
        <f>'INFO'!$D$9</f>
        <v>0</v>
      </c>
      <c r="M997" s="186">
        <f>'INFO'!$D$10</f>
        <v>0</v>
      </c>
      <c r="N997" t="s" s="187">
        <f>'INFO'!$D$11</f>
      </c>
      <c r="O997" s="186">
        <f>'INFO'!$D$13</f>
        <v>0</v>
      </c>
      <c r="P997" s="186">
        <f>'INFO'!$D$14</f>
        <v>0</v>
      </c>
      <c r="Q997" t="s" s="187">
        <f>'INFO'!$D$15</f>
      </c>
      <c r="R997" s="188">
        <f>'INFO'!$D$17</f>
      </c>
      <c r="S997" t="s" s="187">
        <f>'INFO'!$D$18</f>
      </c>
      <c r="T997" t="s" s="187">
        <f>'INFO'!$D$19</f>
      </c>
      <c r="U997" s="186">
        <f>'INFO'!$D$22</f>
        <v>0</v>
      </c>
      <c r="V997" s="186">
        <f>'INFO'!$D$23</f>
        <v>0</v>
      </c>
      <c r="W997" t="s" s="187">
        <f>'INFO'!$D$24</f>
      </c>
      <c r="X997" s="186">
        <f>'INFO'!$D$25</f>
        <v>0</v>
      </c>
      <c r="Y997" s="186">
        <f>'INFO'!$D$26</f>
        <v>0</v>
      </c>
      <c r="Z997" s="186">
        <f>'INFO'!$D$27</f>
        <v>0</v>
      </c>
      <c r="AA997" t="s" s="187">
        <f>'INFO'!$D$28</f>
      </c>
      <c r="AB997" s="186">
        <f>'INFO'!$D$29</f>
        <v>0</v>
      </c>
      <c r="AC997" s="189">
        <f>'INFO'!$J$10</f>
        <v>0</v>
      </c>
      <c r="AD997" s="186">
        <f>'INFO'!$J$9</f>
        <v>0</v>
      </c>
      <c r="AE997" s="186">
        <f>IF($G$988&gt;0,10*$G$988/D997,0)</f>
        <v>0</v>
      </c>
    </row>
    <row r="998" ht="15.35" customHeight="1">
      <c r="A998" t="s" s="180">
        <v>530</v>
      </c>
      <c r="B998" t="s" s="204">
        <v>136</v>
      </c>
      <c r="C998" s="205">
        <v>10091</v>
      </c>
      <c r="D998" s="182">
        <f>_xlfn.SUMIFS('HOLDS'!K1:K155,'HOLDS'!C1:C155,B998)+_xlfn.SUMIFS('HOLDS'!K1:K155,'HOLDS'!C1:C155,"CH.GR.MISET")</f>
        <v>0</v>
      </c>
      <c r="E998" t="s" s="183">
        <v>3</v>
      </c>
      <c r="F998" s="184">
        <f>VLOOKUP(B998,'HOLDS'!C1:T155,5,FALSE)</f>
        <v>157.5</v>
      </c>
      <c r="G998" s="182">
        <f>_xlfn.SUMIFS('HOLDS'!K1:K155,'HOLDS'!C1:C155,B998)</f>
        <v>0</v>
      </c>
      <c r="H998" s="185">
        <f>F998*G998</f>
        <v>0</v>
      </c>
      <c r="I998" s="186">
        <f>'INFO'!$D$6</f>
        <v>0</v>
      </c>
      <c r="J998" s="186">
        <f>'INFO'!$D$7</f>
        <v>0</v>
      </c>
      <c r="K998" t="s" s="187">
        <f>'INFO'!$D$8</f>
      </c>
      <c r="L998" s="186">
        <f>'INFO'!$D$9</f>
        <v>0</v>
      </c>
      <c r="M998" s="186">
        <f>'INFO'!$D$10</f>
        <v>0</v>
      </c>
      <c r="N998" t="s" s="187">
        <f>'INFO'!$D$11</f>
      </c>
      <c r="O998" s="186">
        <f>'INFO'!$D$13</f>
        <v>0</v>
      </c>
      <c r="P998" s="186">
        <f>'INFO'!$D$14</f>
        <v>0</v>
      </c>
      <c r="Q998" t="s" s="187">
        <f>'INFO'!$D$15</f>
      </c>
      <c r="R998" s="188">
        <f>'INFO'!$D$17</f>
      </c>
      <c r="S998" t="s" s="187">
        <f>'INFO'!$D$18</f>
      </c>
      <c r="T998" t="s" s="187">
        <f>'INFO'!$D$19</f>
      </c>
      <c r="U998" s="186">
        <f>'INFO'!$D$22</f>
        <v>0</v>
      </c>
      <c r="V998" s="186">
        <f>'INFO'!$D$23</f>
        <v>0</v>
      </c>
      <c r="W998" t="s" s="187">
        <f>'INFO'!$D$24</f>
      </c>
      <c r="X998" s="186">
        <f>'INFO'!$D$25</f>
        <v>0</v>
      </c>
      <c r="Y998" s="186">
        <f>'INFO'!$D$26</f>
        <v>0</v>
      </c>
      <c r="Z998" s="186">
        <f>'INFO'!$D$27</f>
        <v>0</v>
      </c>
      <c r="AA998" t="s" s="187">
        <f>'INFO'!$D$28</f>
      </c>
      <c r="AB998" s="186">
        <f>'INFO'!$D$29</f>
        <v>0</v>
      </c>
      <c r="AC998" s="189">
        <f>'INFO'!$J$10</f>
        <v>0</v>
      </c>
      <c r="AD998" s="186">
        <f>'INFO'!$J$9</f>
        <v>0</v>
      </c>
      <c r="AE998" s="186">
        <f>IF($G$988&gt;0,10*$G$988/D998,0)</f>
        <v>0</v>
      </c>
    </row>
    <row r="999" ht="15.35" customHeight="1">
      <c r="A999" t="s" s="180">
        <v>531</v>
      </c>
      <c r="B999" t="s" s="204">
        <v>138</v>
      </c>
      <c r="C999" s="205">
        <v>10091</v>
      </c>
      <c r="D999" s="182">
        <f>_xlfn.SUMIFS('HOLDS'!K1:K155,'HOLDS'!C1:C155,B999)+_xlfn.SUMIFS('HOLDS'!K1:K155,'HOLDS'!C1:C155,"CH.GR.MISET")</f>
        <v>0</v>
      </c>
      <c r="E999" t="s" s="183">
        <v>3</v>
      </c>
      <c r="F999" s="184">
        <f>VLOOKUP(B999,'HOLDS'!C1:T155,5,FALSE)</f>
        <v>159.5</v>
      </c>
      <c r="G999" s="182">
        <f>_xlfn.SUMIFS('HOLDS'!K1:K155,'HOLDS'!C1:C155,B999)</f>
        <v>0</v>
      </c>
      <c r="H999" s="185">
        <f>F999*G999</f>
        <v>0</v>
      </c>
      <c r="I999" s="186">
        <f>'INFO'!$D$6</f>
        <v>0</v>
      </c>
      <c r="J999" s="186">
        <f>'INFO'!$D$7</f>
        <v>0</v>
      </c>
      <c r="K999" t="s" s="187">
        <f>'INFO'!$D$8</f>
      </c>
      <c r="L999" s="186">
        <f>'INFO'!$D$9</f>
        <v>0</v>
      </c>
      <c r="M999" s="186">
        <f>'INFO'!$D$10</f>
        <v>0</v>
      </c>
      <c r="N999" t="s" s="187">
        <f>'INFO'!$D$11</f>
      </c>
      <c r="O999" s="186">
        <f>'INFO'!$D$13</f>
        <v>0</v>
      </c>
      <c r="P999" s="186">
        <f>'INFO'!$D$14</f>
        <v>0</v>
      </c>
      <c r="Q999" t="s" s="187">
        <f>'INFO'!$D$15</f>
      </c>
      <c r="R999" s="188">
        <f>'INFO'!$D$17</f>
      </c>
      <c r="S999" t="s" s="187">
        <f>'INFO'!$D$18</f>
      </c>
      <c r="T999" t="s" s="187">
        <f>'INFO'!$D$19</f>
      </c>
      <c r="U999" s="186">
        <f>'INFO'!$D$22</f>
        <v>0</v>
      </c>
      <c r="V999" s="186">
        <f>'INFO'!$D$23</f>
        <v>0</v>
      </c>
      <c r="W999" t="s" s="187">
        <f>'INFO'!$D$24</f>
      </c>
      <c r="X999" s="186">
        <f>'INFO'!$D$25</f>
        <v>0</v>
      </c>
      <c r="Y999" s="186">
        <f>'INFO'!$D$26</f>
        <v>0</v>
      </c>
      <c r="Z999" s="186">
        <f>'INFO'!$D$27</f>
        <v>0</v>
      </c>
      <c r="AA999" t="s" s="187">
        <f>'INFO'!$D$28</f>
      </c>
      <c r="AB999" s="186">
        <f>'INFO'!$D$29</f>
        <v>0</v>
      </c>
      <c r="AC999" s="189">
        <f>'INFO'!$J$10</f>
        <v>0</v>
      </c>
      <c r="AD999" s="186">
        <f>'INFO'!$J$9</f>
        <v>0</v>
      </c>
      <c r="AE999" s="186">
        <f>IF($G$988&gt;0,10*$G$988/D999,0)</f>
        <v>0</v>
      </c>
    </row>
    <row r="1000" ht="15.35" customHeight="1">
      <c r="A1000" t="s" s="180">
        <v>532</v>
      </c>
      <c r="B1000" t="s" s="204">
        <v>141</v>
      </c>
      <c r="C1000" s="205">
        <v>10091</v>
      </c>
      <c r="D1000" s="182">
        <f>_xlfn.SUMIFS('HOLDS'!K1:K155,'HOLDS'!C1:C155,B1000)+_xlfn.SUMIFS('HOLDS'!K1:K155,'HOLDS'!C1:C155,"CH.GR.MISET")</f>
        <v>0</v>
      </c>
      <c r="E1000" t="s" s="183">
        <v>3</v>
      </c>
      <c r="F1000" s="184">
        <f>VLOOKUP(B1000,'HOLDS'!C1:T155,5,FALSE)</f>
        <v>156</v>
      </c>
      <c r="G1000" s="182">
        <f>_xlfn.SUMIFS('HOLDS'!K1:K155,'HOLDS'!C1:C155,B1000)</f>
        <v>0</v>
      </c>
      <c r="H1000" s="185">
        <f>F1000*G1000</f>
        <v>0</v>
      </c>
      <c r="I1000" s="186">
        <f>'INFO'!$D$6</f>
        <v>0</v>
      </c>
      <c r="J1000" s="186">
        <f>'INFO'!$D$7</f>
        <v>0</v>
      </c>
      <c r="K1000" t="s" s="187">
        <f>'INFO'!$D$8</f>
      </c>
      <c r="L1000" s="186">
        <f>'INFO'!$D$9</f>
        <v>0</v>
      </c>
      <c r="M1000" s="186">
        <f>'INFO'!$D$10</f>
        <v>0</v>
      </c>
      <c r="N1000" t="s" s="187">
        <f>'INFO'!$D$11</f>
      </c>
      <c r="O1000" s="186">
        <f>'INFO'!$D$13</f>
        <v>0</v>
      </c>
      <c r="P1000" s="186">
        <f>'INFO'!$D$14</f>
        <v>0</v>
      </c>
      <c r="Q1000" t="s" s="187">
        <f>'INFO'!$D$15</f>
      </c>
      <c r="R1000" s="188">
        <f>'INFO'!$D$17</f>
      </c>
      <c r="S1000" t="s" s="187">
        <f>'INFO'!$D$18</f>
      </c>
      <c r="T1000" t="s" s="187">
        <f>'INFO'!$D$19</f>
      </c>
      <c r="U1000" s="186">
        <f>'INFO'!$D$22</f>
        <v>0</v>
      </c>
      <c r="V1000" s="186">
        <f>'INFO'!$D$23</f>
        <v>0</v>
      </c>
      <c r="W1000" t="s" s="187">
        <f>'INFO'!$D$24</f>
      </c>
      <c r="X1000" s="186">
        <f>'INFO'!$D$25</f>
        <v>0</v>
      </c>
      <c r="Y1000" s="186">
        <f>'INFO'!$D$26</f>
        <v>0</v>
      </c>
      <c r="Z1000" s="186">
        <f>'INFO'!$D$27</f>
        <v>0</v>
      </c>
      <c r="AA1000" t="s" s="187">
        <f>'INFO'!$D$28</f>
      </c>
      <c r="AB1000" s="186">
        <f>'INFO'!$D$29</f>
        <v>0</v>
      </c>
      <c r="AC1000" s="189">
        <f>'INFO'!$J$10</f>
        <v>0</v>
      </c>
      <c r="AD1000" s="186">
        <f>'INFO'!$J$9</f>
        <v>0</v>
      </c>
      <c r="AE1000" s="186">
        <f>IF($G$988&gt;0,10*$G$988/D1000,0)</f>
        <v>0</v>
      </c>
    </row>
    <row r="1001" ht="15.35" customHeight="1">
      <c r="A1001" t="s" s="180">
        <v>533</v>
      </c>
      <c r="B1001" t="s" s="204">
        <v>143</v>
      </c>
      <c r="C1001" s="205">
        <v>10091</v>
      </c>
      <c r="D1001" s="182">
        <f>_xlfn.SUMIFS('HOLDS'!K1:K155,'HOLDS'!C1:C155,B1001)+_xlfn.SUMIFS('HOLDS'!K1:K155,'HOLDS'!C1:C155,"CH.GR.MISET")</f>
        <v>0</v>
      </c>
      <c r="E1001" t="s" s="183">
        <v>3</v>
      </c>
      <c r="F1001" s="184">
        <f>VLOOKUP(B1001,'HOLDS'!C1:T155,5,FALSE)</f>
        <v>189.5</v>
      </c>
      <c r="G1001" s="182">
        <f>_xlfn.SUMIFS('HOLDS'!K1:K155,'HOLDS'!C1:C155,B1001)</f>
        <v>0</v>
      </c>
      <c r="H1001" s="185">
        <f>F1001*G1001</f>
        <v>0</v>
      </c>
      <c r="I1001" s="186">
        <f>'INFO'!$D$6</f>
        <v>0</v>
      </c>
      <c r="J1001" s="186">
        <f>'INFO'!$D$7</f>
        <v>0</v>
      </c>
      <c r="K1001" t="s" s="187">
        <f>'INFO'!$D$8</f>
      </c>
      <c r="L1001" s="186">
        <f>'INFO'!$D$9</f>
        <v>0</v>
      </c>
      <c r="M1001" s="186">
        <f>'INFO'!$D$10</f>
        <v>0</v>
      </c>
      <c r="N1001" t="s" s="187">
        <f>'INFO'!$D$11</f>
      </c>
      <c r="O1001" s="186">
        <f>'INFO'!$D$13</f>
        <v>0</v>
      </c>
      <c r="P1001" s="186">
        <f>'INFO'!$D$14</f>
        <v>0</v>
      </c>
      <c r="Q1001" t="s" s="187">
        <f>'INFO'!$D$15</f>
      </c>
      <c r="R1001" s="188">
        <f>'INFO'!$D$17</f>
      </c>
      <c r="S1001" t="s" s="187">
        <f>'INFO'!$D$18</f>
      </c>
      <c r="T1001" t="s" s="187">
        <f>'INFO'!$D$19</f>
      </c>
      <c r="U1001" s="186">
        <f>'INFO'!$D$22</f>
        <v>0</v>
      </c>
      <c r="V1001" s="186">
        <f>'INFO'!$D$23</f>
        <v>0</v>
      </c>
      <c r="W1001" t="s" s="187">
        <f>'INFO'!$D$24</f>
      </c>
      <c r="X1001" s="186">
        <f>'INFO'!$D$25</f>
        <v>0</v>
      </c>
      <c r="Y1001" s="186">
        <f>'INFO'!$D$26</f>
        <v>0</v>
      </c>
      <c r="Z1001" s="186">
        <f>'INFO'!$D$27</f>
        <v>0</v>
      </c>
      <c r="AA1001" t="s" s="187">
        <f>'INFO'!$D$28</f>
      </c>
      <c r="AB1001" s="186">
        <f>'INFO'!$D$29</f>
        <v>0</v>
      </c>
      <c r="AC1001" s="189">
        <f>'INFO'!$J$10</f>
        <v>0</v>
      </c>
      <c r="AD1001" s="186">
        <f>'INFO'!$J$9</f>
        <v>0</v>
      </c>
      <c r="AE1001" s="186">
        <f>IF($G$988&gt;0,10*$G$988/D1001,0)</f>
        <v>0</v>
      </c>
    </row>
    <row r="1002" ht="15.35" customHeight="1">
      <c r="A1002" t="s" s="180">
        <v>534</v>
      </c>
      <c r="B1002" t="s" s="204">
        <v>145</v>
      </c>
      <c r="C1002" s="205">
        <v>10091</v>
      </c>
      <c r="D1002" s="182">
        <f>_xlfn.SUMIFS('HOLDS'!K1:K155,'HOLDS'!C1:C155,B1002)+_xlfn.SUMIFS('HOLDS'!K1:K155,'HOLDS'!C1:C155,"CH.GR.MISET")</f>
        <v>0</v>
      </c>
      <c r="E1002" t="s" s="183">
        <v>3</v>
      </c>
      <c r="F1002" s="184">
        <f>VLOOKUP(B1002,'HOLDS'!C1:T155,5,FALSE)</f>
        <v>138</v>
      </c>
      <c r="G1002" s="182">
        <f>_xlfn.SUMIFS('HOLDS'!K1:K155,'HOLDS'!C1:C155,B1002)</f>
        <v>0</v>
      </c>
      <c r="H1002" s="185">
        <f>F1002*G1002</f>
        <v>0</v>
      </c>
      <c r="I1002" s="186">
        <f>'INFO'!$D$6</f>
        <v>0</v>
      </c>
      <c r="J1002" s="186">
        <f>'INFO'!$D$7</f>
        <v>0</v>
      </c>
      <c r="K1002" t="s" s="187">
        <f>'INFO'!$D$8</f>
      </c>
      <c r="L1002" s="186">
        <f>'INFO'!$D$9</f>
        <v>0</v>
      </c>
      <c r="M1002" s="186">
        <f>'INFO'!$D$10</f>
        <v>0</v>
      </c>
      <c r="N1002" t="s" s="187">
        <f>'INFO'!$D$11</f>
      </c>
      <c r="O1002" s="186">
        <f>'INFO'!$D$13</f>
        <v>0</v>
      </c>
      <c r="P1002" s="186">
        <f>'INFO'!$D$14</f>
        <v>0</v>
      </c>
      <c r="Q1002" t="s" s="187">
        <f>'INFO'!$D$15</f>
      </c>
      <c r="R1002" s="188">
        <f>'INFO'!$D$17</f>
      </c>
      <c r="S1002" t="s" s="187">
        <f>'INFO'!$D$18</f>
      </c>
      <c r="T1002" t="s" s="187">
        <f>'INFO'!$D$19</f>
      </c>
      <c r="U1002" s="186">
        <f>'INFO'!$D$22</f>
        <v>0</v>
      </c>
      <c r="V1002" s="186">
        <f>'INFO'!$D$23</f>
        <v>0</v>
      </c>
      <c r="W1002" t="s" s="187">
        <f>'INFO'!$D$24</f>
      </c>
      <c r="X1002" s="186">
        <f>'INFO'!$D$25</f>
        <v>0</v>
      </c>
      <c r="Y1002" s="186">
        <f>'INFO'!$D$26</f>
        <v>0</v>
      </c>
      <c r="Z1002" s="186">
        <f>'INFO'!$D$27</f>
        <v>0</v>
      </c>
      <c r="AA1002" t="s" s="187">
        <f>'INFO'!$D$28</f>
      </c>
      <c r="AB1002" s="186">
        <f>'INFO'!$D$29</f>
        <v>0</v>
      </c>
      <c r="AC1002" s="189">
        <f>'INFO'!$J$10</f>
        <v>0</v>
      </c>
      <c r="AD1002" s="186">
        <f>'INFO'!$J$9</f>
        <v>0</v>
      </c>
      <c r="AE1002" s="186">
        <f>IF($G$988&gt;0,10*$G$988/D1002,0)</f>
        <v>0</v>
      </c>
    </row>
    <row r="1003" ht="15.35" customHeight="1">
      <c r="A1003" t="s" s="180">
        <v>535</v>
      </c>
      <c r="B1003" t="s" s="204">
        <v>147</v>
      </c>
      <c r="C1003" s="205">
        <v>10091</v>
      </c>
      <c r="D1003" s="182">
        <f>_xlfn.SUMIFS('HOLDS'!K1:K155,'HOLDS'!C1:C155,B1003)+_xlfn.SUMIFS('HOLDS'!K1:K155,'HOLDS'!C1:C155,"CH.GR.MISET")</f>
        <v>0</v>
      </c>
      <c r="E1003" t="s" s="183">
        <v>3</v>
      </c>
      <c r="F1003" s="184">
        <f>VLOOKUP(B1003,'HOLDS'!C1:T155,5,FALSE)</f>
        <v>131.5</v>
      </c>
      <c r="G1003" s="182">
        <f>_xlfn.SUMIFS('HOLDS'!K1:K155,'HOLDS'!C1:C155,B1003)</f>
        <v>0</v>
      </c>
      <c r="H1003" s="185">
        <f>F1003*G1003</f>
        <v>0</v>
      </c>
      <c r="I1003" s="186">
        <f>'INFO'!$D$6</f>
        <v>0</v>
      </c>
      <c r="J1003" s="186">
        <f>'INFO'!$D$7</f>
        <v>0</v>
      </c>
      <c r="K1003" t="s" s="187">
        <f>'INFO'!$D$8</f>
      </c>
      <c r="L1003" s="186">
        <f>'INFO'!$D$9</f>
        <v>0</v>
      </c>
      <c r="M1003" s="186">
        <f>'INFO'!$D$10</f>
        <v>0</v>
      </c>
      <c r="N1003" t="s" s="187">
        <f>'INFO'!$D$11</f>
      </c>
      <c r="O1003" s="186">
        <f>'INFO'!$D$13</f>
        <v>0</v>
      </c>
      <c r="P1003" s="186">
        <f>'INFO'!$D$14</f>
        <v>0</v>
      </c>
      <c r="Q1003" t="s" s="187">
        <f>'INFO'!$D$15</f>
      </c>
      <c r="R1003" s="188">
        <f>'INFO'!$D$17</f>
      </c>
      <c r="S1003" t="s" s="187">
        <f>'INFO'!$D$18</f>
      </c>
      <c r="T1003" t="s" s="187">
        <f>'INFO'!$D$19</f>
      </c>
      <c r="U1003" s="186">
        <f>'INFO'!$D$22</f>
        <v>0</v>
      </c>
      <c r="V1003" s="186">
        <f>'INFO'!$D$23</f>
        <v>0</v>
      </c>
      <c r="W1003" t="s" s="187">
        <f>'INFO'!$D$24</f>
      </c>
      <c r="X1003" s="186">
        <f>'INFO'!$D$25</f>
        <v>0</v>
      </c>
      <c r="Y1003" s="186">
        <f>'INFO'!$D$26</f>
        <v>0</v>
      </c>
      <c r="Z1003" s="186">
        <f>'INFO'!$D$27</f>
        <v>0</v>
      </c>
      <c r="AA1003" t="s" s="187">
        <f>'INFO'!$D$28</f>
      </c>
      <c r="AB1003" s="186">
        <f>'INFO'!$D$29</f>
        <v>0</v>
      </c>
      <c r="AC1003" s="189">
        <f>'INFO'!$J$10</f>
        <v>0</v>
      </c>
      <c r="AD1003" s="186">
        <f>'INFO'!$J$9</f>
        <v>0</v>
      </c>
      <c r="AE1003" s="186">
        <f>IF($G$988&gt;0,10*$G$988/D1003,0)</f>
        <v>0</v>
      </c>
    </row>
    <row r="1004" ht="15.35" customHeight="1">
      <c r="A1004" t="s" s="180">
        <v>536</v>
      </c>
      <c r="B1004" t="s" s="204">
        <v>149</v>
      </c>
      <c r="C1004" s="205">
        <v>10091</v>
      </c>
      <c r="D1004" s="182">
        <f>_xlfn.SUMIFS('HOLDS'!K1:K155,'HOLDS'!C1:C155,B1004)+_xlfn.SUMIFS('HOLDS'!K1:K155,'HOLDS'!C1:C155,"CH.GR.MISET")</f>
        <v>0</v>
      </c>
      <c r="E1004" t="s" s="183">
        <v>3</v>
      </c>
      <c r="F1004" s="184">
        <f>VLOOKUP(B1004,'HOLDS'!C1:T155,5,FALSE)</f>
        <v>139.5</v>
      </c>
      <c r="G1004" s="182">
        <f>_xlfn.SUMIFS('HOLDS'!K1:K155,'HOLDS'!C1:C155,B1004)</f>
        <v>0</v>
      </c>
      <c r="H1004" s="185">
        <f>F1004*G1004</f>
        <v>0</v>
      </c>
      <c r="I1004" s="186">
        <f>'INFO'!$D$6</f>
        <v>0</v>
      </c>
      <c r="J1004" s="186">
        <f>'INFO'!$D$7</f>
        <v>0</v>
      </c>
      <c r="K1004" t="s" s="187">
        <f>'INFO'!$D$8</f>
      </c>
      <c r="L1004" s="186">
        <f>'INFO'!$D$9</f>
        <v>0</v>
      </c>
      <c r="M1004" s="186">
        <f>'INFO'!$D$10</f>
        <v>0</v>
      </c>
      <c r="N1004" t="s" s="187">
        <f>'INFO'!$D$11</f>
      </c>
      <c r="O1004" s="186">
        <f>'INFO'!$D$13</f>
        <v>0</v>
      </c>
      <c r="P1004" s="186">
        <f>'INFO'!$D$14</f>
        <v>0</v>
      </c>
      <c r="Q1004" t="s" s="187">
        <f>'INFO'!$D$15</f>
      </c>
      <c r="R1004" s="188">
        <f>'INFO'!$D$17</f>
      </c>
      <c r="S1004" t="s" s="187">
        <f>'INFO'!$D$18</f>
      </c>
      <c r="T1004" t="s" s="187">
        <f>'INFO'!$D$19</f>
      </c>
      <c r="U1004" s="186">
        <f>'INFO'!$D$22</f>
        <v>0</v>
      </c>
      <c r="V1004" s="186">
        <f>'INFO'!$D$23</f>
        <v>0</v>
      </c>
      <c r="W1004" t="s" s="187">
        <f>'INFO'!$D$24</f>
      </c>
      <c r="X1004" s="186">
        <f>'INFO'!$D$25</f>
        <v>0</v>
      </c>
      <c r="Y1004" s="186">
        <f>'INFO'!$D$26</f>
        <v>0</v>
      </c>
      <c r="Z1004" s="186">
        <f>'INFO'!$D$27</f>
        <v>0</v>
      </c>
      <c r="AA1004" t="s" s="187">
        <f>'INFO'!$D$28</f>
      </c>
      <c r="AB1004" s="186">
        <f>'INFO'!$D$29</f>
        <v>0</v>
      </c>
      <c r="AC1004" s="189">
        <f>'INFO'!$J$10</f>
        <v>0</v>
      </c>
      <c r="AD1004" s="186">
        <f>'INFO'!$J$9</f>
        <v>0</v>
      </c>
      <c r="AE1004" s="186">
        <f>IF($G$988&gt;0,10*$G$988/D1004,0)</f>
        <v>0</v>
      </c>
    </row>
    <row r="1005" ht="15.35" customHeight="1">
      <c r="A1005" t="s" s="180">
        <v>537</v>
      </c>
      <c r="B1005" t="s" s="204">
        <v>151</v>
      </c>
      <c r="C1005" s="205">
        <v>10091</v>
      </c>
      <c r="D1005" s="182">
        <f>_xlfn.SUMIFS('HOLDS'!K1:K155,'HOLDS'!C1:C155,B1005)+_xlfn.SUMIFS('HOLDS'!K1:K155,'HOLDS'!C1:C155,"CH.GR.MISET")</f>
        <v>0</v>
      </c>
      <c r="E1005" t="s" s="183">
        <v>3</v>
      </c>
      <c r="F1005" s="184">
        <f>VLOOKUP(B1005,'HOLDS'!C1:T155,5,FALSE)</f>
        <v>156.5</v>
      </c>
      <c r="G1005" s="182">
        <f>_xlfn.SUMIFS('HOLDS'!K1:K155,'HOLDS'!C1:C155,B1005)</f>
        <v>0</v>
      </c>
      <c r="H1005" s="185">
        <f>F1005*G1005</f>
        <v>0</v>
      </c>
      <c r="I1005" s="186">
        <f>'INFO'!$D$6</f>
        <v>0</v>
      </c>
      <c r="J1005" s="186">
        <f>'INFO'!$D$7</f>
        <v>0</v>
      </c>
      <c r="K1005" t="s" s="187">
        <f>'INFO'!$D$8</f>
      </c>
      <c r="L1005" s="186">
        <f>'INFO'!$D$9</f>
        <v>0</v>
      </c>
      <c r="M1005" s="186">
        <f>'INFO'!$D$10</f>
        <v>0</v>
      </c>
      <c r="N1005" t="s" s="187">
        <f>'INFO'!$D$11</f>
      </c>
      <c r="O1005" s="186">
        <f>'INFO'!$D$13</f>
        <v>0</v>
      </c>
      <c r="P1005" s="186">
        <f>'INFO'!$D$14</f>
        <v>0</v>
      </c>
      <c r="Q1005" t="s" s="187">
        <f>'INFO'!$D$15</f>
      </c>
      <c r="R1005" s="188">
        <f>'INFO'!$D$17</f>
      </c>
      <c r="S1005" t="s" s="187">
        <f>'INFO'!$D$18</f>
      </c>
      <c r="T1005" t="s" s="187">
        <f>'INFO'!$D$19</f>
      </c>
      <c r="U1005" s="186">
        <f>'INFO'!$D$22</f>
        <v>0</v>
      </c>
      <c r="V1005" s="186">
        <f>'INFO'!$D$23</f>
        <v>0</v>
      </c>
      <c r="W1005" t="s" s="187">
        <f>'INFO'!$D$24</f>
      </c>
      <c r="X1005" s="186">
        <f>'INFO'!$D$25</f>
        <v>0</v>
      </c>
      <c r="Y1005" s="186">
        <f>'INFO'!$D$26</f>
        <v>0</v>
      </c>
      <c r="Z1005" s="186">
        <f>'INFO'!$D$27</f>
        <v>0</v>
      </c>
      <c r="AA1005" t="s" s="187">
        <f>'INFO'!$D$28</f>
      </c>
      <c r="AB1005" s="186">
        <f>'INFO'!$D$29</f>
        <v>0</v>
      </c>
      <c r="AC1005" s="189">
        <f>'INFO'!$J$10</f>
        <v>0</v>
      </c>
      <c r="AD1005" s="186">
        <f>'INFO'!$J$9</f>
        <v>0</v>
      </c>
      <c r="AE1005" s="186">
        <f>IF($G$988&gt;0,10*$G$988/D1005,0)</f>
        <v>0</v>
      </c>
    </row>
    <row r="1006" ht="15.35" customHeight="1">
      <c r="A1006" t="s" s="180">
        <v>538</v>
      </c>
      <c r="B1006" t="s" s="204">
        <v>153</v>
      </c>
      <c r="C1006" s="205">
        <v>10091</v>
      </c>
      <c r="D1006" s="182">
        <f>_xlfn.SUMIFS('HOLDS'!K1:K155,'HOLDS'!C1:C155,B1006)+_xlfn.SUMIFS('HOLDS'!K1:K155,'HOLDS'!C1:C155,"CH.GR.MISET")</f>
        <v>0</v>
      </c>
      <c r="E1006" t="s" s="183">
        <v>3</v>
      </c>
      <c r="F1006" s="184">
        <f>VLOOKUP(B1006,'HOLDS'!C1:T155,5,FALSE)</f>
        <v>151</v>
      </c>
      <c r="G1006" s="182">
        <f>_xlfn.SUMIFS('HOLDS'!K1:K155,'HOLDS'!C1:C155,B1006)</f>
        <v>0</v>
      </c>
      <c r="H1006" s="185">
        <f>F1006*G1006</f>
        <v>0</v>
      </c>
      <c r="I1006" s="186">
        <f>'INFO'!$D$6</f>
        <v>0</v>
      </c>
      <c r="J1006" s="186">
        <f>'INFO'!$D$7</f>
        <v>0</v>
      </c>
      <c r="K1006" t="s" s="187">
        <f>'INFO'!$D$8</f>
      </c>
      <c r="L1006" s="186">
        <f>'INFO'!$D$9</f>
        <v>0</v>
      </c>
      <c r="M1006" s="186">
        <f>'INFO'!$D$10</f>
        <v>0</v>
      </c>
      <c r="N1006" t="s" s="187">
        <f>'INFO'!$D$11</f>
      </c>
      <c r="O1006" s="186">
        <f>'INFO'!$D$13</f>
        <v>0</v>
      </c>
      <c r="P1006" s="186">
        <f>'INFO'!$D$14</f>
        <v>0</v>
      </c>
      <c r="Q1006" t="s" s="187">
        <f>'INFO'!$D$15</f>
      </c>
      <c r="R1006" s="188">
        <f>'INFO'!$D$17</f>
      </c>
      <c r="S1006" t="s" s="187">
        <f>'INFO'!$D$18</f>
      </c>
      <c r="T1006" t="s" s="187">
        <f>'INFO'!$D$19</f>
      </c>
      <c r="U1006" s="186">
        <f>'INFO'!$D$22</f>
        <v>0</v>
      </c>
      <c r="V1006" s="186">
        <f>'INFO'!$D$23</f>
        <v>0</v>
      </c>
      <c r="W1006" t="s" s="187">
        <f>'INFO'!$D$24</f>
      </c>
      <c r="X1006" s="186">
        <f>'INFO'!$D$25</f>
        <v>0</v>
      </c>
      <c r="Y1006" s="186">
        <f>'INFO'!$D$26</f>
        <v>0</v>
      </c>
      <c r="Z1006" s="186">
        <f>'INFO'!$D$27</f>
        <v>0</v>
      </c>
      <c r="AA1006" t="s" s="187">
        <f>'INFO'!$D$28</f>
      </c>
      <c r="AB1006" s="186">
        <f>'INFO'!$D$29</f>
        <v>0</v>
      </c>
      <c r="AC1006" s="189">
        <f>'INFO'!$J$10</f>
        <v>0</v>
      </c>
      <c r="AD1006" s="186">
        <f>'INFO'!$J$9</f>
        <v>0</v>
      </c>
      <c r="AE1006" s="186">
        <f>IF($G$988&gt;0,10*$G$988/D1006,0)</f>
        <v>0</v>
      </c>
    </row>
    <row r="1007" ht="15.35" customHeight="1">
      <c r="A1007" t="s" s="180">
        <v>539</v>
      </c>
      <c r="B1007" t="s" s="204">
        <v>155</v>
      </c>
      <c r="C1007" s="205">
        <v>10091</v>
      </c>
      <c r="D1007" s="182">
        <f>_xlfn.SUMIFS('HOLDS'!K1:K155,'HOLDS'!C1:C155,B1007)+_xlfn.SUMIFS('HOLDS'!K1:K155,'HOLDS'!C1:C155,"CH.GR.MISET")</f>
        <v>0</v>
      </c>
      <c r="E1007" t="s" s="183">
        <v>3</v>
      </c>
      <c r="F1007" s="184">
        <f>VLOOKUP(B1007,'HOLDS'!C1:T155,5,FALSE)</f>
        <v>162.5</v>
      </c>
      <c r="G1007" s="182">
        <f>_xlfn.SUMIFS('HOLDS'!K1:K155,'HOLDS'!C1:C155,B1007)</f>
        <v>0</v>
      </c>
      <c r="H1007" s="185">
        <f>F1007*G1007</f>
        <v>0</v>
      </c>
      <c r="I1007" s="186">
        <f>'INFO'!$D$6</f>
        <v>0</v>
      </c>
      <c r="J1007" s="186">
        <f>'INFO'!$D$7</f>
        <v>0</v>
      </c>
      <c r="K1007" t="s" s="187">
        <f>'INFO'!$D$8</f>
      </c>
      <c r="L1007" s="186">
        <f>'INFO'!$D$9</f>
        <v>0</v>
      </c>
      <c r="M1007" s="186">
        <f>'INFO'!$D$10</f>
        <v>0</v>
      </c>
      <c r="N1007" t="s" s="187">
        <f>'INFO'!$D$11</f>
      </c>
      <c r="O1007" s="186">
        <f>'INFO'!$D$13</f>
        <v>0</v>
      </c>
      <c r="P1007" s="186">
        <f>'INFO'!$D$14</f>
        <v>0</v>
      </c>
      <c r="Q1007" t="s" s="187">
        <f>'INFO'!$D$15</f>
      </c>
      <c r="R1007" s="188">
        <f>'INFO'!$D$17</f>
      </c>
      <c r="S1007" t="s" s="187">
        <f>'INFO'!$D$18</f>
      </c>
      <c r="T1007" t="s" s="187">
        <f>'INFO'!$D$19</f>
      </c>
      <c r="U1007" s="186">
        <f>'INFO'!$D$22</f>
        <v>0</v>
      </c>
      <c r="V1007" s="186">
        <f>'INFO'!$D$23</f>
        <v>0</v>
      </c>
      <c r="W1007" t="s" s="187">
        <f>'INFO'!$D$24</f>
      </c>
      <c r="X1007" s="186">
        <f>'INFO'!$D$25</f>
        <v>0</v>
      </c>
      <c r="Y1007" s="186">
        <f>'INFO'!$D$26</f>
        <v>0</v>
      </c>
      <c r="Z1007" s="186">
        <f>'INFO'!$D$27</f>
        <v>0</v>
      </c>
      <c r="AA1007" t="s" s="187">
        <f>'INFO'!$D$28</f>
      </c>
      <c r="AB1007" s="186">
        <f>'INFO'!$D$29</f>
        <v>0</v>
      </c>
      <c r="AC1007" s="189">
        <f>'INFO'!$J$10</f>
        <v>0</v>
      </c>
      <c r="AD1007" s="186">
        <f>'INFO'!$J$9</f>
        <v>0</v>
      </c>
      <c r="AE1007" s="186">
        <f>IF($G$988&gt;0,10*$G$988/D1007,0)</f>
        <v>0</v>
      </c>
    </row>
    <row r="1008" ht="15.35" customHeight="1">
      <c r="A1008" t="s" s="180">
        <v>540</v>
      </c>
      <c r="B1008" t="s" s="204">
        <v>157</v>
      </c>
      <c r="C1008" s="205">
        <v>10091</v>
      </c>
      <c r="D1008" s="182">
        <f>_xlfn.SUMIFS('HOLDS'!K1:K155,'HOLDS'!C1:C155,B1008)+_xlfn.SUMIFS('HOLDS'!K1:K155,'HOLDS'!C1:C155,"CH.GR.MISET")</f>
        <v>0</v>
      </c>
      <c r="E1008" t="s" s="183">
        <v>3</v>
      </c>
      <c r="F1008" s="184">
        <f>VLOOKUP(B1008,'HOLDS'!C1:T155,5,FALSE)</f>
        <v>139.5</v>
      </c>
      <c r="G1008" s="182">
        <f>_xlfn.SUMIFS('HOLDS'!K1:K155,'HOLDS'!C1:C155,B1008)</f>
        <v>0</v>
      </c>
      <c r="H1008" s="185">
        <f>F1008*G1008</f>
        <v>0</v>
      </c>
      <c r="I1008" s="186">
        <f>'INFO'!$D$6</f>
        <v>0</v>
      </c>
      <c r="J1008" s="186">
        <f>'INFO'!$D$7</f>
        <v>0</v>
      </c>
      <c r="K1008" t="s" s="187">
        <f>'INFO'!$D$8</f>
      </c>
      <c r="L1008" s="186">
        <f>'INFO'!$D$9</f>
        <v>0</v>
      </c>
      <c r="M1008" s="186">
        <f>'INFO'!$D$10</f>
        <v>0</v>
      </c>
      <c r="N1008" t="s" s="187">
        <f>'INFO'!$D$11</f>
      </c>
      <c r="O1008" s="186">
        <f>'INFO'!$D$13</f>
        <v>0</v>
      </c>
      <c r="P1008" s="186">
        <f>'INFO'!$D$14</f>
        <v>0</v>
      </c>
      <c r="Q1008" t="s" s="187">
        <f>'INFO'!$D$15</f>
      </c>
      <c r="R1008" s="188">
        <f>'INFO'!$D$17</f>
      </c>
      <c r="S1008" t="s" s="187">
        <f>'INFO'!$D$18</f>
      </c>
      <c r="T1008" t="s" s="187">
        <f>'INFO'!$D$19</f>
      </c>
      <c r="U1008" s="186">
        <f>'INFO'!$D$22</f>
        <v>0</v>
      </c>
      <c r="V1008" s="186">
        <f>'INFO'!$D$23</f>
        <v>0</v>
      </c>
      <c r="W1008" t="s" s="187">
        <f>'INFO'!$D$24</f>
      </c>
      <c r="X1008" s="186">
        <f>'INFO'!$D$25</f>
        <v>0</v>
      </c>
      <c r="Y1008" s="186">
        <f>'INFO'!$D$26</f>
        <v>0</v>
      </c>
      <c r="Z1008" s="186">
        <f>'INFO'!$D$27</f>
        <v>0</v>
      </c>
      <c r="AA1008" t="s" s="187">
        <f>'INFO'!$D$28</f>
      </c>
      <c r="AB1008" s="186">
        <f>'INFO'!$D$29</f>
        <v>0</v>
      </c>
      <c r="AC1008" s="189">
        <f>'INFO'!$J$10</f>
        <v>0</v>
      </c>
      <c r="AD1008" s="186">
        <f>'INFO'!$J$9</f>
        <v>0</v>
      </c>
      <c r="AE1008" s="186">
        <f>IF($G$988&gt;0,10*$G$988/D1008,0)</f>
        <v>0</v>
      </c>
    </row>
    <row r="1009" ht="15.35" customHeight="1">
      <c r="A1009" t="s" s="180">
        <v>541</v>
      </c>
      <c r="B1009" t="s" s="204">
        <v>160</v>
      </c>
      <c r="C1009" s="205">
        <v>10091</v>
      </c>
      <c r="D1009" s="182">
        <f>_xlfn.SUMIFS('HOLDS'!K1:K155,'HOLDS'!C1:C155,B1009)+_xlfn.SUMIFS('HOLDS'!K1:K155,'HOLDS'!C1:C155,"CH.GR.MISET")</f>
        <v>0</v>
      </c>
      <c r="E1009" t="s" s="183">
        <v>3</v>
      </c>
      <c r="F1009" s="184">
        <f>VLOOKUP(B1009,'HOLDS'!C1:T155,5,FALSE)</f>
        <v>227.5</v>
      </c>
      <c r="G1009" s="182">
        <f>_xlfn.SUMIFS('HOLDS'!K1:K155,'HOLDS'!C1:C155,B1009)</f>
        <v>0</v>
      </c>
      <c r="H1009" s="185">
        <f>F1009*G1009</f>
        <v>0</v>
      </c>
      <c r="I1009" s="186">
        <f>'INFO'!$D$6</f>
        <v>0</v>
      </c>
      <c r="J1009" s="186">
        <f>'INFO'!$D$7</f>
        <v>0</v>
      </c>
      <c r="K1009" t="s" s="187">
        <f>'INFO'!$D$8</f>
      </c>
      <c r="L1009" s="186">
        <f>'INFO'!$D$9</f>
        <v>0</v>
      </c>
      <c r="M1009" s="186">
        <f>'INFO'!$D$10</f>
        <v>0</v>
      </c>
      <c r="N1009" t="s" s="187">
        <f>'INFO'!$D$11</f>
      </c>
      <c r="O1009" s="186">
        <f>'INFO'!$D$13</f>
        <v>0</v>
      </c>
      <c r="P1009" s="186">
        <f>'INFO'!$D$14</f>
        <v>0</v>
      </c>
      <c r="Q1009" t="s" s="187">
        <f>'INFO'!$D$15</f>
      </c>
      <c r="R1009" s="188">
        <f>'INFO'!$D$17</f>
      </c>
      <c r="S1009" t="s" s="187">
        <f>'INFO'!$D$18</f>
      </c>
      <c r="T1009" t="s" s="187">
        <f>'INFO'!$D$19</f>
      </c>
      <c r="U1009" s="186">
        <f>'INFO'!$D$22</f>
        <v>0</v>
      </c>
      <c r="V1009" s="186">
        <f>'INFO'!$D$23</f>
        <v>0</v>
      </c>
      <c r="W1009" t="s" s="187">
        <f>'INFO'!$D$24</f>
      </c>
      <c r="X1009" s="186">
        <f>'INFO'!$D$25</f>
        <v>0</v>
      </c>
      <c r="Y1009" s="186">
        <f>'INFO'!$D$26</f>
        <v>0</v>
      </c>
      <c r="Z1009" s="186">
        <f>'INFO'!$D$27</f>
        <v>0</v>
      </c>
      <c r="AA1009" t="s" s="187">
        <f>'INFO'!$D$28</f>
      </c>
      <c r="AB1009" s="186">
        <f>'INFO'!$D$29</f>
        <v>0</v>
      </c>
      <c r="AC1009" s="189">
        <f>'INFO'!$J$10</f>
        <v>0</v>
      </c>
      <c r="AD1009" s="186">
        <f>'INFO'!$J$9</f>
        <v>0</v>
      </c>
      <c r="AE1009" s="186">
        <f>IF($G$988&gt;0,10*$G$988/D1009,0)</f>
        <v>0</v>
      </c>
    </row>
    <row r="1010" ht="15.35" customHeight="1">
      <c r="A1010" t="s" s="180">
        <v>542</v>
      </c>
      <c r="B1010" t="s" s="204">
        <v>162</v>
      </c>
      <c r="C1010" s="205">
        <v>10091</v>
      </c>
      <c r="D1010" s="182">
        <f>_xlfn.SUMIFS('HOLDS'!K1:K155,'HOLDS'!C1:C155,B1010)+_xlfn.SUMIFS('HOLDS'!K1:K155,'HOLDS'!C1:C155,"CH.GR.MISET")</f>
        <v>0</v>
      </c>
      <c r="E1010" t="s" s="183">
        <v>3</v>
      </c>
      <c r="F1010" s="184">
        <f>VLOOKUP(B1010,'HOLDS'!C1:T155,5,FALSE)</f>
        <v>156</v>
      </c>
      <c r="G1010" s="182">
        <f>_xlfn.SUMIFS('HOLDS'!K1:K155,'HOLDS'!C1:C155,B1010)</f>
        <v>0</v>
      </c>
      <c r="H1010" s="185">
        <f>F1010*G1010</f>
        <v>0</v>
      </c>
      <c r="I1010" s="186">
        <f>'INFO'!$D$6</f>
        <v>0</v>
      </c>
      <c r="J1010" s="186">
        <f>'INFO'!$D$7</f>
        <v>0</v>
      </c>
      <c r="K1010" t="s" s="187">
        <f>'INFO'!$D$8</f>
      </c>
      <c r="L1010" s="186">
        <f>'INFO'!$D$9</f>
        <v>0</v>
      </c>
      <c r="M1010" s="186">
        <f>'INFO'!$D$10</f>
        <v>0</v>
      </c>
      <c r="N1010" t="s" s="187">
        <f>'INFO'!$D$11</f>
      </c>
      <c r="O1010" s="186">
        <f>'INFO'!$D$13</f>
        <v>0</v>
      </c>
      <c r="P1010" s="186">
        <f>'INFO'!$D$14</f>
        <v>0</v>
      </c>
      <c r="Q1010" t="s" s="187">
        <f>'INFO'!$D$15</f>
      </c>
      <c r="R1010" s="188">
        <f>'INFO'!$D$17</f>
      </c>
      <c r="S1010" t="s" s="187">
        <f>'INFO'!$D$18</f>
      </c>
      <c r="T1010" t="s" s="187">
        <f>'INFO'!$D$19</f>
      </c>
      <c r="U1010" s="186">
        <f>'INFO'!$D$22</f>
        <v>0</v>
      </c>
      <c r="V1010" s="186">
        <f>'INFO'!$D$23</f>
        <v>0</v>
      </c>
      <c r="W1010" t="s" s="187">
        <f>'INFO'!$D$24</f>
      </c>
      <c r="X1010" s="186">
        <f>'INFO'!$D$25</f>
        <v>0</v>
      </c>
      <c r="Y1010" s="186">
        <f>'INFO'!$D$26</f>
        <v>0</v>
      </c>
      <c r="Z1010" s="186">
        <f>'INFO'!$D$27</f>
        <v>0</v>
      </c>
      <c r="AA1010" t="s" s="187">
        <f>'INFO'!$D$28</f>
      </c>
      <c r="AB1010" s="186">
        <f>'INFO'!$D$29</f>
        <v>0</v>
      </c>
      <c r="AC1010" s="189">
        <f>'INFO'!$J$10</f>
        <v>0</v>
      </c>
      <c r="AD1010" s="186">
        <f>'INFO'!$J$9</f>
        <v>0</v>
      </c>
      <c r="AE1010" s="186">
        <f>IF($G$988&gt;0,10*$G$988/D1010,0)</f>
        <v>0</v>
      </c>
    </row>
    <row r="1011" ht="15.35" customHeight="1">
      <c r="A1011" t="s" s="180">
        <v>543</v>
      </c>
      <c r="B1011" t="s" s="204">
        <v>164</v>
      </c>
      <c r="C1011" s="205">
        <v>10091</v>
      </c>
      <c r="D1011" s="182">
        <f>_xlfn.SUMIFS('HOLDS'!K1:K155,'HOLDS'!C1:C155,B1011)+_xlfn.SUMIFS('HOLDS'!K1:K155,'HOLDS'!C1:C155,"CH.GR.MISET")</f>
        <v>0</v>
      </c>
      <c r="E1011" t="s" s="183">
        <v>3</v>
      </c>
      <c r="F1011" s="184">
        <f>VLOOKUP(B1011,'HOLDS'!C1:T155,5,FALSE)</f>
        <v>148</v>
      </c>
      <c r="G1011" s="182">
        <f>_xlfn.SUMIFS('HOLDS'!K1:K155,'HOLDS'!C1:C155,B1011)</f>
        <v>0</v>
      </c>
      <c r="H1011" s="185">
        <f>F1011*G1011</f>
        <v>0</v>
      </c>
      <c r="I1011" s="186">
        <f>'INFO'!$D$6</f>
        <v>0</v>
      </c>
      <c r="J1011" s="186">
        <f>'INFO'!$D$7</f>
        <v>0</v>
      </c>
      <c r="K1011" t="s" s="187">
        <f>'INFO'!$D$8</f>
      </c>
      <c r="L1011" s="186">
        <f>'INFO'!$D$9</f>
        <v>0</v>
      </c>
      <c r="M1011" s="186">
        <f>'INFO'!$D$10</f>
        <v>0</v>
      </c>
      <c r="N1011" t="s" s="187">
        <f>'INFO'!$D$11</f>
      </c>
      <c r="O1011" s="186">
        <f>'INFO'!$D$13</f>
        <v>0</v>
      </c>
      <c r="P1011" s="186">
        <f>'INFO'!$D$14</f>
        <v>0</v>
      </c>
      <c r="Q1011" t="s" s="187">
        <f>'INFO'!$D$15</f>
      </c>
      <c r="R1011" s="188">
        <f>'INFO'!$D$17</f>
      </c>
      <c r="S1011" t="s" s="187">
        <f>'INFO'!$D$18</f>
      </c>
      <c r="T1011" t="s" s="187">
        <f>'INFO'!$D$19</f>
      </c>
      <c r="U1011" s="186">
        <f>'INFO'!$D$22</f>
        <v>0</v>
      </c>
      <c r="V1011" s="186">
        <f>'INFO'!$D$23</f>
        <v>0</v>
      </c>
      <c r="W1011" t="s" s="187">
        <f>'INFO'!$D$24</f>
      </c>
      <c r="X1011" s="186">
        <f>'INFO'!$D$25</f>
        <v>0</v>
      </c>
      <c r="Y1011" s="186">
        <f>'INFO'!$D$26</f>
        <v>0</v>
      </c>
      <c r="Z1011" s="186">
        <f>'INFO'!$D$27</f>
        <v>0</v>
      </c>
      <c r="AA1011" t="s" s="187">
        <f>'INFO'!$D$28</f>
      </c>
      <c r="AB1011" s="186">
        <f>'INFO'!$D$29</f>
        <v>0</v>
      </c>
      <c r="AC1011" s="189">
        <f>'INFO'!$J$10</f>
        <v>0</v>
      </c>
      <c r="AD1011" s="186">
        <f>'INFO'!$J$9</f>
        <v>0</v>
      </c>
      <c r="AE1011" s="186">
        <f>IF($G$988&gt;0,10*$G$988/D1011,0)</f>
        <v>0</v>
      </c>
    </row>
    <row r="1012" ht="15.35" customHeight="1">
      <c r="A1012" t="s" s="180">
        <v>544</v>
      </c>
      <c r="B1012" t="s" s="204">
        <v>166</v>
      </c>
      <c r="C1012" s="205">
        <v>10091</v>
      </c>
      <c r="D1012" s="182">
        <f>_xlfn.SUMIFS('HOLDS'!K1:K155,'HOLDS'!C1:C155,B1012)+_xlfn.SUMIFS('HOLDS'!K1:K155,'HOLDS'!C1:C155,"CH.GR.MISET")</f>
        <v>0</v>
      </c>
      <c r="E1012" t="s" s="183">
        <v>3</v>
      </c>
      <c r="F1012" s="184">
        <f>VLOOKUP(B1012,'HOLDS'!C1:T155,5,FALSE)</f>
        <v>157.5</v>
      </c>
      <c r="G1012" s="182">
        <f>_xlfn.SUMIFS('HOLDS'!K1:K155,'HOLDS'!C1:C155,B1012)</f>
        <v>0</v>
      </c>
      <c r="H1012" s="185">
        <f>F1012*G1012</f>
        <v>0</v>
      </c>
      <c r="I1012" s="186">
        <f>'INFO'!$D$6</f>
        <v>0</v>
      </c>
      <c r="J1012" s="186">
        <f>'INFO'!$D$7</f>
        <v>0</v>
      </c>
      <c r="K1012" t="s" s="187">
        <f>'INFO'!$D$8</f>
      </c>
      <c r="L1012" s="186">
        <f>'INFO'!$D$9</f>
        <v>0</v>
      </c>
      <c r="M1012" s="186">
        <f>'INFO'!$D$10</f>
        <v>0</v>
      </c>
      <c r="N1012" t="s" s="187">
        <f>'INFO'!$D$11</f>
      </c>
      <c r="O1012" s="186">
        <f>'INFO'!$D$13</f>
        <v>0</v>
      </c>
      <c r="P1012" s="186">
        <f>'INFO'!$D$14</f>
        <v>0</v>
      </c>
      <c r="Q1012" t="s" s="187">
        <f>'INFO'!$D$15</f>
      </c>
      <c r="R1012" s="188">
        <f>'INFO'!$D$17</f>
      </c>
      <c r="S1012" t="s" s="187">
        <f>'INFO'!$D$18</f>
      </c>
      <c r="T1012" t="s" s="187">
        <f>'INFO'!$D$19</f>
      </c>
      <c r="U1012" s="186">
        <f>'INFO'!$D$22</f>
        <v>0</v>
      </c>
      <c r="V1012" s="186">
        <f>'INFO'!$D$23</f>
        <v>0</v>
      </c>
      <c r="W1012" t="s" s="187">
        <f>'INFO'!$D$24</f>
      </c>
      <c r="X1012" s="186">
        <f>'INFO'!$D$25</f>
        <v>0</v>
      </c>
      <c r="Y1012" s="186">
        <f>'INFO'!$D$26</f>
        <v>0</v>
      </c>
      <c r="Z1012" s="186">
        <f>'INFO'!$D$27</f>
        <v>0</v>
      </c>
      <c r="AA1012" t="s" s="187">
        <f>'INFO'!$D$28</f>
      </c>
      <c r="AB1012" s="186">
        <f>'INFO'!$D$29</f>
        <v>0</v>
      </c>
      <c r="AC1012" s="189">
        <f>'INFO'!$J$10</f>
        <v>0</v>
      </c>
      <c r="AD1012" s="186">
        <f>'INFO'!$J$9</f>
        <v>0</v>
      </c>
      <c r="AE1012" s="186">
        <f>IF($G$988&gt;0,10*$G$988/D1012,0)</f>
        <v>0</v>
      </c>
    </row>
    <row r="1013" ht="15.35" customHeight="1">
      <c r="A1013" t="s" s="180">
        <v>545</v>
      </c>
      <c r="B1013" t="s" s="204">
        <v>168</v>
      </c>
      <c r="C1013" s="205">
        <v>10091</v>
      </c>
      <c r="D1013" s="182">
        <f>_xlfn.SUMIFS('HOLDS'!K1:K155,'HOLDS'!C1:C155,B1013)+_xlfn.SUMIFS('HOLDS'!K1:K155,'HOLDS'!C1:C155,"CH.GR.MISET")</f>
        <v>0</v>
      </c>
      <c r="E1013" t="s" s="183">
        <v>3</v>
      </c>
      <c r="F1013" s="184">
        <f>VLOOKUP(B1013,'HOLDS'!C1:T155,5,FALSE)</f>
        <v>166.5</v>
      </c>
      <c r="G1013" s="182">
        <f>_xlfn.SUMIFS('HOLDS'!K1:K155,'HOLDS'!C1:C155,B1013)</f>
        <v>0</v>
      </c>
      <c r="H1013" s="185">
        <f>F1013*G1013</f>
        <v>0</v>
      </c>
      <c r="I1013" s="186">
        <f>'INFO'!$D$6</f>
        <v>0</v>
      </c>
      <c r="J1013" s="186">
        <f>'INFO'!$D$7</f>
        <v>0</v>
      </c>
      <c r="K1013" t="s" s="187">
        <f>'INFO'!$D$8</f>
      </c>
      <c r="L1013" s="186">
        <f>'INFO'!$D$9</f>
        <v>0</v>
      </c>
      <c r="M1013" s="186">
        <f>'INFO'!$D$10</f>
        <v>0</v>
      </c>
      <c r="N1013" t="s" s="187">
        <f>'INFO'!$D$11</f>
      </c>
      <c r="O1013" s="186">
        <f>'INFO'!$D$13</f>
        <v>0</v>
      </c>
      <c r="P1013" s="186">
        <f>'INFO'!$D$14</f>
        <v>0</v>
      </c>
      <c r="Q1013" t="s" s="187">
        <f>'INFO'!$D$15</f>
      </c>
      <c r="R1013" s="188">
        <f>'INFO'!$D$17</f>
      </c>
      <c r="S1013" t="s" s="187">
        <f>'INFO'!$D$18</f>
      </c>
      <c r="T1013" t="s" s="187">
        <f>'INFO'!$D$19</f>
      </c>
      <c r="U1013" s="186">
        <f>'INFO'!$D$22</f>
        <v>0</v>
      </c>
      <c r="V1013" s="186">
        <f>'INFO'!$D$23</f>
        <v>0</v>
      </c>
      <c r="W1013" t="s" s="187">
        <f>'INFO'!$D$24</f>
      </c>
      <c r="X1013" s="186">
        <f>'INFO'!$D$25</f>
        <v>0</v>
      </c>
      <c r="Y1013" s="186">
        <f>'INFO'!$D$26</f>
        <v>0</v>
      </c>
      <c r="Z1013" s="186">
        <f>'INFO'!$D$27</f>
        <v>0</v>
      </c>
      <c r="AA1013" t="s" s="187">
        <f>'INFO'!$D$28</f>
      </c>
      <c r="AB1013" s="186">
        <f>'INFO'!$D$29</f>
        <v>0</v>
      </c>
      <c r="AC1013" s="189">
        <f>'INFO'!$J$10</f>
        <v>0</v>
      </c>
      <c r="AD1013" s="186">
        <f>'INFO'!$J$9</f>
        <v>0</v>
      </c>
      <c r="AE1013" s="186">
        <f>IF($G$988&gt;0,10*$G$988/D1013,0)</f>
        <v>0</v>
      </c>
    </row>
    <row r="1014" ht="15.35" customHeight="1">
      <c r="A1014" t="s" s="180">
        <v>546</v>
      </c>
      <c r="B1014" t="s" s="204">
        <v>170</v>
      </c>
      <c r="C1014" s="205">
        <v>10091</v>
      </c>
      <c r="D1014" s="182">
        <f>_xlfn.SUMIFS('HOLDS'!K1:K155,'HOLDS'!C1:C155,B1014)+_xlfn.SUMIFS('HOLDS'!K1:K155,'HOLDS'!C1:C155,"CH.GR.MISET")</f>
        <v>0</v>
      </c>
      <c r="E1014" t="s" s="183">
        <v>3</v>
      </c>
      <c r="F1014" s="184">
        <f>VLOOKUP(B1014,'HOLDS'!C1:T155,5,FALSE)</f>
        <v>166.5</v>
      </c>
      <c r="G1014" s="182">
        <f>_xlfn.SUMIFS('HOLDS'!K1:K155,'HOLDS'!C1:C155,B1014)</f>
        <v>0</v>
      </c>
      <c r="H1014" s="185">
        <f>F1014*G1014</f>
        <v>0</v>
      </c>
      <c r="I1014" s="186">
        <f>'INFO'!$D$6</f>
        <v>0</v>
      </c>
      <c r="J1014" s="186">
        <f>'INFO'!$D$7</f>
        <v>0</v>
      </c>
      <c r="K1014" t="s" s="187">
        <f>'INFO'!$D$8</f>
      </c>
      <c r="L1014" s="186">
        <f>'INFO'!$D$9</f>
        <v>0</v>
      </c>
      <c r="M1014" s="186">
        <f>'INFO'!$D$10</f>
        <v>0</v>
      </c>
      <c r="N1014" t="s" s="187">
        <f>'INFO'!$D$11</f>
      </c>
      <c r="O1014" s="186">
        <f>'INFO'!$D$13</f>
        <v>0</v>
      </c>
      <c r="P1014" s="186">
        <f>'INFO'!$D$14</f>
        <v>0</v>
      </c>
      <c r="Q1014" t="s" s="187">
        <f>'INFO'!$D$15</f>
      </c>
      <c r="R1014" s="188">
        <f>'INFO'!$D$17</f>
      </c>
      <c r="S1014" t="s" s="187">
        <f>'INFO'!$D$18</f>
      </c>
      <c r="T1014" t="s" s="187">
        <f>'INFO'!$D$19</f>
      </c>
      <c r="U1014" s="186">
        <f>'INFO'!$D$22</f>
        <v>0</v>
      </c>
      <c r="V1014" s="186">
        <f>'INFO'!$D$23</f>
        <v>0</v>
      </c>
      <c r="W1014" t="s" s="187">
        <f>'INFO'!$D$24</f>
      </c>
      <c r="X1014" s="186">
        <f>'INFO'!$D$25</f>
        <v>0</v>
      </c>
      <c r="Y1014" s="186">
        <f>'INFO'!$D$26</f>
        <v>0</v>
      </c>
      <c r="Z1014" s="186">
        <f>'INFO'!$D$27</f>
        <v>0</v>
      </c>
      <c r="AA1014" t="s" s="187">
        <f>'INFO'!$D$28</f>
      </c>
      <c r="AB1014" s="186">
        <f>'INFO'!$D$29</f>
        <v>0</v>
      </c>
      <c r="AC1014" s="189">
        <f>'INFO'!$J$10</f>
        <v>0</v>
      </c>
      <c r="AD1014" s="186">
        <f>'INFO'!$J$9</f>
        <v>0</v>
      </c>
      <c r="AE1014" s="186">
        <f>IF($G$988&gt;0,10*$G$988/D1014,0)</f>
        <v>0</v>
      </c>
    </row>
    <row r="1015" ht="15.35" customHeight="1">
      <c r="A1015" t="s" s="180">
        <v>547</v>
      </c>
      <c r="B1015" t="s" s="204">
        <v>172</v>
      </c>
      <c r="C1015" s="205">
        <v>10091</v>
      </c>
      <c r="D1015" s="182">
        <f>_xlfn.SUMIFS('HOLDS'!K1:K155,'HOLDS'!C1:C155,B1015)+_xlfn.SUMIFS('HOLDS'!K1:K155,'HOLDS'!C1:C155,"CH.GR.MISET")</f>
        <v>0</v>
      </c>
      <c r="E1015" t="s" s="183">
        <v>3</v>
      </c>
      <c r="F1015" s="184">
        <f>VLOOKUP(B1015,'HOLDS'!C1:T155,5,FALSE)</f>
        <v>164.5</v>
      </c>
      <c r="G1015" s="182">
        <f>_xlfn.SUMIFS('HOLDS'!K1:K155,'HOLDS'!C1:C155,B1015)</f>
        <v>0</v>
      </c>
      <c r="H1015" s="185">
        <f>F1015*G1015</f>
        <v>0</v>
      </c>
      <c r="I1015" s="186">
        <f>'INFO'!$D$6</f>
        <v>0</v>
      </c>
      <c r="J1015" s="186">
        <f>'INFO'!$D$7</f>
        <v>0</v>
      </c>
      <c r="K1015" t="s" s="187">
        <f>'INFO'!$D$8</f>
      </c>
      <c r="L1015" s="186">
        <f>'INFO'!$D$9</f>
        <v>0</v>
      </c>
      <c r="M1015" s="186">
        <f>'INFO'!$D$10</f>
        <v>0</v>
      </c>
      <c r="N1015" t="s" s="187">
        <f>'INFO'!$D$11</f>
      </c>
      <c r="O1015" s="186">
        <f>'INFO'!$D$13</f>
        <v>0</v>
      </c>
      <c r="P1015" s="186">
        <f>'INFO'!$D$14</f>
        <v>0</v>
      </c>
      <c r="Q1015" t="s" s="187">
        <f>'INFO'!$D$15</f>
      </c>
      <c r="R1015" s="188">
        <f>'INFO'!$D$17</f>
      </c>
      <c r="S1015" t="s" s="187">
        <f>'INFO'!$D$18</f>
      </c>
      <c r="T1015" t="s" s="187">
        <f>'INFO'!$D$19</f>
      </c>
      <c r="U1015" s="186">
        <f>'INFO'!$D$22</f>
        <v>0</v>
      </c>
      <c r="V1015" s="186">
        <f>'INFO'!$D$23</f>
        <v>0</v>
      </c>
      <c r="W1015" t="s" s="187">
        <f>'INFO'!$D$24</f>
      </c>
      <c r="X1015" s="186">
        <f>'INFO'!$D$25</f>
        <v>0</v>
      </c>
      <c r="Y1015" s="186">
        <f>'INFO'!$D$26</f>
        <v>0</v>
      </c>
      <c r="Z1015" s="186">
        <f>'INFO'!$D$27</f>
        <v>0</v>
      </c>
      <c r="AA1015" t="s" s="187">
        <f>'INFO'!$D$28</f>
      </c>
      <c r="AB1015" s="186">
        <f>'INFO'!$D$29</f>
        <v>0</v>
      </c>
      <c r="AC1015" s="189">
        <f>'INFO'!$J$10</f>
        <v>0</v>
      </c>
      <c r="AD1015" s="186">
        <f>'INFO'!$J$9</f>
        <v>0</v>
      </c>
      <c r="AE1015" s="186">
        <f>IF($G$988&gt;0,10*$G$988/D1015,0)</f>
        <v>0</v>
      </c>
    </row>
    <row r="1016" ht="15.35" customHeight="1">
      <c r="A1016" t="s" s="180">
        <v>548</v>
      </c>
      <c r="B1016" t="s" s="204">
        <v>174</v>
      </c>
      <c r="C1016" s="205">
        <v>10091</v>
      </c>
      <c r="D1016" s="182">
        <f>_xlfn.SUMIFS('HOLDS'!K1:K155,'HOLDS'!C1:C155,B1016)+_xlfn.SUMIFS('HOLDS'!K1:K155,'HOLDS'!C1:C155,"CH.GR.MISET")</f>
        <v>0</v>
      </c>
      <c r="E1016" t="s" s="183">
        <v>3</v>
      </c>
      <c r="F1016" s="184">
        <f>VLOOKUP(B1016,'HOLDS'!C1:T155,5,FALSE)</f>
        <v>148</v>
      </c>
      <c r="G1016" s="182">
        <f>_xlfn.SUMIFS('HOLDS'!K1:K155,'HOLDS'!C1:C155,B1016)</f>
        <v>0</v>
      </c>
      <c r="H1016" s="185">
        <f>F1016*G1016</f>
        <v>0</v>
      </c>
      <c r="I1016" s="186">
        <f>'INFO'!$D$6</f>
        <v>0</v>
      </c>
      <c r="J1016" s="186">
        <f>'INFO'!$D$7</f>
        <v>0</v>
      </c>
      <c r="K1016" t="s" s="187">
        <f>'INFO'!$D$8</f>
      </c>
      <c r="L1016" s="186">
        <f>'INFO'!$D$9</f>
        <v>0</v>
      </c>
      <c r="M1016" s="186">
        <f>'INFO'!$D$10</f>
        <v>0</v>
      </c>
      <c r="N1016" t="s" s="187">
        <f>'INFO'!$D$11</f>
      </c>
      <c r="O1016" s="186">
        <f>'INFO'!$D$13</f>
        <v>0</v>
      </c>
      <c r="P1016" s="186">
        <f>'INFO'!$D$14</f>
        <v>0</v>
      </c>
      <c r="Q1016" t="s" s="187">
        <f>'INFO'!$D$15</f>
      </c>
      <c r="R1016" s="188">
        <f>'INFO'!$D$17</f>
      </c>
      <c r="S1016" t="s" s="187">
        <f>'INFO'!$D$18</f>
      </c>
      <c r="T1016" t="s" s="187">
        <f>'INFO'!$D$19</f>
      </c>
      <c r="U1016" s="186">
        <f>'INFO'!$D$22</f>
        <v>0</v>
      </c>
      <c r="V1016" s="186">
        <f>'INFO'!$D$23</f>
        <v>0</v>
      </c>
      <c r="W1016" t="s" s="187">
        <f>'INFO'!$D$24</f>
      </c>
      <c r="X1016" s="186">
        <f>'INFO'!$D$25</f>
        <v>0</v>
      </c>
      <c r="Y1016" s="186">
        <f>'INFO'!$D$26</f>
        <v>0</v>
      </c>
      <c r="Z1016" s="186">
        <f>'INFO'!$D$27</f>
        <v>0</v>
      </c>
      <c r="AA1016" t="s" s="187">
        <f>'INFO'!$D$28</f>
      </c>
      <c r="AB1016" s="186">
        <f>'INFO'!$D$29</f>
        <v>0</v>
      </c>
      <c r="AC1016" s="189">
        <f>'INFO'!$J$10</f>
        <v>0</v>
      </c>
      <c r="AD1016" s="186">
        <f>'INFO'!$J$9</f>
        <v>0</v>
      </c>
      <c r="AE1016" s="186">
        <f>IF($G$988&gt;0,10*$G$988/D1016,0)</f>
        <v>0</v>
      </c>
    </row>
    <row r="1017" ht="15.35" customHeight="1">
      <c r="A1017" t="s" s="180">
        <v>549</v>
      </c>
      <c r="B1017" t="s" s="204">
        <v>177</v>
      </c>
      <c r="C1017" s="205">
        <v>10091</v>
      </c>
      <c r="D1017" s="182">
        <f>_xlfn.SUMIFS('HOLDS'!K1:K155,'HOLDS'!C1:C155,B1017)+_xlfn.SUMIFS('HOLDS'!K1:K155,'HOLDS'!C1:C155,"CH.GR.MISET")</f>
        <v>0</v>
      </c>
      <c r="E1017" t="s" s="183">
        <v>3</v>
      </c>
      <c r="F1017" s="184">
        <f>VLOOKUP(B1017,'HOLDS'!C1:T155,5,FALSE)</f>
        <v>155</v>
      </c>
      <c r="G1017" s="182">
        <f>_xlfn.SUMIFS('HOLDS'!K1:K155,'HOLDS'!C1:C155,B1017)</f>
        <v>0</v>
      </c>
      <c r="H1017" s="185">
        <f>F1017*G1017</f>
        <v>0</v>
      </c>
      <c r="I1017" s="186">
        <f>'INFO'!$D$6</f>
        <v>0</v>
      </c>
      <c r="J1017" s="186">
        <f>'INFO'!$D$7</f>
        <v>0</v>
      </c>
      <c r="K1017" t="s" s="187">
        <f>'INFO'!$D$8</f>
      </c>
      <c r="L1017" s="186">
        <f>'INFO'!$D$9</f>
        <v>0</v>
      </c>
      <c r="M1017" s="186">
        <f>'INFO'!$D$10</f>
        <v>0</v>
      </c>
      <c r="N1017" t="s" s="187">
        <f>'INFO'!$D$11</f>
      </c>
      <c r="O1017" s="186">
        <f>'INFO'!$D$13</f>
        <v>0</v>
      </c>
      <c r="P1017" s="186">
        <f>'INFO'!$D$14</f>
        <v>0</v>
      </c>
      <c r="Q1017" t="s" s="187">
        <f>'INFO'!$D$15</f>
      </c>
      <c r="R1017" s="188">
        <f>'INFO'!$D$17</f>
      </c>
      <c r="S1017" t="s" s="187">
        <f>'INFO'!$D$18</f>
      </c>
      <c r="T1017" t="s" s="187">
        <f>'INFO'!$D$19</f>
      </c>
      <c r="U1017" s="186">
        <f>'INFO'!$D$22</f>
        <v>0</v>
      </c>
      <c r="V1017" s="186">
        <f>'INFO'!$D$23</f>
        <v>0</v>
      </c>
      <c r="W1017" t="s" s="187">
        <f>'INFO'!$D$24</f>
      </c>
      <c r="X1017" s="186">
        <f>'INFO'!$D$25</f>
        <v>0</v>
      </c>
      <c r="Y1017" s="186">
        <f>'INFO'!$D$26</f>
        <v>0</v>
      </c>
      <c r="Z1017" s="186">
        <f>'INFO'!$D$27</f>
        <v>0</v>
      </c>
      <c r="AA1017" t="s" s="187">
        <f>'INFO'!$D$28</f>
      </c>
      <c r="AB1017" s="186">
        <f>'INFO'!$D$29</f>
        <v>0</v>
      </c>
      <c r="AC1017" s="189">
        <f>'INFO'!$J$10</f>
        <v>0</v>
      </c>
      <c r="AD1017" s="186">
        <f>'INFO'!$J$9</f>
        <v>0</v>
      </c>
      <c r="AE1017" s="186">
        <f>IF($G$988&gt;0,10*$G$988/D1017,0)</f>
        <v>0</v>
      </c>
    </row>
    <row r="1018" ht="15.35" customHeight="1">
      <c r="A1018" t="s" s="180">
        <v>550</v>
      </c>
      <c r="B1018" t="s" s="204">
        <v>180</v>
      </c>
      <c r="C1018" s="205">
        <v>10091</v>
      </c>
      <c r="D1018" s="182">
        <f>_xlfn.SUMIFS('HOLDS'!K1:K155,'HOLDS'!C1:C155,B1018)+_xlfn.SUMIFS('HOLDS'!K1:K155,'HOLDS'!C1:C155,"CH.GR.MISET")</f>
        <v>0</v>
      </c>
      <c r="E1018" t="s" s="183">
        <v>3</v>
      </c>
      <c r="F1018" s="184">
        <f>VLOOKUP(B1018,'HOLDS'!C1:T155,5,FALSE)</f>
        <v>140</v>
      </c>
      <c r="G1018" s="182">
        <f>_xlfn.SUMIFS('HOLDS'!K1:K155,'HOLDS'!C1:C155,B1018)</f>
        <v>0</v>
      </c>
      <c r="H1018" s="185">
        <f>F1018*G1018</f>
        <v>0</v>
      </c>
      <c r="I1018" s="186">
        <f>'INFO'!$D$6</f>
        <v>0</v>
      </c>
      <c r="J1018" s="186">
        <f>'INFO'!$D$7</f>
        <v>0</v>
      </c>
      <c r="K1018" t="s" s="187">
        <f>'INFO'!$D$8</f>
      </c>
      <c r="L1018" s="186">
        <f>'INFO'!$D$9</f>
        <v>0</v>
      </c>
      <c r="M1018" s="186">
        <f>'INFO'!$D$10</f>
        <v>0</v>
      </c>
      <c r="N1018" t="s" s="187">
        <f>'INFO'!$D$11</f>
      </c>
      <c r="O1018" s="186">
        <f>'INFO'!$D$13</f>
        <v>0</v>
      </c>
      <c r="P1018" s="186">
        <f>'INFO'!$D$14</f>
        <v>0</v>
      </c>
      <c r="Q1018" t="s" s="187">
        <f>'INFO'!$D$15</f>
      </c>
      <c r="R1018" s="188">
        <f>'INFO'!$D$17</f>
      </c>
      <c r="S1018" t="s" s="187">
        <f>'INFO'!$D$18</f>
      </c>
      <c r="T1018" t="s" s="187">
        <f>'INFO'!$D$19</f>
      </c>
      <c r="U1018" s="186">
        <f>'INFO'!$D$22</f>
        <v>0</v>
      </c>
      <c r="V1018" s="186">
        <f>'INFO'!$D$23</f>
        <v>0</v>
      </c>
      <c r="W1018" t="s" s="187">
        <f>'INFO'!$D$24</f>
      </c>
      <c r="X1018" s="186">
        <f>'INFO'!$D$25</f>
        <v>0</v>
      </c>
      <c r="Y1018" s="186">
        <f>'INFO'!$D$26</f>
        <v>0</v>
      </c>
      <c r="Z1018" s="186">
        <f>'INFO'!$D$27</f>
        <v>0</v>
      </c>
      <c r="AA1018" t="s" s="187">
        <f>'INFO'!$D$28</f>
      </c>
      <c r="AB1018" s="186">
        <f>'INFO'!$D$29</f>
        <v>0</v>
      </c>
      <c r="AC1018" s="189">
        <f>'INFO'!$J$10</f>
        <v>0</v>
      </c>
      <c r="AD1018" s="186">
        <f>'INFO'!$J$9</f>
        <v>0</v>
      </c>
      <c r="AE1018" s="191">
        <f>IF($G$988&gt;0,10*$G$988/D1018,0)</f>
        <v>0</v>
      </c>
    </row>
    <row r="1019" ht="15.35" customHeight="1">
      <c r="A1019" t="s" s="192">
        <v>551</v>
      </c>
      <c r="B1019" t="s" s="202">
        <v>331</v>
      </c>
      <c r="C1019" s="203">
        <v>10091</v>
      </c>
      <c r="D1019" s="169"/>
      <c r="E1019" t="s" s="194">
        <v>3</v>
      </c>
      <c r="F1019" s="195">
        <f>VLOOKUP(B1019,'MACROS'!C1:T87,5,FALSE)</f>
        <v>1993.5</v>
      </c>
      <c r="G1019" s="172">
        <f>_xlfn.SUMIFS('MACROS'!K1:K87,'MACROS'!C1:C87,B1019)</f>
        <v>0</v>
      </c>
      <c r="H1019" s="196">
        <f>F1019*G1019</f>
        <v>0</v>
      </c>
      <c r="I1019" s="197">
        <f>'INFO'!$D$6</f>
        <v>0</v>
      </c>
      <c r="J1019" s="197">
        <f>'INFO'!$D$7</f>
        <v>0</v>
      </c>
      <c r="K1019" t="s" s="198">
        <f>'INFO'!$D$8</f>
      </c>
      <c r="L1019" s="197">
        <f>'INFO'!$D$9</f>
        <v>0</v>
      </c>
      <c r="M1019" s="197">
        <f>'INFO'!$D$10</f>
        <v>0</v>
      </c>
      <c r="N1019" t="s" s="198">
        <f>'INFO'!$D$11</f>
      </c>
      <c r="O1019" s="197">
        <f>'INFO'!$D$13</f>
        <v>0</v>
      </c>
      <c r="P1019" s="197">
        <f>'INFO'!$D$14</f>
        <v>0</v>
      </c>
      <c r="Q1019" t="s" s="198">
        <f>'INFO'!$D$15</f>
      </c>
      <c r="R1019" s="199">
        <f>'INFO'!$D$17</f>
      </c>
      <c r="S1019" t="s" s="198">
        <f>'INFO'!$D$18</f>
      </c>
      <c r="T1019" t="s" s="198">
        <f>'INFO'!$D$19</f>
      </c>
      <c r="U1019" s="197">
        <f>'INFO'!$D$22</f>
        <v>0</v>
      </c>
      <c r="V1019" s="197">
        <f>'INFO'!$D$23</f>
        <v>0</v>
      </c>
      <c r="W1019" t="s" s="198">
        <f>'INFO'!$D$24</f>
      </c>
      <c r="X1019" s="197">
        <f>'INFO'!$D$25</f>
        <v>0</v>
      </c>
      <c r="Y1019" s="197">
        <f>'INFO'!$D$26</f>
        <v>0</v>
      </c>
      <c r="Z1019" s="197">
        <f>'INFO'!$D$27</f>
        <v>0</v>
      </c>
      <c r="AA1019" t="s" s="198">
        <f>'INFO'!$D$28</f>
      </c>
      <c r="AB1019" s="197">
        <f>'INFO'!$D$29</f>
        <v>0</v>
      </c>
      <c r="AC1019" s="200">
        <f>'INFO'!$J$10</f>
        <v>0</v>
      </c>
      <c r="AD1019" s="201">
        <f>'INFO'!$J$9</f>
        <v>0</v>
      </c>
      <c r="AE1019" s="179"/>
    </row>
    <row r="1020" ht="15.35" customHeight="1">
      <c r="A1020" t="s" s="180">
        <v>552</v>
      </c>
      <c r="B1020" t="s" s="204">
        <v>333</v>
      </c>
      <c r="C1020" s="205">
        <v>10091</v>
      </c>
      <c r="D1020" s="182">
        <f>_xlfn.SUMIFS('MACROS'!K1:K87,'MACROS'!C1:C87,B1020)+_xlfn.SUMIFS('MACROS'!K1:K87,'MACROS'!C1:C87,"CH.VM.MISET")</f>
        <v>0</v>
      </c>
      <c r="E1020" t="s" s="183">
        <v>3</v>
      </c>
      <c r="F1020" s="184">
        <f>VLOOKUP(B1020,'MACROS'!C1:T87,5,FALSE)</f>
        <v>164.5</v>
      </c>
      <c r="G1020" s="182">
        <f>_xlfn.SUMIFS('MACROS'!K1:K87,'MACROS'!C1:C87,B1020)</f>
        <v>0</v>
      </c>
      <c r="H1020" s="185">
        <f>F1020*G1020</f>
        <v>0</v>
      </c>
      <c r="I1020" s="186">
        <f>'INFO'!$D$6</f>
        <v>0</v>
      </c>
      <c r="J1020" s="186">
        <f>'INFO'!$D$7</f>
        <v>0</v>
      </c>
      <c r="K1020" t="s" s="187">
        <f>'INFO'!$D$8</f>
      </c>
      <c r="L1020" s="186">
        <f>'INFO'!$D$9</f>
        <v>0</v>
      </c>
      <c r="M1020" s="186">
        <f>'INFO'!$D$10</f>
        <v>0</v>
      </c>
      <c r="N1020" t="s" s="187">
        <f>'INFO'!$D$11</f>
      </c>
      <c r="O1020" s="186">
        <f>'INFO'!$D$13</f>
        <v>0</v>
      </c>
      <c r="P1020" s="186">
        <f>'INFO'!$D$14</f>
        <v>0</v>
      </c>
      <c r="Q1020" t="s" s="187">
        <f>'INFO'!$D$15</f>
      </c>
      <c r="R1020" s="188">
        <f>'INFO'!$D$17</f>
      </c>
      <c r="S1020" t="s" s="187">
        <f>'INFO'!$D$18</f>
      </c>
      <c r="T1020" t="s" s="187">
        <f>'INFO'!$D$19</f>
      </c>
      <c r="U1020" s="186">
        <f>'INFO'!$D$22</f>
        <v>0</v>
      </c>
      <c r="V1020" s="186">
        <f>'INFO'!$D$23</f>
        <v>0</v>
      </c>
      <c r="W1020" t="s" s="187">
        <f>'INFO'!$D$24</f>
      </c>
      <c r="X1020" s="186">
        <f>'INFO'!$D$25</f>
        <v>0</v>
      </c>
      <c r="Y1020" s="186">
        <f>'INFO'!$D$26</f>
        <v>0</v>
      </c>
      <c r="Z1020" s="186">
        <f>'INFO'!$D$27</f>
        <v>0</v>
      </c>
      <c r="AA1020" t="s" s="187">
        <f>'INFO'!$D$28</f>
      </c>
      <c r="AB1020" s="186">
        <f>'INFO'!$D$29</f>
        <v>0</v>
      </c>
      <c r="AC1020" s="189">
        <f>'INFO'!$J$10</f>
        <v>0</v>
      </c>
      <c r="AD1020" s="186">
        <f>'INFO'!$J$9</f>
        <v>0</v>
      </c>
      <c r="AE1020" s="190">
        <f>IF($G$1019&gt;0,10*$G$1019/D1020,0)</f>
        <v>0</v>
      </c>
    </row>
    <row r="1021" ht="15.35" customHeight="1">
      <c r="A1021" t="s" s="180">
        <v>553</v>
      </c>
      <c r="B1021" t="s" s="204">
        <v>335</v>
      </c>
      <c r="C1021" s="205">
        <v>10091</v>
      </c>
      <c r="D1021" s="182">
        <f>_xlfn.SUMIFS('MACROS'!K1:K87,'MACROS'!C1:C87,B1021)+_xlfn.SUMIFS('MACROS'!K1:K87,'MACROS'!C1:C87,"CH.VM.MISET")</f>
        <v>0</v>
      </c>
      <c r="E1021" t="s" s="183">
        <v>3</v>
      </c>
      <c r="F1021" s="184">
        <f>VLOOKUP(B1021,'MACROS'!C1:T87,5,FALSE)</f>
        <v>167.5</v>
      </c>
      <c r="G1021" s="182">
        <f>_xlfn.SUMIFS('MACROS'!K1:K87,'MACROS'!C1:C87,B1021)</f>
        <v>0</v>
      </c>
      <c r="H1021" s="185">
        <f>F1021*G1021</f>
        <v>0</v>
      </c>
      <c r="I1021" s="186">
        <f>'INFO'!$D$6</f>
        <v>0</v>
      </c>
      <c r="J1021" s="186">
        <f>'INFO'!$D$7</f>
        <v>0</v>
      </c>
      <c r="K1021" t="s" s="187">
        <f>'INFO'!$D$8</f>
      </c>
      <c r="L1021" s="186">
        <f>'INFO'!$D$9</f>
        <v>0</v>
      </c>
      <c r="M1021" s="186">
        <f>'INFO'!$D$10</f>
        <v>0</v>
      </c>
      <c r="N1021" t="s" s="187">
        <f>'INFO'!$D$11</f>
      </c>
      <c r="O1021" s="186">
        <f>'INFO'!$D$13</f>
        <v>0</v>
      </c>
      <c r="P1021" s="186">
        <f>'INFO'!$D$14</f>
        <v>0</v>
      </c>
      <c r="Q1021" t="s" s="187">
        <f>'INFO'!$D$15</f>
      </c>
      <c r="R1021" s="188">
        <f>'INFO'!$D$17</f>
      </c>
      <c r="S1021" t="s" s="187">
        <f>'INFO'!$D$18</f>
      </c>
      <c r="T1021" t="s" s="187">
        <f>'INFO'!$D$19</f>
      </c>
      <c r="U1021" s="186">
        <f>'INFO'!$D$22</f>
        <v>0</v>
      </c>
      <c r="V1021" s="186">
        <f>'INFO'!$D$23</f>
        <v>0</v>
      </c>
      <c r="W1021" t="s" s="187">
        <f>'INFO'!$D$24</f>
      </c>
      <c r="X1021" s="186">
        <f>'INFO'!$D$25</f>
        <v>0</v>
      </c>
      <c r="Y1021" s="186">
        <f>'INFO'!$D$26</f>
        <v>0</v>
      </c>
      <c r="Z1021" s="186">
        <f>'INFO'!$D$27</f>
        <v>0</v>
      </c>
      <c r="AA1021" t="s" s="187">
        <f>'INFO'!$D$28</f>
      </c>
      <c r="AB1021" s="186">
        <f>'INFO'!$D$29</f>
        <v>0</v>
      </c>
      <c r="AC1021" s="189">
        <f>'INFO'!$J$10</f>
        <v>0</v>
      </c>
      <c r="AD1021" s="186">
        <f>'INFO'!$J$9</f>
        <v>0</v>
      </c>
      <c r="AE1021" s="186">
        <f>IF($G$1019&gt;0,10*$G$1019/D1021,0)</f>
        <v>0</v>
      </c>
    </row>
    <row r="1022" ht="15.35" customHeight="1">
      <c r="A1022" t="s" s="180">
        <v>554</v>
      </c>
      <c r="B1022" t="s" s="204">
        <v>337</v>
      </c>
      <c r="C1022" s="205">
        <v>10091</v>
      </c>
      <c r="D1022" s="182">
        <f>_xlfn.SUMIFS('MACROS'!K1:K87,'MACROS'!C1:C87,B1022)+_xlfn.SUMIFS('MACROS'!K1:K87,'MACROS'!C1:C87,"CH.VM.MISET")</f>
        <v>0</v>
      </c>
      <c r="E1022" t="s" s="183">
        <v>3</v>
      </c>
      <c r="F1022" s="184">
        <f>VLOOKUP(B1022,'MACROS'!C1:T87,5,FALSE)</f>
        <v>139.5</v>
      </c>
      <c r="G1022" s="182">
        <f>_xlfn.SUMIFS('MACROS'!K1:K87,'MACROS'!C1:C87,B1022)</f>
        <v>0</v>
      </c>
      <c r="H1022" s="185">
        <f>F1022*G1022</f>
        <v>0</v>
      </c>
      <c r="I1022" s="186">
        <f>'INFO'!$D$6</f>
        <v>0</v>
      </c>
      <c r="J1022" s="186">
        <f>'INFO'!$D$7</f>
        <v>0</v>
      </c>
      <c r="K1022" t="s" s="187">
        <f>'INFO'!$D$8</f>
      </c>
      <c r="L1022" s="186">
        <f>'INFO'!$D$9</f>
        <v>0</v>
      </c>
      <c r="M1022" s="186">
        <f>'INFO'!$D$10</f>
        <v>0</v>
      </c>
      <c r="N1022" t="s" s="187">
        <f>'INFO'!$D$11</f>
      </c>
      <c r="O1022" s="186">
        <f>'INFO'!$D$13</f>
        <v>0</v>
      </c>
      <c r="P1022" s="186">
        <f>'INFO'!$D$14</f>
        <v>0</v>
      </c>
      <c r="Q1022" t="s" s="187">
        <f>'INFO'!$D$15</f>
      </c>
      <c r="R1022" s="188">
        <f>'INFO'!$D$17</f>
      </c>
      <c r="S1022" t="s" s="187">
        <f>'INFO'!$D$18</f>
      </c>
      <c r="T1022" t="s" s="187">
        <f>'INFO'!$D$19</f>
      </c>
      <c r="U1022" s="186">
        <f>'INFO'!$D$22</f>
        <v>0</v>
      </c>
      <c r="V1022" s="186">
        <f>'INFO'!$D$23</f>
        <v>0</v>
      </c>
      <c r="W1022" t="s" s="187">
        <f>'INFO'!$D$24</f>
      </c>
      <c r="X1022" s="186">
        <f>'INFO'!$D$25</f>
        <v>0</v>
      </c>
      <c r="Y1022" s="186">
        <f>'INFO'!$D$26</f>
        <v>0</v>
      </c>
      <c r="Z1022" s="186">
        <f>'INFO'!$D$27</f>
        <v>0</v>
      </c>
      <c r="AA1022" t="s" s="187">
        <f>'INFO'!$D$28</f>
      </c>
      <c r="AB1022" s="186">
        <f>'INFO'!$D$29</f>
        <v>0</v>
      </c>
      <c r="AC1022" s="189">
        <f>'INFO'!$J$10</f>
        <v>0</v>
      </c>
      <c r="AD1022" s="186">
        <f>'INFO'!$J$9</f>
        <v>0</v>
      </c>
      <c r="AE1022" s="186">
        <f>IF($G$1019&gt;0,10*$G$1019/D1022,0)</f>
        <v>0</v>
      </c>
    </row>
    <row r="1023" ht="15.35" customHeight="1">
      <c r="A1023" t="s" s="180">
        <v>555</v>
      </c>
      <c r="B1023" t="s" s="204">
        <v>339</v>
      </c>
      <c r="C1023" s="205">
        <v>10091</v>
      </c>
      <c r="D1023" s="182">
        <f>_xlfn.SUMIFS('MACROS'!K1:K87,'MACROS'!C1:C87,B1023)+_xlfn.SUMIFS('MACROS'!K1:K87,'MACROS'!C1:C87,"CH.VM.MISET")</f>
        <v>0</v>
      </c>
      <c r="E1023" t="s" s="183">
        <v>3</v>
      </c>
      <c r="F1023" s="184">
        <f>VLOOKUP(B1023,'MACROS'!C1:T87,5,FALSE)</f>
        <v>134</v>
      </c>
      <c r="G1023" s="182">
        <f>_xlfn.SUMIFS('MACROS'!K1:K87,'MACROS'!C1:C87,B1023)</f>
        <v>0</v>
      </c>
      <c r="H1023" s="185">
        <f>F1023*G1023</f>
        <v>0</v>
      </c>
      <c r="I1023" s="186">
        <f>'INFO'!$D$6</f>
        <v>0</v>
      </c>
      <c r="J1023" s="186">
        <f>'INFO'!$D$7</f>
        <v>0</v>
      </c>
      <c r="K1023" t="s" s="187">
        <f>'INFO'!$D$8</f>
      </c>
      <c r="L1023" s="186">
        <f>'INFO'!$D$9</f>
        <v>0</v>
      </c>
      <c r="M1023" s="186">
        <f>'INFO'!$D$10</f>
        <v>0</v>
      </c>
      <c r="N1023" t="s" s="187">
        <f>'INFO'!$D$11</f>
      </c>
      <c r="O1023" s="186">
        <f>'INFO'!$D$13</f>
        <v>0</v>
      </c>
      <c r="P1023" s="186">
        <f>'INFO'!$D$14</f>
        <v>0</v>
      </c>
      <c r="Q1023" t="s" s="187">
        <f>'INFO'!$D$15</f>
      </c>
      <c r="R1023" s="188">
        <f>'INFO'!$D$17</f>
      </c>
      <c r="S1023" t="s" s="187">
        <f>'INFO'!$D$18</f>
      </c>
      <c r="T1023" t="s" s="187">
        <f>'INFO'!$D$19</f>
      </c>
      <c r="U1023" s="186">
        <f>'INFO'!$D$22</f>
        <v>0</v>
      </c>
      <c r="V1023" s="186">
        <f>'INFO'!$D$23</f>
        <v>0</v>
      </c>
      <c r="W1023" t="s" s="187">
        <f>'INFO'!$D$24</f>
      </c>
      <c r="X1023" s="186">
        <f>'INFO'!$D$25</f>
        <v>0</v>
      </c>
      <c r="Y1023" s="186">
        <f>'INFO'!$D$26</f>
        <v>0</v>
      </c>
      <c r="Z1023" s="186">
        <f>'INFO'!$D$27</f>
        <v>0</v>
      </c>
      <c r="AA1023" t="s" s="187">
        <f>'INFO'!$D$28</f>
      </c>
      <c r="AB1023" s="186">
        <f>'INFO'!$D$29</f>
        <v>0</v>
      </c>
      <c r="AC1023" s="189">
        <f>'INFO'!$J$10</f>
        <v>0</v>
      </c>
      <c r="AD1023" s="186">
        <f>'INFO'!$J$9</f>
        <v>0</v>
      </c>
      <c r="AE1023" s="186">
        <f>IF($G$1019&gt;0,10*$G$1019/D1023,0)</f>
        <v>0</v>
      </c>
    </row>
    <row r="1024" ht="15.35" customHeight="1">
      <c r="A1024" t="s" s="180">
        <v>556</v>
      </c>
      <c r="B1024" t="s" s="204">
        <v>341</v>
      </c>
      <c r="C1024" s="205">
        <v>10091</v>
      </c>
      <c r="D1024" s="182">
        <f>_xlfn.SUMIFS('MACROS'!K1:K87,'MACROS'!C1:C87,B1024)+_xlfn.SUMIFS('MACROS'!K1:K87,'MACROS'!C1:C87,"CH.VM.MISET")</f>
        <v>0</v>
      </c>
      <c r="E1024" t="s" s="183">
        <v>3</v>
      </c>
      <c r="F1024" s="184">
        <f>VLOOKUP(B1024,'MACROS'!C1:T87,5,FALSE)</f>
        <v>179</v>
      </c>
      <c r="G1024" s="182">
        <f>_xlfn.SUMIFS('MACROS'!K1:K87,'MACROS'!C1:C87,B1024)</f>
        <v>0</v>
      </c>
      <c r="H1024" s="185">
        <f>F1024*G1024</f>
        <v>0</v>
      </c>
      <c r="I1024" s="186">
        <f>'INFO'!$D$6</f>
        <v>0</v>
      </c>
      <c r="J1024" s="186">
        <f>'INFO'!$D$7</f>
        <v>0</v>
      </c>
      <c r="K1024" t="s" s="187">
        <f>'INFO'!$D$8</f>
      </c>
      <c r="L1024" s="186">
        <f>'INFO'!$D$9</f>
        <v>0</v>
      </c>
      <c r="M1024" s="186">
        <f>'INFO'!$D$10</f>
        <v>0</v>
      </c>
      <c r="N1024" t="s" s="187">
        <f>'INFO'!$D$11</f>
      </c>
      <c r="O1024" s="186">
        <f>'INFO'!$D$13</f>
        <v>0</v>
      </c>
      <c r="P1024" s="186">
        <f>'INFO'!$D$14</f>
        <v>0</v>
      </c>
      <c r="Q1024" t="s" s="187">
        <f>'INFO'!$D$15</f>
      </c>
      <c r="R1024" s="188">
        <f>'INFO'!$D$17</f>
      </c>
      <c r="S1024" t="s" s="187">
        <f>'INFO'!$D$18</f>
      </c>
      <c r="T1024" t="s" s="187">
        <f>'INFO'!$D$19</f>
      </c>
      <c r="U1024" s="186">
        <f>'INFO'!$D$22</f>
        <v>0</v>
      </c>
      <c r="V1024" s="186">
        <f>'INFO'!$D$23</f>
        <v>0</v>
      </c>
      <c r="W1024" t="s" s="187">
        <f>'INFO'!$D$24</f>
      </c>
      <c r="X1024" s="186">
        <f>'INFO'!$D$25</f>
        <v>0</v>
      </c>
      <c r="Y1024" s="186">
        <f>'INFO'!$D$26</f>
        <v>0</v>
      </c>
      <c r="Z1024" s="186">
        <f>'INFO'!$D$27</f>
        <v>0</v>
      </c>
      <c r="AA1024" t="s" s="187">
        <f>'INFO'!$D$28</f>
      </c>
      <c r="AB1024" s="186">
        <f>'INFO'!$D$29</f>
        <v>0</v>
      </c>
      <c r="AC1024" s="189">
        <f>'INFO'!$J$10</f>
        <v>0</v>
      </c>
      <c r="AD1024" s="186">
        <f>'INFO'!$J$9</f>
        <v>0</v>
      </c>
      <c r="AE1024" s="186">
        <f>IF($G$1019&gt;0,10*$G$1019/D1024,0)</f>
        <v>0</v>
      </c>
    </row>
    <row r="1025" ht="15.35" customHeight="1">
      <c r="A1025" t="s" s="180">
        <v>557</v>
      </c>
      <c r="B1025" t="s" s="204">
        <v>343</v>
      </c>
      <c r="C1025" s="205">
        <v>10091</v>
      </c>
      <c r="D1025" s="182">
        <f>_xlfn.SUMIFS('MACROS'!K1:K87,'MACROS'!C1:C87,B1025)+_xlfn.SUMIFS('MACROS'!K1:K87,'MACROS'!C1:C87,"CH.VM.MISET")</f>
        <v>0</v>
      </c>
      <c r="E1025" t="s" s="183">
        <v>3</v>
      </c>
      <c r="F1025" s="184">
        <f>VLOOKUP(B1025,'MACROS'!C1:T87,5,FALSE)</f>
        <v>177.5</v>
      </c>
      <c r="G1025" s="182">
        <f>_xlfn.SUMIFS('MACROS'!K1:K87,'MACROS'!C1:C87,B1025)</f>
        <v>0</v>
      </c>
      <c r="H1025" s="185">
        <f>F1025*G1025</f>
        <v>0</v>
      </c>
      <c r="I1025" s="186">
        <f>'INFO'!$D$6</f>
        <v>0</v>
      </c>
      <c r="J1025" s="186">
        <f>'INFO'!$D$7</f>
        <v>0</v>
      </c>
      <c r="K1025" t="s" s="187">
        <f>'INFO'!$D$8</f>
      </c>
      <c r="L1025" s="186">
        <f>'INFO'!$D$9</f>
        <v>0</v>
      </c>
      <c r="M1025" s="186">
        <f>'INFO'!$D$10</f>
        <v>0</v>
      </c>
      <c r="N1025" t="s" s="187">
        <f>'INFO'!$D$11</f>
      </c>
      <c r="O1025" s="186">
        <f>'INFO'!$D$13</f>
        <v>0</v>
      </c>
      <c r="P1025" s="186">
        <f>'INFO'!$D$14</f>
        <v>0</v>
      </c>
      <c r="Q1025" t="s" s="187">
        <f>'INFO'!$D$15</f>
      </c>
      <c r="R1025" s="188">
        <f>'INFO'!$D$17</f>
      </c>
      <c r="S1025" t="s" s="187">
        <f>'INFO'!$D$18</f>
      </c>
      <c r="T1025" t="s" s="187">
        <f>'INFO'!$D$19</f>
      </c>
      <c r="U1025" s="186">
        <f>'INFO'!$D$22</f>
        <v>0</v>
      </c>
      <c r="V1025" s="186">
        <f>'INFO'!$D$23</f>
        <v>0</v>
      </c>
      <c r="W1025" t="s" s="187">
        <f>'INFO'!$D$24</f>
      </c>
      <c r="X1025" s="186">
        <f>'INFO'!$D$25</f>
        <v>0</v>
      </c>
      <c r="Y1025" s="186">
        <f>'INFO'!$D$26</f>
        <v>0</v>
      </c>
      <c r="Z1025" s="186">
        <f>'INFO'!$D$27</f>
        <v>0</v>
      </c>
      <c r="AA1025" t="s" s="187">
        <f>'INFO'!$D$28</f>
      </c>
      <c r="AB1025" s="186">
        <f>'INFO'!$D$29</f>
        <v>0</v>
      </c>
      <c r="AC1025" s="189">
        <f>'INFO'!$J$10</f>
        <v>0</v>
      </c>
      <c r="AD1025" s="186">
        <f>'INFO'!$J$9</f>
        <v>0</v>
      </c>
      <c r="AE1025" s="186">
        <f>IF($G$1019&gt;0,10*$G$1019/D1025,0)</f>
        <v>0</v>
      </c>
    </row>
    <row r="1026" ht="15.35" customHeight="1">
      <c r="A1026" t="s" s="180">
        <v>558</v>
      </c>
      <c r="B1026" t="s" s="204">
        <v>345</v>
      </c>
      <c r="C1026" s="205">
        <v>10091</v>
      </c>
      <c r="D1026" s="182">
        <f>_xlfn.SUMIFS('MACROS'!K1:K87,'MACROS'!C1:C87,B1026)+_xlfn.SUMIFS('MACROS'!K1:K87,'MACROS'!C1:C87,"CH.VM.MISET")</f>
        <v>0</v>
      </c>
      <c r="E1026" t="s" s="183">
        <v>3</v>
      </c>
      <c r="F1026" s="184">
        <f>VLOOKUP(B1026,'MACROS'!C1:T87,5,FALSE)</f>
        <v>166.5</v>
      </c>
      <c r="G1026" s="182">
        <f>_xlfn.SUMIFS('MACROS'!K1:K87,'MACROS'!C1:C87,B1026)</f>
        <v>0</v>
      </c>
      <c r="H1026" s="185">
        <f>F1026*G1026</f>
        <v>0</v>
      </c>
      <c r="I1026" s="186">
        <f>'INFO'!$D$6</f>
        <v>0</v>
      </c>
      <c r="J1026" s="186">
        <f>'INFO'!$D$7</f>
        <v>0</v>
      </c>
      <c r="K1026" t="s" s="187">
        <f>'INFO'!$D$8</f>
      </c>
      <c r="L1026" s="186">
        <f>'INFO'!$D$9</f>
        <v>0</v>
      </c>
      <c r="M1026" s="186">
        <f>'INFO'!$D$10</f>
        <v>0</v>
      </c>
      <c r="N1026" t="s" s="187">
        <f>'INFO'!$D$11</f>
      </c>
      <c r="O1026" s="186">
        <f>'INFO'!$D$13</f>
        <v>0</v>
      </c>
      <c r="P1026" s="186">
        <f>'INFO'!$D$14</f>
        <v>0</v>
      </c>
      <c r="Q1026" t="s" s="187">
        <f>'INFO'!$D$15</f>
      </c>
      <c r="R1026" s="188">
        <f>'INFO'!$D$17</f>
      </c>
      <c r="S1026" t="s" s="187">
        <f>'INFO'!$D$18</f>
      </c>
      <c r="T1026" t="s" s="187">
        <f>'INFO'!$D$19</f>
      </c>
      <c r="U1026" s="186">
        <f>'INFO'!$D$22</f>
        <v>0</v>
      </c>
      <c r="V1026" s="186">
        <f>'INFO'!$D$23</f>
        <v>0</v>
      </c>
      <c r="W1026" t="s" s="187">
        <f>'INFO'!$D$24</f>
      </c>
      <c r="X1026" s="186">
        <f>'INFO'!$D$25</f>
        <v>0</v>
      </c>
      <c r="Y1026" s="186">
        <f>'INFO'!$D$26</f>
        <v>0</v>
      </c>
      <c r="Z1026" s="186">
        <f>'INFO'!$D$27</f>
        <v>0</v>
      </c>
      <c r="AA1026" t="s" s="187">
        <f>'INFO'!$D$28</f>
      </c>
      <c r="AB1026" s="186">
        <f>'INFO'!$D$29</f>
        <v>0</v>
      </c>
      <c r="AC1026" s="189">
        <f>'INFO'!$J$10</f>
        <v>0</v>
      </c>
      <c r="AD1026" s="186">
        <f>'INFO'!$J$9</f>
        <v>0</v>
      </c>
      <c r="AE1026" s="186">
        <f>IF($G$1019&gt;0,10*$G$1019/D1026,0)</f>
        <v>0</v>
      </c>
    </row>
    <row r="1027" ht="15.35" customHeight="1">
      <c r="A1027" t="s" s="180">
        <v>559</v>
      </c>
      <c r="B1027" t="s" s="204">
        <v>347</v>
      </c>
      <c r="C1027" s="205">
        <v>10091</v>
      </c>
      <c r="D1027" s="182">
        <f>_xlfn.SUMIFS('MACROS'!K1:K87,'MACROS'!C1:C87,B1027)+_xlfn.SUMIFS('MACROS'!K1:K87,'MACROS'!C1:C87,"CH.VM.MISET")</f>
        <v>0</v>
      </c>
      <c r="E1027" t="s" s="183">
        <v>3</v>
      </c>
      <c r="F1027" s="184">
        <f>VLOOKUP(B1027,'MACROS'!C1:T87,5,FALSE)</f>
        <v>156.5</v>
      </c>
      <c r="G1027" s="182">
        <f>_xlfn.SUMIFS('MACROS'!K1:K87,'MACROS'!C1:C87,B1027)</f>
        <v>0</v>
      </c>
      <c r="H1027" s="185">
        <f>F1027*G1027</f>
        <v>0</v>
      </c>
      <c r="I1027" s="186">
        <f>'INFO'!$D$6</f>
        <v>0</v>
      </c>
      <c r="J1027" s="186">
        <f>'INFO'!$D$7</f>
        <v>0</v>
      </c>
      <c r="K1027" t="s" s="187">
        <f>'INFO'!$D$8</f>
      </c>
      <c r="L1027" s="186">
        <f>'INFO'!$D$9</f>
        <v>0</v>
      </c>
      <c r="M1027" s="186">
        <f>'INFO'!$D$10</f>
        <v>0</v>
      </c>
      <c r="N1027" t="s" s="187">
        <f>'INFO'!$D$11</f>
      </c>
      <c r="O1027" s="186">
        <f>'INFO'!$D$13</f>
        <v>0</v>
      </c>
      <c r="P1027" s="186">
        <f>'INFO'!$D$14</f>
        <v>0</v>
      </c>
      <c r="Q1027" t="s" s="187">
        <f>'INFO'!$D$15</f>
      </c>
      <c r="R1027" s="188">
        <f>'INFO'!$D$17</f>
      </c>
      <c r="S1027" t="s" s="187">
        <f>'INFO'!$D$18</f>
      </c>
      <c r="T1027" t="s" s="187">
        <f>'INFO'!$D$19</f>
      </c>
      <c r="U1027" s="186">
        <f>'INFO'!$D$22</f>
        <v>0</v>
      </c>
      <c r="V1027" s="186">
        <f>'INFO'!$D$23</f>
        <v>0</v>
      </c>
      <c r="W1027" t="s" s="187">
        <f>'INFO'!$D$24</f>
      </c>
      <c r="X1027" s="186">
        <f>'INFO'!$D$25</f>
        <v>0</v>
      </c>
      <c r="Y1027" s="186">
        <f>'INFO'!$D$26</f>
        <v>0</v>
      </c>
      <c r="Z1027" s="186">
        <f>'INFO'!$D$27</f>
        <v>0</v>
      </c>
      <c r="AA1027" t="s" s="187">
        <f>'INFO'!$D$28</f>
      </c>
      <c r="AB1027" s="186">
        <f>'INFO'!$D$29</f>
        <v>0</v>
      </c>
      <c r="AC1027" s="189">
        <f>'INFO'!$J$10</f>
        <v>0</v>
      </c>
      <c r="AD1027" s="186">
        <f>'INFO'!$J$9</f>
        <v>0</v>
      </c>
      <c r="AE1027" s="186">
        <f>IF($G$1019&gt;0,10*$G$1019/D1027,0)</f>
        <v>0</v>
      </c>
    </row>
    <row r="1028" ht="15.35" customHeight="1">
      <c r="A1028" t="s" s="180">
        <v>560</v>
      </c>
      <c r="B1028" t="s" s="204">
        <v>349</v>
      </c>
      <c r="C1028" s="205">
        <v>10091</v>
      </c>
      <c r="D1028" s="182">
        <f>_xlfn.SUMIFS('MACROS'!K1:K87,'MACROS'!C1:C87,B1028)+_xlfn.SUMIFS('MACROS'!K1:K87,'MACROS'!C1:C87,"CH.VM.MISET")</f>
        <v>0</v>
      </c>
      <c r="E1028" t="s" s="183">
        <v>3</v>
      </c>
      <c r="F1028" s="184">
        <f>VLOOKUP(B1028,'MACROS'!C1:T87,5,FALSE)</f>
        <v>161</v>
      </c>
      <c r="G1028" s="182">
        <f>_xlfn.SUMIFS('MACROS'!K1:K87,'MACROS'!C1:C87,B1028)</f>
        <v>0</v>
      </c>
      <c r="H1028" s="185">
        <f>F1028*G1028</f>
        <v>0</v>
      </c>
      <c r="I1028" s="186">
        <f>'INFO'!$D$6</f>
        <v>0</v>
      </c>
      <c r="J1028" s="186">
        <f>'INFO'!$D$7</f>
        <v>0</v>
      </c>
      <c r="K1028" t="s" s="187">
        <f>'INFO'!$D$8</f>
      </c>
      <c r="L1028" s="186">
        <f>'INFO'!$D$9</f>
        <v>0</v>
      </c>
      <c r="M1028" s="186">
        <f>'INFO'!$D$10</f>
        <v>0</v>
      </c>
      <c r="N1028" t="s" s="187">
        <f>'INFO'!$D$11</f>
      </c>
      <c r="O1028" s="186">
        <f>'INFO'!$D$13</f>
        <v>0</v>
      </c>
      <c r="P1028" s="186">
        <f>'INFO'!$D$14</f>
        <v>0</v>
      </c>
      <c r="Q1028" t="s" s="187">
        <f>'INFO'!$D$15</f>
      </c>
      <c r="R1028" s="188">
        <f>'INFO'!$D$17</f>
      </c>
      <c r="S1028" t="s" s="187">
        <f>'INFO'!$D$18</f>
      </c>
      <c r="T1028" t="s" s="187">
        <f>'INFO'!$D$19</f>
      </c>
      <c r="U1028" s="186">
        <f>'INFO'!$D$22</f>
        <v>0</v>
      </c>
      <c r="V1028" s="186">
        <f>'INFO'!$D$23</f>
        <v>0</v>
      </c>
      <c r="W1028" t="s" s="187">
        <f>'INFO'!$D$24</f>
      </c>
      <c r="X1028" s="186">
        <f>'INFO'!$D$25</f>
        <v>0</v>
      </c>
      <c r="Y1028" s="186">
        <f>'INFO'!$D$26</f>
        <v>0</v>
      </c>
      <c r="Z1028" s="186">
        <f>'INFO'!$D$27</f>
        <v>0</v>
      </c>
      <c r="AA1028" t="s" s="187">
        <f>'INFO'!$D$28</f>
      </c>
      <c r="AB1028" s="186">
        <f>'INFO'!$D$29</f>
        <v>0</v>
      </c>
      <c r="AC1028" s="189">
        <f>'INFO'!$J$10</f>
        <v>0</v>
      </c>
      <c r="AD1028" s="186">
        <f>'INFO'!$J$9</f>
        <v>0</v>
      </c>
      <c r="AE1028" s="186">
        <f>IF($G$1019&gt;0,10*$G$1019/D1028,0)</f>
        <v>0</v>
      </c>
    </row>
    <row r="1029" ht="15.35" customHeight="1">
      <c r="A1029" t="s" s="180">
        <v>561</v>
      </c>
      <c r="B1029" t="s" s="204">
        <v>351</v>
      </c>
      <c r="C1029" s="205">
        <v>10091</v>
      </c>
      <c r="D1029" s="182">
        <f>_xlfn.SUMIFS('MACROS'!K1:K87,'MACROS'!C1:C87,B1029)+_xlfn.SUMIFS('MACROS'!K1:K87,'MACROS'!C1:C87,"CH.VM.MISET")</f>
        <v>0</v>
      </c>
      <c r="E1029" t="s" s="183">
        <v>3</v>
      </c>
      <c r="F1029" s="184">
        <f>VLOOKUP(B1029,'MACROS'!C1:T87,5,FALSE)</f>
        <v>164.5</v>
      </c>
      <c r="G1029" s="182">
        <f>_xlfn.SUMIFS('MACROS'!K1:K87,'MACROS'!C1:C87,B1029)</f>
        <v>0</v>
      </c>
      <c r="H1029" s="185">
        <f>F1029*G1029</f>
        <v>0</v>
      </c>
      <c r="I1029" s="186">
        <f>'INFO'!$D$6</f>
        <v>0</v>
      </c>
      <c r="J1029" s="186">
        <f>'INFO'!$D$7</f>
        <v>0</v>
      </c>
      <c r="K1029" t="s" s="187">
        <f>'INFO'!$D$8</f>
      </c>
      <c r="L1029" s="186">
        <f>'INFO'!$D$9</f>
        <v>0</v>
      </c>
      <c r="M1029" s="186">
        <f>'INFO'!$D$10</f>
        <v>0</v>
      </c>
      <c r="N1029" t="s" s="187">
        <f>'INFO'!$D$11</f>
      </c>
      <c r="O1029" s="186">
        <f>'INFO'!$D$13</f>
        <v>0</v>
      </c>
      <c r="P1029" s="186">
        <f>'INFO'!$D$14</f>
        <v>0</v>
      </c>
      <c r="Q1029" t="s" s="187">
        <f>'INFO'!$D$15</f>
      </c>
      <c r="R1029" s="188">
        <f>'INFO'!$D$17</f>
      </c>
      <c r="S1029" t="s" s="187">
        <f>'INFO'!$D$18</f>
      </c>
      <c r="T1029" t="s" s="187">
        <f>'INFO'!$D$19</f>
      </c>
      <c r="U1029" s="186">
        <f>'INFO'!$D$22</f>
        <v>0</v>
      </c>
      <c r="V1029" s="186">
        <f>'INFO'!$D$23</f>
        <v>0</v>
      </c>
      <c r="W1029" t="s" s="187">
        <f>'INFO'!$D$24</f>
      </c>
      <c r="X1029" s="186">
        <f>'INFO'!$D$25</f>
        <v>0</v>
      </c>
      <c r="Y1029" s="186">
        <f>'INFO'!$D$26</f>
        <v>0</v>
      </c>
      <c r="Z1029" s="186">
        <f>'INFO'!$D$27</f>
        <v>0</v>
      </c>
      <c r="AA1029" t="s" s="187">
        <f>'INFO'!$D$28</f>
      </c>
      <c r="AB1029" s="186">
        <f>'INFO'!$D$29</f>
        <v>0</v>
      </c>
      <c r="AC1029" s="189">
        <f>'INFO'!$J$10</f>
        <v>0</v>
      </c>
      <c r="AD1029" s="186">
        <f>'INFO'!$J$9</f>
        <v>0</v>
      </c>
      <c r="AE1029" s="186">
        <f>IF($G$1019&gt;0,10*$G$1019/D1029,0)</f>
        <v>0</v>
      </c>
    </row>
    <row r="1030" ht="15.35" customHeight="1">
      <c r="A1030" t="s" s="180">
        <v>562</v>
      </c>
      <c r="B1030" t="s" s="204">
        <v>353</v>
      </c>
      <c r="C1030" s="205">
        <v>10091</v>
      </c>
      <c r="D1030" s="182">
        <f>_xlfn.SUMIFS('MACROS'!K1:K87,'MACROS'!C1:C87,B1030)+_xlfn.SUMIFS('MACROS'!K1:K87,'MACROS'!C1:C87,"CH.VM.MISET")</f>
        <v>0</v>
      </c>
      <c r="E1030" t="s" s="183">
        <v>3</v>
      </c>
      <c r="F1030" s="184">
        <f>VLOOKUP(B1030,'MACROS'!C1:T87,5,FALSE)</f>
        <v>168</v>
      </c>
      <c r="G1030" s="182">
        <f>_xlfn.SUMIFS('MACROS'!K1:K87,'MACROS'!C1:C87,B1030)</f>
        <v>0</v>
      </c>
      <c r="H1030" s="185">
        <f>F1030*G1030</f>
        <v>0</v>
      </c>
      <c r="I1030" s="186">
        <f>'INFO'!$D$6</f>
        <v>0</v>
      </c>
      <c r="J1030" s="186">
        <f>'INFO'!$D$7</f>
        <v>0</v>
      </c>
      <c r="K1030" t="s" s="187">
        <f>'INFO'!$D$8</f>
      </c>
      <c r="L1030" s="186">
        <f>'INFO'!$D$9</f>
        <v>0</v>
      </c>
      <c r="M1030" s="186">
        <f>'INFO'!$D$10</f>
        <v>0</v>
      </c>
      <c r="N1030" t="s" s="187">
        <f>'INFO'!$D$11</f>
      </c>
      <c r="O1030" s="186">
        <f>'INFO'!$D$13</f>
        <v>0</v>
      </c>
      <c r="P1030" s="186">
        <f>'INFO'!$D$14</f>
        <v>0</v>
      </c>
      <c r="Q1030" t="s" s="187">
        <f>'INFO'!$D$15</f>
      </c>
      <c r="R1030" s="188">
        <f>'INFO'!$D$17</f>
      </c>
      <c r="S1030" t="s" s="187">
        <f>'INFO'!$D$18</f>
      </c>
      <c r="T1030" t="s" s="187">
        <f>'INFO'!$D$19</f>
      </c>
      <c r="U1030" s="186">
        <f>'INFO'!$D$22</f>
        <v>0</v>
      </c>
      <c r="V1030" s="186">
        <f>'INFO'!$D$23</f>
        <v>0</v>
      </c>
      <c r="W1030" t="s" s="187">
        <f>'INFO'!$D$24</f>
      </c>
      <c r="X1030" s="186">
        <f>'INFO'!$D$25</f>
        <v>0</v>
      </c>
      <c r="Y1030" s="186">
        <f>'INFO'!$D$26</f>
        <v>0</v>
      </c>
      <c r="Z1030" s="186">
        <f>'INFO'!$D$27</f>
        <v>0</v>
      </c>
      <c r="AA1030" t="s" s="187">
        <f>'INFO'!$D$28</f>
      </c>
      <c r="AB1030" s="186">
        <f>'INFO'!$D$29</f>
        <v>0</v>
      </c>
      <c r="AC1030" s="189">
        <f>'INFO'!$J$10</f>
        <v>0</v>
      </c>
      <c r="AD1030" s="186">
        <f>'INFO'!$J$9</f>
        <v>0</v>
      </c>
      <c r="AE1030" s="186">
        <f>IF($G$1019&gt;0,10*$G$1019/D1030,0)</f>
        <v>0</v>
      </c>
    </row>
    <row r="1031" ht="15.35" customHeight="1">
      <c r="A1031" t="s" s="180">
        <v>563</v>
      </c>
      <c r="B1031" t="s" s="204">
        <v>355</v>
      </c>
      <c r="C1031" s="205">
        <v>10091</v>
      </c>
      <c r="D1031" s="182">
        <f>_xlfn.SUMIFS('MACROS'!K1:K87,'MACROS'!C1:C87,B1031)+_xlfn.SUMIFS('MACROS'!K1:K87,'MACROS'!C1:C87,"CH.VM.MISET")</f>
        <v>0</v>
      </c>
      <c r="E1031" t="s" s="183">
        <v>3</v>
      </c>
      <c r="F1031" s="184">
        <f>VLOOKUP(B1031,'MACROS'!C1:T87,5,FALSE)</f>
        <v>136</v>
      </c>
      <c r="G1031" s="182">
        <f>_xlfn.SUMIFS('MACROS'!K1:K87,'MACROS'!C1:C87,B1031)</f>
        <v>0</v>
      </c>
      <c r="H1031" s="185">
        <f>F1031*G1031</f>
        <v>0</v>
      </c>
      <c r="I1031" s="186">
        <f>'INFO'!$D$6</f>
        <v>0</v>
      </c>
      <c r="J1031" s="186">
        <f>'INFO'!$D$7</f>
        <v>0</v>
      </c>
      <c r="K1031" t="s" s="187">
        <f>'INFO'!$D$8</f>
      </c>
      <c r="L1031" s="186">
        <f>'INFO'!$D$9</f>
        <v>0</v>
      </c>
      <c r="M1031" s="186">
        <f>'INFO'!$D$10</f>
        <v>0</v>
      </c>
      <c r="N1031" t="s" s="187">
        <f>'INFO'!$D$11</f>
      </c>
      <c r="O1031" s="186">
        <f>'INFO'!$D$13</f>
        <v>0</v>
      </c>
      <c r="P1031" s="186">
        <f>'INFO'!$D$14</f>
        <v>0</v>
      </c>
      <c r="Q1031" t="s" s="187">
        <f>'INFO'!$D$15</f>
      </c>
      <c r="R1031" s="188">
        <f>'INFO'!$D$17</f>
      </c>
      <c r="S1031" t="s" s="187">
        <f>'INFO'!$D$18</f>
      </c>
      <c r="T1031" t="s" s="187">
        <f>'INFO'!$D$19</f>
      </c>
      <c r="U1031" s="186">
        <f>'INFO'!$D$22</f>
        <v>0</v>
      </c>
      <c r="V1031" s="186">
        <f>'INFO'!$D$23</f>
        <v>0</v>
      </c>
      <c r="W1031" t="s" s="187">
        <f>'INFO'!$D$24</f>
      </c>
      <c r="X1031" s="186">
        <f>'INFO'!$D$25</f>
        <v>0</v>
      </c>
      <c r="Y1031" s="186">
        <f>'INFO'!$D$26</f>
        <v>0</v>
      </c>
      <c r="Z1031" s="186">
        <f>'INFO'!$D$27</f>
        <v>0</v>
      </c>
      <c r="AA1031" t="s" s="187">
        <f>'INFO'!$D$28</f>
      </c>
      <c r="AB1031" s="186">
        <f>'INFO'!$D$29</f>
        <v>0</v>
      </c>
      <c r="AC1031" s="189">
        <f>'INFO'!$J$10</f>
        <v>0</v>
      </c>
      <c r="AD1031" s="186">
        <f>'INFO'!$J$9</f>
        <v>0</v>
      </c>
      <c r="AE1031" s="186">
        <f>IF($G$1019&gt;0,10*$G$1019/D1031,0)</f>
        <v>0</v>
      </c>
    </row>
    <row r="1032" ht="15.35" customHeight="1">
      <c r="A1032" t="s" s="180">
        <v>564</v>
      </c>
      <c r="B1032" t="s" s="204">
        <v>357</v>
      </c>
      <c r="C1032" s="205">
        <v>10091</v>
      </c>
      <c r="D1032" s="182">
        <f>_xlfn.SUMIFS('MACROS'!K1:K87,'MACROS'!C1:C87,B1032)+_xlfn.SUMIFS('MACROS'!K1:K87,'MACROS'!C1:C87,"CH.VM.MISET")</f>
        <v>0</v>
      </c>
      <c r="E1032" t="s" s="183">
        <v>3</v>
      </c>
      <c r="F1032" s="184">
        <f>VLOOKUP(B1032,'MACROS'!C1:T87,5,FALSE)</f>
        <v>162.5</v>
      </c>
      <c r="G1032" s="182">
        <f>_xlfn.SUMIFS('MACROS'!K1:K87,'MACROS'!C1:C87,B1032)</f>
        <v>0</v>
      </c>
      <c r="H1032" s="185">
        <f>F1032*G1032</f>
        <v>0</v>
      </c>
      <c r="I1032" s="186">
        <f>'INFO'!$D$6</f>
        <v>0</v>
      </c>
      <c r="J1032" s="186">
        <f>'INFO'!$D$7</f>
        <v>0</v>
      </c>
      <c r="K1032" t="s" s="187">
        <f>'INFO'!$D$8</f>
      </c>
      <c r="L1032" s="186">
        <f>'INFO'!$D$9</f>
        <v>0</v>
      </c>
      <c r="M1032" s="186">
        <f>'INFO'!$D$10</f>
        <v>0</v>
      </c>
      <c r="N1032" t="s" s="187">
        <f>'INFO'!$D$11</f>
      </c>
      <c r="O1032" s="186">
        <f>'INFO'!$D$13</f>
        <v>0</v>
      </c>
      <c r="P1032" s="186">
        <f>'INFO'!$D$14</f>
        <v>0</v>
      </c>
      <c r="Q1032" t="s" s="187">
        <f>'INFO'!$D$15</f>
      </c>
      <c r="R1032" s="188">
        <f>'INFO'!$D$17</f>
      </c>
      <c r="S1032" t="s" s="187">
        <f>'INFO'!$D$18</f>
      </c>
      <c r="T1032" t="s" s="187">
        <f>'INFO'!$D$19</f>
      </c>
      <c r="U1032" s="186">
        <f>'INFO'!$D$22</f>
        <v>0</v>
      </c>
      <c r="V1032" s="186">
        <f>'INFO'!$D$23</f>
        <v>0</v>
      </c>
      <c r="W1032" t="s" s="187">
        <f>'INFO'!$D$24</f>
      </c>
      <c r="X1032" s="186">
        <f>'INFO'!$D$25</f>
        <v>0</v>
      </c>
      <c r="Y1032" s="186">
        <f>'INFO'!$D$26</f>
        <v>0</v>
      </c>
      <c r="Z1032" s="186">
        <f>'INFO'!$D$27</f>
        <v>0</v>
      </c>
      <c r="AA1032" t="s" s="187">
        <f>'INFO'!$D$28</f>
      </c>
      <c r="AB1032" s="186">
        <f>'INFO'!$D$29</f>
        <v>0</v>
      </c>
      <c r="AC1032" s="189">
        <f>'INFO'!$J$10</f>
        <v>0</v>
      </c>
      <c r="AD1032" s="186">
        <f>'INFO'!$J$9</f>
        <v>0</v>
      </c>
      <c r="AE1032" s="186">
        <f>IF($G$1019&gt;0,10*$G$1019/D1032,0)</f>
        <v>0</v>
      </c>
    </row>
    <row r="1033" ht="15.35" customHeight="1">
      <c r="A1033" t="s" s="180">
        <v>565</v>
      </c>
      <c r="B1033" t="s" s="204">
        <v>359</v>
      </c>
      <c r="C1033" s="205">
        <v>10091</v>
      </c>
      <c r="D1033" s="182">
        <f>_xlfn.SUMIFS('MACROS'!K1:K87,'MACROS'!C1:C87,B1033)+_xlfn.SUMIFS('MACROS'!K1:K87,'MACROS'!C1:C87,"CH.VM.MISET")</f>
        <v>0</v>
      </c>
      <c r="E1033" t="s" s="183">
        <v>3</v>
      </c>
      <c r="F1033" s="184">
        <f>VLOOKUP(B1033,'MACROS'!C1:T87,5,FALSE)</f>
        <v>138</v>
      </c>
      <c r="G1033" s="182">
        <f>_xlfn.SUMIFS('MACROS'!K1:K87,'MACROS'!C1:C87,B1033)</f>
        <v>0</v>
      </c>
      <c r="H1033" s="185">
        <f>F1033*G1033</f>
        <v>0</v>
      </c>
      <c r="I1033" s="186">
        <f>'INFO'!$D$6</f>
        <v>0</v>
      </c>
      <c r="J1033" s="186">
        <f>'INFO'!$D$7</f>
        <v>0</v>
      </c>
      <c r="K1033" t="s" s="187">
        <f>'INFO'!$D$8</f>
      </c>
      <c r="L1033" s="186">
        <f>'INFO'!$D$9</f>
        <v>0</v>
      </c>
      <c r="M1033" s="186">
        <f>'INFO'!$D$10</f>
        <v>0</v>
      </c>
      <c r="N1033" t="s" s="187">
        <f>'INFO'!$D$11</f>
      </c>
      <c r="O1033" s="186">
        <f>'INFO'!$D$13</f>
        <v>0</v>
      </c>
      <c r="P1033" s="186">
        <f>'INFO'!$D$14</f>
        <v>0</v>
      </c>
      <c r="Q1033" t="s" s="187">
        <f>'INFO'!$D$15</f>
      </c>
      <c r="R1033" s="188">
        <f>'INFO'!$D$17</f>
      </c>
      <c r="S1033" t="s" s="187">
        <f>'INFO'!$D$18</f>
      </c>
      <c r="T1033" t="s" s="187">
        <f>'INFO'!$D$19</f>
      </c>
      <c r="U1033" s="186">
        <f>'INFO'!$D$22</f>
        <v>0</v>
      </c>
      <c r="V1033" s="186">
        <f>'INFO'!$D$23</f>
        <v>0</v>
      </c>
      <c r="W1033" t="s" s="187">
        <f>'INFO'!$D$24</f>
      </c>
      <c r="X1033" s="186">
        <f>'INFO'!$D$25</f>
        <v>0</v>
      </c>
      <c r="Y1033" s="186">
        <f>'INFO'!$D$26</f>
        <v>0</v>
      </c>
      <c r="Z1033" s="186">
        <f>'INFO'!$D$27</f>
        <v>0</v>
      </c>
      <c r="AA1033" t="s" s="187">
        <f>'INFO'!$D$28</f>
      </c>
      <c r="AB1033" s="186">
        <f>'INFO'!$D$29</f>
        <v>0</v>
      </c>
      <c r="AC1033" s="189">
        <f>'INFO'!$J$10</f>
        <v>0</v>
      </c>
      <c r="AD1033" s="186">
        <f>'INFO'!$J$9</f>
        <v>0</v>
      </c>
      <c r="AE1033" s="191">
        <f>IF($G$1019&gt;0,10*$G$1019/D1033,0)</f>
        <v>0</v>
      </c>
    </row>
    <row r="1034" ht="15.35" customHeight="1">
      <c r="A1034" t="s" s="192">
        <v>566</v>
      </c>
      <c r="B1034" t="s" s="192">
        <v>361</v>
      </c>
      <c r="C1034" s="213">
        <v>10131</v>
      </c>
      <c r="D1034" s="169"/>
      <c r="E1034" t="s" s="194">
        <v>3</v>
      </c>
      <c r="F1034" s="195">
        <f>VLOOKUP(B1034,'MACROS'!C1:T87,5,FALSE)</f>
        <v>2494.5</v>
      </c>
      <c r="G1034" s="172">
        <f>_xlfn.SUMIFS('MACROS'!K1:K87,'MACROS'!C1:C87,B1034)</f>
        <v>0</v>
      </c>
      <c r="H1034" s="196">
        <f>F1034*G1034</f>
        <v>0</v>
      </c>
      <c r="I1034" s="197">
        <f>'INFO'!$D$6</f>
        <v>0</v>
      </c>
      <c r="J1034" s="197">
        <f>'INFO'!$D$7</f>
        <v>0</v>
      </c>
      <c r="K1034" t="s" s="198">
        <f>'INFO'!$D$8</f>
      </c>
      <c r="L1034" s="197">
        <f>'INFO'!$D$9</f>
        <v>0</v>
      </c>
      <c r="M1034" s="197">
        <f>'INFO'!$D$10</f>
        <v>0</v>
      </c>
      <c r="N1034" t="s" s="198">
        <f>'INFO'!$D$11</f>
      </c>
      <c r="O1034" s="197">
        <f>'INFO'!$D$13</f>
        <v>0</v>
      </c>
      <c r="P1034" s="197">
        <f>'INFO'!$D$14</f>
        <v>0</v>
      </c>
      <c r="Q1034" t="s" s="198">
        <f>'INFO'!$D$15</f>
      </c>
      <c r="R1034" s="199">
        <f>'INFO'!$D$17</f>
      </c>
      <c r="S1034" t="s" s="198">
        <f>'INFO'!$D$18</f>
      </c>
      <c r="T1034" t="s" s="198">
        <f>'INFO'!$D$19</f>
      </c>
      <c r="U1034" s="197">
        <f>'INFO'!$D$22</f>
        <v>0</v>
      </c>
      <c r="V1034" s="197">
        <f>'INFO'!$D$23</f>
        <v>0</v>
      </c>
      <c r="W1034" t="s" s="198">
        <f>'INFO'!$D$24</f>
      </c>
      <c r="X1034" s="197">
        <f>'INFO'!$D$25</f>
        <v>0</v>
      </c>
      <c r="Y1034" s="197">
        <f>'INFO'!$D$26</f>
        <v>0</v>
      </c>
      <c r="Z1034" s="197">
        <f>'INFO'!$D$27</f>
        <v>0</v>
      </c>
      <c r="AA1034" t="s" s="198">
        <f>'INFO'!$D$28</f>
      </c>
      <c r="AB1034" s="197">
        <f>'INFO'!$D$29</f>
        <v>0</v>
      </c>
      <c r="AC1034" s="200">
        <f>'INFO'!$J$10</f>
        <v>0</v>
      </c>
      <c r="AD1034" s="201">
        <f>'INFO'!$J$9</f>
        <v>0</v>
      </c>
      <c r="AE1034" s="179"/>
    </row>
    <row r="1035" ht="15.35" customHeight="1">
      <c r="A1035" t="s" s="180">
        <v>567</v>
      </c>
      <c r="B1035" t="s" s="180">
        <v>363</v>
      </c>
      <c r="C1035" s="210">
        <v>10131</v>
      </c>
      <c r="D1035" s="182">
        <f>_xlfn.SUMIFS('MACROS'!K1:K87,'MACROS'!C1:C87,B1035)+_xlfn.SUMIFS('MACROS'!K1:K87,'MACROS'!C1:C87,"CH.VM.MIDTSET")</f>
        <v>0</v>
      </c>
      <c r="E1035" t="s" s="183">
        <v>3</v>
      </c>
      <c r="F1035" s="184">
        <f>VLOOKUP(B1035,'MACROS'!C1:T87,5,FALSE)</f>
        <v>206</v>
      </c>
      <c r="G1035" s="182">
        <f>_xlfn.SUMIFS('MACROS'!K1:K87,'MACROS'!C1:C87,B1035)</f>
        <v>0</v>
      </c>
      <c r="H1035" s="185">
        <f>F1035*G1035</f>
        <v>0</v>
      </c>
      <c r="I1035" s="186">
        <f>'INFO'!$D$6</f>
        <v>0</v>
      </c>
      <c r="J1035" s="186">
        <f>'INFO'!$D$7</f>
        <v>0</v>
      </c>
      <c r="K1035" t="s" s="187">
        <f>'INFO'!$D$8</f>
      </c>
      <c r="L1035" s="186">
        <f>'INFO'!$D$9</f>
        <v>0</v>
      </c>
      <c r="M1035" s="186">
        <f>'INFO'!$D$10</f>
        <v>0</v>
      </c>
      <c r="N1035" t="s" s="187">
        <f>'INFO'!$D$11</f>
      </c>
      <c r="O1035" s="186">
        <f>'INFO'!$D$13</f>
        <v>0</v>
      </c>
      <c r="P1035" s="186">
        <f>'INFO'!$D$14</f>
        <v>0</v>
      </c>
      <c r="Q1035" t="s" s="187">
        <f>'INFO'!$D$15</f>
      </c>
      <c r="R1035" s="188">
        <f>'INFO'!$D$17</f>
      </c>
      <c r="S1035" t="s" s="187">
        <f>'INFO'!$D$18</f>
      </c>
      <c r="T1035" t="s" s="187">
        <f>'INFO'!$D$19</f>
      </c>
      <c r="U1035" s="186">
        <f>'INFO'!$D$22</f>
        <v>0</v>
      </c>
      <c r="V1035" s="186">
        <f>'INFO'!$D$23</f>
        <v>0</v>
      </c>
      <c r="W1035" t="s" s="187">
        <f>'INFO'!$D$24</f>
      </c>
      <c r="X1035" s="186">
        <f>'INFO'!$D$25</f>
        <v>0</v>
      </c>
      <c r="Y1035" s="186">
        <f>'INFO'!$D$26</f>
        <v>0</v>
      </c>
      <c r="Z1035" s="186">
        <f>'INFO'!$D$27</f>
        <v>0</v>
      </c>
      <c r="AA1035" t="s" s="187">
        <f>'INFO'!$D$28</f>
      </c>
      <c r="AB1035" s="186">
        <f>'INFO'!$D$29</f>
        <v>0</v>
      </c>
      <c r="AC1035" s="189">
        <f>'INFO'!$J$10</f>
        <v>0</v>
      </c>
      <c r="AD1035" s="186">
        <f>'INFO'!$J$9</f>
        <v>0</v>
      </c>
      <c r="AE1035" s="190">
        <f>IF($G$1034&gt;0,10*$G$1034/D1035,0)</f>
        <v>0</v>
      </c>
    </row>
    <row r="1036" ht="15.35" customHeight="1">
      <c r="A1036" t="s" s="180">
        <v>568</v>
      </c>
      <c r="B1036" t="s" s="180">
        <v>365</v>
      </c>
      <c r="C1036" s="210">
        <v>10131</v>
      </c>
      <c r="D1036" s="182">
        <f>_xlfn.SUMIFS('MACROS'!K1:K87,'MACROS'!C1:C87,B1036)+_xlfn.SUMIFS('MACROS'!K1:K87,'MACROS'!C1:C87,"CH.VM.MIDTSET")</f>
        <v>0</v>
      </c>
      <c r="E1036" t="s" s="183">
        <v>3</v>
      </c>
      <c r="F1036" s="184">
        <f>VLOOKUP(B1036,'MACROS'!C1:T87,5,FALSE)</f>
        <v>212.5</v>
      </c>
      <c r="G1036" s="182">
        <f>_xlfn.SUMIFS('MACROS'!K1:K87,'MACROS'!C1:C87,B1036)</f>
        <v>0</v>
      </c>
      <c r="H1036" s="185">
        <f>F1036*G1036</f>
        <v>0</v>
      </c>
      <c r="I1036" s="186">
        <f>'INFO'!$D$6</f>
        <v>0</v>
      </c>
      <c r="J1036" s="186">
        <f>'INFO'!$D$7</f>
        <v>0</v>
      </c>
      <c r="K1036" t="s" s="187">
        <f>'INFO'!$D$8</f>
      </c>
      <c r="L1036" s="186">
        <f>'INFO'!$D$9</f>
        <v>0</v>
      </c>
      <c r="M1036" s="186">
        <f>'INFO'!$D$10</f>
        <v>0</v>
      </c>
      <c r="N1036" t="s" s="187">
        <f>'INFO'!$D$11</f>
      </c>
      <c r="O1036" s="186">
        <f>'INFO'!$D$13</f>
        <v>0</v>
      </c>
      <c r="P1036" s="186">
        <f>'INFO'!$D$14</f>
        <v>0</v>
      </c>
      <c r="Q1036" t="s" s="187">
        <f>'INFO'!$D$15</f>
      </c>
      <c r="R1036" s="188">
        <f>'INFO'!$D$17</f>
      </c>
      <c r="S1036" t="s" s="187">
        <f>'INFO'!$D$18</f>
      </c>
      <c r="T1036" t="s" s="187">
        <f>'INFO'!$D$19</f>
      </c>
      <c r="U1036" s="186">
        <f>'INFO'!$D$22</f>
        <v>0</v>
      </c>
      <c r="V1036" s="186">
        <f>'INFO'!$D$23</f>
        <v>0</v>
      </c>
      <c r="W1036" t="s" s="187">
        <f>'INFO'!$D$24</f>
      </c>
      <c r="X1036" s="186">
        <f>'INFO'!$D$25</f>
        <v>0</v>
      </c>
      <c r="Y1036" s="186">
        <f>'INFO'!$D$26</f>
        <v>0</v>
      </c>
      <c r="Z1036" s="186">
        <f>'INFO'!$D$27</f>
        <v>0</v>
      </c>
      <c r="AA1036" t="s" s="187">
        <f>'INFO'!$D$28</f>
      </c>
      <c r="AB1036" s="186">
        <f>'INFO'!$D$29</f>
        <v>0</v>
      </c>
      <c r="AC1036" s="189">
        <f>'INFO'!$J$10</f>
        <v>0</v>
      </c>
      <c r="AD1036" s="186">
        <f>'INFO'!$J$9</f>
        <v>0</v>
      </c>
      <c r="AE1036" s="186">
        <f>IF($G$1034&gt;0,10*$G$1034/D1036,0)</f>
        <v>0</v>
      </c>
    </row>
    <row r="1037" ht="15.35" customHeight="1">
      <c r="A1037" t="s" s="180">
        <v>569</v>
      </c>
      <c r="B1037" t="s" s="180">
        <v>367</v>
      </c>
      <c r="C1037" s="210">
        <v>10131</v>
      </c>
      <c r="D1037" s="182">
        <f>_xlfn.SUMIFS('MACROS'!K1:K87,'MACROS'!C1:C87,B1037)+_xlfn.SUMIFS('MACROS'!K1:K87,'MACROS'!C1:C87,"CH.VM.MIDTSET")</f>
        <v>0</v>
      </c>
      <c r="E1037" t="s" s="183">
        <v>3</v>
      </c>
      <c r="F1037" s="184">
        <f>VLOOKUP(B1037,'MACROS'!C1:T87,5,FALSE)</f>
        <v>170</v>
      </c>
      <c r="G1037" s="182">
        <f>_xlfn.SUMIFS('MACROS'!K1:K87,'MACROS'!C1:C87,B1037)</f>
        <v>0</v>
      </c>
      <c r="H1037" s="185">
        <f>F1037*G1037</f>
        <v>0</v>
      </c>
      <c r="I1037" s="186">
        <f>'INFO'!$D$6</f>
        <v>0</v>
      </c>
      <c r="J1037" s="186">
        <f>'INFO'!$D$7</f>
        <v>0</v>
      </c>
      <c r="K1037" t="s" s="187">
        <f>'INFO'!$D$8</f>
      </c>
      <c r="L1037" s="186">
        <f>'INFO'!$D$9</f>
        <v>0</v>
      </c>
      <c r="M1037" s="186">
        <f>'INFO'!$D$10</f>
        <v>0</v>
      </c>
      <c r="N1037" t="s" s="187">
        <f>'INFO'!$D$11</f>
      </c>
      <c r="O1037" s="186">
        <f>'INFO'!$D$13</f>
        <v>0</v>
      </c>
      <c r="P1037" s="186">
        <f>'INFO'!$D$14</f>
        <v>0</v>
      </c>
      <c r="Q1037" t="s" s="187">
        <f>'INFO'!$D$15</f>
      </c>
      <c r="R1037" s="188">
        <f>'INFO'!$D$17</f>
      </c>
      <c r="S1037" t="s" s="187">
        <f>'INFO'!$D$18</f>
      </c>
      <c r="T1037" t="s" s="187">
        <f>'INFO'!$D$19</f>
      </c>
      <c r="U1037" s="186">
        <f>'INFO'!$D$22</f>
        <v>0</v>
      </c>
      <c r="V1037" s="186">
        <f>'INFO'!$D$23</f>
        <v>0</v>
      </c>
      <c r="W1037" t="s" s="187">
        <f>'INFO'!$D$24</f>
      </c>
      <c r="X1037" s="186">
        <f>'INFO'!$D$25</f>
        <v>0</v>
      </c>
      <c r="Y1037" s="186">
        <f>'INFO'!$D$26</f>
        <v>0</v>
      </c>
      <c r="Z1037" s="186">
        <f>'INFO'!$D$27</f>
        <v>0</v>
      </c>
      <c r="AA1037" t="s" s="187">
        <f>'INFO'!$D$28</f>
      </c>
      <c r="AB1037" s="186">
        <f>'INFO'!$D$29</f>
        <v>0</v>
      </c>
      <c r="AC1037" s="189">
        <f>'INFO'!$J$10</f>
        <v>0</v>
      </c>
      <c r="AD1037" s="186">
        <f>'INFO'!$J$9</f>
        <v>0</v>
      </c>
      <c r="AE1037" s="186">
        <f>IF($G$1034&gt;0,10*$G$1034/D1037,0)</f>
        <v>0</v>
      </c>
    </row>
    <row r="1038" ht="15.35" customHeight="1">
      <c r="A1038" t="s" s="180">
        <v>570</v>
      </c>
      <c r="B1038" t="s" s="180">
        <v>369</v>
      </c>
      <c r="C1038" s="210">
        <v>10131</v>
      </c>
      <c r="D1038" s="182">
        <f>_xlfn.SUMIFS('MACROS'!K1:K87,'MACROS'!C1:C87,B1038)+_xlfn.SUMIFS('MACROS'!K1:K87,'MACROS'!C1:C87,"CH.VM.MIDTSET")</f>
        <v>0</v>
      </c>
      <c r="E1038" t="s" s="183">
        <v>3</v>
      </c>
      <c r="F1038" s="184">
        <f>VLOOKUP(B1038,'MACROS'!C1:T87,5,FALSE)</f>
        <v>161</v>
      </c>
      <c r="G1038" s="182">
        <f>_xlfn.SUMIFS('MACROS'!K1:K87,'MACROS'!C1:C87,B1038)</f>
        <v>0</v>
      </c>
      <c r="H1038" s="185">
        <f>F1038*G1038</f>
        <v>0</v>
      </c>
      <c r="I1038" s="186">
        <f>'INFO'!$D$6</f>
        <v>0</v>
      </c>
      <c r="J1038" s="186">
        <f>'INFO'!$D$7</f>
        <v>0</v>
      </c>
      <c r="K1038" t="s" s="187">
        <f>'INFO'!$D$8</f>
      </c>
      <c r="L1038" s="186">
        <f>'INFO'!$D$9</f>
        <v>0</v>
      </c>
      <c r="M1038" s="186">
        <f>'INFO'!$D$10</f>
        <v>0</v>
      </c>
      <c r="N1038" t="s" s="187">
        <f>'INFO'!$D$11</f>
      </c>
      <c r="O1038" s="186">
        <f>'INFO'!$D$13</f>
        <v>0</v>
      </c>
      <c r="P1038" s="186">
        <f>'INFO'!$D$14</f>
        <v>0</v>
      </c>
      <c r="Q1038" t="s" s="187">
        <f>'INFO'!$D$15</f>
      </c>
      <c r="R1038" s="188">
        <f>'INFO'!$D$17</f>
      </c>
      <c r="S1038" t="s" s="187">
        <f>'INFO'!$D$18</f>
      </c>
      <c r="T1038" t="s" s="187">
        <f>'INFO'!$D$19</f>
      </c>
      <c r="U1038" s="186">
        <f>'INFO'!$D$22</f>
        <v>0</v>
      </c>
      <c r="V1038" s="186">
        <f>'INFO'!$D$23</f>
        <v>0</v>
      </c>
      <c r="W1038" t="s" s="187">
        <f>'INFO'!$D$24</f>
      </c>
      <c r="X1038" s="186">
        <f>'INFO'!$D$25</f>
        <v>0</v>
      </c>
      <c r="Y1038" s="186">
        <f>'INFO'!$D$26</f>
        <v>0</v>
      </c>
      <c r="Z1038" s="186">
        <f>'INFO'!$D$27</f>
        <v>0</v>
      </c>
      <c r="AA1038" t="s" s="187">
        <f>'INFO'!$D$28</f>
      </c>
      <c r="AB1038" s="186">
        <f>'INFO'!$D$29</f>
        <v>0</v>
      </c>
      <c r="AC1038" s="189">
        <f>'INFO'!$J$10</f>
        <v>0</v>
      </c>
      <c r="AD1038" s="186">
        <f>'INFO'!$J$9</f>
        <v>0</v>
      </c>
      <c r="AE1038" s="186">
        <f>IF($G$1034&gt;0,10*$G$1034/D1038,0)</f>
        <v>0</v>
      </c>
    </row>
    <row r="1039" ht="15.35" customHeight="1">
      <c r="A1039" t="s" s="180">
        <v>571</v>
      </c>
      <c r="B1039" t="s" s="180">
        <v>371</v>
      </c>
      <c r="C1039" s="210">
        <v>10131</v>
      </c>
      <c r="D1039" s="182">
        <f>_xlfn.SUMIFS('MACROS'!K1:K87,'MACROS'!C1:C87,B1039)+_xlfn.SUMIFS('MACROS'!K1:K87,'MACROS'!C1:C87,"CH.VM.MIDTSET")</f>
        <v>0</v>
      </c>
      <c r="E1039" t="s" s="183">
        <v>3</v>
      </c>
      <c r="F1039" s="184">
        <f>VLOOKUP(B1039,'MACROS'!C1:T87,5,FALSE)</f>
        <v>230</v>
      </c>
      <c r="G1039" s="182">
        <f>_xlfn.SUMIFS('MACROS'!K1:K87,'MACROS'!C1:C87,B1039)</f>
        <v>0</v>
      </c>
      <c r="H1039" s="185">
        <f>F1039*G1039</f>
        <v>0</v>
      </c>
      <c r="I1039" s="186">
        <f>'INFO'!$D$6</f>
        <v>0</v>
      </c>
      <c r="J1039" s="186">
        <f>'INFO'!$D$7</f>
        <v>0</v>
      </c>
      <c r="K1039" t="s" s="187">
        <f>'INFO'!$D$8</f>
      </c>
      <c r="L1039" s="186">
        <f>'INFO'!$D$9</f>
        <v>0</v>
      </c>
      <c r="M1039" s="186">
        <f>'INFO'!$D$10</f>
        <v>0</v>
      </c>
      <c r="N1039" t="s" s="187">
        <f>'INFO'!$D$11</f>
      </c>
      <c r="O1039" s="186">
        <f>'INFO'!$D$13</f>
        <v>0</v>
      </c>
      <c r="P1039" s="186">
        <f>'INFO'!$D$14</f>
        <v>0</v>
      </c>
      <c r="Q1039" t="s" s="187">
        <f>'INFO'!$D$15</f>
      </c>
      <c r="R1039" s="188">
        <f>'INFO'!$D$17</f>
      </c>
      <c r="S1039" t="s" s="187">
        <f>'INFO'!$D$18</f>
      </c>
      <c r="T1039" t="s" s="187">
        <f>'INFO'!$D$19</f>
      </c>
      <c r="U1039" s="186">
        <f>'INFO'!$D$22</f>
        <v>0</v>
      </c>
      <c r="V1039" s="186">
        <f>'INFO'!$D$23</f>
        <v>0</v>
      </c>
      <c r="W1039" t="s" s="187">
        <f>'INFO'!$D$24</f>
      </c>
      <c r="X1039" s="186">
        <f>'INFO'!$D$25</f>
        <v>0</v>
      </c>
      <c r="Y1039" s="186">
        <f>'INFO'!$D$26</f>
        <v>0</v>
      </c>
      <c r="Z1039" s="186">
        <f>'INFO'!$D$27</f>
        <v>0</v>
      </c>
      <c r="AA1039" t="s" s="187">
        <f>'INFO'!$D$28</f>
      </c>
      <c r="AB1039" s="186">
        <f>'INFO'!$D$29</f>
        <v>0</v>
      </c>
      <c r="AC1039" s="189">
        <f>'INFO'!$J$10</f>
        <v>0</v>
      </c>
      <c r="AD1039" s="186">
        <f>'INFO'!$J$9</f>
        <v>0</v>
      </c>
      <c r="AE1039" s="186">
        <f>IF($G$1034&gt;0,10*$G$1034/D1039,0)</f>
        <v>0</v>
      </c>
    </row>
    <row r="1040" ht="15.35" customHeight="1">
      <c r="A1040" t="s" s="180">
        <v>572</v>
      </c>
      <c r="B1040" t="s" s="180">
        <v>373</v>
      </c>
      <c r="C1040" s="210">
        <v>10131</v>
      </c>
      <c r="D1040" s="182">
        <f>_xlfn.SUMIFS('MACROS'!K1:K87,'MACROS'!C1:C87,B1040)+_xlfn.SUMIFS('MACROS'!K1:K87,'MACROS'!C1:C87,"CH.VM.MIDTSET")</f>
        <v>0</v>
      </c>
      <c r="E1040" t="s" s="183">
        <v>3</v>
      </c>
      <c r="F1040" s="184">
        <f>VLOOKUP(B1040,'MACROS'!C1:T87,5,FALSE)</f>
        <v>227.5</v>
      </c>
      <c r="G1040" s="182">
        <f>_xlfn.SUMIFS('MACROS'!K1:K87,'MACROS'!C1:C87,B1040)</f>
        <v>0</v>
      </c>
      <c r="H1040" s="185">
        <f>F1040*G1040</f>
        <v>0</v>
      </c>
      <c r="I1040" s="186">
        <f>'INFO'!$D$6</f>
        <v>0</v>
      </c>
      <c r="J1040" s="186">
        <f>'INFO'!$D$7</f>
        <v>0</v>
      </c>
      <c r="K1040" t="s" s="187">
        <f>'INFO'!$D$8</f>
      </c>
      <c r="L1040" s="186">
        <f>'INFO'!$D$9</f>
        <v>0</v>
      </c>
      <c r="M1040" s="186">
        <f>'INFO'!$D$10</f>
        <v>0</v>
      </c>
      <c r="N1040" t="s" s="187">
        <f>'INFO'!$D$11</f>
      </c>
      <c r="O1040" s="186">
        <f>'INFO'!$D$13</f>
        <v>0</v>
      </c>
      <c r="P1040" s="186">
        <f>'INFO'!$D$14</f>
        <v>0</v>
      </c>
      <c r="Q1040" t="s" s="187">
        <f>'INFO'!$D$15</f>
      </c>
      <c r="R1040" s="188">
        <f>'INFO'!$D$17</f>
      </c>
      <c r="S1040" t="s" s="187">
        <f>'INFO'!$D$18</f>
      </c>
      <c r="T1040" t="s" s="187">
        <f>'INFO'!$D$19</f>
      </c>
      <c r="U1040" s="186">
        <f>'INFO'!$D$22</f>
        <v>0</v>
      </c>
      <c r="V1040" s="186">
        <f>'INFO'!$D$23</f>
        <v>0</v>
      </c>
      <c r="W1040" t="s" s="187">
        <f>'INFO'!$D$24</f>
      </c>
      <c r="X1040" s="186">
        <f>'INFO'!$D$25</f>
        <v>0</v>
      </c>
      <c r="Y1040" s="186">
        <f>'INFO'!$D$26</f>
        <v>0</v>
      </c>
      <c r="Z1040" s="186">
        <f>'INFO'!$D$27</f>
        <v>0</v>
      </c>
      <c r="AA1040" t="s" s="187">
        <f>'INFO'!$D$28</f>
      </c>
      <c r="AB1040" s="186">
        <f>'INFO'!$D$29</f>
        <v>0</v>
      </c>
      <c r="AC1040" s="189">
        <f>'INFO'!$J$10</f>
        <v>0</v>
      </c>
      <c r="AD1040" s="186">
        <f>'INFO'!$J$9</f>
        <v>0</v>
      </c>
      <c r="AE1040" s="186">
        <f>IF($G$1034&gt;0,10*$G$1034/D1040,0)</f>
        <v>0</v>
      </c>
    </row>
    <row r="1041" ht="15.35" customHeight="1">
      <c r="A1041" t="s" s="180">
        <v>573</v>
      </c>
      <c r="B1041" t="s" s="180">
        <v>375</v>
      </c>
      <c r="C1041" s="210">
        <v>10131</v>
      </c>
      <c r="D1041" s="182">
        <f>_xlfn.SUMIFS('MACROS'!K1:K87,'MACROS'!C1:C87,B1041)+_xlfn.SUMIFS('MACROS'!K1:K87,'MACROS'!C1:C87,"CH.VM.MIDTSET")</f>
        <v>0</v>
      </c>
      <c r="E1041" t="s" s="183">
        <v>3</v>
      </c>
      <c r="F1041" s="184">
        <f>VLOOKUP(B1041,'MACROS'!C1:T87,5,FALSE)</f>
        <v>210</v>
      </c>
      <c r="G1041" s="182">
        <f>_xlfn.SUMIFS('MACROS'!K1:K87,'MACROS'!C1:C87,B1041)</f>
        <v>0</v>
      </c>
      <c r="H1041" s="185">
        <f>F1041*G1041</f>
        <v>0</v>
      </c>
      <c r="I1041" s="186">
        <f>'INFO'!$D$6</f>
        <v>0</v>
      </c>
      <c r="J1041" s="186">
        <f>'INFO'!$D$7</f>
        <v>0</v>
      </c>
      <c r="K1041" t="s" s="187">
        <f>'INFO'!$D$8</f>
      </c>
      <c r="L1041" s="186">
        <f>'INFO'!$D$9</f>
        <v>0</v>
      </c>
      <c r="M1041" s="186">
        <f>'INFO'!$D$10</f>
        <v>0</v>
      </c>
      <c r="N1041" t="s" s="187">
        <f>'INFO'!$D$11</f>
      </c>
      <c r="O1041" s="186">
        <f>'INFO'!$D$13</f>
        <v>0</v>
      </c>
      <c r="P1041" s="186">
        <f>'INFO'!$D$14</f>
        <v>0</v>
      </c>
      <c r="Q1041" t="s" s="187">
        <f>'INFO'!$D$15</f>
      </c>
      <c r="R1041" s="188">
        <f>'INFO'!$D$17</f>
      </c>
      <c r="S1041" t="s" s="187">
        <f>'INFO'!$D$18</f>
      </c>
      <c r="T1041" t="s" s="187">
        <f>'INFO'!$D$19</f>
      </c>
      <c r="U1041" s="186">
        <f>'INFO'!$D$22</f>
        <v>0</v>
      </c>
      <c r="V1041" s="186">
        <f>'INFO'!$D$23</f>
        <v>0</v>
      </c>
      <c r="W1041" t="s" s="187">
        <f>'INFO'!$D$24</f>
      </c>
      <c r="X1041" s="186">
        <f>'INFO'!$D$25</f>
        <v>0</v>
      </c>
      <c r="Y1041" s="186">
        <f>'INFO'!$D$26</f>
        <v>0</v>
      </c>
      <c r="Z1041" s="186">
        <f>'INFO'!$D$27</f>
        <v>0</v>
      </c>
      <c r="AA1041" t="s" s="187">
        <f>'INFO'!$D$28</f>
      </c>
      <c r="AB1041" s="186">
        <f>'INFO'!$D$29</f>
        <v>0</v>
      </c>
      <c r="AC1041" s="189">
        <f>'INFO'!$J$10</f>
        <v>0</v>
      </c>
      <c r="AD1041" s="186">
        <f>'INFO'!$J$9</f>
        <v>0</v>
      </c>
      <c r="AE1041" s="186">
        <f>IF($G$1034&gt;0,10*$G$1034/D1041,0)</f>
        <v>0</v>
      </c>
    </row>
    <row r="1042" ht="15.35" customHeight="1">
      <c r="A1042" t="s" s="180">
        <v>574</v>
      </c>
      <c r="B1042" t="s" s="180">
        <v>377</v>
      </c>
      <c r="C1042" s="210">
        <v>10131</v>
      </c>
      <c r="D1042" s="182">
        <f>_xlfn.SUMIFS('MACROS'!K1:K87,'MACROS'!C1:C87,B1042)+_xlfn.SUMIFS('MACROS'!K1:K87,'MACROS'!C1:C87,"CH.VM.MIDTSET")</f>
        <v>0</v>
      </c>
      <c r="E1042" t="s" s="183">
        <v>3</v>
      </c>
      <c r="F1042" s="184">
        <f>VLOOKUP(B1042,'MACROS'!C1:T87,5,FALSE)</f>
        <v>195</v>
      </c>
      <c r="G1042" s="182">
        <f>_xlfn.SUMIFS('MACROS'!K1:K87,'MACROS'!C1:C87,B1042)</f>
        <v>0</v>
      </c>
      <c r="H1042" s="185">
        <f>F1042*G1042</f>
        <v>0</v>
      </c>
      <c r="I1042" s="186">
        <f>'INFO'!$D$6</f>
        <v>0</v>
      </c>
      <c r="J1042" s="186">
        <f>'INFO'!$D$7</f>
        <v>0</v>
      </c>
      <c r="K1042" t="s" s="187">
        <f>'INFO'!$D$8</f>
      </c>
      <c r="L1042" s="186">
        <f>'INFO'!$D$9</f>
        <v>0</v>
      </c>
      <c r="M1042" s="186">
        <f>'INFO'!$D$10</f>
        <v>0</v>
      </c>
      <c r="N1042" t="s" s="187">
        <f>'INFO'!$D$11</f>
      </c>
      <c r="O1042" s="186">
        <f>'INFO'!$D$13</f>
        <v>0</v>
      </c>
      <c r="P1042" s="186">
        <f>'INFO'!$D$14</f>
        <v>0</v>
      </c>
      <c r="Q1042" t="s" s="187">
        <f>'INFO'!$D$15</f>
      </c>
      <c r="R1042" s="188">
        <f>'INFO'!$D$17</f>
      </c>
      <c r="S1042" t="s" s="187">
        <f>'INFO'!$D$18</f>
      </c>
      <c r="T1042" t="s" s="187">
        <f>'INFO'!$D$19</f>
      </c>
      <c r="U1042" s="186">
        <f>'INFO'!$D$22</f>
        <v>0</v>
      </c>
      <c r="V1042" s="186">
        <f>'INFO'!$D$23</f>
        <v>0</v>
      </c>
      <c r="W1042" t="s" s="187">
        <f>'INFO'!$D$24</f>
      </c>
      <c r="X1042" s="186">
        <f>'INFO'!$D$25</f>
        <v>0</v>
      </c>
      <c r="Y1042" s="186">
        <f>'INFO'!$D$26</f>
        <v>0</v>
      </c>
      <c r="Z1042" s="186">
        <f>'INFO'!$D$27</f>
        <v>0</v>
      </c>
      <c r="AA1042" t="s" s="187">
        <f>'INFO'!$D$28</f>
      </c>
      <c r="AB1042" s="186">
        <f>'INFO'!$D$29</f>
        <v>0</v>
      </c>
      <c r="AC1042" s="189">
        <f>'INFO'!$J$10</f>
        <v>0</v>
      </c>
      <c r="AD1042" s="186">
        <f>'INFO'!$J$9</f>
        <v>0</v>
      </c>
      <c r="AE1042" s="186">
        <f>IF($G$1034&gt;0,10*$G$1034/D1042,0)</f>
        <v>0</v>
      </c>
    </row>
    <row r="1043" ht="15.35" customHeight="1">
      <c r="A1043" t="s" s="180">
        <v>575</v>
      </c>
      <c r="B1043" t="s" s="180">
        <v>379</v>
      </c>
      <c r="C1043" s="210">
        <v>10131</v>
      </c>
      <c r="D1043" s="182">
        <f>_xlfn.SUMIFS('MACROS'!K1:K87,'MACROS'!C1:C87,B1043)+_xlfn.SUMIFS('MACROS'!K1:K87,'MACROS'!C1:C87,"CH.VM.MIDTSET")</f>
        <v>0</v>
      </c>
      <c r="E1043" t="s" s="183">
        <v>3</v>
      </c>
      <c r="F1043" s="184">
        <f>VLOOKUP(B1043,'MACROS'!C1:T87,5,FALSE)</f>
        <v>202.5</v>
      </c>
      <c r="G1043" s="182">
        <f>_xlfn.SUMIFS('MACROS'!K1:K87,'MACROS'!C1:C87,B1043)</f>
        <v>0</v>
      </c>
      <c r="H1043" s="185">
        <f>F1043*G1043</f>
        <v>0</v>
      </c>
      <c r="I1043" s="186">
        <f>'INFO'!$D$6</f>
        <v>0</v>
      </c>
      <c r="J1043" s="186">
        <f>'INFO'!$D$7</f>
        <v>0</v>
      </c>
      <c r="K1043" t="s" s="187">
        <f>'INFO'!$D$8</f>
      </c>
      <c r="L1043" s="186">
        <f>'INFO'!$D$9</f>
        <v>0</v>
      </c>
      <c r="M1043" s="186">
        <f>'INFO'!$D$10</f>
        <v>0</v>
      </c>
      <c r="N1043" t="s" s="187">
        <f>'INFO'!$D$11</f>
      </c>
      <c r="O1043" s="186">
        <f>'INFO'!$D$13</f>
        <v>0</v>
      </c>
      <c r="P1043" s="186">
        <f>'INFO'!$D$14</f>
        <v>0</v>
      </c>
      <c r="Q1043" t="s" s="187">
        <f>'INFO'!$D$15</f>
      </c>
      <c r="R1043" s="188">
        <f>'INFO'!$D$17</f>
      </c>
      <c r="S1043" t="s" s="187">
        <f>'INFO'!$D$18</f>
      </c>
      <c r="T1043" t="s" s="187">
        <f>'INFO'!$D$19</f>
      </c>
      <c r="U1043" s="186">
        <f>'INFO'!$D$22</f>
        <v>0</v>
      </c>
      <c r="V1043" s="186">
        <f>'INFO'!$D$23</f>
        <v>0</v>
      </c>
      <c r="W1043" t="s" s="187">
        <f>'INFO'!$D$24</f>
      </c>
      <c r="X1043" s="186">
        <f>'INFO'!$D$25</f>
        <v>0</v>
      </c>
      <c r="Y1043" s="186">
        <f>'INFO'!$D$26</f>
        <v>0</v>
      </c>
      <c r="Z1043" s="186">
        <f>'INFO'!$D$27</f>
        <v>0</v>
      </c>
      <c r="AA1043" t="s" s="187">
        <f>'INFO'!$D$28</f>
      </c>
      <c r="AB1043" s="186">
        <f>'INFO'!$D$29</f>
        <v>0</v>
      </c>
      <c r="AC1043" s="189">
        <f>'INFO'!$J$10</f>
        <v>0</v>
      </c>
      <c r="AD1043" s="186">
        <f>'INFO'!$J$9</f>
        <v>0</v>
      </c>
      <c r="AE1043" s="186">
        <f>IF($G$1034&gt;0,10*$G$1034/D1043,0)</f>
        <v>0</v>
      </c>
    </row>
    <row r="1044" ht="15.35" customHeight="1">
      <c r="A1044" t="s" s="180">
        <v>576</v>
      </c>
      <c r="B1044" t="s" s="180">
        <v>381</v>
      </c>
      <c r="C1044" s="210">
        <v>10131</v>
      </c>
      <c r="D1044" s="182">
        <f>_xlfn.SUMIFS('MACROS'!K1:K87,'MACROS'!C1:C87,B1044)+_xlfn.SUMIFS('MACROS'!K1:K87,'MACROS'!C1:C87,"CH.VM.MIDTSET")</f>
        <v>0</v>
      </c>
      <c r="E1044" t="s" s="183">
        <v>3</v>
      </c>
      <c r="F1044" s="184">
        <f>VLOOKUP(B1044,'MACROS'!C1:T87,5,FALSE)</f>
        <v>207.5</v>
      </c>
      <c r="G1044" s="182">
        <f>_xlfn.SUMIFS('MACROS'!K1:K87,'MACROS'!C1:C87,B1044)</f>
        <v>0</v>
      </c>
      <c r="H1044" s="185">
        <f>F1044*G1044</f>
        <v>0</v>
      </c>
      <c r="I1044" s="186">
        <f>'INFO'!$D$6</f>
        <v>0</v>
      </c>
      <c r="J1044" s="186">
        <f>'INFO'!$D$7</f>
        <v>0</v>
      </c>
      <c r="K1044" t="s" s="187">
        <f>'INFO'!$D$8</f>
      </c>
      <c r="L1044" s="186">
        <f>'INFO'!$D$9</f>
        <v>0</v>
      </c>
      <c r="M1044" s="186">
        <f>'INFO'!$D$10</f>
        <v>0</v>
      </c>
      <c r="N1044" t="s" s="187">
        <f>'INFO'!$D$11</f>
      </c>
      <c r="O1044" s="186">
        <f>'INFO'!$D$13</f>
        <v>0</v>
      </c>
      <c r="P1044" s="186">
        <f>'INFO'!$D$14</f>
        <v>0</v>
      </c>
      <c r="Q1044" t="s" s="187">
        <f>'INFO'!$D$15</f>
      </c>
      <c r="R1044" s="188">
        <f>'INFO'!$D$17</f>
      </c>
      <c r="S1044" t="s" s="187">
        <f>'INFO'!$D$18</f>
      </c>
      <c r="T1044" t="s" s="187">
        <f>'INFO'!$D$19</f>
      </c>
      <c r="U1044" s="186">
        <f>'INFO'!$D$22</f>
        <v>0</v>
      </c>
      <c r="V1044" s="186">
        <f>'INFO'!$D$23</f>
        <v>0</v>
      </c>
      <c r="W1044" t="s" s="187">
        <f>'INFO'!$D$24</f>
      </c>
      <c r="X1044" s="186">
        <f>'INFO'!$D$25</f>
        <v>0</v>
      </c>
      <c r="Y1044" s="186">
        <f>'INFO'!$D$26</f>
        <v>0</v>
      </c>
      <c r="Z1044" s="186">
        <f>'INFO'!$D$27</f>
        <v>0</v>
      </c>
      <c r="AA1044" t="s" s="187">
        <f>'INFO'!$D$28</f>
      </c>
      <c r="AB1044" s="186">
        <f>'INFO'!$D$29</f>
        <v>0</v>
      </c>
      <c r="AC1044" s="189">
        <f>'INFO'!$J$10</f>
        <v>0</v>
      </c>
      <c r="AD1044" s="186">
        <f>'INFO'!$J$9</f>
        <v>0</v>
      </c>
      <c r="AE1044" s="186">
        <f>IF($G$1034&gt;0,10*$G$1034/D1044,0)</f>
        <v>0</v>
      </c>
    </row>
    <row r="1045" ht="15.35" customHeight="1">
      <c r="A1045" t="s" s="180">
        <v>577</v>
      </c>
      <c r="B1045" t="s" s="180">
        <v>383</v>
      </c>
      <c r="C1045" s="210">
        <v>10131</v>
      </c>
      <c r="D1045" s="182">
        <f>_xlfn.SUMIFS('MACROS'!K1:K87,'MACROS'!C1:C87,B1045)+_xlfn.SUMIFS('MACROS'!K1:K87,'MACROS'!C1:C87,"CH.VM.MIDTSET")</f>
        <v>0</v>
      </c>
      <c r="E1045" t="s" s="183">
        <v>3</v>
      </c>
      <c r="F1045" s="184">
        <f>VLOOKUP(B1045,'MACROS'!C1:T87,5,FALSE)</f>
        <v>212.5</v>
      </c>
      <c r="G1045" s="182">
        <f>_xlfn.SUMIFS('MACROS'!K1:K87,'MACROS'!C1:C87,B1045)</f>
        <v>0</v>
      </c>
      <c r="H1045" s="185">
        <f>F1045*G1045</f>
        <v>0</v>
      </c>
      <c r="I1045" s="186">
        <f>'INFO'!$D$6</f>
        <v>0</v>
      </c>
      <c r="J1045" s="186">
        <f>'INFO'!$D$7</f>
        <v>0</v>
      </c>
      <c r="K1045" t="s" s="187">
        <f>'INFO'!$D$8</f>
      </c>
      <c r="L1045" s="186">
        <f>'INFO'!$D$9</f>
        <v>0</v>
      </c>
      <c r="M1045" s="186">
        <f>'INFO'!$D$10</f>
        <v>0</v>
      </c>
      <c r="N1045" t="s" s="187">
        <f>'INFO'!$D$11</f>
      </c>
      <c r="O1045" s="186">
        <f>'INFO'!$D$13</f>
        <v>0</v>
      </c>
      <c r="P1045" s="186">
        <f>'INFO'!$D$14</f>
        <v>0</v>
      </c>
      <c r="Q1045" t="s" s="187">
        <f>'INFO'!$D$15</f>
      </c>
      <c r="R1045" s="188">
        <f>'INFO'!$D$17</f>
      </c>
      <c r="S1045" t="s" s="187">
        <f>'INFO'!$D$18</f>
      </c>
      <c r="T1045" t="s" s="187">
        <f>'INFO'!$D$19</f>
      </c>
      <c r="U1045" s="186">
        <f>'INFO'!$D$22</f>
        <v>0</v>
      </c>
      <c r="V1045" s="186">
        <f>'INFO'!$D$23</f>
        <v>0</v>
      </c>
      <c r="W1045" t="s" s="187">
        <f>'INFO'!$D$24</f>
      </c>
      <c r="X1045" s="186">
        <f>'INFO'!$D$25</f>
        <v>0</v>
      </c>
      <c r="Y1045" s="186">
        <f>'INFO'!$D$26</f>
        <v>0</v>
      </c>
      <c r="Z1045" s="186">
        <f>'INFO'!$D$27</f>
        <v>0</v>
      </c>
      <c r="AA1045" t="s" s="187">
        <f>'INFO'!$D$28</f>
      </c>
      <c r="AB1045" s="186">
        <f>'INFO'!$D$29</f>
        <v>0</v>
      </c>
      <c r="AC1045" s="189">
        <f>'INFO'!$J$10</f>
        <v>0</v>
      </c>
      <c r="AD1045" s="186">
        <f>'INFO'!$J$9</f>
        <v>0</v>
      </c>
      <c r="AE1045" s="186">
        <f>IF($G$1034&gt;0,10*$G$1034/D1045,0)</f>
        <v>0</v>
      </c>
    </row>
    <row r="1046" ht="15.35" customHeight="1">
      <c r="A1046" t="s" s="180">
        <v>578</v>
      </c>
      <c r="B1046" t="s" s="180">
        <v>385</v>
      </c>
      <c r="C1046" s="210">
        <v>10131</v>
      </c>
      <c r="D1046" s="182">
        <f>_xlfn.SUMIFS('MACROS'!K1:K87,'MACROS'!C1:C87,B1046)+_xlfn.SUMIFS('MACROS'!K1:K87,'MACROS'!C1:C87,"CH.VM.MIDTSET")</f>
        <v>0</v>
      </c>
      <c r="E1046" t="s" s="183">
        <v>3</v>
      </c>
      <c r="F1046" s="184">
        <f>VLOOKUP(B1046,'MACROS'!C1:T87,5,FALSE)</f>
        <v>165</v>
      </c>
      <c r="G1046" s="182">
        <f>_xlfn.SUMIFS('MACROS'!K1:K87,'MACROS'!C1:C87,B1046)</f>
        <v>0</v>
      </c>
      <c r="H1046" s="185">
        <f>F1046*G1046</f>
        <v>0</v>
      </c>
      <c r="I1046" s="186">
        <f>'INFO'!$D$6</f>
        <v>0</v>
      </c>
      <c r="J1046" s="186">
        <f>'INFO'!$D$7</f>
        <v>0</v>
      </c>
      <c r="K1046" t="s" s="187">
        <f>'INFO'!$D$8</f>
      </c>
      <c r="L1046" s="186">
        <f>'INFO'!$D$9</f>
        <v>0</v>
      </c>
      <c r="M1046" s="186">
        <f>'INFO'!$D$10</f>
        <v>0</v>
      </c>
      <c r="N1046" t="s" s="187">
        <f>'INFO'!$D$11</f>
      </c>
      <c r="O1046" s="186">
        <f>'INFO'!$D$13</f>
        <v>0</v>
      </c>
      <c r="P1046" s="186">
        <f>'INFO'!$D$14</f>
        <v>0</v>
      </c>
      <c r="Q1046" t="s" s="187">
        <f>'INFO'!$D$15</f>
      </c>
      <c r="R1046" s="188">
        <f>'INFO'!$D$17</f>
      </c>
      <c r="S1046" t="s" s="187">
        <f>'INFO'!$D$18</f>
      </c>
      <c r="T1046" t="s" s="187">
        <f>'INFO'!$D$19</f>
      </c>
      <c r="U1046" s="186">
        <f>'INFO'!$D$22</f>
        <v>0</v>
      </c>
      <c r="V1046" s="186">
        <f>'INFO'!$D$23</f>
        <v>0</v>
      </c>
      <c r="W1046" t="s" s="187">
        <f>'INFO'!$D$24</f>
      </c>
      <c r="X1046" s="186">
        <f>'INFO'!$D$25</f>
        <v>0</v>
      </c>
      <c r="Y1046" s="186">
        <f>'INFO'!$D$26</f>
        <v>0</v>
      </c>
      <c r="Z1046" s="186">
        <f>'INFO'!$D$27</f>
        <v>0</v>
      </c>
      <c r="AA1046" t="s" s="187">
        <f>'INFO'!$D$28</f>
      </c>
      <c r="AB1046" s="186">
        <f>'INFO'!$D$29</f>
        <v>0</v>
      </c>
      <c r="AC1046" s="189">
        <f>'INFO'!$J$10</f>
        <v>0</v>
      </c>
      <c r="AD1046" s="186">
        <f>'INFO'!$J$9</f>
        <v>0</v>
      </c>
      <c r="AE1046" s="186">
        <f>IF($G$1034&gt;0,10*$G$1034/D1046,0)</f>
        <v>0</v>
      </c>
    </row>
    <row r="1047" ht="15.35" customHeight="1">
      <c r="A1047" t="s" s="180">
        <v>579</v>
      </c>
      <c r="B1047" t="s" s="180">
        <v>387</v>
      </c>
      <c r="C1047" s="210">
        <v>10131</v>
      </c>
      <c r="D1047" s="182">
        <f>_xlfn.SUMIFS('MACROS'!K1:K87,'MACROS'!C1:C87,B1047)+_xlfn.SUMIFS('MACROS'!K1:K87,'MACROS'!C1:C87,"CH.VM.MIDTSET")</f>
        <v>0</v>
      </c>
      <c r="E1047" t="s" s="183">
        <v>3</v>
      </c>
      <c r="F1047" s="184">
        <f>VLOOKUP(B1047,'MACROS'!C1:T87,5,FALSE)</f>
        <v>204.5</v>
      </c>
      <c r="G1047" s="182">
        <f>_xlfn.SUMIFS('MACROS'!K1:K87,'MACROS'!C1:C87,B1047)</f>
        <v>0</v>
      </c>
      <c r="H1047" s="185">
        <f>F1047*G1047</f>
        <v>0</v>
      </c>
      <c r="I1047" s="186">
        <f>'INFO'!$D$6</f>
        <v>0</v>
      </c>
      <c r="J1047" s="186">
        <f>'INFO'!$D$7</f>
        <v>0</v>
      </c>
      <c r="K1047" t="s" s="187">
        <f>'INFO'!$D$8</f>
      </c>
      <c r="L1047" s="186">
        <f>'INFO'!$D$9</f>
        <v>0</v>
      </c>
      <c r="M1047" s="186">
        <f>'INFO'!$D$10</f>
        <v>0</v>
      </c>
      <c r="N1047" t="s" s="187">
        <f>'INFO'!$D$11</f>
      </c>
      <c r="O1047" s="186">
        <f>'INFO'!$D$13</f>
        <v>0</v>
      </c>
      <c r="P1047" s="186">
        <f>'INFO'!$D$14</f>
        <v>0</v>
      </c>
      <c r="Q1047" t="s" s="187">
        <f>'INFO'!$D$15</f>
      </c>
      <c r="R1047" s="188">
        <f>'INFO'!$D$17</f>
      </c>
      <c r="S1047" t="s" s="187">
        <f>'INFO'!$D$18</f>
      </c>
      <c r="T1047" t="s" s="187">
        <f>'INFO'!$D$19</f>
      </c>
      <c r="U1047" s="186">
        <f>'INFO'!$D$22</f>
        <v>0</v>
      </c>
      <c r="V1047" s="186">
        <f>'INFO'!$D$23</f>
        <v>0</v>
      </c>
      <c r="W1047" t="s" s="187">
        <f>'INFO'!$D$24</f>
      </c>
      <c r="X1047" s="186">
        <f>'INFO'!$D$25</f>
        <v>0</v>
      </c>
      <c r="Y1047" s="186">
        <f>'INFO'!$D$26</f>
        <v>0</v>
      </c>
      <c r="Z1047" s="186">
        <f>'INFO'!$D$27</f>
        <v>0</v>
      </c>
      <c r="AA1047" t="s" s="187">
        <f>'INFO'!$D$28</f>
      </c>
      <c r="AB1047" s="186">
        <f>'INFO'!$D$29</f>
        <v>0</v>
      </c>
      <c r="AC1047" s="189">
        <f>'INFO'!$J$10</f>
        <v>0</v>
      </c>
      <c r="AD1047" s="186">
        <f>'INFO'!$J$9</f>
        <v>0</v>
      </c>
      <c r="AE1047" s="186">
        <f>IF($G$1034&gt;0,10*$G$1034/D1047,0)</f>
        <v>0</v>
      </c>
    </row>
    <row r="1048" ht="15.35" customHeight="1">
      <c r="A1048" t="s" s="180">
        <v>580</v>
      </c>
      <c r="B1048" t="s" s="180">
        <v>389</v>
      </c>
      <c r="C1048" s="210">
        <v>10131</v>
      </c>
      <c r="D1048" s="182">
        <f>_xlfn.SUMIFS('MACROS'!K1:K87,'MACROS'!C1:C87,B1048)+_xlfn.SUMIFS('MACROS'!K1:K87,'MACROS'!C1:C87,"CH.VM.MIDTSET")</f>
        <v>0</v>
      </c>
      <c r="E1048" t="s" s="183">
        <v>3</v>
      </c>
      <c r="F1048" s="184">
        <f>VLOOKUP(B1048,'MACROS'!C1:T87,5,FALSE)</f>
        <v>167.5</v>
      </c>
      <c r="G1048" s="182">
        <f>_xlfn.SUMIFS('MACROS'!K1:K87,'MACROS'!C1:C87,B1048)</f>
        <v>0</v>
      </c>
      <c r="H1048" s="185">
        <f>F1048*G1048</f>
        <v>0</v>
      </c>
      <c r="I1048" s="186">
        <f>'INFO'!$D$6</f>
        <v>0</v>
      </c>
      <c r="J1048" s="186">
        <f>'INFO'!$D$7</f>
        <v>0</v>
      </c>
      <c r="K1048" t="s" s="187">
        <f>'INFO'!$D$8</f>
      </c>
      <c r="L1048" s="186">
        <f>'INFO'!$D$9</f>
        <v>0</v>
      </c>
      <c r="M1048" s="186">
        <f>'INFO'!$D$10</f>
        <v>0</v>
      </c>
      <c r="N1048" t="s" s="187">
        <f>'INFO'!$D$11</f>
      </c>
      <c r="O1048" s="186">
        <f>'INFO'!$D$13</f>
        <v>0</v>
      </c>
      <c r="P1048" s="186">
        <f>'INFO'!$D$14</f>
        <v>0</v>
      </c>
      <c r="Q1048" t="s" s="187">
        <f>'INFO'!$D$15</f>
      </c>
      <c r="R1048" s="188">
        <f>'INFO'!$D$17</f>
      </c>
      <c r="S1048" t="s" s="187">
        <f>'INFO'!$D$18</f>
      </c>
      <c r="T1048" t="s" s="187">
        <f>'INFO'!$D$19</f>
      </c>
      <c r="U1048" s="186">
        <f>'INFO'!$D$22</f>
        <v>0</v>
      </c>
      <c r="V1048" s="186">
        <f>'INFO'!$D$23</f>
        <v>0</v>
      </c>
      <c r="W1048" t="s" s="187">
        <f>'INFO'!$D$24</f>
      </c>
      <c r="X1048" s="186">
        <f>'INFO'!$D$25</f>
        <v>0</v>
      </c>
      <c r="Y1048" s="186">
        <f>'INFO'!$D$26</f>
        <v>0</v>
      </c>
      <c r="Z1048" s="186">
        <f>'INFO'!$D$27</f>
        <v>0</v>
      </c>
      <c r="AA1048" t="s" s="187">
        <f>'INFO'!$D$28</f>
      </c>
      <c r="AB1048" s="186">
        <f>'INFO'!$D$29</f>
        <v>0</v>
      </c>
      <c r="AC1048" s="189">
        <f>'INFO'!$J$10</f>
        <v>0</v>
      </c>
      <c r="AD1048" s="186">
        <f>'INFO'!$J$9</f>
        <v>0</v>
      </c>
      <c r="AE1048" s="191">
        <f>IF($G$1034&gt;0,10*$G$1034/D1048,0)</f>
        <v>0</v>
      </c>
    </row>
    <row r="1049" ht="15.35" customHeight="1">
      <c r="A1049" t="s" s="192">
        <v>520</v>
      </c>
      <c r="B1049" t="s" s="202">
        <v>116</v>
      </c>
      <c r="C1049" s="203">
        <v>10090</v>
      </c>
      <c r="D1049" s="169"/>
      <c r="E1049" t="s" s="194">
        <v>4</v>
      </c>
      <c r="F1049" s="195">
        <f>VLOOKUP(B1049,'HOLDS'!C1:T155,5,FALSE)</f>
        <v>4405.5</v>
      </c>
      <c r="G1049" s="172">
        <f>_xlfn.SUMIFS('HOLDS'!L1:L155,'HOLDS'!C1:C155,B1049)</f>
        <v>0</v>
      </c>
      <c r="H1049" s="196">
        <f>F1049*G1049</f>
        <v>0</v>
      </c>
      <c r="I1049" s="197">
        <f>'INFO'!$D$6</f>
        <v>0</v>
      </c>
      <c r="J1049" s="197">
        <f>'INFO'!$D$7</f>
        <v>0</v>
      </c>
      <c r="K1049" t="s" s="198">
        <f>'INFO'!$D$8</f>
      </c>
      <c r="L1049" s="197">
        <f>'INFO'!$D$9</f>
        <v>0</v>
      </c>
      <c r="M1049" s="197">
        <f>'INFO'!$D$10</f>
        <v>0</v>
      </c>
      <c r="N1049" t="s" s="198">
        <f>'INFO'!$D$11</f>
      </c>
      <c r="O1049" s="197">
        <f>'INFO'!$D$13</f>
        <v>0</v>
      </c>
      <c r="P1049" s="197">
        <f>'INFO'!$D$14</f>
        <v>0</v>
      </c>
      <c r="Q1049" t="s" s="198">
        <f>'INFO'!$D$15</f>
      </c>
      <c r="R1049" s="199">
        <f>'INFO'!$D$17</f>
      </c>
      <c r="S1049" t="s" s="198">
        <f>'INFO'!$D$18</f>
      </c>
      <c r="T1049" t="s" s="198">
        <f>'INFO'!$D$19</f>
      </c>
      <c r="U1049" s="197">
        <f>'INFO'!$D$22</f>
        <v>0</v>
      </c>
      <c r="V1049" s="197">
        <f>'INFO'!$D$23</f>
        <v>0</v>
      </c>
      <c r="W1049" t="s" s="198">
        <f>'INFO'!$D$24</f>
      </c>
      <c r="X1049" s="197">
        <f>'INFO'!$D$25</f>
        <v>0</v>
      </c>
      <c r="Y1049" s="197">
        <f>'INFO'!$D$26</f>
        <v>0</v>
      </c>
      <c r="Z1049" s="197">
        <f>'INFO'!$D$27</f>
        <v>0</v>
      </c>
      <c r="AA1049" t="s" s="198">
        <f>'INFO'!$D$28</f>
      </c>
      <c r="AB1049" s="197">
        <f>'INFO'!$D$29</f>
        <v>0</v>
      </c>
      <c r="AC1049" s="200">
        <f>'INFO'!$J$10</f>
        <v>0</v>
      </c>
      <c r="AD1049" s="201">
        <f>'INFO'!$J$9</f>
        <v>0</v>
      </c>
      <c r="AE1049" s="179"/>
    </row>
    <row r="1050" ht="15.35" customHeight="1">
      <c r="A1050" t="s" s="180">
        <v>521</v>
      </c>
      <c r="B1050" t="s" s="204">
        <v>118</v>
      </c>
      <c r="C1050" s="205">
        <v>10090</v>
      </c>
      <c r="D1050" s="182">
        <f>_xlfn.SUMIFS('HOLDS'!L1:L155,'HOLDS'!C1:C155,B1050)+_xlfn.SUMIFS('HOLDS'!L1:L155,'HOLDS'!C1:C155,"CH.GR.MISET")</f>
        <v>0</v>
      </c>
      <c r="E1050" t="s" s="183">
        <v>4</v>
      </c>
      <c r="F1050" s="184">
        <f>VLOOKUP(B1050,'HOLDS'!C1:T155,5,FALSE)</f>
        <v>150</v>
      </c>
      <c r="G1050" s="182">
        <f>_xlfn.SUMIFS('HOLDS'!L1:L155,'HOLDS'!C1:C155,B1050)</f>
        <v>0</v>
      </c>
      <c r="H1050" s="185">
        <f>F1050*G1050</f>
        <v>0</v>
      </c>
      <c r="I1050" s="186">
        <f>'INFO'!$D$6</f>
        <v>0</v>
      </c>
      <c r="J1050" s="186">
        <f>'INFO'!$D$7</f>
        <v>0</v>
      </c>
      <c r="K1050" t="s" s="187">
        <f>'INFO'!$D$8</f>
      </c>
      <c r="L1050" s="186">
        <f>'INFO'!$D$9</f>
        <v>0</v>
      </c>
      <c r="M1050" s="186">
        <f>'INFO'!$D$10</f>
        <v>0</v>
      </c>
      <c r="N1050" t="s" s="187">
        <f>'INFO'!$D$11</f>
      </c>
      <c r="O1050" s="186">
        <f>'INFO'!$D$13</f>
        <v>0</v>
      </c>
      <c r="P1050" s="186">
        <f>'INFO'!$D$14</f>
        <v>0</v>
      </c>
      <c r="Q1050" t="s" s="187">
        <f>'INFO'!$D$15</f>
      </c>
      <c r="R1050" s="188">
        <f>'INFO'!$D$17</f>
      </c>
      <c r="S1050" t="s" s="187">
        <f>'INFO'!$D$18</f>
      </c>
      <c r="T1050" t="s" s="187">
        <f>'INFO'!$D$19</f>
      </c>
      <c r="U1050" s="186">
        <f>'INFO'!$D$22</f>
        <v>0</v>
      </c>
      <c r="V1050" s="186">
        <f>'INFO'!$D$23</f>
        <v>0</v>
      </c>
      <c r="W1050" t="s" s="187">
        <f>'INFO'!$D$24</f>
      </c>
      <c r="X1050" s="186">
        <f>'INFO'!$D$25</f>
        <v>0</v>
      </c>
      <c r="Y1050" s="186">
        <f>'INFO'!$D$26</f>
        <v>0</v>
      </c>
      <c r="Z1050" s="186">
        <f>'INFO'!$D$27</f>
        <v>0</v>
      </c>
      <c r="AA1050" t="s" s="187">
        <f>'INFO'!$D$28</f>
      </c>
      <c r="AB1050" s="186">
        <f>'INFO'!$D$29</f>
        <v>0</v>
      </c>
      <c r="AC1050" s="189">
        <f>'INFO'!$J$10</f>
        <v>0</v>
      </c>
      <c r="AD1050" s="186">
        <f>'INFO'!$J$9</f>
        <v>0</v>
      </c>
      <c r="AE1050" s="190">
        <f>IF($G$1049&gt;0,10*$G$1049/D1050,0)</f>
        <v>0</v>
      </c>
    </row>
    <row r="1051" ht="15.35" customHeight="1">
      <c r="A1051" t="s" s="180">
        <v>522</v>
      </c>
      <c r="B1051" t="s" s="204">
        <v>120</v>
      </c>
      <c r="C1051" s="205">
        <v>10090</v>
      </c>
      <c r="D1051" s="182">
        <f>_xlfn.SUMIFS('HOLDS'!L1:L155,'HOLDS'!C1:C155,B1051)+_xlfn.SUMIFS('HOLDS'!L1:L155,'HOLDS'!C1:C155,"CH.GR.MISET")</f>
        <v>0</v>
      </c>
      <c r="E1051" t="s" s="183">
        <v>4</v>
      </c>
      <c r="F1051" s="184">
        <f>VLOOKUP(B1051,'HOLDS'!C1:T155,5,FALSE)</f>
        <v>219</v>
      </c>
      <c r="G1051" s="182">
        <f>_xlfn.SUMIFS('HOLDS'!L1:L155,'HOLDS'!C1:C155,B1051)</f>
        <v>0</v>
      </c>
      <c r="H1051" s="185">
        <f>F1051*G1051</f>
        <v>0</v>
      </c>
      <c r="I1051" s="186">
        <f>'INFO'!$D$6</f>
        <v>0</v>
      </c>
      <c r="J1051" s="186">
        <f>'INFO'!$D$7</f>
        <v>0</v>
      </c>
      <c r="K1051" t="s" s="187">
        <f>'INFO'!$D$8</f>
      </c>
      <c r="L1051" s="186">
        <f>'INFO'!$D$9</f>
        <v>0</v>
      </c>
      <c r="M1051" s="186">
        <f>'INFO'!$D$10</f>
        <v>0</v>
      </c>
      <c r="N1051" t="s" s="187">
        <f>'INFO'!$D$11</f>
      </c>
      <c r="O1051" s="186">
        <f>'INFO'!$D$13</f>
        <v>0</v>
      </c>
      <c r="P1051" s="186">
        <f>'INFO'!$D$14</f>
        <v>0</v>
      </c>
      <c r="Q1051" t="s" s="187">
        <f>'INFO'!$D$15</f>
      </c>
      <c r="R1051" s="188">
        <f>'INFO'!$D$17</f>
      </c>
      <c r="S1051" t="s" s="187">
        <f>'INFO'!$D$18</f>
      </c>
      <c r="T1051" t="s" s="187">
        <f>'INFO'!$D$19</f>
      </c>
      <c r="U1051" s="186">
        <f>'INFO'!$D$22</f>
        <v>0</v>
      </c>
      <c r="V1051" s="186">
        <f>'INFO'!$D$23</f>
        <v>0</v>
      </c>
      <c r="W1051" t="s" s="187">
        <f>'INFO'!$D$24</f>
      </c>
      <c r="X1051" s="186">
        <f>'INFO'!$D$25</f>
        <v>0</v>
      </c>
      <c r="Y1051" s="186">
        <f>'INFO'!$D$26</f>
        <v>0</v>
      </c>
      <c r="Z1051" s="186">
        <f>'INFO'!$D$27</f>
        <v>0</v>
      </c>
      <c r="AA1051" t="s" s="187">
        <f>'INFO'!$D$28</f>
      </c>
      <c r="AB1051" s="186">
        <f>'INFO'!$D$29</f>
        <v>0</v>
      </c>
      <c r="AC1051" s="189">
        <f>'INFO'!$J$10</f>
        <v>0</v>
      </c>
      <c r="AD1051" s="186">
        <f>'INFO'!$J$9</f>
        <v>0</v>
      </c>
      <c r="AE1051" s="186">
        <f>IF($G$1049&gt;0,10*$G$1049/D1051,0)</f>
        <v>0</v>
      </c>
    </row>
    <row r="1052" ht="15.35" customHeight="1">
      <c r="A1052" t="s" s="180">
        <v>523</v>
      </c>
      <c r="B1052" t="s" s="204">
        <v>122</v>
      </c>
      <c r="C1052" s="205">
        <v>10090</v>
      </c>
      <c r="D1052" s="182">
        <f>_xlfn.SUMIFS('HOLDS'!L1:L155,'HOLDS'!C1:C155,B1052)+_xlfn.SUMIFS('HOLDS'!L1:L155,'HOLDS'!C1:C155,"CH.GR.MISET")</f>
        <v>0</v>
      </c>
      <c r="E1052" t="s" s="183">
        <v>4</v>
      </c>
      <c r="F1052" s="184">
        <f>VLOOKUP(B1052,'HOLDS'!C1:T155,5,FALSE)</f>
        <v>229.5</v>
      </c>
      <c r="G1052" s="182">
        <f>_xlfn.SUMIFS('HOLDS'!L1:L155,'HOLDS'!C1:C155,B1052)</f>
        <v>0</v>
      </c>
      <c r="H1052" s="185">
        <f>F1052*G1052</f>
        <v>0</v>
      </c>
      <c r="I1052" s="186">
        <f>'INFO'!$D$6</f>
        <v>0</v>
      </c>
      <c r="J1052" s="186">
        <f>'INFO'!$D$7</f>
        <v>0</v>
      </c>
      <c r="K1052" t="s" s="187">
        <f>'INFO'!$D$8</f>
      </c>
      <c r="L1052" s="186">
        <f>'INFO'!$D$9</f>
        <v>0</v>
      </c>
      <c r="M1052" s="186">
        <f>'INFO'!$D$10</f>
        <v>0</v>
      </c>
      <c r="N1052" t="s" s="187">
        <f>'INFO'!$D$11</f>
      </c>
      <c r="O1052" s="186">
        <f>'INFO'!$D$13</f>
        <v>0</v>
      </c>
      <c r="P1052" s="186">
        <f>'INFO'!$D$14</f>
        <v>0</v>
      </c>
      <c r="Q1052" t="s" s="187">
        <f>'INFO'!$D$15</f>
      </c>
      <c r="R1052" s="188">
        <f>'INFO'!$D$17</f>
      </c>
      <c r="S1052" t="s" s="187">
        <f>'INFO'!$D$18</f>
      </c>
      <c r="T1052" t="s" s="187">
        <f>'INFO'!$D$19</f>
      </c>
      <c r="U1052" s="186">
        <f>'INFO'!$D$22</f>
        <v>0</v>
      </c>
      <c r="V1052" s="186">
        <f>'INFO'!$D$23</f>
        <v>0</v>
      </c>
      <c r="W1052" t="s" s="187">
        <f>'INFO'!$D$24</f>
      </c>
      <c r="X1052" s="186">
        <f>'INFO'!$D$25</f>
        <v>0</v>
      </c>
      <c r="Y1052" s="186">
        <f>'INFO'!$D$26</f>
        <v>0</v>
      </c>
      <c r="Z1052" s="186">
        <f>'INFO'!$D$27</f>
        <v>0</v>
      </c>
      <c r="AA1052" t="s" s="187">
        <f>'INFO'!$D$28</f>
      </c>
      <c r="AB1052" s="186">
        <f>'INFO'!$D$29</f>
        <v>0</v>
      </c>
      <c r="AC1052" s="189">
        <f>'INFO'!$J$10</f>
        <v>0</v>
      </c>
      <c r="AD1052" s="186">
        <f>'INFO'!$J$9</f>
        <v>0</v>
      </c>
      <c r="AE1052" s="186">
        <f>IF($G$1049&gt;0,10*$G$1049/D1052,0)</f>
        <v>0</v>
      </c>
    </row>
    <row r="1053" ht="15.35" customHeight="1">
      <c r="A1053" t="s" s="180">
        <v>524</v>
      </c>
      <c r="B1053" t="s" s="204">
        <v>124</v>
      </c>
      <c r="C1053" s="205">
        <v>10090</v>
      </c>
      <c r="D1053" s="182">
        <f>_xlfn.SUMIFS('HOLDS'!L1:L155,'HOLDS'!C1:C155,B1053)+_xlfn.SUMIFS('HOLDS'!L1:L155,'HOLDS'!C1:C155,"CH.GR.MISET")</f>
        <v>0</v>
      </c>
      <c r="E1053" t="s" s="183">
        <v>4</v>
      </c>
      <c r="F1053" s="184">
        <f>VLOOKUP(B1053,'HOLDS'!C1:T155,5,FALSE)</f>
        <v>151</v>
      </c>
      <c r="G1053" s="182">
        <f>_xlfn.SUMIFS('HOLDS'!L1:L155,'HOLDS'!C1:C155,B1053)</f>
        <v>0</v>
      </c>
      <c r="H1053" s="185">
        <f>F1053*G1053</f>
        <v>0</v>
      </c>
      <c r="I1053" s="186">
        <f>'INFO'!$D$6</f>
        <v>0</v>
      </c>
      <c r="J1053" s="186">
        <f>'INFO'!$D$7</f>
        <v>0</v>
      </c>
      <c r="K1053" t="s" s="187">
        <f>'INFO'!$D$8</f>
      </c>
      <c r="L1053" s="186">
        <f>'INFO'!$D$9</f>
        <v>0</v>
      </c>
      <c r="M1053" s="186">
        <f>'INFO'!$D$10</f>
        <v>0</v>
      </c>
      <c r="N1053" t="s" s="187">
        <f>'INFO'!$D$11</f>
      </c>
      <c r="O1053" s="186">
        <f>'INFO'!$D$13</f>
        <v>0</v>
      </c>
      <c r="P1053" s="186">
        <f>'INFO'!$D$14</f>
        <v>0</v>
      </c>
      <c r="Q1053" t="s" s="187">
        <f>'INFO'!$D$15</f>
      </c>
      <c r="R1053" s="188">
        <f>'INFO'!$D$17</f>
      </c>
      <c r="S1053" t="s" s="187">
        <f>'INFO'!$D$18</f>
      </c>
      <c r="T1053" t="s" s="187">
        <f>'INFO'!$D$19</f>
      </c>
      <c r="U1053" s="186">
        <f>'INFO'!$D$22</f>
        <v>0</v>
      </c>
      <c r="V1053" s="186">
        <f>'INFO'!$D$23</f>
        <v>0</v>
      </c>
      <c r="W1053" t="s" s="187">
        <f>'INFO'!$D$24</f>
      </c>
      <c r="X1053" s="186">
        <f>'INFO'!$D$25</f>
        <v>0</v>
      </c>
      <c r="Y1053" s="186">
        <f>'INFO'!$D$26</f>
        <v>0</v>
      </c>
      <c r="Z1053" s="186">
        <f>'INFO'!$D$27</f>
        <v>0</v>
      </c>
      <c r="AA1053" t="s" s="187">
        <f>'INFO'!$D$28</f>
      </c>
      <c r="AB1053" s="186">
        <f>'INFO'!$D$29</f>
        <v>0</v>
      </c>
      <c r="AC1053" s="189">
        <f>'INFO'!$J$10</f>
        <v>0</v>
      </c>
      <c r="AD1053" s="186">
        <f>'INFO'!$J$9</f>
        <v>0</v>
      </c>
      <c r="AE1053" s="186">
        <f>IF($G$1049&gt;0,10*$G$1049/D1053,0)</f>
        <v>0</v>
      </c>
    </row>
    <row r="1054" ht="15.35" customHeight="1">
      <c r="A1054" t="s" s="180">
        <v>525</v>
      </c>
      <c r="B1054" t="s" s="204">
        <v>126</v>
      </c>
      <c r="C1054" s="205">
        <v>10090</v>
      </c>
      <c r="D1054" s="182">
        <f>_xlfn.SUMIFS('HOLDS'!L1:L155,'HOLDS'!C1:C155,B1054)+_xlfn.SUMIFS('HOLDS'!L1:L155,'HOLDS'!C1:C155,"CH.GR.MISET")</f>
        <v>0</v>
      </c>
      <c r="E1054" t="s" s="183">
        <v>4</v>
      </c>
      <c r="F1054" s="184">
        <f>VLOOKUP(B1054,'HOLDS'!C1:T155,5,FALSE)</f>
        <v>210</v>
      </c>
      <c r="G1054" s="182">
        <f>_xlfn.SUMIFS('HOLDS'!L1:L155,'HOLDS'!C1:C155,B1054)</f>
        <v>0</v>
      </c>
      <c r="H1054" s="185">
        <f>F1054*G1054</f>
        <v>0</v>
      </c>
      <c r="I1054" s="186">
        <f>'INFO'!$D$6</f>
        <v>0</v>
      </c>
      <c r="J1054" s="186">
        <f>'INFO'!$D$7</f>
        <v>0</v>
      </c>
      <c r="K1054" t="s" s="187">
        <f>'INFO'!$D$8</f>
      </c>
      <c r="L1054" s="186">
        <f>'INFO'!$D$9</f>
        <v>0</v>
      </c>
      <c r="M1054" s="186">
        <f>'INFO'!$D$10</f>
        <v>0</v>
      </c>
      <c r="N1054" t="s" s="187">
        <f>'INFO'!$D$11</f>
      </c>
      <c r="O1054" s="186">
        <f>'INFO'!$D$13</f>
        <v>0</v>
      </c>
      <c r="P1054" s="186">
        <f>'INFO'!$D$14</f>
        <v>0</v>
      </c>
      <c r="Q1054" t="s" s="187">
        <f>'INFO'!$D$15</f>
      </c>
      <c r="R1054" s="188">
        <f>'INFO'!$D$17</f>
      </c>
      <c r="S1054" t="s" s="187">
        <f>'INFO'!$D$18</f>
      </c>
      <c r="T1054" t="s" s="187">
        <f>'INFO'!$D$19</f>
      </c>
      <c r="U1054" s="186">
        <f>'INFO'!$D$22</f>
        <v>0</v>
      </c>
      <c r="V1054" s="186">
        <f>'INFO'!$D$23</f>
        <v>0</v>
      </c>
      <c r="W1054" t="s" s="187">
        <f>'INFO'!$D$24</f>
      </c>
      <c r="X1054" s="186">
        <f>'INFO'!$D$25</f>
        <v>0</v>
      </c>
      <c r="Y1054" s="186">
        <f>'INFO'!$D$26</f>
        <v>0</v>
      </c>
      <c r="Z1054" s="186">
        <f>'INFO'!$D$27</f>
        <v>0</v>
      </c>
      <c r="AA1054" t="s" s="187">
        <f>'INFO'!$D$28</f>
      </c>
      <c r="AB1054" s="186">
        <f>'INFO'!$D$29</f>
        <v>0</v>
      </c>
      <c r="AC1054" s="189">
        <f>'INFO'!$J$10</f>
        <v>0</v>
      </c>
      <c r="AD1054" s="186">
        <f>'INFO'!$J$9</f>
        <v>0</v>
      </c>
      <c r="AE1054" s="186">
        <f>IF($G$1049&gt;0,10*$G$1049/D1054,0)</f>
        <v>0</v>
      </c>
    </row>
    <row r="1055" ht="15.35" customHeight="1">
      <c r="A1055" t="s" s="180">
        <v>526</v>
      </c>
      <c r="B1055" t="s" s="204">
        <v>128</v>
      </c>
      <c r="C1055" s="205">
        <v>10090</v>
      </c>
      <c r="D1055" s="182">
        <f>_xlfn.SUMIFS('HOLDS'!L1:L155,'HOLDS'!C1:C155,B1055)+_xlfn.SUMIFS('HOLDS'!L1:L155,'HOLDS'!C1:C155,"CH.GR.MISET")</f>
        <v>0</v>
      </c>
      <c r="E1055" t="s" s="183">
        <v>4</v>
      </c>
      <c r="F1055" s="184">
        <f>VLOOKUP(B1055,'HOLDS'!C1:T155,5,FALSE)</f>
        <v>215</v>
      </c>
      <c r="G1055" s="182">
        <f>_xlfn.SUMIFS('HOLDS'!L1:L155,'HOLDS'!C1:C155,B1055)</f>
        <v>0</v>
      </c>
      <c r="H1055" s="185">
        <f>F1055*G1055</f>
        <v>0</v>
      </c>
      <c r="I1055" s="186">
        <f>'INFO'!$D$6</f>
        <v>0</v>
      </c>
      <c r="J1055" s="186">
        <f>'INFO'!$D$7</f>
        <v>0</v>
      </c>
      <c r="K1055" t="s" s="187">
        <f>'INFO'!$D$8</f>
      </c>
      <c r="L1055" s="186">
        <f>'INFO'!$D$9</f>
        <v>0</v>
      </c>
      <c r="M1055" s="186">
        <f>'INFO'!$D$10</f>
        <v>0</v>
      </c>
      <c r="N1055" t="s" s="187">
        <f>'INFO'!$D$11</f>
      </c>
      <c r="O1055" s="186">
        <f>'INFO'!$D$13</f>
        <v>0</v>
      </c>
      <c r="P1055" s="186">
        <f>'INFO'!$D$14</f>
        <v>0</v>
      </c>
      <c r="Q1055" t="s" s="187">
        <f>'INFO'!$D$15</f>
      </c>
      <c r="R1055" s="188">
        <f>'INFO'!$D$17</f>
      </c>
      <c r="S1055" t="s" s="187">
        <f>'INFO'!$D$18</f>
      </c>
      <c r="T1055" t="s" s="187">
        <f>'INFO'!$D$19</f>
      </c>
      <c r="U1055" s="186">
        <f>'INFO'!$D$22</f>
        <v>0</v>
      </c>
      <c r="V1055" s="186">
        <f>'INFO'!$D$23</f>
        <v>0</v>
      </c>
      <c r="W1055" t="s" s="187">
        <f>'INFO'!$D$24</f>
      </c>
      <c r="X1055" s="186">
        <f>'INFO'!$D$25</f>
        <v>0</v>
      </c>
      <c r="Y1055" s="186">
        <f>'INFO'!$D$26</f>
        <v>0</v>
      </c>
      <c r="Z1055" s="186">
        <f>'INFO'!$D$27</f>
        <v>0</v>
      </c>
      <c r="AA1055" t="s" s="187">
        <f>'INFO'!$D$28</f>
      </c>
      <c r="AB1055" s="186">
        <f>'INFO'!$D$29</f>
        <v>0</v>
      </c>
      <c r="AC1055" s="189">
        <f>'INFO'!$J$10</f>
        <v>0</v>
      </c>
      <c r="AD1055" s="186">
        <f>'INFO'!$J$9</f>
        <v>0</v>
      </c>
      <c r="AE1055" s="186">
        <f>IF($G$1049&gt;0,10*$G$1049/D1055,0)</f>
        <v>0</v>
      </c>
    </row>
    <row r="1056" ht="15.35" customHeight="1">
      <c r="A1056" t="s" s="180">
        <v>527</v>
      </c>
      <c r="B1056" t="s" s="204">
        <v>130</v>
      </c>
      <c r="C1056" s="205">
        <v>10090</v>
      </c>
      <c r="D1056" s="182">
        <f>_xlfn.SUMIFS('HOLDS'!L1:L155,'HOLDS'!C1:C155,B1056)+_xlfn.SUMIFS('HOLDS'!L1:L155,'HOLDS'!C1:C155,"CH.GR.MISET")</f>
        <v>0</v>
      </c>
      <c r="E1056" t="s" s="183">
        <v>4</v>
      </c>
      <c r="F1056" s="184">
        <f>VLOOKUP(B1056,'HOLDS'!C1:T155,5,FALSE)</f>
        <v>159</v>
      </c>
      <c r="G1056" s="182">
        <f>_xlfn.SUMIFS('HOLDS'!L1:L155,'HOLDS'!C1:C155,B1056)</f>
        <v>0</v>
      </c>
      <c r="H1056" s="185">
        <f>F1056*G1056</f>
        <v>0</v>
      </c>
      <c r="I1056" s="186">
        <f>'INFO'!$D$6</f>
        <v>0</v>
      </c>
      <c r="J1056" s="186">
        <f>'INFO'!$D$7</f>
        <v>0</v>
      </c>
      <c r="K1056" t="s" s="187">
        <f>'INFO'!$D$8</f>
      </c>
      <c r="L1056" s="186">
        <f>'INFO'!$D$9</f>
        <v>0</v>
      </c>
      <c r="M1056" s="186">
        <f>'INFO'!$D$10</f>
        <v>0</v>
      </c>
      <c r="N1056" t="s" s="187">
        <f>'INFO'!$D$11</f>
      </c>
      <c r="O1056" s="186">
        <f>'INFO'!$D$13</f>
        <v>0</v>
      </c>
      <c r="P1056" s="186">
        <f>'INFO'!$D$14</f>
        <v>0</v>
      </c>
      <c r="Q1056" t="s" s="187">
        <f>'INFO'!$D$15</f>
      </c>
      <c r="R1056" s="188">
        <f>'INFO'!$D$17</f>
      </c>
      <c r="S1056" t="s" s="187">
        <f>'INFO'!$D$18</f>
      </c>
      <c r="T1056" t="s" s="187">
        <f>'INFO'!$D$19</f>
      </c>
      <c r="U1056" s="186">
        <f>'INFO'!$D$22</f>
        <v>0</v>
      </c>
      <c r="V1056" s="186">
        <f>'INFO'!$D$23</f>
        <v>0</v>
      </c>
      <c r="W1056" t="s" s="187">
        <f>'INFO'!$D$24</f>
      </c>
      <c r="X1056" s="186">
        <f>'INFO'!$D$25</f>
        <v>0</v>
      </c>
      <c r="Y1056" s="186">
        <f>'INFO'!$D$26</f>
        <v>0</v>
      </c>
      <c r="Z1056" s="186">
        <f>'INFO'!$D$27</f>
        <v>0</v>
      </c>
      <c r="AA1056" t="s" s="187">
        <f>'INFO'!$D$28</f>
      </c>
      <c r="AB1056" s="186">
        <f>'INFO'!$D$29</f>
        <v>0</v>
      </c>
      <c r="AC1056" s="189">
        <f>'INFO'!$J$10</f>
        <v>0</v>
      </c>
      <c r="AD1056" s="186">
        <f>'INFO'!$J$9</f>
        <v>0</v>
      </c>
      <c r="AE1056" s="186">
        <f>IF($G$1049&gt;0,10*$G$1049/D1056,0)</f>
        <v>0</v>
      </c>
    </row>
    <row r="1057" ht="15.35" customHeight="1">
      <c r="A1057" t="s" s="180">
        <v>528</v>
      </c>
      <c r="B1057" t="s" s="204">
        <v>132</v>
      </c>
      <c r="C1057" s="205">
        <v>10090</v>
      </c>
      <c r="D1057" s="182">
        <f>_xlfn.SUMIFS('HOLDS'!L1:L155,'HOLDS'!C1:C155,B1057)+_xlfn.SUMIFS('HOLDS'!L1:L155,'HOLDS'!C1:C155,"CH.GR.MISET")</f>
        <v>0</v>
      </c>
      <c r="E1057" t="s" s="183">
        <v>4</v>
      </c>
      <c r="F1057" s="184">
        <f>VLOOKUP(B1057,'HOLDS'!C1:T155,5,FALSE)</f>
        <v>126.5</v>
      </c>
      <c r="G1057" s="182">
        <f>_xlfn.SUMIFS('HOLDS'!L1:L155,'HOLDS'!C1:C155,B1057)</f>
        <v>0</v>
      </c>
      <c r="H1057" s="185">
        <f>F1057*G1057</f>
        <v>0</v>
      </c>
      <c r="I1057" s="186">
        <f>'INFO'!$D$6</f>
        <v>0</v>
      </c>
      <c r="J1057" s="186">
        <f>'INFO'!$D$7</f>
        <v>0</v>
      </c>
      <c r="K1057" t="s" s="187">
        <f>'INFO'!$D$8</f>
      </c>
      <c r="L1057" s="186">
        <f>'INFO'!$D$9</f>
        <v>0</v>
      </c>
      <c r="M1057" s="186">
        <f>'INFO'!$D$10</f>
        <v>0</v>
      </c>
      <c r="N1057" t="s" s="187">
        <f>'INFO'!$D$11</f>
      </c>
      <c r="O1057" s="186">
        <f>'INFO'!$D$13</f>
        <v>0</v>
      </c>
      <c r="P1057" s="186">
        <f>'INFO'!$D$14</f>
        <v>0</v>
      </c>
      <c r="Q1057" t="s" s="187">
        <f>'INFO'!$D$15</f>
      </c>
      <c r="R1057" s="188">
        <f>'INFO'!$D$17</f>
      </c>
      <c r="S1057" t="s" s="187">
        <f>'INFO'!$D$18</f>
      </c>
      <c r="T1057" t="s" s="187">
        <f>'INFO'!$D$19</f>
      </c>
      <c r="U1057" s="186">
        <f>'INFO'!$D$22</f>
        <v>0</v>
      </c>
      <c r="V1057" s="186">
        <f>'INFO'!$D$23</f>
        <v>0</v>
      </c>
      <c r="W1057" t="s" s="187">
        <f>'INFO'!$D$24</f>
      </c>
      <c r="X1057" s="186">
        <f>'INFO'!$D$25</f>
        <v>0</v>
      </c>
      <c r="Y1057" s="186">
        <f>'INFO'!$D$26</f>
        <v>0</v>
      </c>
      <c r="Z1057" s="186">
        <f>'INFO'!$D$27</f>
        <v>0</v>
      </c>
      <c r="AA1057" t="s" s="187">
        <f>'INFO'!$D$28</f>
      </c>
      <c r="AB1057" s="186">
        <f>'INFO'!$D$29</f>
        <v>0</v>
      </c>
      <c r="AC1057" s="189">
        <f>'INFO'!$J$10</f>
        <v>0</v>
      </c>
      <c r="AD1057" s="186">
        <f>'INFO'!$J$9</f>
        <v>0</v>
      </c>
      <c r="AE1057" s="186">
        <f>IF($G$1049&gt;0,10*$G$1049/D1057,0)</f>
        <v>0</v>
      </c>
    </row>
    <row r="1058" ht="15.35" customHeight="1">
      <c r="A1058" t="s" s="180">
        <v>529</v>
      </c>
      <c r="B1058" t="s" s="204">
        <v>134</v>
      </c>
      <c r="C1058" s="205">
        <v>10090</v>
      </c>
      <c r="D1058" s="182">
        <f>_xlfn.SUMIFS('HOLDS'!L1:L155,'HOLDS'!C1:C155,B1058)+_xlfn.SUMIFS('HOLDS'!L1:L155,'HOLDS'!C1:C155,"CH.GR.MISET")</f>
        <v>0</v>
      </c>
      <c r="E1058" t="s" s="183">
        <v>4</v>
      </c>
      <c r="F1058" s="184">
        <f>VLOOKUP(B1058,'HOLDS'!C1:T155,5,FALSE)</f>
        <v>124</v>
      </c>
      <c r="G1058" s="182">
        <f>_xlfn.SUMIFS('HOLDS'!L1:L155,'HOLDS'!C1:C155,B1058)</f>
        <v>0</v>
      </c>
      <c r="H1058" s="185">
        <f>F1058*G1058</f>
        <v>0</v>
      </c>
      <c r="I1058" s="186">
        <f>'INFO'!$D$6</f>
        <v>0</v>
      </c>
      <c r="J1058" s="186">
        <f>'INFO'!$D$7</f>
        <v>0</v>
      </c>
      <c r="K1058" t="s" s="187">
        <f>'INFO'!$D$8</f>
      </c>
      <c r="L1058" s="186">
        <f>'INFO'!$D$9</f>
        <v>0</v>
      </c>
      <c r="M1058" s="186">
        <f>'INFO'!$D$10</f>
        <v>0</v>
      </c>
      <c r="N1058" t="s" s="187">
        <f>'INFO'!$D$11</f>
      </c>
      <c r="O1058" s="186">
        <f>'INFO'!$D$13</f>
        <v>0</v>
      </c>
      <c r="P1058" s="186">
        <f>'INFO'!$D$14</f>
        <v>0</v>
      </c>
      <c r="Q1058" t="s" s="187">
        <f>'INFO'!$D$15</f>
      </c>
      <c r="R1058" s="188">
        <f>'INFO'!$D$17</f>
      </c>
      <c r="S1058" t="s" s="187">
        <f>'INFO'!$D$18</f>
      </c>
      <c r="T1058" t="s" s="187">
        <f>'INFO'!$D$19</f>
      </c>
      <c r="U1058" s="186">
        <f>'INFO'!$D$22</f>
        <v>0</v>
      </c>
      <c r="V1058" s="186">
        <f>'INFO'!$D$23</f>
        <v>0</v>
      </c>
      <c r="W1058" t="s" s="187">
        <f>'INFO'!$D$24</f>
      </c>
      <c r="X1058" s="186">
        <f>'INFO'!$D$25</f>
        <v>0</v>
      </c>
      <c r="Y1058" s="186">
        <f>'INFO'!$D$26</f>
        <v>0</v>
      </c>
      <c r="Z1058" s="186">
        <f>'INFO'!$D$27</f>
        <v>0</v>
      </c>
      <c r="AA1058" t="s" s="187">
        <f>'INFO'!$D$28</f>
      </c>
      <c r="AB1058" s="186">
        <f>'INFO'!$D$29</f>
        <v>0</v>
      </c>
      <c r="AC1058" s="189">
        <f>'INFO'!$J$10</f>
        <v>0</v>
      </c>
      <c r="AD1058" s="186">
        <f>'INFO'!$J$9</f>
        <v>0</v>
      </c>
      <c r="AE1058" s="186">
        <f>IF($G$1049&gt;0,10*$G$1049/D1058,0)</f>
        <v>0</v>
      </c>
    </row>
    <row r="1059" ht="15.35" customHeight="1">
      <c r="A1059" t="s" s="180">
        <v>530</v>
      </c>
      <c r="B1059" t="s" s="204">
        <v>136</v>
      </c>
      <c r="C1059" s="205">
        <v>10090</v>
      </c>
      <c r="D1059" s="182">
        <f>_xlfn.SUMIFS('HOLDS'!L1:L155,'HOLDS'!C1:C155,B1059)+_xlfn.SUMIFS('HOLDS'!L1:L155,'HOLDS'!C1:C155,"CH.GR.MISET")</f>
        <v>0</v>
      </c>
      <c r="E1059" t="s" s="183">
        <v>4</v>
      </c>
      <c r="F1059" s="184">
        <f>VLOOKUP(B1059,'HOLDS'!C1:T155,5,FALSE)</f>
        <v>157.5</v>
      </c>
      <c r="G1059" s="182">
        <f>_xlfn.SUMIFS('HOLDS'!L1:L155,'HOLDS'!C1:C155,B1059)</f>
        <v>0</v>
      </c>
      <c r="H1059" s="185">
        <f>F1059*G1059</f>
        <v>0</v>
      </c>
      <c r="I1059" s="186">
        <f>'INFO'!$D$6</f>
        <v>0</v>
      </c>
      <c r="J1059" s="186">
        <f>'INFO'!$D$7</f>
        <v>0</v>
      </c>
      <c r="K1059" t="s" s="187">
        <f>'INFO'!$D$8</f>
      </c>
      <c r="L1059" s="186">
        <f>'INFO'!$D$9</f>
        <v>0</v>
      </c>
      <c r="M1059" s="186">
        <f>'INFO'!$D$10</f>
        <v>0</v>
      </c>
      <c r="N1059" t="s" s="187">
        <f>'INFO'!$D$11</f>
      </c>
      <c r="O1059" s="186">
        <f>'INFO'!$D$13</f>
        <v>0</v>
      </c>
      <c r="P1059" s="186">
        <f>'INFO'!$D$14</f>
        <v>0</v>
      </c>
      <c r="Q1059" t="s" s="187">
        <f>'INFO'!$D$15</f>
      </c>
      <c r="R1059" s="188">
        <f>'INFO'!$D$17</f>
      </c>
      <c r="S1059" t="s" s="187">
        <f>'INFO'!$D$18</f>
      </c>
      <c r="T1059" t="s" s="187">
        <f>'INFO'!$D$19</f>
      </c>
      <c r="U1059" s="186">
        <f>'INFO'!$D$22</f>
        <v>0</v>
      </c>
      <c r="V1059" s="186">
        <f>'INFO'!$D$23</f>
        <v>0</v>
      </c>
      <c r="W1059" t="s" s="187">
        <f>'INFO'!$D$24</f>
      </c>
      <c r="X1059" s="186">
        <f>'INFO'!$D$25</f>
        <v>0</v>
      </c>
      <c r="Y1059" s="186">
        <f>'INFO'!$D$26</f>
        <v>0</v>
      </c>
      <c r="Z1059" s="186">
        <f>'INFO'!$D$27</f>
        <v>0</v>
      </c>
      <c r="AA1059" t="s" s="187">
        <f>'INFO'!$D$28</f>
      </c>
      <c r="AB1059" s="186">
        <f>'INFO'!$D$29</f>
        <v>0</v>
      </c>
      <c r="AC1059" s="189">
        <f>'INFO'!$J$10</f>
        <v>0</v>
      </c>
      <c r="AD1059" s="186">
        <f>'INFO'!$J$9</f>
        <v>0</v>
      </c>
      <c r="AE1059" s="186">
        <f>IF($G$1049&gt;0,10*$G$1049/D1059,0)</f>
        <v>0</v>
      </c>
    </row>
    <row r="1060" ht="15.35" customHeight="1">
      <c r="A1060" t="s" s="180">
        <v>531</v>
      </c>
      <c r="B1060" t="s" s="204">
        <v>138</v>
      </c>
      <c r="C1060" s="205">
        <v>10090</v>
      </c>
      <c r="D1060" s="182">
        <f>_xlfn.SUMIFS('HOLDS'!L1:L155,'HOLDS'!C1:C155,B1060)+_xlfn.SUMIFS('HOLDS'!L1:L155,'HOLDS'!C1:C155,"CH.GR.MISET")</f>
        <v>0</v>
      </c>
      <c r="E1060" t="s" s="183">
        <v>4</v>
      </c>
      <c r="F1060" s="184">
        <f>VLOOKUP(B1060,'HOLDS'!C1:T155,5,FALSE)</f>
        <v>159.5</v>
      </c>
      <c r="G1060" s="182">
        <f>_xlfn.SUMIFS('HOLDS'!L1:L155,'HOLDS'!C1:C155,B1060)</f>
        <v>0</v>
      </c>
      <c r="H1060" s="185">
        <f>F1060*G1060</f>
        <v>0</v>
      </c>
      <c r="I1060" s="186">
        <f>'INFO'!$D$6</f>
        <v>0</v>
      </c>
      <c r="J1060" s="186">
        <f>'INFO'!$D$7</f>
        <v>0</v>
      </c>
      <c r="K1060" t="s" s="187">
        <f>'INFO'!$D$8</f>
      </c>
      <c r="L1060" s="186">
        <f>'INFO'!$D$9</f>
        <v>0</v>
      </c>
      <c r="M1060" s="186">
        <f>'INFO'!$D$10</f>
        <v>0</v>
      </c>
      <c r="N1060" t="s" s="187">
        <f>'INFO'!$D$11</f>
      </c>
      <c r="O1060" s="186">
        <f>'INFO'!$D$13</f>
        <v>0</v>
      </c>
      <c r="P1060" s="186">
        <f>'INFO'!$D$14</f>
        <v>0</v>
      </c>
      <c r="Q1060" t="s" s="187">
        <f>'INFO'!$D$15</f>
      </c>
      <c r="R1060" s="188">
        <f>'INFO'!$D$17</f>
      </c>
      <c r="S1060" t="s" s="187">
        <f>'INFO'!$D$18</f>
      </c>
      <c r="T1060" t="s" s="187">
        <f>'INFO'!$D$19</f>
      </c>
      <c r="U1060" s="186">
        <f>'INFO'!$D$22</f>
        <v>0</v>
      </c>
      <c r="V1060" s="186">
        <f>'INFO'!$D$23</f>
        <v>0</v>
      </c>
      <c r="W1060" t="s" s="187">
        <f>'INFO'!$D$24</f>
      </c>
      <c r="X1060" s="186">
        <f>'INFO'!$D$25</f>
        <v>0</v>
      </c>
      <c r="Y1060" s="186">
        <f>'INFO'!$D$26</f>
        <v>0</v>
      </c>
      <c r="Z1060" s="186">
        <f>'INFO'!$D$27</f>
        <v>0</v>
      </c>
      <c r="AA1060" t="s" s="187">
        <f>'INFO'!$D$28</f>
      </c>
      <c r="AB1060" s="186">
        <f>'INFO'!$D$29</f>
        <v>0</v>
      </c>
      <c r="AC1060" s="189">
        <f>'INFO'!$J$10</f>
        <v>0</v>
      </c>
      <c r="AD1060" s="186">
        <f>'INFO'!$J$9</f>
        <v>0</v>
      </c>
      <c r="AE1060" s="186">
        <f>IF($G$1049&gt;0,10*$G$1049/D1060,0)</f>
        <v>0</v>
      </c>
    </row>
    <row r="1061" ht="15.35" customHeight="1">
      <c r="A1061" t="s" s="180">
        <v>532</v>
      </c>
      <c r="B1061" t="s" s="204">
        <v>141</v>
      </c>
      <c r="C1061" s="205">
        <v>10090</v>
      </c>
      <c r="D1061" s="182">
        <f>_xlfn.SUMIFS('HOLDS'!L1:L155,'HOLDS'!C1:C155,B1061)+_xlfn.SUMIFS('HOLDS'!L1:L155,'HOLDS'!C1:C155,"CH.GR.MISET")</f>
        <v>0</v>
      </c>
      <c r="E1061" t="s" s="183">
        <v>4</v>
      </c>
      <c r="F1061" s="184">
        <f>VLOOKUP(B1061,'HOLDS'!C1:T155,5,FALSE)</f>
        <v>156</v>
      </c>
      <c r="G1061" s="182">
        <f>_xlfn.SUMIFS('HOLDS'!L1:L155,'HOLDS'!C1:C155,B1061)</f>
        <v>0</v>
      </c>
      <c r="H1061" s="185">
        <f>F1061*G1061</f>
        <v>0</v>
      </c>
      <c r="I1061" s="186">
        <f>'INFO'!$D$6</f>
        <v>0</v>
      </c>
      <c r="J1061" s="186">
        <f>'INFO'!$D$7</f>
        <v>0</v>
      </c>
      <c r="K1061" t="s" s="187">
        <f>'INFO'!$D$8</f>
      </c>
      <c r="L1061" s="186">
        <f>'INFO'!$D$9</f>
        <v>0</v>
      </c>
      <c r="M1061" s="186">
        <f>'INFO'!$D$10</f>
        <v>0</v>
      </c>
      <c r="N1061" t="s" s="187">
        <f>'INFO'!$D$11</f>
      </c>
      <c r="O1061" s="186">
        <f>'INFO'!$D$13</f>
        <v>0</v>
      </c>
      <c r="P1061" s="186">
        <f>'INFO'!$D$14</f>
        <v>0</v>
      </c>
      <c r="Q1061" t="s" s="187">
        <f>'INFO'!$D$15</f>
      </c>
      <c r="R1061" s="188">
        <f>'INFO'!$D$17</f>
      </c>
      <c r="S1061" t="s" s="187">
        <f>'INFO'!$D$18</f>
      </c>
      <c r="T1061" t="s" s="187">
        <f>'INFO'!$D$19</f>
      </c>
      <c r="U1061" s="186">
        <f>'INFO'!$D$22</f>
        <v>0</v>
      </c>
      <c r="V1061" s="186">
        <f>'INFO'!$D$23</f>
        <v>0</v>
      </c>
      <c r="W1061" t="s" s="187">
        <f>'INFO'!$D$24</f>
      </c>
      <c r="X1061" s="186">
        <f>'INFO'!$D$25</f>
        <v>0</v>
      </c>
      <c r="Y1061" s="186">
        <f>'INFO'!$D$26</f>
        <v>0</v>
      </c>
      <c r="Z1061" s="186">
        <f>'INFO'!$D$27</f>
        <v>0</v>
      </c>
      <c r="AA1061" t="s" s="187">
        <f>'INFO'!$D$28</f>
      </c>
      <c r="AB1061" s="186">
        <f>'INFO'!$D$29</f>
        <v>0</v>
      </c>
      <c r="AC1061" s="189">
        <f>'INFO'!$J$10</f>
        <v>0</v>
      </c>
      <c r="AD1061" s="186">
        <f>'INFO'!$J$9</f>
        <v>0</v>
      </c>
      <c r="AE1061" s="186">
        <f>IF($G$1049&gt;0,10*$G$1049/D1061,0)</f>
        <v>0</v>
      </c>
    </row>
    <row r="1062" ht="15.35" customHeight="1">
      <c r="A1062" t="s" s="180">
        <v>533</v>
      </c>
      <c r="B1062" t="s" s="204">
        <v>143</v>
      </c>
      <c r="C1062" s="205">
        <v>10090</v>
      </c>
      <c r="D1062" s="182">
        <f>_xlfn.SUMIFS('HOLDS'!L1:L155,'HOLDS'!C1:C155,B1062)+_xlfn.SUMIFS('HOLDS'!L1:L155,'HOLDS'!C1:C155,"CH.GR.MISET")</f>
        <v>0</v>
      </c>
      <c r="E1062" t="s" s="183">
        <v>4</v>
      </c>
      <c r="F1062" s="184">
        <f>VLOOKUP(B1062,'HOLDS'!C1:T155,5,FALSE)</f>
        <v>189.5</v>
      </c>
      <c r="G1062" s="182">
        <f>_xlfn.SUMIFS('HOLDS'!L1:L155,'HOLDS'!C1:C155,B1062)</f>
        <v>0</v>
      </c>
      <c r="H1062" s="185">
        <f>F1062*G1062</f>
        <v>0</v>
      </c>
      <c r="I1062" s="186">
        <f>'INFO'!$D$6</f>
        <v>0</v>
      </c>
      <c r="J1062" s="186">
        <f>'INFO'!$D$7</f>
        <v>0</v>
      </c>
      <c r="K1062" t="s" s="187">
        <f>'INFO'!$D$8</f>
      </c>
      <c r="L1062" s="186">
        <f>'INFO'!$D$9</f>
        <v>0</v>
      </c>
      <c r="M1062" s="186">
        <f>'INFO'!$D$10</f>
        <v>0</v>
      </c>
      <c r="N1062" t="s" s="187">
        <f>'INFO'!$D$11</f>
      </c>
      <c r="O1062" s="186">
        <f>'INFO'!$D$13</f>
        <v>0</v>
      </c>
      <c r="P1062" s="186">
        <f>'INFO'!$D$14</f>
        <v>0</v>
      </c>
      <c r="Q1062" t="s" s="187">
        <f>'INFO'!$D$15</f>
      </c>
      <c r="R1062" s="188">
        <f>'INFO'!$D$17</f>
      </c>
      <c r="S1062" t="s" s="187">
        <f>'INFO'!$D$18</f>
      </c>
      <c r="T1062" t="s" s="187">
        <f>'INFO'!$D$19</f>
      </c>
      <c r="U1062" s="186">
        <f>'INFO'!$D$22</f>
        <v>0</v>
      </c>
      <c r="V1062" s="186">
        <f>'INFO'!$D$23</f>
        <v>0</v>
      </c>
      <c r="W1062" t="s" s="187">
        <f>'INFO'!$D$24</f>
      </c>
      <c r="X1062" s="186">
        <f>'INFO'!$D$25</f>
        <v>0</v>
      </c>
      <c r="Y1062" s="186">
        <f>'INFO'!$D$26</f>
        <v>0</v>
      </c>
      <c r="Z1062" s="186">
        <f>'INFO'!$D$27</f>
        <v>0</v>
      </c>
      <c r="AA1062" t="s" s="187">
        <f>'INFO'!$D$28</f>
      </c>
      <c r="AB1062" s="186">
        <f>'INFO'!$D$29</f>
        <v>0</v>
      </c>
      <c r="AC1062" s="189">
        <f>'INFO'!$J$10</f>
        <v>0</v>
      </c>
      <c r="AD1062" s="186">
        <f>'INFO'!$J$9</f>
        <v>0</v>
      </c>
      <c r="AE1062" s="186">
        <f>IF($G$1049&gt;0,10*$G$1049/D1062,0)</f>
        <v>0</v>
      </c>
    </row>
    <row r="1063" ht="15.35" customHeight="1">
      <c r="A1063" t="s" s="180">
        <v>534</v>
      </c>
      <c r="B1063" t="s" s="204">
        <v>145</v>
      </c>
      <c r="C1063" s="205">
        <v>10090</v>
      </c>
      <c r="D1063" s="182">
        <f>_xlfn.SUMIFS('HOLDS'!L1:L155,'HOLDS'!C1:C155,B1063)+_xlfn.SUMIFS('HOLDS'!L1:L155,'HOLDS'!C1:C155,"CH.GR.MISET")</f>
        <v>0</v>
      </c>
      <c r="E1063" t="s" s="183">
        <v>4</v>
      </c>
      <c r="F1063" s="184">
        <f>VLOOKUP(B1063,'HOLDS'!C1:T155,5,FALSE)</f>
        <v>138</v>
      </c>
      <c r="G1063" s="182">
        <f>_xlfn.SUMIFS('HOLDS'!L1:L155,'HOLDS'!C1:C155,B1063)</f>
        <v>0</v>
      </c>
      <c r="H1063" s="185">
        <f>F1063*G1063</f>
        <v>0</v>
      </c>
      <c r="I1063" s="186">
        <f>'INFO'!$D$6</f>
        <v>0</v>
      </c>
      <c r="J1063" s="186">
        <f>'INFO'!$D$7</f>
        <v>0</v>
      </c>
      <c r="K1063" t="s" s="187">
        <f>'INFO'!$D$8</f>
      </c>
      <c r="L1063" s="186">
        <f>'INFO'!$D$9</f>
        <v>0</v>
      </c>
      <c r="M1063" s="186">
        <f>'INFO'!$D$10</f>
        <v>0</v>
      </c>
      <c r="N1063" t="s" s="187">
        <f>'INFO'!$D$11</f>
      </c>
      <c r="O1063" s="186">
        <f>'INFO'!$D$13</f>
        <v>0</v>
      </c>
      <c r="P1063" s="186">
        <f>'INFO'!$D$14</f>
        <v>0</v>
      </c>
      <c r="Q1063" t="s" s="187">
        <f>'INFO'!$D$15</f>
      </c>
      <c r="R1063" s="188">
        <f>'INFO'!$D$17</f>
      </c>
      <c r="S1063" t="s" s="187">
        <f>'INFO'!$D$18</f>
      </c>
      <c r="T1063" t="s" s="187">
        <f>'INFO'!$D$19</f>
      </c>
      <c r="U1063" s="186">
        <f>'INFO'!$D$22</f>
        <v>0</v>
      </c>
      <c r="V1063" s="186">
        <f>'INFO'!$D$23</f>
        <v>0</v>
      </c>
      <c r="W1063" t="s" s="187">
        <f>'INFO'!$D$24</f>
      </c>
      <c r="X1063" s="186">
        <f>'INFO'!$D$25</f>
        <v>0</v>
      </c>
      <c r="Y1063" s="186">
        <f>'INFO'!$D$26</f>
        <v>0</v>
      </c>
      <c r="Z1063" s="186">
        <f>'INFO'!$D$27</f>
        <v>0</v>
      </c>
      <c r="AA1063" t="s" s="187">
        <f>'INFO'!$D$28</f>
      </c>
      <c r="AB1063" s="186">
        <f>'INFO'!$D$29</f>
        <v>0</v>
      </c>
      <c r="AC1063" s="189">
        <f>'INFO'!$J$10</f>
        <v>0</v>
      </c>
      <c r="AD1063" s="186">
        <f>'INFO'!$J$9</f>
        <v>0</v>
      </c>
      <c r="AE1063" s="186">
        <f>IF($G$1049&gt;0,10*$G$1049/D1063,0)</f>
        <v>0</v>
      </c>
    </row>
    <row r="1064" ht="15.35" customHeight="1">
      <c r="A1064" t="s" s="180">
        <v>535</v>
      </c>
      <c r="B1064" t="s" s="204">
        <v>147</v>
      </c>
      <c r="C1064" s="205">
        <v>10090</v>
      </c>
      <c r="D1064" s="182">
        <f>_xlfn.SUMIFS('HOLDS'!L1:L155,'HOLDS'!C1:C155,B1064)+_xlfn.SUMIFS('HOLDS'!L1:L155,'HOLDS'!C1:C155,"CH.GR.MISET")</f>
        <v>0</v>
      </c>
      <c r="E1064" t="s" s="183">
        <v>4</v>
      </c>
      <c r="F1064" s="184">
        <f>VLOOKUP(B1064,'HOLDS'!C1:T155,5,FALSE)</f>
        <v>131.5</v>
      </c>
      <c r="G1064" s="182">
        <f>_xlfn.SUMIFS('HOLDS'!L1:L155,'HOLDS'!C1:C155,B1064)</f>
        <v>0</v>
      </c>
      <c r="H1064" s="185">
        <f>F1064*G1064</f>
        <v>0</v>
      </c>
      <c r="I1064" s="186">
        <f>'INFO'!$D$6</f>
        <v>0</v>
      </c>
      <c r="J1064" s="186">
        <f>'INFO'!$D$7</f>
        <v>0</v>
      </c>
      <c r="K1064" t="s" s="187">
        <f>'INFO'!$D$8</f>
      </c>
      <c r="L1064" s="186">
        <f>'INFO'!$D$9</f>
        <v>0</v>
      </c>
      <c r="M1064" s="186">
        <f>'INFO'!$D$10</f>
        <v>0</v>
      </c>
      <c r="N1064" t="s" s="187">
        <f>'INFO'!$D$11</f>
      </c>
      <c r="O1064" s="186">
        <f>'INFO'!$D$13</f>
        <v>0</v>
      </c>
      <c r="P1064" s="186">
        <f>'INFO'!$D$14</f>
        <v>0</v>
      </c>
      <c r="Q1064" t="s" s="187">
        <f>'INFO'!$D$15</f>
      </c>
      <c r="R1064" s="188">
        <f>'INFO'!$D$17</f>
      </c>
      <c r="S1064" t="s" s="187">
        <f>'INFO'!$D$18</f>
      </c>
      <c r="T1064" t="s" s="187">
        <f>'INFO'!$D$19</f>
      </c>
      <c r="U1064" s="186">
        <f>'INFO'!$D$22</f>
        <v>0</v>
      </c>
      <c r="V1064" s="186">
        <f>'INFO'!$D$23</f>
        <v>0</v>
      </c>
      <c r="W1064" t="s" s="187">
        <f>'INFO'!$D$24</f>
      </c>
      <c r="X1064" s="186">
        <f>'INFO'!$D$25</f>
        <v>0</v>
      </c>
      <c r="Y1064" s="186">
        <f>'INFO'!$D$26</f>
        <v>0</v>
      </c>
      <c r="Z1064" s="186">
        <f>'INFO'!$D$27</f>
        <v>0</v>
      </c>
      <c r="AA1064" t="s" s="187">
        <f>'INFO'!$D$28</f>
      </c>
      <c r="AB1064" s="186">
        <f>'INFO'!$D$29</f>
        <v>0</v>
      </c>
      <c r="AC1064" s="189">
        <f>'INFO'!$J$10</f>
        <v>0</v>
      </c>
      <c r="AD1064" s="186">
        <f>'INFO'!$J$9</f>
        <v>0</v>
      </c>
      <c r="AE1064" s="186">
        <f>IF($G$1049&gt;0,10*$G$1049/D1064,0)</f>
        <v>0</v>
      </c>
    </row>
    <row r="1065" ht="15.35" customHeight="1">
      <c r="A1065" t="s" s="180">
        <v>536</v>
      </c>
      <c r="B1065" t="s" s="204">
        <v>149</v>
      </c>
      <c r="C1065" s="205">
        <v>10090</v>
      </c>
      <c r="D1065" s="182">
        <f>_xlfn.SUMIFS('HOLDS'!L1:L155,'HOLDS'!C1:C155,B1065)+_xlfn.SUMIFS('HOLDS'!L1:L155,'HOLDS'!C1:C155,"CH.GR.MISET")</f>
        <v>0</v>
      </c>
      <c r="E1065" t="s" s="183">
        <v>4</v>
      </c>
      <c r="F1065" s="184">
        <f>VLOOKUP(B1065,'HOLDS'!C1:T155,5,FALSE)</f>
        <v>139.5</v>
      </c>
      <c r="G1065" s="182">
        <f>_xlfn.SUMIFS('HOLDS'!L1:L155,'HOLDS'!C1:C155,B1065)</f>
        <v>0</v>
      </c>
      <c r="H1065" s="185">
        <f>F1065*G1065</f>
        <v>0</v>
      </c>
      <c r="I1065" s="186">
        <f>'INFO'!$D$6</f>
        <v>0</v>
      </c>
      <c r="J1065" s="186">
        <f>'INFO'!$D$7</f>
        <v>0</v>
      </c>
      <c r="K1065" t="s" s="187">
        <f>'INFO'!$D$8</f>
      </c>
      <c r="L1065" s="186">
        <f>'INFO'!$D$9</f>
        <v>0</v>
      </c>
      <c r="M1065" s="186">
        <f>'INFO'!$D$10</f>
        <v>0</v>
      </c>
      <c r="N1065" t="s" s="187">
        <f>'INFO'!$D$11</f>
      </c>
      <c r="O1065" s="186">
        <f>'INFO'!$D$13</f>
        <v>0</v>
      </c>
      <c r="P1065" s="186">
        <f>'INFO'!$D$14</f>
        <v>0</v>
      </c>
      <c r="Q1065" t="s" s="187">
        <f>'INFO'!$D$15</f>
      </c>
      <c r="R1065" s="188">
        <f>'INFO'!$D$17</f>
      </c>
      <c r="S1065" t="s" s="187">
        <f>'INFO'!$D$18</f>
      </c>
      <c r="T1065" t="s" s="187">
        <f>'INFO'!$D$19</f>
      </c>
      <c r="U1065" s="186">
        <f>'INFO'!$D$22</f>
        <v>0</v>
      </c>
      <c r="V1065" s="186">
        <f>'INFO'!$D$23</f>
        <v>0</v>
      </c>
      <c r="W1065" t="s" s="187">
        <f>'INFO'!$D$24</f>
      </c>
      <c r="X1065" s="186">
        <f>'INFO'!$D$25</f>
        <v>0</v>
      </c>
      <c r="Y1065" s="186">
        <f>'INFO'!$D$26</f>
        <v>0</v>
      </c>
      <c r="Z1065" s="186">
        <f>'INFO'!$D$27</f>
        <v>0</v>
      </c>
      <c r="AA1065" t="s" s="187">
        <f>'INFO'!$D$28</f>
      </c>
      <c r="AB1065" s="186">
        <f>'INFO'!$D$29</f>
        <v>0</v>
      </c>
      <c r="AC1065" s="189">
        <f>'INFO'!$J$10</f>
        <v>0</v>
      </c>
      <c r="AD1065" s="186">
        <f>'INFO'!$J$9</f>
        <v>0</v>
      </c>
      <c r="AE1065" s="186">
        <f>IF($G$1049&gt;0,10*$G$1049/D1065,0)</f>
        <v>0</v>
      </c>
    </row>
    <row r="1066" ht="15.35" customHeight="1">
      <c r="A1066" t="s" s="180">
        <v>537</v>
      </c>
      <c r="B1066" t="s" s="204">
        <v>151</v>
      </c>
      <c r="C1066" s="205">
        <v>10090</v>
      </c>
      <c r="D1066" s="182">
        <f>_xlfn.SUMIFS('HOLDS'!L1:L155,'HOLDS'!C1:C155,B1066)+_xlfn.SUMIFS('HOLDS'!L1:L155,'HOLDS'!C1:C155,"CH.GR.MISET")</f>
        <v>0</v>
      </c>
      <c r="E1066" t="s" s="183">
        <v>4</v>
      </c>
      <c r="F1066" s="184">
        <f>VLOOKUP(B1066,'HOLDS'!C1:T155,5,FALSE)</f>
        <v>156.5</v>
      </c>
      <c r="G1066" s="182">
        <f>_xlfn.SUMIFS('HOLDS'!L1:L155,'HOLDS'!C1:C155,B1066)</f>
        <v>0</v>
      </c>
      <c r="H1066" s="185">
        <f>F1066*G1066</f>
        <v>0</v>
      </c>
      <c r="I1066" s="186">
        <f>'INFO'!$D$6</f>
        <v>0</v>
      </c>
      <c r="J1066" s="186">
        <f>'INFO'!$D$7</f>
        <v>0</v>
      </c>
      <c r="K1066" t="s" s="187">
        <f>'INFO'!$D$8</f>
      </c>
      <c r="L1066" s="186">
        <f>'INFO'!$D$9</f>
        <v>0</v>
      </c>
      <c r="M1066" s="186">
        <f>'INFO'!$D$10</f>
        <v>0</v>
      </c>
      <c r="N1066" t="s" s="187">
        <f>'INFO'!$D$11</f>
      </c>
      <c r="O1066" s="186">
        <f>'INFO'!$D$13</f>
        <v>0</v>
      </c>
      <c r="P1066" s="186">
        <f>'INFO'!$D$14</f>
        <v>0</v>
      </c>
      <c r="Q1066" t="s" s="187">
        <f>'INFO'!$D$15</f>
      </c>
      <c r="R1066" s="188">
        <f>'INFO'!$D$17</f>
      </c>
      <c r="S1066" t="s" s="187">
        <f>'INFO'!$D$18</f>
      </c>
      <c r="T1066" t="s" s="187">
        <f>'INFO'!$D$19</f>
      </c>
      <c r="U1066" s="186">
        <f>'INFO'!$D$22</f>
        <v>0</v>
      </c>
      <c r="V1066" s="186">
        <f>'INFO'!$D$23</f>
        <v>0</v>
      </c>
      <c r="W1066" t="s" s="187">
        <f>'INFO'!$D$24</f>
      </c>
      <c r="X1066" s="186">
        <f>'INFO'!$D$25</f>
        <v>0</v>
      </c>
      <c r="Y1066" s="186">
        <f>'INFO'!$D$26</f>
        <v>0</v>
      </c>
      <c r="Z1066" s="186">
        <f>'INFO'!$D$27</f>
        <v>0</v>
      </c>
      <c r="AA1066" t="s" s="187">
        <f>'INFO'!$D$28</f>
      </c>
      <c r="AB1066" s="186">
        <f>'INFO'!$D$29</f>
        <v>0</v>
      </c>
      <c r="AC1066" s="189">
        <f>'INFO'!$J$10</f>
        <v>0</v>
      </c>
      <c r="AD1066" s="186">
        <f>'INFO'!$J$9</f>
        <v>0</v>
      </c>
      <c r="AE1066" s="186">
        <f>IF($G$1049&gt;0,10*$G$1049/D1066,0)</f>
        <v>0</v>
      </c>
    </row>
    <row r="1067" ht="15.35" customHeight="1">
      <c r="A1067" t="s" s="180">
        <v>538</v>
      </c>
      <c r="B1067" t="s" s="204">
        <v>153</v>
      </c>
      <c r="C1067" s="205">
        <v>10090</v>
      </c>
      <c r="D1067" s="182">
        <f>_xlfn.SUMIFS('HOLDS'!L1:L155,'HOLDS'!C1:C155,B1067)+_xlfn.SUMIFS('HOLDS'!L1:L155,'HOLDS'!C1:C155,"CH.GR.MISET")</f>
        <v>0</v>
      </c>
      <c r="E1067" t="s" s="183">
        <v>4</v>
      </c>
      <c r="F1067" s="184">
        <f>VLOOKUP(B1067,'HOLDS'!C1:T155,5,FALSE)</f>
        <v>151</v>
      </c>
      <c r="G1067" s="182">
        <f>_xlfn.SUMIFS('HOLDS'!L1:L155,'HOLDS'!C1:C155,B1067)</f>
        <v>0</v>
      </c>
      <c r="H1067" s="185">
        <f>F1067*G1067</f>
        <v>0</v>
      </c>
      <c r="I1067" s="186">
        <f>'INFO'!$D$6</f>
        <v>0</v>
      </c>
      <c r="J1067" s="186">
        <f>'INFO'!$D$7</f>
        <v>0</v>
      </c>
      <c r="K1067" t="s" s="187">
        <f>'INFO'!$D$8</f>
      </c>
      <c r="L1067" s="186">
        <f>'INFO'!$D$9</f>
        <v>0</v>
      </c>
      <c r="M1067" s="186">
        <f>'INFO'!$D$10</f>
        <v>0</v>
      </c>
      <c r="N1067" t="s" s="187">
        <f>'INFO'!$D$11</f>
      </c>
      <c r="O1067" s="186">
        <f>'INFO'!$D$13</f>
        <v>0</v>
      </c>
      <c r="P1067" s="186">
        <f>'INFO'!$D$14</f>
        <v>0</v>
      </c>
      <c r="Q1067" t="s" s="187">
        <f>'INFO'!$D$15</f>
      </c>
      <c r="R1067" s="188">
        <f>'INFO'!$D$17</f>
      </c>
      <c r="S1067" t="s" s="187">
        <f>'INFO'!$D$18</f>
      </c>
      <c r="T1067" t="s" s="187">
        <f>'INFO'!$D$19</f>
      </c>
      <c r="U1067" s="186">
        <f>'INFO'!$D$22</f>
        <v>0</v>
      </c>
      <c r="V1067" s="186">
        <f>'INFO'!$D$23</f>
        <v>0</v>
      </c>
      <c r="W1067" t="s" s="187">
        <f>'INFO'!$D$24</f>
      </c>
      <c r="X1067" s="186">
        <f>'INFO'!$D$25</f>
        <v>0</v>
      </c>
      <c r="Y1067" s="186">
        <f>'INFO'!$D$26</f>
        <v>0</v>
      </c>
      <c r="Z1067" s="186">
        <f>'INFO'!$D$27</f>
        <v>0</v>
      </c>
      <c r="AA1067" t="s" s="187">
        <f>'INFO'!$D$28</f>
      </c>
      <c r="AB1067" s="186">
        <f>'INFO'!$D$29</f>
        <v>0</v>
      </c>
      <c r="AC1067" s="189">
        <f>'INFO'!$J$10</f>
        <v>0</v>
      </c>
      <c r="AD1067" s="186">
        <f>'INFO'!$J$9</f>
        <v>0</v>
      </c>
      <c r="AE1067" s="186">
        <f>IF($G$1049&gt;0,10*$G$1049/D1067,0)</f>
        <v>0</v>
      </c>
    </row>
    <row r="1068" ht="15.35" customHeight="1">
      <c r="A1068" t="s" s="180">
        <v>539</v>
      </c>
      <c r="B1068" t="s" s="204">
        <v>155</v>
      </c>
      <c r="C1068" s="205">
        <v>10090</v>
      </c>
      <c r="D1068" s="182">
        <f>_xlfn.SUMIFS('HOLDS'!L1:L155,'HOLDS'!C1:C155,B1068)+_xlfn.SUMIFS('HOLDS'!L1:L155,'HOLDS'!C1:C155,"CH.GR.MISET")</f>
        <v>0</v>
      </c>
      <c r="E1068" t="s" s="183">
        <v>4</v>
      </c>
      <c r="F1068" s="184">
        <f>VLOOKUP(B1068,'HOLDS'!C1:T155,5,FALSE)</f>
        <v>162.5</v>
      </c>
      <c r="G1068" s="182">
        <f>_xlfn.SUMIFS('HOLDS'!L1:L155,'HOLDS'!C1:C155,B1068)</f>
        <v>0</v>
      </c>
      <c r="H1068" s="185">
        <f>F1068*G1068</f>
        <v>0</v>
      </c>
      <c r="I1068" s="186">
        <f>'INFO'!$D$6</f>
        <v>0</v>
      </c>
      <c r="J1068" s="186">
        <f>'INFO'!$D$7</f>
        <v>0</v>
      </c>
      <c r="K1068" t="s" s="187">
        <f>'INFO'!$D$8</f>
      </c>
      <c r="L1068" s="186">
        <f>'INFO'!$D$9</f>
        <v>0</v>
      </c>
      <c r="M1068" s="186">
        <f>'INFO'!$D$10</f>
        <v>0</v>
      </c>
      <c r="N1068" t="s" s="187">
        <f>'INFO'!$D$11</f>
      </c>
      <c r="O1068" s="186">
        <f>'INFO'!$D$13</f>
        <v>0</v>
      </c>
      <c r="P1068" s="186">
        <f>'INFO'!$D$14</f>
        <v>0</v>
      </c>
      <c r="Q1068" t="s" s="187">
        <f>'INFO'!$D$15</f>
      </c>
      <c r="R1068" s="188">
        <f>'INFO'!$D$17</f>
      </c>
      <c r="S1068" t="s" s="187">
        <f>'INFO'!$D$18</f>
      </c>
      <c r="T1068" t="s" s="187">
        <f>'INFO'!$D$19</f>
      </c>
      <c r="U1068" s="186">
        <f>'INFO'!$D$22</f>
        <v>0</v>
      </c>
      <c r="V1068" s="186">
        <f>'INFO'!$D$23</f>
        <v>0</v>
      </c>
      <c r="W1068" t="s" s="187">
        <f>'INFO'!$D$24</f>
      </c>
      <c r="X1068" s="186">
        <f>'INFO'!$D$25</f>
        <v>0</v>
      </c>
      <c r="Y1068" s="186">
        <f>'INFO'!$D$26</f>
        <v>0</v>
      </c>
      <c r="Z1068" s="186">
        <f>'INFO'!$D$27</f>
        <v>0</v>
      </c>
      <c r="AA1068" t="s" s="187">
        <f>'INFO'!$D$28</f>
      </c>
      <c r="AB1068" s="186">
        <f>'INFO'!$D$29</f>
        <v>0</v>
      </c>
      <c r="AC1068" s="189">
        <f>'INFO'!$J$10</f>
        <v>0</v>
      </c>
      <c r="AD1068" s="186">
        <f>'INFO'!$J$9</f>
        <v>0</v>
      </c>
      <c r="AE1068" s="186">
        <f>IF($G$1049&gt;0,10*$G$1049/D1068,0)</f>
        <v>0</v>
      </c>
    </row>
    <row r="1069" ht="15.35" customHeight="1">
      <c r="A1069" t="s" s="180">
        <v>540</v>
      </c>
      <c r="B1069" t="s" s="204">
        <v>157</v>
      </c>
      <c r="C1069" s="205">
        <v>10090</v>
      </c>
      <c r="D1069" s="182">
        <f>_xlfn.SUMIFS('HOLDS'!L1:L155,'HOLDS'!C1:C155,B1069)+_xlfn.SUMIFS('HOLDS'!L1:L155,'HOLDS'!C1:C155,"CH.GR.MISET")</f>
        <v>0</v>
      </c>
      <c r="E1069" t="s" s="183">
        <v>4</v>
      </c>
      <c r="F1069" s="184">
        <f>VLOOKUP(B1069,'HOLDS'!C1:T155,5,FALSE)</f>
        <v>139.5</v>
      </c>
      <c r="G1069" s="182">
        <f>_xlfn.SUMIFS('HOLDS'!L1:L155,'HOLDS'!C1:C155,B1069)</f>
        <v>0</v>
      </c>
      <c r="H1069" s="185">
        <f>F1069*G1069</f>
        <v>0</v>
      </c>
      <c r="I1069" s="186">
        <f>'INFO'!$D$6</f>
        <v>0</v>
      </c>
      <c r="J1069" s="186">
        <f>'INFO'!$D$7</f>
        <v>0</v>
      </c>
      <c r="K1069" t="s" s="187">
        <f>'INFO'!$D$8</f>
      </c>
      <c r="L1069" s="186">
        <f>'INFO'!$D$9</f>
        <v>0</v>
      </c>
      <c r="M1069" s="186">
        <f>'INFO'!$D$10</f>
        <v>0</v>
      </c>
      <c r="N1069" t="s" s="187">
        <f>'INFO'!$D$11</f>
      </c>
      <c r="O1069" s="186">
        <f>'INFO'!$D$13</f>
        <v>0</v>
      </c>
      <c r="P1069" s="186">
        <f>'INFO'!$D$14</f>
        <v>0</v>
      </c>
      <c r="Q1069" t="s" s="187">
        <f>'INFO'!$D$15</f>
      </c>
      <c r="R1069" s="188">
        <f>'INFO'!$D$17</f>
      </c>
      <c r="S1069" t="s" s="187">
        <f>'INFO'!$D$18</f>
      </c>
      <c r="T1069" t="s" s="187">
        <f>'INFO'!$D$19</f>
      </c>
      <c r="U1069" s="186">
        <f>'INFO'!$D$22</f>
        <v>0</v>
      </c>
      <c r="V1069" s="186">
        <f>'INFO'!$D$23</f>
        <v>0</v>
      </c>
      <c r="W1069" t="s" s="187">
        <f>'INFO'!$D$24</f>
      </c>
      <c r="X1069" s="186">
        <f>'INFO'!$D$25</f>
        <v>0</v>
      </c>
      <c r="Y1069" s="186">
        <f>'INFO'!$D$26</f>
        <v>0</v>
      </c>
      <c r="Z1069" s="186">
        <f>'INFO'!$D$27</f>
        <v>0</v>
      </c>
      <c r="AA1069" t="s" s="187">
        <f>'INFO'!$D$28</f>
      </c>
      <c r="AB1069" s="186">
        <f>'INFO'!$D$29</f>
        <v>0</v>
      </c>
      <c r="AC1069" s="189">
        <f>'INFO'!$J$10</f>
        <v>0</v>
      </c>
      <c r="AD1069" s="186">
        <f>'INFO'!$J$9</f>
        <v>0</v>
      </c>
      <c r="AE1069" s="186">
        <f>IF($G$1049&gt;0,10*$G$1049/D1069,0)</f>
        <v>0</v>
      </c>
    </row>
    <row r="1070" ht="15.35" customHeight="1">
      <c r="A1070" t="s" s="180">
        <v>541</v>
      </c>
      <c r="B1070" t="s" s="204">
        <v>160</v>
      </c>
      <c r="C1070" s="205">
        <v>10090</v>
      </c>
      <c r="D1070" s="182">
        <f>_xlfn.SUMIFS('HOLDS'!L1:L155,'HOLDS'!C1:C155,B1070)+_xlfn.SUMIFS('HOLDS'!L1:L155,'HOLDS'!C1:C155,"CH.GR.MISET")</f>
        <v>0</v>
      </c>
      <c r="E1070" t="s" s="183">
        <v>4</v>
      </c>
      <c r="F1070" s="184">
        <f>VLOOKUP(B1070,'HOLDS'!C1:T155,5,FALSE)</f>
        <v>227.5</v>
      </c>
      <c r="G1070" s="182">
        <f>_xlfn.SUMIFS('HOLDS'!L1:L155,'HOLDS'!C1:C155,B1070)</f>
        <v>0</v>
      </c>
      <c r="H1070" s="185">
        <f>F1070*G1070</f>
        <v>0</v>
      </c>
      <c r="I1070" s="186">
        <f>'INFO'!$D$6</f>
        <v>0</v>
      </c>
      <c r="J1070" s="186">
        <f>'INFO'!$D$7</f>
        <v>0</v>
      </c>
      <c r="K1070" t="s" s="187">
        <f>'INFO'!$D$8</f>
      </c>
      <c r="L1070" s="186">
        <f>'INFO'!$D$9</f>
        <v>0</v>
      </c>
      <c r="M1070" s="186">
        <f>'INFO'!$D$10</f>
        <v>0</v>
      </c>
      <c r="N1070" t="s" s="187">
        <f>'INFO'!$D$11</f>
      </c>
      <c r="O1070" s="186">
        <f>'INFO'!$D$13</f>
        <v>0</v>
      </c>
      <c r="P1070" s="186">
        <f>'INFO'!$D$14</f>
        <v>0</v>
      </c>
      <c r="Q1070" t="s" s="187">
        <f>'INFO'!$D$15</f>
      </c>
      <c r="R1070" s="188">
        <f>'INFO'!$D$17</f>
      </c>
      <c r="S1070" t="s" s="187">
        <f>'INFO'!$D$18</f>
      </c>
      <c r="T1070" t="s" s="187">
        <f>'INFO'!$D$19</f>
      </c>
      <c r="U1070" s="186">
        <f>'INFO'!$D$22</f>
        <v>0</v>
      </c>
      <c r="V1070" s="186">
        <f>'INFO'!$D$23</f>
        <v>0</v>
      </c>
      <c r="W1070" t="s" s="187">
        <f>'INFO'!$D$24</f>
      </c>
      <c r="X1070" s="186">
        <f>'INFO'!$D$25</f>
        <v>0</v>
      </c>
      <c r="Y1070" s="186">
        <f>'INFO'!$D$26</f>
        <v>0</v>
      </c>
      <c r="Z1070" s="186">
        <f>'INFO'!$D$27</f>
        <v>0</v>
      </c>
      <c r="AA1070" t="s" s="187">
        <f>'INFO'!$D$28</f>
      </c>
      <c r="AB1070" s="186">
        <f>'INFO'!$D$29</f>
        <v>0</v>
      </c>
      <c r="AC1070" s="189">
        <f>'INFO'!$J$10</f>
        <v>0</v>
      </c>
      <c r="AD1070" s="186">
        <f>'INFO'!$J$9</f>
        <v>0</v>
      </c>
      <c r="AE1070" s="186">
        <f>IF($G$1049&gt;0,10*$G$1049/D1070,0)</f>
        <v>0</v>
      </c>
    </row>
    <row r="1071" ht="15.35" customHeight="1">
      <c r="A1071" t="s" s="180">
        <v>542</v>
      </c>
      <c r="B1071" t="s" s="204">
        <v>162</v>
      </c>
      <c r="C1071" s="205">
        <v>10090</v>
      </c>
      <c r="D1071" s="182">
        <f>_xlfn.SUMIFS('HOLDS'!L1:L155,'HOLDS'!C1:C155,B1071)+_xlfn.SUMIFS('HOLDS'!L1:L155,'HOLDS'!C1:C155,"CH.GR.MISET")</f>
        <v>0</v>
      </c>
      <c r="E1071" t="s" s="183">
        <v>4</v>
      </c>
      <c r="F1071" s="184">
        <f>VLOOKUP(B1071,'HOLDS'!C1:T155,5,FALSE)</f>
        <v>156</v>
      </c>
      <c r="G1071" s="182">
        <f>_xlfn.SUMIFS('HOLDS'!L1:L155,'HOLDS'!C1:C155,B1071)</f>
        <v>0</v>
      </c>
      <c r="H1071" s="185">
        <f>F1071*G1071</f>
        <v>0</v>
      </c>
      <c r="I1071" s="186">
        <f>'INFO'!$D$6</f>
        <v>0</v>
      </c>
      <c r="J1071" s="186">
        <f>'INFO'!$D$7</f>
        <v>0</v>
      </c>
      <c r="K1071" t="s" s="187">
        <f>'INFO'!$D$8</f>
      </c>
      <c r="L1071" s="186">
        <f>'INFO'!$D$9</f>
        <v>0</v>
      </c>
      <c r="M1071" s="186">
        <f>'INFO'!$D$10</f>
        <v>0</v>
      </c>
      <c r="N1071" t="s" s="187">
        <f>'INFO'!$D$11</f>
      </c>
      <c r="O1071" s="186">
        <f>'INFO'!$D$13</f>
        <v>0</v>
      </c>
      <c r="P1071" s="186">
        <f>'INFO'!$D$14</f>
        <v>0</v>
      </c>
      <c r="Q1071" t="s" s="187">
        <f>'INFO'!$D$15</f>
      </c>
      <c r="R1071" s="188">
        <f>'INFO'!$D$17</f>
      </c>
      <c r="S1071" t="s" s="187">
        <f>'INFO'!$D$18</f>
      </c>
      <c r="T1071" t="s" s="187">
        <f>'INFO'!$D$19</f>
      </c>
      <c r="U1071" s="186">
        <f>'INFO'!$D$22</f>
        <v>0</v>
      </c>
      <c r="V1071" s="186">
        <f>'INFO'!$D$23</f>
        <v>0</v>
      </c>
      <c r="W1071" t="s" s="187">
        <f>'INFO'!$D$24</f>
      </c>
      <c r="X1071" s="186">
        <f>'INFO'!$D$25</f>
        <v>0</v>
      </c>
      <c r="Y1071" s="186">
        <f>'INFO'!$D$26</f>
        <v>0</v>
      </c>
      <c r="Z1071" s="186">
        <f>'INFO'!$D$27</f>
        <v>0</v>
      </c>
      <c r="AA1071" t="s" s="187">
        <f>'INFO'!$D$28</f>
      </c>
      <c r="AB1071" s="186">
        <f>'INFO'!$D$29</f>
        <v>0</v>
      </c>
      <c r="AC1071" s="189">
        <f>'INFO'!$J$10</f>
        <v>0</v>
      </c>
      <c r="AD1071" s="186">
        <f>'INFO'!$J$9</f>
        <v>0</v>
      </c>
      <c r="AE1071" s="186">
        <f>IF($G$1049&gt;0,10*$G$1049/D1071,0)</f>
        <v>0</v>
      </c>
    </row>
    <row r="1072" ht="15.35" customHeight="1">
      <c r="A1072" t="s" s="180">
        <v>543</v>
      </c>
      <c r="B1072" t="s" s="204">
        <v>164</v>
      </c>
      <c r="C1072" s="205">
        <v>10090</v>
      </c>
      <c r="D1072" s="182">
        <f>_xlfn.SUMIFS('HOLDS'!L1:L155,'HOLDS'!C1:C155,B1072)+_xlfn.SUMIFS('HOLDS'!L1:L155,'HOLDS'!C1:C155,"CH.GR.MISET")</f>
        <v>0</v>
      </c>
      <c r="E1072" t="s" s="183">
        <v>4</v>
      </c>
      <c r="F1072" s="184">
        <f>VLOOKUP(B1072,'HOLDS'!C1:T155,5,FALSE)</f>
        <v>148</v>
      </c>
      <c r="G1072" s="182">
        <f>_xlfn.SUMIFS('HOLDS'!L1:L155,'HOLDS'!C1:C155,B1072)</f>
        <v>0</v>
      </c>
      <c r="H1072" s="185">
        <f>F1072*G1072</f>
        <v>0</v>
      </c>
      <c r="I1072" s="186">
        <f>'INFO'!$D$6</f>
        <v>0</v>
      </c>
      <c r="J1072" s="186">
        <f>'INFO'!$D$7</f>
        <v>0</v>
      </c>
      <c r="K1072" t="s" s="187">
        <f>'INFO'!$D$8</f>
      </c>
      <c r="L1072" s="186">
        <f>'INFO'!$D$9</f>
        <v>0</v>
      </c>
      <c r="M1072" s="186">
        <f>'INFO'!$D$10</f>
        <v>0</v>
      </c>
      <c r="N1072" t="s" s="187">
        <f>'INFO'!$D$11</f>
      </c>
      <c r="O1072" s="186">
        <f>'INFO'!$D$13</f>
        <v>0</v>
      </c>
      <c r="P1072" s="186">
        <f>'INFO'!$D$14</f>
        <v>0</v>
      </c>
      <c r="Q1072" t="s" s="187">
        <f>'INFO'!$D$15</f>
      </c>
      <c r="R1072" s="188">
        <f>'INFO'!$D$17</f>
      </c>
      <c r="S1072" t="s" s="187">
        <f>'INFO'!$D$18</f>
      </c>
      <c r="T1072" t="s" s="187">
        <f>'INFO'!$D$19</f>
      </c>
      <c r="U1072" s="186">
        <f>'INFO'!$D$22</f>
        <v>0</v>
      </c>
      <c r="V1072" s="186">
        <f>'INFO'!$D$23</f>
        <v>0</v>
      </c>
      <c r="W1072" t="s" s="187">
        <f>'INFO'!$D$24</f>
      </c>
      <c r="X1072" s="186">
        <f>'INFO'!$D$25</f>
        <v>0</v>
      </c>
      <c r="Y1072" s="186">
        <f>'INFO'!$D$26</f>
        <v>0</v>
      </c>
      <c r="Z1072" s="186">
        <f>'INFO'!$D$27</f>
        <v>0</v>
      </c>
      <c r="AA1072" t="s" s="187">
        <f>'INFO'!$D$28</f>
      </c>
      <c r="AB1072" s="186">
        <f>'INFO'!$D$29</f>
        <v>0</v>
      </c>
      <c r="AC1072" s="189">
        <f>'INFO'!$J$10</f>
        <v>0</v>
      </c>
      <c r="AD1072" s="186">
        <f>'INFO'!$J$9</f>
        <v>0</v>
      </c>
      <c r="AE1072" s="186">
        <f>IF($G$1049&gt;0,10*$G$1049/D1072,0)</f>
        <v>0</v>
      </c>
    </row>
    <row r="1073" ht="15.35" customHeight="1">
      <c r="A1073" t="s" s="180">
        <v>544</v>
      </c>
      <c r="B1073" t="s" s="204">
        <v>166</v>
      </c>
      <c r="C1073" s="205">
        <v>10090</v>
      </c>
      <c r="D1073" s="182">
        <f>_xlfn.SUMIFS('HOLDS'!L1:L155,'HOLDS'!C1:C155,B1073)+_xlfn.SUMIFS('HOLDS'!L1:L155,'HOLDS'!C1:C155,"CH.GR.MISET")</f>
        <v>0</v>
      </c>
      <c r="E1073" t="s" s="183">
        <v>4</v>
      </c>
      <c r="F1073" s="184">
        <f>VLOOKUP(B1073,'HOLDS'!C1:T155,5,FALSE)</f>
        <v>157.5</v>
      </c>
      <c r="G1073" s="182">
        <f>_xlfn.SUMIFS('HOLDS'!L1:L155,'HOLDS'!C1:C155,B1073)</f>
        <v>0</v>
      </c>
      <c r="H1073" s="185">
        <f>F1073*G1073</f>
        <v>0</v>
      </c>
      <c r="I1073" s="186">
        <f>'INFO'!$D$6</f>
        <v>0</v>
      </c>
      <c r="J1073" s="186">
        <f>'INFO'!$D$7</f>
        <v>0</v>
      </c>
      <c r="K1073" t="s" s="187">
        <f>'INFO'!$D$8</f>
      </c>
      <c r="L1073" s="186">
        <f>'INFO'!$D$9</f>
        <v>0</v>
      </c>
      <c r="M1073" s="186">
        <f>'INFO'!$D$10</f>
        <v>0</v>
      </c>
      <c r="N1073" t="s" s="187">
        <f>'INFO'!$D$11</f>
      </c>
      <c r="O1073" s="186">
        <f>'INFO'!$D$13</f>
        <v>0</v>
      </c>
      <c r="P1073" s="186">
        <f>'INFO'!$D$14</f>
        <v>0</v>
      </c>
      <c r="Q1073" t="s" s="187">
        <f>'INFO'!$D$15</f>
      </c>
      <c r="R1073" s="188">
        <f>'INFO'!$D$17</f>
      </c>
      <c r="S1073" t="s" s="187">
        <f>'INFO'!$D$18</f>
      </c>
      <c r="T1073" t="s" s="187">
        <f>'INFO'!$D$19</f>
      </c>
      <c r="U1073" s="186">
        <f>'INFO'!$D$22</f>
        <v>0</v>
      </c>
      <c r="V1073" s="186">
        <f>'INFO'!$D$23</f>
        <v>0</v>
      </c>
      <c r="W1073" t="s" s="187">
        <f>'INFO'!$D$24</f>
      </c>
      <c r="X1073" s="186">
        <f>'INFO'!$D$25</f>
        <v>0</v>
      </c>
      <c r="Y1073" s="186">
        <f>'INFO'!$D$26</f>
        <v>0</v>
      </c>
      <c r="Z1073" s="186">
        <f>'INFO'!$D$27</f>
        <v>0</v>
      </c>
      <c r="AA1073" t="s" s="187">
        <f>'INFO'!$D$28</f>
      </c>
      <c r="AB1073" s="186">
        <f>'INFO'!$D$29</f>
        <v>0</v>
      </c>
      <c r="AC1073" s="189">
        <f>'INFO'!$J$10</f>
        <v>0</v>
      </c>
      <c r="AD1073" s="186">
        <f>'INFO'!$J$9</f>
        <v>0</v>
      </c>
      <c r="AE1073" s="186">
        <f>IF($G$1049&gt;0,10*$G$1049/D1073,0)</f>
        <v>0</v>
      </c>
    </row>
    <row r="1074" ht="15.35" customHeight="1">
      <c r="A1074" t="s" s="180">
        <v>545</v>
      </c>
      <c r="B1074" t="s" s="204">
        <v>168</v>
      </c>
      <c r="C1074" s="205">
        <v>10090</v>
      </c>
      <c r="D1074" s="182">
        <f>_xlfn.SUMIFS('HOLDS'!L1:L155,'HOLDS'!C1:C155,B1074)+_xlfn.SUMIFS('HOLDS'!L1:L155,'HOLDS'!C1:C155,"CH.GR.MISET")</f>
        <v>0</v>
      </c>
      <c r="E1074" t="s" s="183">
        <v>4</v>
      </c>
      <c r="F1074" s="184">
        <f>VLOOKUP(B1074,'HOLDS'!C1:T155,5,FALSE)</f>
        <v>166.5</v>
      </c>
      <c r="G1074" s="182">
        <f>_xlfn.SUMIFS('HOLDS'!L1:L155,'HOLDS'!C1:C155,B1074)</f>
        <v>0</v>
      </c>
      <c r="H1074" s="185">
        <f>F1074*G1074</f>
        <v>0</v>
      </c>
      <c r="I1074" s="186">
        <f>'INFO'!$D$6</f>
        <v>0</v>
      </c>
      <c r="J1074" s="186">
        <f>'INFO'!$D$7</f>
        <v>0</v>
      </c>
      <c r="K1074" t="s" s="187">
        <f>'INFO'!$D$8</f>
      </c>
      <c r="L1074" s="186">
        <f>'INFO'!$D$9</f>
        <v>0</v>
      </c>
      <c r="M1074" s="186">
        <f>'INFO'!$D$10</f>
        <v>0</v>
      </c>
      <c r="N1074" t="s" s="187">
        <f>'INFO'!$D$11</f>
      </c>
      <c r="O1074" s="186">
        <f>'INFO'!$D$13</f>
        <v>0</v>
      </c>
      <c r="P1074" s="186">
        <f>'INFO'!$D$14</f>
        <v>0</v>
      </c>
      <c r="Q1074" t="s" s="187">
        <f>'INFO'!$D$15</f>
      </c>
      <c r="R1074" s="188">
        <f>'INFO'!$D$17</f>
      </c>
      <c r="S1074" t="s" s="187">
        <f>'INFO'!$D$18</f>
      </c>
      <c r="T1074" t="s" s="187">
        <f>'INFO'!$D$19</f>
      </c>
      <c r="U1074" s="186">
        <f>'INFO'!$D$22</f>
        <v>0</v>
      </c>
      <c r="V1074" s="186">
        <f>'INFO'!$D$23</f>
        <v>0</v>
      </c>
      <c r="W1074" t="s" s="187">
        <f>'INFO'!$D$24</f>
      </c>
      <c r="X1074" s="186">
        <f>'INFO'!$D$25</f>
        <v>0</v>
      </c>
      <c r="Y1074" s="186">
        <f>'INFO'!$D$26</f>
        <v>0</v>
      </c>
      <c r="Z1074" s="186">
        <f>'INFO'!$D$27</f>
        <v>0</v>
      </c>
      <c r="AA1074" t="s" s="187">
        <f>'INFO'!$D$28</f>
      </c>
      <c r="AB1074" s="186">
        <f>'INFO'!$D$29</f>
        <v>0</v>
      </c>
      <c r="AC1074" s="189">
        <f>'INFO'!$J$10</f>
        <v>0</v>
      </c>
      <c r="AD1074" s="186">
        <f>'INFO'!$J$9</f>
        <v>0</v>
      </c>
      <c r="AE1074" s="186">
        <f>IF($G$1049&gt;0,10*$G$1049/D1074,0)</f>
        <v>0</v>
      </c>
    </row>
    <row r="1075" ht="15.35" customHeight="1">
      <c r="A1075" t="s" s="180">
        <v>546</v>
      </c>
      <c r="B1075" t="s" s="204">
        <v>170</v>
      </c>
      <c r="C1075" s="205">
        <v>10090</v>
      </c>
      <c r="D1075" s="182">
        <f>_xlfn.SUMIFS('HOLDS'!L1:L155,'HOLDS'!C1:C155,B1075)+_xlfn.SUMIFS('HOLDS'!L1:L155,'HOLDS'!C1:C155,"CH.GR.MISET")</f>
        <v>0</v>
      </c>
      <c r="E1075" t="s" s="183">
        <v>4</v>
      </c>
      <c r="F1075" s="184">
        <f>VLOOKUP(B1075,'HOLDS'!C1:T155,5,FALSE)</f>
        <v>166.5</v>
      </c>
      <c r="G1075" s="182">
        <f>_xlfn.SUMIFS('HOLDS'!L1:L155,'HOLDS'!C1:C155,B1075)</f>
        <v>0</v>
      </c>
      <c r="H1075" s="185">
        <f>F1075*G1075</f>
        <v>0</v>
      </c>
      <c r="I1075" s="186">
        <f>'INFO'!$D$6</f>
        <v>0</v>
      </c>
      <c r="J1075" s="186">
        <f>'INFO'!$D$7</f>
        <v>0</v>
      </c>
      <c r="K1075" t="s" s="187">
        <f>'INFO'!$D$8</f>
      </c>
      <c r="L1075" s="186">
        <f>'INFO'!$D$9</f>
        <v>0</v>
      </c>
      <c r="M1075" s="186">
        <f>'INFO'!$D$10</f>
        <v>0</v>
      </c>
      <c r="N1075" t="s" s="187">
        <f>'INFO'!$D$11</f>
      </c>
      <c r="O1075" s="186">
        <f>'INFO'!$D$13</f>
        <v>0</v>
      </c>
      <c r="P1075" s="186">
        <f>'INFO'!$D$14</f>
        <v>0</v>
      </c>
      <c r="Q1075" t="s" s="187">
        <f>'INFO'!$D$15</f>
      </c>
      <c r="R1075" s="188">
        <f>'INFO'!$D$17</f>
      </c>
      <c r="S1075" t="s" s="187">
        <f>'INFO'!$D$18</f>
      </c>
      <c r="T1075" t="s" s="187">
        <f>'INFO'!$D$19</f>
      </c>
      <c r="U1075" s="186">
        <f>'INFO'!$D$22</f>
        <v>0</v>
      </c>
      <c r="V1075" s="186">
        <f>'INFO'!$D$23</f>
        <v>0</v>
      </c>
      <c r="W1075" t="s" s="187">
        <f>'INFO'!$D$24</f>
      </c>
      <c r="X1075" s="186">
        <f>'INFO'!$D$25</f>
        <v>0</v>
      </c>
      <c r="Y1075" s="186">
        <f>'INFO'!$D$26</f>
        <v>0</v>
      </c>
      <c r="Z1075" s="186">
        <f>'INFO'!$D$27</f>
        <v>0</v>
      </c>
      <c r="AA1075" t="s" s="187">
        <f>'INFO'!$D$28</f>
      </c>
      <c r="AB1075" s="186">
        <f>'INFO'!$D$29</f>
        <v>0</v>
      </c>
      <c r="AC1075" s="189">
        <f>'INFO'!$J$10</f>
        <v>0</v>
      </c>
      <c r="AD1075" s="186">
        <f>'INFO'!$J$9</f>
        <v>0</v>
      </c>
      <c r="AE1075" s="186">
        <f>IF($G$1049&gt;0,10*$G$1049/D1075,0)</f>
        <v>0</v>
      </c>
    </row>
    <row r="1076" ht="15.35" customHeight="1">
      <c r="A1076" t="s" s="180">
        <v>547</v>
      </c>
      <c r="B1076" t="s" s="204">
        <v>172</v>
      </c>
      <c r="C1076" s="205">
        <v>10090</v>
      </c>
      <c r="D1076" s="182">
        <f>_xlfn.SUMIFS('HOLDS'!L1:L155,'HOLDS'!C1:C155,B1076)+_xlfn.SUMIFS('HOLDS'!L1:L155,'HOLDS'!C1:C155,"CH.GR.MISET")</f>
        <v>0</v>
      </c>
      <c r="E1076" t="s" s="183">
        <v>4</v>
      </c>
      <c r="F1076" s="184">
        <f>VLOOKUP(B1076,'HOLDS'!C1:T155,5,FALSE)</f>
        <v>164.5</v>
      </c>
      <c r="G1076" s="182">
        <f>_xlfn.SUMIFS('HOLDS'!L1:L155,'HOLDS'!C1:C155,B1076)</f>
        <v>0</v>
      </c>
      <c r="H1076" s="185">
        <f>F1076*G1076</f>
        <v>0</v>
      </c>
      <c r="I1076" s="186">
        <f>'INFO'!$D$6</f>
        <v>0</v>
      </c>
      <c r="J1076" s="186">
        <f>'INFO'!$D$7</f>
        <v>0</v>
      </c>
      <c r="K1076" t="s" s="187">
        <f>'INFO'!$D$8</f>
      </c>
      <c r="L1076" s="186">
        <f>'INFO'!$D$9</f>
        <v>0</v>
      </c>
      <c r="M1076" s="186">
        <f>'INFO'!$D$10</f>
        <v>0</v>
      </c>
      <c r="N1076" t="s" s="187">
        <f>'INFO'!$D$11</f>
      </c>
      <c r="O1076" s="186">
        <f>'INFO'!$D$13</f>
        <v>0</v>
      </c>
      <c r="P1076" s="186">
        <f>'INFO'!$D$14</f>
        <v>0</v>
      </c>
      <c r="Q1076" t="s" s="187">
        <f>'INFO'!$D$15</f>
      </c>
      <c r="R1076" s="188">
        <f>'INFO'!$D$17</f>
      </c>
      <c r="S1076" t="s" s="187">
        <f>'INFO'!$D$18</f>
      </c>
      <c r="T1076" t="s" s="187">
        <f>'INFO'!$D$19</f>
      </c>
      <c r="U1076" s="186">
        <f>'INFO'!$D$22</f>
        <v>0</v>
      </c>
      <c r="V1076" s="186">
        <f>'INFO'!$D$23</f>
        <v>0</v>
      </c>
      <c r="W1076" t="s" s="187">
        <f>'INFO'!$D$24</f>
      </c>
      <c r="X1076" s="186">
        <f>'INFO'!$D$25</f>
        <v>0</v>
      </c>
      <c r="Y1076" s="186">
        <f>'INFO'!$D$26</f>
        <v>0</v>
      </c>
      <c r="Z1076" s="186">
        <f>'INFO'!$D$27</f>
        <v>0</v>
      </c>
      <c r="AA1076" t="s" s="187">
        <f>'INFO'!$D$28</f>
      </c>
      <c r="AB1076" s="186">
        <f>'INFO'!$D$29</f>
        <v>0</v>
      </c>
      <c r="AC1076" s="189">
        <f>'INFO'!$J$10</f>
        <v>0</v>
      </c>
      <c r="AD1076" s="186">
        <f>'INFO'!$J$9</f>
        <v>0</v>
      </c>
      <c r="AE1076" s="186">
        <f>IF($G$1049&gt;0,10*$G$1049/D1076,0)</f>
        <v>0</v>
      </c>
    </row>
    <row r="1077" ht="15.35" customHeight="1">
      <c r="A1077" t="s" s="180">
        <v>548</v>
      </c>
      <c r="B1077" t="s" s="204">
        <v>174</v>
      </c>
      <c r="C1077" s="205">
        <v>10090</v>
      </c>
      <c r="D1077" s="182">
        <f>_xlfn.SUMIFS('HOLDS'!L1:L155,'HOLDS'!C1:C155,B1077)+_xlfn.SUMIFS('HOLDS'!L1:L155,'HOLDS'!C1:C155,"CH.GR.MISET")</f>
        <v>0</v>
      </c>
      <c r="E1077" t="s" s="183">
        <v>4</v>
      </c>
      <c r="F1077" s="184">
        <f>VLOOKUP(B1077,'HOLDS'!C1:T155,5,FALSE)</f>
        <v>148</v>
      </c>
      <c r="G1077" s="182">
        <f>_xlfn.SUMIFS('HOLDS'!L1:L155,'HOLDS'!C1:C155,B1077)</f>
        <v>0</v>
      </c>
      <c r="H1077" s="185">
        <f>F1077*G1077</f>
        <v>0</v>
      </c>
      <c r="I1077" s="186">
        <f>'INFO'!$D$6</f>
        <v>0</v>
      </c>
      <c r="J1077" s="186">
        <f>'INFO'!$D$7</f>
        <v>0</v>
      </c>
      <c r="K1077" t="s" s="187">
        <f>'INFO'!$D$8</f>
      </c>
      <c r="L1077" s="186">
        <f>'INFO'!$D$9</f>
        <v>0</v>
      </c>
      <c r="M1077" s="186">
        <f>'INFO'!$D$10</f>
        <v>0</v>
      </c>
      <c r="N1077" t="s" s="187">
        <f>'INFO'!$D$11</f>
      </c>
      <c r="O1077" s="186">
        <f>'INFO'!$D$13</f>
        <v>0</v>
      </c>
      <c r="P1077" s="186">
        <f>'INFO'!$D$14</f>
        <v>0</v>
      </c>
      <c r="Q1077" t="s" s="187">
        <f>'INFO'!$D$15</f>
      </c>
      <c r="R1077" s="188">
        <f>'INFO'!$D$17</f>
      </c>
      <c r="S1077" t="s" s="187">
        <f>'INFO'!$D$18</f>
      </c>
      <c r="T1077" t="s" s="187">
        <f>'INFO'!$D$19</f>
      </c>
      <c r="U1077" s="186">
        <f>'INFO'!$D$22</f>
        <v>0</v>
      </c>
      <c r="V1077" s="186">
        <f>'INFO'!$D$23</f>
        <v>0</v>
      </c>
      <c r="W1077" t="s" s="187">
        <f>'INFO'!$D$24</f>
      </c>
      <c r="X1077" s="186">
        <f>'INFO'!$D$25</f>
        <v>0</v>
      </c>
      <c r="Y1077" s="186">
        <f>'INFO'!$D$26</f>
        <v>0</v>
      </c>
      <c r="Z1077" s="186">
        <f>'INFO'!$D$27</f>
        <v>0</v>
      </c>
      <c r="AA1077" t="s" s="187">
        <f>'INFO'!$D$28</f>
      </c>
      <c r="AB1077" s="186">
        <f>'INFO'!$D$29</f>
        <v>0</v>
      </c>
      <c r="AC1077" s="189">
        <f>'INFO'!$J$10</f>
        <v>0</v>
      </c>
      <c r="AD1077" s="186">
        <f>'INFO'!$J$9</f>
        <v>0</v>
      </c>
      <c r="AE1077" s="186">
        <f>IF($G$1049&gt;0,10*$G$1049/D1077,0)</f>
        <v>0</v>
      </c>
    </row>
    <row r="1078" ht="15.35" customHeight="1">
      <c r="A1078" t="s" s="180">
        <v>549</v>
      </c>
      <c r="B1078" t="s" s="204">
        <v>177</v>
      </c>
      <c r="C1078" s="205">
        <v>10090</v>
      </c>
      <c r="D1078" s="182">
        <f>_xlfn.SUMIFS('HOLDS'!L1:L155,'HOLDS'!C1:C155,B1078)+_xlfn.SUMIFS('HOLDS'!L1:L155,'HOLDS'!C1:C155,"CH.GR.MISET")</f>
        <v>0</v>
      </c>
      <c r="E1078" t="s" s="183">
        <v>4</v>
      </c>
      <c r="F1078" s="184">
        <f>VLOOKUP(B1078,'HOLDS'!C1:T155,5,FALSE)</f>
        <v>155</v>
      </c>
      <c r="G1078" s="182">
        <f>_xlfn.SUMIFS('HOLDS'!L1:L155,'HOLDS'!C1:C155,B1078)</f>
        <v>0</v>
      </c>
      <c r="H1078" s="185">
        <f>F1078*G1078</f>
        <v>0</v>
      </c>
      <c r="I1078" s="186">
        <f>'INFO'!$D$6</f>
        <v>0</v>
      </c>
      <c r="J1078" s="186">
        <f>'INFO'!$D$7</f>
        <v>0</v>
      </c>
      <c r="K1078" t="s" s="187">
        <f>'INFO'!$D$8</f>
      </c>
      <c r="L1078" s="186">
        <f>'INFO'!$D$9</f>
        <v>0</v>
      </c>
      <c r="M1078" s="186">
        <f>'INFO'!$D$10</f>
        <v>0</v>
      </c>
      <c r="N1078" t="s" s="187">
        <f>'INFO'!$D$11</f>
      </c>
      <c r="O1078" s="186">
        <f>'INFO'!$D$13</f>
        <v>0</v>
      </c>
      <c r="P1078" s="186">
        <f>'INFO'!$D$14</f>
        <v>0</v>
      </c>
      <c r="Q1078" t="s" s="187">
        <f>'INFO'!$D$15</f>
      </c>
      <c r="R1078" s="188">
        <f>'INFO'!$D$17</f>
      </c>
      <c r="S1078" t="s" s="187">
        <f>'INFO'!$D$18</f>
      </c>
      <c r="T1078" t="s" s="187">
        <f>'INFO'!$D$19</f>
      </c>
      <c r="U1078" s="186">
        <f>'INFO'!$D$22</f>
        <v>0</v>
      </c>
      <c r="V1078" s="186">
        <f>'INFO'!$D$23</f>
        <v>0</v>
      </c>
      <c r="W1078" t="s" s="187">
        <f>'INFO'!$D$24</f>
      </c>
      <c r="X1078" s="186">
        <f>'INFO'!$D$25</f>
        <v>0</v>
      </c>
      <c r="Y1078" s="186">
        <f>'INFO'!$D$26</f>
        <v>0</v>
      </c>
      <c r="Z1078" s="186">
        <f>'INFO'!$D$27</f>
        <v>0</v>
      </c>
      <c r="AA1078" t="s" s="187">
        <f>'INFO'!$D$28</f>
      </c>
      <c r="AB1078" s="186">
        <f>'INFO'!$D$29</f>
        <v>0</v>
      </c>
      <c r="AC1078" s="189">
        <f>'INFO'!$J$10</f>
        <v>0</v>
      </c>
      <c r="AD1078" s="186">
        <f>'INFO'!$J$9</f>
        <v>0</v>
      </c>
      <c r="AE1078" s="186">
        <f>IF($G$1049&gt;0,10*$G$1049/D1078,0)</f>
        <v>0</v>
      </c>
    </row>
    <row r="1079" ht="15.35" customHeight="1">
      <c r="A1079" t="s" s="180">
        <v>550</v>
      </c>
      <c r="B1079" t="s" s="204">
        <v>180</v>
      </c>
      <c r="C1079" s="205">
        <v>10090</v>
      </c>
      <c r="D1079" s="182">
        <f>_xlfn.SUMIFS('HOLDS'!L1:L155,'HOLDS'!C1:C155,B1079)+_xlfn.SUMIFS('HOLDS'!L1:L155,'HOLDS'!C1:C155,"CH.GR.MISET")</f>
        <v>0</v>
      </c>
      <c r="E1079" t="s" s="183">
        <v>4</v>
      </c>
      <c r="F1079" s="184">
        <f>VLOOKUP(B1079,'HOLDS'!C1:T155,5,FALSE)</f>
        <v>140</v>
      </c>
      <c r="G1079" s="182">
        <f>_xlfn.SUMIFS('HOLDS'!L1:L155,'HOLDS'!C1:C155,B1079)</f>
        <v>0</v>
      </c>
      <c r="H1079" s="185">
        <f>F1079*G1079</f>
        <v>0</v>
      </c>
      <c r="I1079" s="186">
        <f>'INFO'!$D$6</f>
        <v>0</v>
      </c>
      <c r="J1079" s="186">
        <f>'INFO'!$D$7</f>
        <v>0</v>
      </c>
      <c r="K1079" t="s" s="187">
        <f>'INFO'!$D$8</f>
      </c>
      <c r="L1079" s="186">
        <f>'INFO'!$D$9</f>
        <v>0</v>
      </c>
      <c r="M1079" s="186">
        <f>'INFO'!$D$10</f>
        <v>0</v>
      </c>
      <c r="N1079" t="s" s="187">
        <f>'INFO'!$D$11</f>
      </c>
      <c r="O1079" s="186">
        <f>'INFO'!$D$13</f>
        <v>0</v>
      </c>
      <c r="P1079" s="186">
        <f>'INFO'!$D$14</f>
        <v>0</v>
      </c>
      <c r="Q1079" t="s" s="187">
        <f>'INFO'!$D$15</f>
      </c>
      <c r="R1079" s="188">
        <f>'INFO'!$D$17</f>
      </c>
      <c r="S1079" t="s" s="187">
        <f>'INFO'!$D$18</f>
      </c>
      <c r="T1079" t="s" s="187">
        <f>'INFO'!$D$19</f>
      </c>
      <c r="U1079" s="186">
        <f>'INFO'!$D$22</f>
        <v>0</v>
      </c>
      <c r="V1079" s="186">
        <f>'INFO'!$D$23</f>
        <v>0</v>
      </c>
      <c r="W1079" t="s" s="187">
        <f>'INFO'!$D$24</f>
      </c>
      <c r="X1079" s="186">
        <f>'INFO'!$D$25</f>
        <v>0</v>
      </c>
      <c r="Y1079" s="186">
        <f>'INFO'!$D$26</f>
        <v>0</v>
      </c>
      <c r="Z1079" s="186">
        <f>'INFO'!$D$27</f>
        <v>0</v>
      </c>
      <c r="AA1079" t="s" s="187">
        <f>'INFO'!$D$28</f>
      </c>
      <c r="AB1079" s="186">
        <f>'INFO'!$D$29</f>
        <v>0</v>
      </c>
      <c r="AC1079" s="189">
        <f>'INFO'!$J$10</f>
        <v>0</v>
      </c>
      <c r="AD1079" s="186">
        <f>'INFO'!$J$9</f>
        <v>0</v>
      </c>
      <c r="AE1079" s="191">
        <f>IF($G$1049&gt;0,10*$G$1049/D1079,0)</f>
        <v>0</v>
      </c>
    </row>
    <row r="1080" ht="15.35" customHeight="1">
      <c r="A1080" t="s" s="192">
        <v>551</v>
      </c>
      <c r="B1080" t="s" s="202">
        <v>331</v>
      </c>
      <c r="C1080" s="203">
        <v>10090</v>
      </c>
      <c r="D1080" s="169"/>
      <c r="E1080" t="s" s="194">
        <v>4</v>
      </c>
      <c r="F1080" s="195">
        <f>VLOOKUP(B1080,'MACROS'!C1:T87,5,FALSE)</f>
        <v>1993.5</v>
      </c>
      <c r="G1080" s="172">
        <f>_xlfn.SUMIFS('MACROS'!L1:L87,'MACROS'!C1:C87,B1080)</f>
        <v>0</v>
      </c>
      <c r="H1080" s="196">
        <f>F1080*G1080</f>
        <v>0</v>
      </c>
      <c r="I1080" s="197">
        <f>'INFO'!$D$6</f>
        <v>0</v>
      </c>
      <c r="J1080" s="197">
        <f>'INFO'!$D$7</f>
        <v>0</v>
      </c>
      <c r="K1080" t="s" s="198">
        <f>'INFO'!$D$8</f>
      </c>
      <c r="L1080" s="197">
        <f>'INFO'!$D$9</f>
        <v>0</v>
      </c>
      <c r="M1080" s="197">
        <f>'INFO'!$D$10</f>
        <v>0</v>
      </c>
      <c r="N1080" t="s" s="198">
        <f>'INFO'!$D$11</f>
      </c>
      <c r="O1080" s="197">
        <f>'INFO'!$D$13</f>
        <v>0</v>
      </c>
      <c r="P1080" s="197">
        <f>'INFO'!$D$14</f>
        <v>0</v>
      </c>
      <c r="Q1080" t="s" s="198">
        <f>'INFO'!$D$15</f>
      </c>
      <c r="R1080" s="199">
        <f>'INFO'!$D$17</f>
      </c>
      <c r="S1080" t="s" s="198">
        <f>'INFO'!$D$18</f>
      </c>
      <c r="T1080" t="s" s="198">
        <f>'INFO'!$D$19</f>
      </c>
      <c r="U1080" s="197">
        <f>'INFO'!$D$22</f>
        <v>0</v>
      </c>
      <c r="V1080" s="197">
        <f>'INFO'!$D$23</f>
        <v>0</v>
      </c>
      <c r="W1080" t="s" s="198">
        <f>'INFO'!$D$24</f>
      </c>
      <c r="X1080" s="197">
        <f>'INFO'!$D$25</f>
        <v>0</v>
      </c>
      <c r="Y1080" s="197">
        <f>'INFO'!$D$26</f>
        <v>0</v>
      </c>
      <c r="Z1080" s="197">
        <f>'INFO'!$D$27</f>
        <v>0</v>
      </c>
      <c r="AA1080" t="s" s="198">
        <f>'INFO'!$D$28</f>
      </c>
      <c r="AB1080" s="197">
        <f>'INFO'!$D$29</f>
        <v>0</v>
      </c>
      <c r="AC1080" s="200">
        <f>'INFO'!$J$10</f>
        <v>0</v>
      </c>
      <c r="AD1080" s="201">
        <f>'INFO'!$J$9</f>
        <v>0</v>
      </c>
      <c r="AE1080" s="179"/>
    </row>
    <row r="1081" ht="15.35" customHeight="1">
      <c r="A1081" t="s" s="180">
        <v>552</v>
      </c>
      <c r="B1081" t="s" s="204">
        <v>333</v>
      </c>
      <c r="C1081" s="205">
        <v>10090</v>
      </c>
      <c r="D1081" s="182">
        <f>_xlfn.SUMIFS('MACROS'!L1:L87,'MACROS'!C1:C87,B1081)+_xlfn.SUMIFS('MACROS'!L1:L87,'MACROS'!C1:C87,"CH.VM.MISET")</f>
        <v>0</v>
      </c>
      <c r="E1081" t="s" s="183">
        <v>4</v>
      </c>
      <c r="F1081" s="184">
        <f>VLOOKUP(B1081,'MACROS'!C1:T87,5,FALSE)</f>
        <v>164.5</v>
      </c>
      <c r="G1081" s="182">
        <f>_xlfn.SUMIFS('MACROS'!L1:L87,'MACROS'!C1:C87,B1081)</f>
        <v>0</v>
      </c>
      <c r="H1081" s="185">
        <f>F1081*G1081</f>
        <v>0</v>
      </c>
      <c r="I1081" s="186">
        <f>'INFO'!$D$6</f>
        <v>0</v>
      </c>
      <c r="J1081" s="186">
        <f>'INFO'!$D$7</f>
        <v>0</v>
      </c>
      <c r="K1081" t="s" s="187">
        <f>'INFO'!$D$8</f>
      </c>
      <c r="L1081" s="186">
        <f>'INFO'!$D$9</f>
        <v>0</v>
      </c>
      <c r="M1081" s="186">
        <f>'INFO'!$D$10</f>
        <v>0</v>
      </c>
      <c r="N1081" t="s" s="187">
        <f>'INFO'!$D$11</f>
      </c>
      <c r="O1081" s="186">
        <f>'INFO'!$D$13</f>
        <v>0</v>
      </c>
      <c r="P1081" s="186">
        <f>'INFO'!$D$14</f>
        <v>0</v>
      </c>
      <c r="Q1081" t="s" s="187">
        <f>'INFO'!$D$15</f>
      </c>
      <c r="R1081" s="188">
        <f>'INFO'!$D$17</f>
      </c>
      <c r="S1081" t="s" s="187">
        <f>'INFO'!$D$18</f>
      </c>
      <c r="T1081" t="s" s="187">
        <f>'INFO'!$D$19</f>
      </c>
      <c r="U1081" s="186">
        <f>'INFO'!$D$22</f>
        <v>0</v>
      </c>
      <c r="V1081" s="186">
        <f>'INFO'!$D$23</f>
        <v>0</v>
      </c>
      <c r="W1081" t="s" s="187">
        <f>'INFO'!$D$24</f>
      </c>
      <c r="X1081" s="186">
        <f>'INFO'!$D$25</f>
        <v>0</v>
      </c>
      <c r="Y1081" s="186">
        <f>'INFO'!$D$26</f>
        <v>0</v>
      </c>
      <c r="Z1081" s="186">
        <f>'INFO'!$D$27</f>
        <v>0</v>
      </c>
      <c r="AA1081" t="s" s="187">
        <f>'INFO'!$D$28</f>
      </c>
      <c r="AB1081" s="186">
        <f>'INFO'!$D$29</f>
        <v>0</v>
      </c>
      <c r="AC1081" s="189">
        <f>'INFO'!$J$10</f>
        <v>0</v>
      </c>
      <c r="AD1081" s="186">
        <f>'INFO'!$J$9</f>
        <v>0</v>
      </c>
      <c r="AE1081" s="190">
        <f>IF($G$1080&gt;0,10*$G$1080/D1081,0)</f>
        <v>0</v>
      </c>
    </row>
    <row r="1082" ht="15.35" customHeight="1">
      <c r="A1082" t="s" s="180">
        <v>553</v>
      </c>
      <c r="B1082" t="s" s="204">
        <v>335</v>
      </c>
      <c r="C1082" s="205">
        <v>10090</v>
      </c>
      <c r="D1082" s="182">
        <f>_xlfn.SUMIFS('MACROS'!L1:L87,'MACROS'!C1:C87,B1082)+_xlfn.SUMIFS('MACROS'!L1:L87,'MACROS'!C1:C87,"CH.VM.MISET")</f>
        <v>0</v>
      </c>
      <c r="E1082" t="s" s="183">
        <v>4</v>
      </c>
      <c r="F1082" s="184">
        <f>VLOOKUP(B1082,'MACROS'!C1:T87,5,FALSE)</f>
        <v>167.5</v>
      </c>
      <c r="G1082" s="182">
        <f>_xlfn.SUMIFS('MACROS'!L1:L87,'MACROS'!C1:C87,B1082)</f>
        <v>0</v>
      </c>
      <c r="H1082" s="185">
        <f>F1082*G1082</f>
        <v>0</v>
      </c>
      <c r="I1082" s="186">
        <f>'INFO'!$D$6</f>
        <v>0</v>
      </c>
      <c r="J1082" s="186">
        <f>'INFO'!$D$7</f>
        <v>0</v>
      </c>
      <c r="K1082" t="s" s="187">
        <f>'INFO'!$D$8</f>
      </c>
      <c r="L1082" s="186">
        <f>'INFO'!$D$9</f>
        <v>0</v>
      </c>
      <c r="M1082" s="186">
        <f>'INFO'!$D$10</f>
        <v>0</v>
      </c>
      <c r="N1082" t="s" s="187">
        <f>'INFO'!$D$11</f>
      </c>
      <c r="O1082" s="186">
        <f>'INFO'!$D$13</f>
        <v>0</v>
      </c>
      <c r="P1082" s="186">
        <f>'INFO'!$D$14</f>
        <v>0</v>
      </c>
      <c r="Q1082" t="s" s="187">
        <f>'INFO'!$D$15</f>
      </c>
      <c r="R1082" s="188">
        <f>'INFO'!$D$17</f>
      </c>
      <c r="S1082" t="s" s="187">
        <f>'INFO'!$D$18</f>
      </c>
      <c r="T1082" t="s" s="187">
        <f>'INFO'!$D$19</f>
      </c>
      <c r="U1082" s="186">
        <f>'INFO'!$D$22</f>
        <v>0</v>
      </c>
      <c r="V1082" s="186">
        <f>'INFO'!$D$23</f>
        <v>0</v>
      </c>
      <c r="W1082" t="s" s="187">
        <f>'INFO'!$D$24</f>
      </c>
      <c r="X1082" s="186">
        <f>'INFO'!$D$25</f>
        <v>0</v>
      </c>
      <c r="Y1082" s="186">
        <f>'INFO'!$D$26</f>
        <v>0</v>
      </c>
      <c r="Z1082" s="186">
        <f>'INFO'!$D$27</f>
        <v>0</v>
      </c>
      <c r="AA1082" t="s" s="187">
        <f>'INFO'!$D$28</f>
      </c>
      <c r="AB1082" s="186">
        <f>'INFO'!$D$29</f>
        <v>0</v>
      </c>
      <c r="AC1082" s="189">
        <f>'INFO'!$J$10</f>
        <v>0</v>
      </c>
      <c r="AD1082" s="186">
        <f>'INFO'!$J$9</f>
        <v>0</v>
      </c>
      <c r="AE1082" s="186">
        <f>IF($G$1080&gt;0,10*$G$1080/D1082,0)</f>
        <v>0</v>
      </c>
    </row>
    <row r="1083" ht="15.35" customHeight="1">
      <c r="A1083" t="s" s="180">
        <v>554</v>
      </c>
      <c r="B1083" t="s" s="204">
        <v>337</v>
      </c>
      <c r="C1083" s="205">
        <v>10090</v>
      </c>
      <c r="D1083" s="182">
        <f>_xlfn.SUMIFS('MACROS'!L1:L87,'MACROS'!C1:C87,B1083)+_xlfn.SUMIFS('MACROS'!L1:L87,'MACROS'!C1:C87,"CH.VM.MISET")</f>
        <v>0</v>
      </c>
      <c r="E1083" t="s" s="183">
        <v>4</v>
      </c>
      <c r="F1083" s="184">
        <f>VLOOKUP(B1083,'MACROS'!C1:T87,5,FALSE)</f>
        <v>139.5</v>
      </c>
      <c r="G1083" s="182">
        <f>_xlfn.SUMIFS('MACROS'!L1:L87,'MACROS'!C1:C87,B1083)</f>
        <v>0</v>
      </c>
      <c r="H1083" s="185">
        <f>F1083*G1083</f>
        <v>0</v>
      </c>
      <c r="I1083" s="186">
        <f>'INFO'!$D$6</f>
        <v>0</v>
      </c>
      <c r="J1083" s="186">
        <f>'INFO'!$D$7</f>
        <v>0</v>
      </c>
      <c r="K1083" t="s" s="187">
        <f>'INFO'!$D$8</f>
      </c>
      <c r="L1083" s="186">
        <f>'INFO'!$D$9</f>
        <v>0</v>
      </c>
      <c r="M1083" s="186">
        <f>'INFO'!$D$10</f>
        <v>0</v>
      </c>
      <c r="N1083" t="s" s="187">
        <f>'INFO'!$D$11</f>
      </c>
      <c r="O1083" s="186">
        <f>'INFO'!$D$13</f>
        <v>0</v>
      </c>
      <c r="P1083" s="186">
        <f>'INFO'!$D$14</f>
        <v>0</v>
      </c>
      <c r="Q1083" t="s" s="187">
        <f>'INFO'!$D$15</f>
      </c>
      <c r="R1083" s="188">
        <f>'INFO'!$D$17</f>
      </c>
      <c r="S1083" t="s" s="187">
        <f>'INFO'!$D$18</f>
      </c>
      <c r="T1083" t="s" s="187">
        <f>'INFO'!$D$19</f>
      </c>
      <c r="U1083" s="186">
        <f>'INFO'!$D$22</f>
        <v>0</v>
      </c>
      <c r="V1083" s="186">
        <f>'INFO'!$D$23</f>
        <v>0</v>
      </c>
      <c r="W1083" t="s" s="187">
        <f>'INFO'!$D$24</f>
      </c>
      <c r="X1083" s="186">
        <f>'INFO'!$D$25</f>
        <v>0</v>
      </c>
      <c r="Y1083" s="186">
        <f>'INFO'!$D$26</f>
        <v>0</v>
      </c>
      <c r="Z1083" s="186">
        <f>'INFO'!$D$27</f>
        <v>0</v>
      </c>
      <c r="AA1083" t="s" s="187">
        <f>'INFO'!$D$28</f>
      </c>
      <c r="AB1083" s="186">
        <f>'INFO'!$D$29</f>
        <v>0</v>
      </c>
      <c r="AC1083" s="189">
        <f>'INFO'!$J$10</f>
        <v>0</v>
      </c>
      <c r="AD1083" s="186">
        <f>'INFO'!$J$9</f>
        <v>0</v>
      </c>
      <c r="AE1083" s="186">
        <f>IF($G$1080&gt;0,10*$G$1080/D1083,0)</f>
        <v>0</v>
      </c>
    </row>
    <row r="1084" ht="15.35" customHeight="1">
      <c r="A1084" t="s" s="180">
        <v>555</v>
      </c>
      <c r="B1084" t="s" s="204">
        <v>339</v>
      </c>
      <c r="C1084" s="205">
        <v>10090</v>
      </c>
      <c r="D1084" s="182">
        <f>_xlfn.SUMIFS('MACROS'!L1:L87,'MACROS'!C1:C87,B1084)+_xlfn.SUMIFS('MACROS'!L1:L87,'MACROS'!C1:C87,"CH.VM.MISET")</f>
        <v>0</v>
      </c>
      <c r="E1084" t="s" s="183">
        <v>4</v>
      </c>
      <c r="F1084" s="184">
        <f>VLOOKUP(B1084,'MACROS'!C1:T87,5,FALSE)</f>
        <v>134</v>
      </c>
      <c r="G1084" s="182">
        <f>_xlfn.SUMIFS('MACROS'!L1:L87,'MACROS'!C1:C87,B1084)</f>
        <v>0</v>
      </c>
      <c r="H1084" s="185">
        <f>F1084*G1084</f>
        <v>0</v>
      </c>
      <c r="I1084" s="186">
        <f>'INFO'!$D$6</f>
        <v>0</v>
      </c>
      <c r="J1084" s="186">
        <f>'INFO'!$D$7</f>
        <v>0</v>
      </c>
      <c r="K1084" t="s" s="187">
        <f>'INFO'!$D$8</f>
      </c>
      <c r="L1084" s="186">
        <f>'INFO'!$D$9</f>
        <v>0</v>
      </c>
      <c r="M1084" s="186">
        <f>'INFO'!$D$10</f>
        <v>0</v>
      </c>
      <c r="N1084" t="s" s="187">
        <f>'INFO'!$D$11</f>
      </c>
      <c r="O1084" s="186">
        <f>'INFO'!$D$13</f>
        <v>0</v>
      </c>
      <c r="P1084" s="186">
        <f>'INFO'!$D$14</f>
        <v>0</v>
      </c>
      <c r="Q1084" t="s" s="187">
        <f>'INFO'!$D$15</f>
      </c>
      <c r="R1084" s="188">
        <f>'INFO'!$D$17</f>
      </c>
      <c r="S1084" t="s" s="187">
        <f>'INFO'!$D$18</f>
      </c>
      <c r="T1084" t="s" s="187">
        <f>'INFO'!$D$19</f>
      </c>
      <c r="U1084" s="186">
        <f>'INFO'!$D$22</f>
        <v>0</v>
      </c>
      <c r="V1084" s="186">
        <f>'INFO'!$D$23</f>
        <v>0</v>
      </c>
      <c r="W1084" t="s" s="187">
        <f>'INFO'!$D$24</f>
      </c>
      <c r="X1084" s="186">
        <f>'INFO'!$D$25</f>
        <v>0</v>
      </c>
      <c r="Y1084" s="186">
        <f>'INFO'!$D$26</f>
        <v>0</v>
      </c>
      <c r="Z1084" s="186">
        <f>'INFO'!$D$27</f>
        <v>0</v>
      </c>
      <c r="AA1084" t="s" s="187">
        <f>'INFO'!$D$28</f>
      </c>
      <c r="AB1084" s="186">
        <f>'INFO'!$D$29</f>
        <v>0</v>
      </c>
      <c r="AC1084" s="189">
        <f>'INFO'!$J$10</f>
        <v>0</v>
      </c>
      <c r="AD1084" s="186">
        <f>'INFO'!$J$9</f>
        <v>0</v>
      </c>
      <c r="AE1084" s="186">
        <f>IF($G$1080&gt;0,10*$G$1080/D1084,0)</f>
        <v>0</v>
      </c>
    </row>
    <row r="1085" ht="15.35" customHeight="1">
      <c r="A1085" t="s" s="180">
        <v>556</v>
      </c>
      <c r="B1085" t="s" s="204">
        <v>341</v>
      </c>
      <c r="C1085" s="205">
        <v>10090</v>
      </c>
      <c r="D1085" s="182">
        <f>_xlfn.SUMIFS('MACROS'!L1:L87,'MACROS'!C1:C87,B1085)+_xlfn.SUMIFS('MACROS'!L1:L87,'MACROS'!C1:C87,"CH.VM.MISET")</f>
        <v>0</v>
      </c>
      <c r="E1085" t="s" s="183">
        <v>4</v>
      </c>
      <c r="F1085" s="184">
        <f>VLOOKUP(B1085,'MACROS'!C1:T87,5,FALSE)</f>
        <v>179</v>
      </c>
      <c r="G1085" s="182">
        <f>_xlfn.SUMIFS('MACROS'!L1:L87,'MACROS'!C1:C87,B1085)</f>
        <v>0</v>
      </c>
      <c r="H1085" s="185">
        <f>F1085*G1085</f>
        <v>0</v>
      </c>
      <c r="I1085" s="186">
        <f>'INFO'!$D$6</f>
        <v>0</v>
      </c>
      <c r="J1085" s="186">
        <f>'INFO'!$D$7</f>
        <v>0</v>
      </c>
      <c r="K1085" t="s" s="187">
        <f>'INFO'!$D$8</f>
      </c>
      <c r="L1085" s="186">
        <f>'INFO'!$D$9</f>
        <v>0</v>
      </c>
      <c r="M1085" s="186">
        <f>'INFO'!$D$10</f>
        <v>0</v>
      </c>
      <c r="N1085" t="s" s="187">
        <f>'INFO'!$D$11</f>
      </c>
      <c r="O1085" s="186">
        <f>'INFO'!$D$13</f>
        <v>0</v>
      </c>
      <c r="P1085" s="186">
        <f>'INFO'!$D$14</f>
        <v>0</v>
      </c>
      <c r="Q1085" t="s" s="187">
        <f>'INFO'!$D$15</f>
      </c>
      <c r="R1085" s="188">
        <f>'INFO'!$D$17</f>
      </c>
      <c r="S1085" t="s" s="187">
        <f>'INFO'!$D$18</f>
      </c>
      <c r="T1085" t="s" s="187">
        <f>'INFO'!$D$19</f>
      </c>
      <c r="U1085" s="186">
        <f>'INFO'!$D$22</f>
        <v>0</v>
      </c>
      <c r="V1085" s="186">
        <f>'INFO'!$D$23</f>
        <v>0</v>
      </c>
      <c r="W1085" t="s" s="187">
        <f>'INFO'!$D$24</f>
      </c>
      <c r="X1085" s="186">
        <f>'INFO'!$D$25</f>
        <v>0</v>
      </c>
      <c r="Y1085" s="186">
        <f>'INFO'!$D$26</f>
        <v>0</v>
      </c>
      <c r="Z1085" s="186">
        <f>'INFO'!$D$27</f>
        <v>0</v>
      </c>
      <c r="AA1085" t="s" s="187">
        <f>'INFO'!$D$28</f>
      </c>
      <c r="AB1085" s="186">
        <f>'INFO'!$D$29</f>
        <v>0</v>
      </c>
      <c r="AC1085" s="189">
        <f>'INFO'!$J$10</f>
        <v>0</v>
      </c>
      <c r="AD1085" s="186">
        <f>'INFO'!$J$9</f>
        <v>0</v>
      </c>
      <c r="AE1085" s="186">
        <f>IF($G$1080&gt;0,10*$G$1080/D1085,0)</f>
        <v>0</v>
      </c>
    </row>
    <row r="1086" ht="15.35" customHeight="1">
      <c r="A1086" t="s" s="180">
        <v>557</v>
      </c>
      <c r="B1086" t="s" s="204">
        <v>343</v>
      </c>
      <c r="C1086" s="205">
        <v>10090</v>
      </c>
      <c r="D1086" s="182">
        <f>_xlfn.SUMIFS('MACROS'!L1:L87,'MACROS'!C1:C87,B1086)+_xlfn.SUMIFS('MACROS'!L1:L87,'MACROS'!C1:C87,"CH.VM.MISET")</f>
        <v>0</v>
      </c>
      <c r="E1086" t="s" s="183">
        <v>4</v>
      </c>
      <c r="F1086" s="184">
        <f>VLOOKUP(B1086,'MACROS'!C1:T87,5,FALSE)</f>
        <v>177.5</v>
      </c>
      <c r="G1086" s="182">
        <f>_xlfn.SUMIFS('MACROS'!L1:L87,'MACROS'!C1:C87,B1086)</f>
        <v>0</v>
      </c>
      <c r="H1086" s="185">
        <f>F1086*G1086</f>
        <v>0</v>
      </c>
      <c r="I1086" s="186">
        <f>'INFO'!$D$6</f>
        <v>0</v>
      </c>
      <c r="J1086" s="186">
        <f>'INFO'!$D$7</f>
        <v>0</v>
      </c>
      <c r="K1086" t="s" s="187">
        <f>'INFO'!$D$8</f>
      </c>
      <c r="L1086" s="186">
        <f>'INFO'!$D$9</f>
        <v>0</v>
      </c>
      <c r="M1086" s="186">
        <f>'INFO'!$D$10</f>
        <v>0</v>
      </c>
      <c r="N1086" t="s" s="187">
        <f>'INFO'!$D$11</f>
      </c>
      <c r="O1086" s="186">
        <f>'INFO'!$D$13</f>
        <v>0</v>
      </c>
      <c r="P1086" s="186">
        <f>'INFO'!$D$14</f>
        <v>0</v>
      </c>
      <c r="Q1086" t="s" s="187">
        <f>'INFO'!$D$15</f>
      </c>
      <c r="R1086" s="188">
        <f>'INFO'!$D$17</f>
      </c>
      <c r="S1086" t="s" s="187">
        <f>'INFO'!$D$18</f>
      </c>
      <c r="T1086" t="s" s="187">
        <f>'INFO'!$D$19</f>
      </c>
      <c r="U1086" s="186">
        <f>'INFO'!$D$22</f>
        <v>0</v>
      </c>
      <c r="V1086" s="186">
        <f>'INFO'!$D$23</f>
        <v>0</v>
      </c>
      <c r="W1086" t="s" s="187">
        <f>'INFO'!$D$24</f>
      </c>
      <c r="X1086" s="186">
        <f>'INFO'!$D$25</f>
        <v>0</v>
      </c>
      <c r="Y1086" s="186">
        <f>'INFO'!$D$26</f>
        <v>0</v>
      </c>
      <c r="Z1086" s="186">
        <f>'INFO'!$D$27</f>
        <v>0</v>
      </c>
      <c r="AA1086" t="s" s="187">
        <f>'INFO'!$D$28</f>
      </c>
      <c r="AB1086" s="186">
        <f>'INFO'!$D$29</f>
        <v>0</v>
      </c>
      <c r="AC1086" s="189">
        <f>'INFO'!$J$10</f>
        <v>0</v>
      </c>
      <c r="AD1086" s="186">
        <f>'INFO'!$J$9</f>
        <v>0</v>
      </c>
      <c r="AE1086" s="186">
        <f>IF($G$1080&gt;0,10*$G$1080/D1086,0)</f>
        <v>0</v>
      </c>
    </row>
    <row r="1087" ht="15.35" customHeight="1">
      <c r="A1087" t="s" s="180">
        <v>558</v>
      </c>
      <c r="B1087" t="s" s="204">
        <v>345</v>
      </c>
      <c r="C1087" s="205">
        <v>10090</v>
      </c>
      <c r="D1087" s="182">
        <f>_xlfn.SUMIFS('MACROS'!L1:L87,'MACROS'!C1:C87,B1087)+_xlfn.SUMIFS('MACROS'!L1:L87,'MACROS'!C1:C87,"CH.VM.MISET")</f>
        <v>0</v>
      </c>
      <c r="E1087" t="s" s="183">
        <v>4</v>
      </c>
      <c r="F1087" s="184">
        <f>VLOOKUP(B1087,'MACROS'!C1:T87,5,FALSE)</f>
        <v>166.5</v>
      </c>
      <c r="G1087" s="182">
        <f>_xlfn.SUMIFS('MACROS'!L1:L87,'MACROS'!C1:C87,B1087)</f>
        <v>0</v>
      </c>
      <c r="H1087" s="185">
        <f>F1087*G1087</f>
        <v>0</v>
      </c>
      <c r="I1087" s="186">
        <f>'INFO'!$D$6</f>
        <v>0</v>
      </c>
      <c r="J1087" s="186">
        <f>'INFO'!$D$7</f>
        <v>0</v>
      </c>
      <c r="K1087" t="s" s="187">
        <f>'INFO'!$D$8</f>
      </c>
      <c r="L1087" s="186">
        <f>'INFO'!$D$9</f>
        <v>0</v>
      </c>
      <c r="M1087" s="186">
        <f>'INFO'!$D$10</f>
        <v>0</v>
      </c>
      <c r="N1087" t="s" s="187">
        <f>'INFO'!$D$11</f>
      </c>
      <c r="O1087" s="186">
        <f>'INFO'!$D$13</f>
        <v>0</v>
      </c>
      <c r="P1087" s="186">
        <f>'INFO'!$D$14</f>
        <v>0</v>
      </c>
      <c r="Q1087" t="s" s="187">
        <f>'INFO'!$D$15</f>
      </c>
      <c r="R1087" s="188">
        <f>'INFO'!$D$17</f>
      </c>
      <c r="S1087" t="s" s="187">
        <f>'INFO'!$D$18</f>
      </c>
      <c r="T1087" t="s" s="187">
        <f>'INFO'!$D$19</f>
      </c>
      <c r="U1087" s="186">
        <f>'INFO'!$D$22</f>
        <v>0</v>
      </c>
      <c r="V1087" s="186">
        <f>'INFO'!$D$23</f>
        <v>0</v>
      </c>
      <c r="W1087" t="s" s="187">
        <f>'INFO'!$D$24</f>
      </c>
      <c r="X1087" s="186">
        <f>'INFO'!$D$25</f>
        <v>0</v>
      </c>
      <c r="Y1087" s="186">
        <f>'INFO'!$D$26</f>
        <v>0</v>
      </c>
      <c r="Z1087" s="186">
        <f>'INFO'!$D$27</f>
        <v>0</v>
      </c>
      <c r="AA1087" t="s" s="187">
        <f>'INFO'!$D$28</f>
      </c>
      <c r="AB1087" s="186">
        <f>'INFO'!$D$29</f>
        <v>0</v>
      </c>
      <c r="AC1087" s="189">
        <f>'INFO'!$J$10</f>
        <v>0</v>
      </c>
      <c r="AD1087" s="186">
        <f>'INFO'!$J$9</f>
        <v>0</v>
      </c>
      <c r="AE1087" s="186">
        <f>IF($G$1080&gt;0,10*$G$1080/D1087,0)</f>
        <v>0</v>
      </c>
    </row>
    <row r="1088" ht="15.35" customHeight="1">
      <c r="A1088" t="s" s="180">
        <v>559</v>
      </c>
      <c r="B1088" t="s" s="204">
        <v>347</v>
      </c>
      <c r="C1088" s="205">
        <v>10090</v>
      </c>
      <c r="D1088" s="182">
        <f>_xlfn.SUMIFS('MACROS'!L1:L87,'MACROS'!C1:C87,B1088)+_xlfn.SUMIFS('MACROS'!L1:L87,'MACROS'!C1:C87,"CH.VM.MISET")</f>
        <v>0</v>
      </c>
      <c r="E1088" t="s" s="183">
        <v>4</v>
      </c>
      <c r="F1088" s="184">
        <f>VLOOKUP(B1088,'MACROS'!C1:T87,5,FALSE)</f>
        <v>156.5</v>
      </c>
      <c r="G1088" s="182">
        <f>_xlfn.SUMIFS('MACROS'!L1:L87,'MACROS'!C1:C87,B1088)</f>
        <v>0</v>
      </c>
      <c r="H1088" s="185">
        <f>F1088*G1088</f>
        <v>0</v>
      </c>
      <c r="I1088" s="186">
        <f>'INFO'!$D$6</f>
        <v>0</v>
      </c>
      <c r="J1088" s="186">
        <f>'INFO'!$D$7</f>
        <v>0</v>
      </c>
      <c r="K1088" t="s" s="187">
        <f>'INFO'!$D$8</f>
      </c>
      <c r="L1088" s="186">
        <f>'INFO'!$D$9</f>
        <v>0</v>
      </c>
      <c r="M1088" s="186">
        <f>'INFO'!$D$10</f>
        <v>0</v>
      </c>
      <c r="N1088" t="s" s="187">
        <f>'INFO'!$D$11</f>
      </c>
      <c r="O1088" s="186">
        <f>'INFO'!$D$13</f>
        <v>0</v>
      </c>
      <c r="P1088" s="186">
        <f>'INFO'!$D$14</f>
        <v>0</v>
      </c>
      <c r="Q1088" t="s" s="187">
        <f>'INFO'!$D$15</f>
      </c>
      <c r="R1088" s="188">
        <f>'INFO'!$D$17</f>
      </c>
      <c r="S1088" t="s" s="187">
        <f>'INFO'!$D$18</f>
      </c>
      <c r="T1088" t="s" s="187">
        <f>'INFO'!$D$19</f>
      </c>
      <c r="U1088" s="186">
        <f>'INFO'!$D$22</f>
        <v>0</v>
      </c>
      <c r="V1088" s="186">
        <f>'INFO'!$D$23</f>
        <v>0</v>
      </c>
      <c r="W1088" t="s" s="187">
        <f>'INFO'!$D$24</f>
      </c>
      <c r="X1088" s="186">
        <f>'INFO'!$D$25</f>
        <v>0</v>
      </c>
      <c r="Y1088" s="186">
        <f>'INFO'!$D$26</f>
        <v>0</v>
      </c>
      <c r="Z1088" s="186">
        <f>'INFO'!$D$27</f>
        <v>0</v>
      </c>
      <c r="AA1088" t="s" s="187">
        <f>'INFO'!$D$28</f>
      </c>
      <c r="AB1088" s="186">
        <f>'INFO'!$D$29</f>
        <v>0</v>
      </c>
      <c r="AC1088" s="189">
        <f>'INFO'!$J$10</f>
        <v>0</v>
      </c>
      <c r="AD1088" s="186">
        <f>'INFO'!$J$9</f>
        <v>0</v>
      </c>
      <c r="AE1088" s="186">
        <f>IF($G$1080&gt;0,10*$G$1080/D1088,0)</f>
        <v>0</v>
      </c>
    </row>
    <row r="1089" ht="15.35" customHeight="1">
      <c r="A1089" t="s" s="180">
        <v>560</v>
      </c>
      <c r="B1089" t="s" s="204">
        <v>349</v>
      </c>
      <c r="C1089" s="205">
        <v>10090</v>
      </c>
      <c r="D1089" s="182">
        <f>_xlfn.SUMIFS('MACROS'!L1:L87,'MACROS'!C1:C87,B1089)+_xlfn.SUMIFS('MACROS'!L1:L87,'MACROS'!C1:C87,"CH.VM.MISET")</f>
        <v>0</v>
      </c>
      <c r="E1089" t="s" s="183">
        <v>4</v>
      </c>
      <c r="F1089" s="184">
        <f>VLOOKUP(B1089,'MACROS'!C1:T87,5,FALSE)</f>
        <v>161</v>
      </c>
      <c r="G1089" s="182">
        <f>_xlfn.SUMIFS('MACROS'!L1:L87,'MACROS'!C1:C87,B1089)</f>
        <v>0</v>
      </c>
      <c r="H1089" s="185">
        <f>F1089*G1089</f>
        <v>0</v>
      </c>
      <c r="I1089" s="186">
        <f>'INFO'!$D$6</f>
        <v>0</v>
      </c>
      <c r="J1089" s="186">
        <f>'INFO'!$D$7</f>
        <v>0</v>
      </c>
      <c r="K1089" t="s" s="187">
        <f>'INFO'!$D$8</f>
      </c>
      <c r="L1089" s="186">
        <f>'INFO'!$D$9</f>
        <v>0</v>
      </c>
      <c r="M1089" s="186">
        <f>'INFO'!$D$10</f>
        <v>0</v>
      </c>
      <c r="N1089" t="s" s="187">
        <f>'INFO'!$D$11</f>
      </c>
      <c r="O1089" s="186">
        <f>'INFO'!$D$13</f>
        <v>0</v>
      </c>
      <c r="P1089" s="186">
        <f>'INFO'!$D$14</f>
        <v>0</v>
      </c>
      <c r="Q1089" t="s" s="187">
        <f>'INFO'!$D$15</f>
      </c>
      <c r="R1089" s="188">
        <f>'INFO'!$D$17</f>
      </c>
      <c r="S1089" t="s" s="187">
        <f>'INFO'!$D$18</f>
      </c>
      <c r="T1089" t="s" s="187">
        <f>'INFO'!$D$19</f>
      </c>
      <c r="U1089" s="186">
        <f>'INFO'!$D$22</f>
        <v>0</v>
      </c>
      <c r="V1089" s="186">
        <f>'INFO'!$D$23</f>
        <v>0</v>
      </c>
      <c r="W1089" t="s" s="187">
        <f>'INFO'!$D$24</f>
      </c>
      <c r="X1089" s="186">
        <f>'INFO'!$D$25</f>
        <v>0</v>
      </c>
      <c r="Y1089" s="186">
        <f>'INFO'!$D$26</f>
        <v>0</v>
      </c>
      <c r="Z1089" s="186">
        <f>'INFO'!$D$27</f>
        <v>0</v>
      </c>
      <c r="AA1089" t="s" s="187">
        <f>'INFO'!$D$28</f>
      </c>
      <c r="AB1089" s="186">
        <f>'INFO'!$D$29</f>
        <v>0</v>
      </c>
      <c r="AC1089" s="189">
        <f>'INFO'!$J$10</f>
        <v>0</v>
      </c>
      <c r="AD1089" s="186">
        <f>'INFO'!$J$9</f>
        <v>0</v>
      </c>
      <c r="AE1089" s="186">
        <f>IF($G$1080&gt;0,10*$G$1080/D1089,0)</f>
        <v>0</v>
      </c>
    </row>
    <row r="1090" ht="15.35" customHeight="1">
      <c r="A1090" t="s" s="180">
        <v>561</v>
      </c>
      <c r="B1090" t="s" s="204">
        <v>351</v>
      </c>
      <c r="C1090" s="205">
        <v>10090</v>
      </c>
      <c r="D1090" s="182">
        <f>_xlfn.SUMIFS('MACROS'!L1:L87,'MACROS'!C1:C87,B1090)+_xlfn.SUMIFS('MACROS'!L1:L87,'MACROS'!C1:C87,"CH.VM.MISET")</f>
        <v>0</v>
      </c>
      <c r="E1090" t="s" s="183">
        <v>4</v>
      </c>
      <c r="F1090" s="184">
        <f>VLOOKUP(B1090,'MACROS'!C1:T87,5,FALSE)</f>
        <v>164.5</v>
      </c>
      <c r="G1090" s="182">
        <f>_xlfn.SUMIFS('MACROS'!L1:L87,'MACROS'!C1:C87,B1090)</f>
        <v>0</v>
      </c>
      <c r="H1090" s="185">
        <f>F1090*G1090</f>
        <v>0</v>
      </c>
      <c r="I1090" s="186">
        <f>'INFO'!$D$6</f>
        <v>0</v>
      </c>
      <c r="J1090" s="186">
        <f>'INFO'!$D$7</f>
        <v>0</v>
      </c>
      <c r="K1090" t="s" s="187">
        <f>'INFO'!$D$8</f>
      </c>
      <c r="L1090" s="186">
        <f>'INFO'!$D$9</f>
        <v>0</v>
      </c>
      <c r="M1090" s="186">
        <f>'INFO'!$D$10</f>
        <v>0</v>
      </c>
      <c r="N1090" t="s" s="187">
        <f>'INFO'!$D$11</f>
      </c>
      <c r="O1090" s="186">
        <f>'INFO'!$D$13</f>
        <v>0</v>
      </c>
      <c r="P1090" s="186">
        <f>'INFO'!$D$14</f>
        <v>0</v>
      </c>
      <c r="Q1090" t="s" s="187">
        <f>'INFO'!$D$15</f>
      </c>
      <c r="R1090" s="188">
        <f>'INFO'!$D$17</f>
      </c>
      <c r="S1090" t="s" s="187">
        <f>'INFO'!$D$18</f>
      </c>
      <c r="T1090" t="s" s="187">
        <f>'INFO'!$D$19</f>
      </c>
      <c r="U1090" s="186">
        <f>'INFO'!$D$22</f>
        <v>0</v>
      </c>
      <c r="V1090" s="186">
        <f>'INFO'!$D$23</f>
        <v>0</v>
      </c>
      <c r="W1090" t="s" s="187">
        <f>'INFO'!$D$24</f>
      </c>
      <c r="X1090" s="186">
        <f>'INFO'!$D$25</f>
        <v>0</v>
      </c>
      <c r="Y1090" s="186">
        <f>'INFO'!$D$26</f>
        <v>0</v>
      </c>
      <c r="Z1090" s="186">
        <f>'INFO'!$D$27</f>
        <v>0</v>
      </c>
      <c r="AA1090" t="s" s="187">
        <f>'INFO'!$D$28</f>
      </c>
      <c r="AB1090" s="186">
        <f>'INFO'!$D$29</f>
        <v>0</v>
      </c>
      <c r="AC1090" s="189">
        <f>'INFO'!$J$10</f>
        <v>0</v>
      </c>
      <c r="AD1090" s="186">
        <f>'INFO'!$J$9</f>
        <v>0</v>
      </c>
      <c r="AE1090" s="186">
        <f>IF($G$1080&gt;0,10*$G$1080/D1090,0)</f>
        <v>0</v>
      </c>
    </row>
    <row r="1091" ht="15.35" customHeight="1">
      <c r="A1091" t="s" s="180">
        <v>562</v>
      </c>
      <c r="B1091" t="s" s="204">
        <v>353</v>
      </c>
      <c r="C1091" s="205">
        <v>10090</v>
      </c>
      <c r="D1091" s="182">
        <f>_xlfn.SUMIFS('MACROS'!L1:L87,'MACROS'!C1:C87,B1091)+_xlfn.SUMIFS('MACROS'!L1:L87,'MACROS'!C1:C87,"CH.VM.MISET")</f>
        <v>0</v>
      </c>
      <c r="E1091" t="s" s="183">
        <v>4</v>
      </c>
      <c r="F1091" s="184">
        <f>VLOOKUP(B1091,'MACROS'!C1:T87,5,FALSE)</f>
        <v>168</v>
      </c>
      <c r="G1091" s="182">
        <f>_xlfn.SUMIFS('MACROS'!L1:L87,'MACROS'!C1:C87,B1091)</f>
        <v>0</v>
      </c>
      <c r="H1091" s="185">
        <f>F1091*G1091</f>
        <v>0</v>
      </c>
      <c r="I1091" s="186">
        <f>'INFO'!$D$6</f>
        <v>0</v>
      </c>
      <c r="J1091" s="186">
        <f>'INFO'!$D$7</f>
        <v>0</v>
      </c>
      <c r="K1091" t="s" s="187">
        <f>'INFO'!$D$8</f>
      </c>
      <c r="L1091" s="186">
        <f>'INFO'!$D$9</f>
        <v>0</v>
      </c>
      <c r="M1091" s="186">
        <f>'INFO'!$D$10</f>
        <v>0</v>
      </c>
      <c r="N1091" t="s" s="187">
        <f>'INFO'!$D$11</f>
      </c>
      <c r="O1091" s="186">
        <f>'INFO'!$D$13</f>
        <v>0</v>
      </c>
      <c r="P1091" s="186">
        <f>'INFO'!$D$14</f>
        <v>0</v>
      </c>
      <c r="Q1091" t="s" s="187">
        <f>'INFO'!$D$15</f>
      </c>
      <c r="R1091" s="188">
        <f>'INFO'!$D$17</f>
      </c>
      <c r="S1091" t="s" s="187">
        <f>'INFO'!$D$18</f>
      </c>
      <c r="T1091" t="s" s="187">
        <f>'INFO'!$D$19</f>
      </c>
      <c r="U1091" s="186">
        <f>'INFO'!$D$22</f>
        <v>0</v>
      </c>
      <c r="V1091" s="186">
        <f>'INFO'!$D$23</f>
        <v>0</v>
      </c>
      <c r="W1091" t="s" s="187">
        <f>'INFO'!$D$24</f>
      </c>
      <c r="X1091" s="186">
        <f>'INFO'!$D$25</f>
        <v>0</v>
      </c>
      <c r="Y1091" s="186">
        <f>'INFO'!$D$26</f>
        <v>0</v>
      </c>
      <c r="Z1091" s="186">
        <f>'INFO'!$D$27</f>
        <v>0</v>
      </c>
      <c r="AA1091" t="s" s="187">
        <f>'INFO'!$D$28</f>
      </c>
      <c r="AB1091" s="186">
        <f>'INFO'!$D$29</f>
        <v>0</v>
      </c>
      <c r="AC1091" s="189">
        <f>'INFO'!$J$10</f>
        <v>0</v>
      </c>
      <c r="AD1091" s="186">
        <f>'INFO'!$J$9</f>
        <v>0</v>
      </c>
      <c r="AE1091" s="186">
        <f>IF($G$1080&gt;0,10*$G$1080/D1091,0)</f>
        <v>0</v>
      </c>
    </row>
    <row r="1092" ht="15.35" customHeight="1">
      <c r="A1092" t="s" s="180">
        <v>563</v>
      </c>
      <c r="B1092" t="s" s="204">
        <v>355</v>
      </c>
      <c r="C1092" s="205">
        <v>10090</v>
      </c>
      <c r="D1092" s="182">
        <f>_xlfn.SUMIFS('MACROS'!L1:L87,'MACROS'!C1:C87,B1092)+_xlfn.SUMIFS('MACROS'!L1:L87,'MACROS'!C1:C87,"CH.VM.MISET")</f>
        <v>0</v>
      </c>
      <c r="E1092" t="s" s="183">
        <v>4</v>
      </c>
      <c r="F1092" s="184">
        <f>VLOOKUP(B1092,'MACROS'!C1:T87,5,FALSE)</f>
        <v>136</v>
      </c>
      <c r="G1092" s="182">
        <f>_xlfn.SUMIFS('MACROS'!L1:L87,'MACROS'!C1:C87,B1092)</f>
        <v>0</v>
      </c>
      <c r="H1092" s="185">
        <f>F1092*G1092</f>
        <v>0</v>
      </c>
      <c r="I1092" s="186">
        <f>'INFO'!$D$6</f>
        <v>0</v>
      </c>
      <c r="J1092" s="186">
        <f>'INFO'!$D$7</f>
        <v>0</v>
      </c>
      <c r="K1092" t="s" s="187">
        <f>'INFO'!$D$8</f>
      </c>
      <c r="L1092" s="186">
        <f>'INFO'!$D$9</f>
        <v>0</v>
      </c>
      <c r="M1092" s="186">
        <f>'INFO'!$D$10</f>
        <v>0</v>
      </c>
      <c r="N1092" t="s" s="187">
        <f>'INFO'!$D$11</f>
      </c>
      <c r="O1092" s="186">
        <f>'INFO'!$D$13</f>
        <v>0</v>
      </c>
      <c r="P1092" s="186">
        <f>'INFO'!$D$14</f>
        <v>0</v>
      </c>
      <c r="Q1092" t="s" s="187">
        <f>'INFO'!$D$15</f>
      </c>
      <c r="R1092" s="188">
        <f>'INFO'!$D$17</f>
      </c>
      <c r="S1092" t="s" s="187">
        <f>'INFO'!$D$18</f>
      </c>
      <c r="T1092" t="s" s="187">
        <f>'INFO'!$D$19</f>
      </c>
      <c r="U1092" s="186">
        <f>'INFO'!$D$22</f>
        <v>0</v>
      </c>
      <c r="V1092" s="186">
        <f>'INFO'!$D$23</f>
        <v>0</v>
      </c>
      <c r="W1092" t="s" s="187">
        <f>'INFO'!$D$24</f>
      </c>
      <c r="X1092" s="186">
        <f>'INFO'!$D$25</f>
        <v>0</v>
      </c>
      <c r="Y1092" s="186">
        <f>'INFO'!$D$26</f>
        <v>0</v>
      </c>
      <c r="Z1092" s="186">
        <f>'INFO'!$D$27</f>
        <v>0</v>
      </c>
      <c r="AA1092" t="s" s="187">
        <f>'INFO'!$D$28</f>
      </c>
      <c r="AB1092" s="186">
        <f>'INFO'!$D$29</f>
        <v>0</v>
      </c>
      <c r="AC1092" s="189">
        <f>'INFO'!$J$10</f>
        <v>0</v>
      </c>
      <c r="AD1092" s="186">
        <f>'INFO'!$J$9</f>
        <v>0</v>
      </c>
      <c r="AE1092" s="186">
        <f>IF($G$1080&gt;0,10*$G$1080/D1092,0)</f>
        <v>0</v>
      </c>
    </row>
    <row r="1093" ht="15.35" customHeight="1">
      <c r="A1093" t="s" s="180">
        <v>564</v>
      </c>
      <c r="B1093" t="s" s="204">
        <v>357</v>
      </c>
      <c r="C1093" s="205">
        <v>10090</v>
      </c>
      <c r="D1093" s="182">
        <f>_xlfn.SUMIFS('MACROS'!L1:L87,'MACROS'!C1:C87,B1093)+_xlfn.SUMIFS('MACROS'!L1:L87,'MACROS'!C1:C87,"CH.VM.MISET")</f>
        <v>0</v>
      </c>
      <c r="E1093" t="s" s="183">
        <v>4</v>
      </c>
      <c r="F1093" s="184">
        <f>VLOOKUP(B1093,'MACROS'!C1:T87,5,FALSE)</f>
        <v>162.5</v>
      </c>
      <c r="G1093" s="182">
        <f>_xlfn.SUMIFS('MACROS'!L1:L87,'MACROS'!C1:C87,B1093)</f>
        <v>0</v>
      </c>
      <c r="H1093" s="185">
        <f>F1093*G1093</f>
        <v>0</v>
      </c>
      <c r="I1093" s="186">
        <f>'INFO'!$D$6</f>
        <v>0</v>
      </c>
      <c r="J1093" s="186">
        <f>'INFO'!$D$7</f>
        <v>0</v>
      </c>
      <c r="K1093" t="s" s="187">
        <f>'INFO'!$D$8</f>
      </c>
      <c r="L1093" s="186">
        <f>'INFO'!$D$9</f>
        <v>0</v>
      </c>
      <c r="M1093" s="186">
        <f>'INFO'!$D$10</f>
        <v>0</v>
      </c>
      <c r="N1093" t="s" s="187">
        <f>'INFO'!$D$11</f>
      </c>
      <c r="O1093" s="186">
        <f>'INFO'!$D$13</f>
        <v>0</v>
      </c>
      <c r="P1093" s="186">
        <f>'INFO'!$D$14</f>
        <v>0</v>
      </c>
      <c r="Q1093" t="s" s="187">
        <f>'INFO'!$D$15</f>
      </c>
      <c r="R1093" s="188">
        <f>'INFO'!$D$17</f>
      </c>
      <c r="S1093" t="s" s="187">
        <f>'INFO'!$D$18</f>
      </c>
      <c r="T1093" t="s" s="187">
        <f>'INFO'!$D$19</f>
      </c>
      <c r="U1093" s="186">
        <f>'INFO'!$D$22</f>
        <v>0</v>
      </c>
      <c r="V1093" s="186">
        <f>'INFO'!$D$23</f>
        <v>0</v>
      </c>
      <c r="W1093" t="s" s="187">
        <f>'INFO'!$D$24</f>
      </c>
      <c r="X1093" s="186">
        <f>'INFO'!$D$25</f>
        <v>0</v>
      </c>
      <c r="Y1093" s="186">
        <f>'INFO'!$D$26</f>
        <v>0</v>
      </c>
      <c r="Z1093" s="186">
        <f>'INFO'!$D$27</f>
        <v>0</v>
      </c>
      <c r="AA1093" t="s" s="187">
        <f>'INFO'!$D$28</f>
      </c>
      <c r="AB1093" s="186">
        <f>'INFO'!$D$29</f>
        <v>0</v>
      </c>
      <c r="AC1093" s="189">
        <f>'INFO'!$J$10</f>
        <v>0</v>
      </c>
      <c r="AD1093" s="186">
        <f>'INFO'!$J$9</f>
        <v>0</v>
      </c>
      <c r="AE1093" s="186">
        <f>IF($G$1080&gt;0,10*$G$1080/D1093,0)</f>
        <v>0</v>
      </c>
    </row>
    <row r="1094" ht="15.35" customHeight="1">
      <c r="A1094" t="s" s="180">
        <v>565</v>
      </c>
      <c r="B1094" t="s" s="204">
        <v>359</v>
      </c>
      <c r="C1094" s="205">
        <v>10090</v>
      </c>
      <c r="D1094" s="182">
        <f>_xlfn.SUMIFS('MACROS'!L1:L87,'MACROS'!C1:C87,B1094)+_xlfn.SUMIFS('MACROS'!L1:L87,'MACROS'!C1:C87,"CH.VM.MISET")</f>
        <v>0</v>
      </c>
      <c r="E1094" t="s" s="183">
        <v>4</v>
      </c>
      <c r="F1094" s="184">
        <f>VLOOKUP(B1094,'MACROS'!C1:T87,5,FALSE)</f>
        <v>138</v>
      </c>
      <c r="G1094" s="182">
        <f>_xlfn.SUMIFS('MACROS'!L1:L87,'MACROS'!C1:C87,B1094)</f>
        <v>0</v>
      </c>
      <c r="H1094" s="185">
        <f>F1094*G1094</f>
        <v>0</v>
      </c>
      <c r="I1094" s="186">
        <f>'INFO'!$D$6</f>
        <v>0</v>
      </c>
      <c r="J1094" s="186">
        <f>'INFO'!$D$7</f>
        <v>0</v>
      </c>
      <c r="K1094" t="s" s="187">
        <f>'INFO'!$D$8</f>
      </c>
      <c r="L1094" s="186">
        <f>'INFO'!$D$9</f>
        <v>0</v>
      </c>
      <c r="M1094" s="186">
        <f>'INFO'!$D$10</f>
        <v>0</v>
      </c>
      <c r="N1094" t="s" s="187">
        <f>'INFO'!$D$11</f>
      </c>
      <c r="O1094" s="186">
        <f>'INFO'!$D$13</f>
        <v>0</v>
      </c>
      <c r="P1094" s="186">
        <f>'INFO'!$D$14</f>
        <v>0</v>
      </c>
      <c r="Q1094" t="s" s="187">
        <f>'INFO'!$D$15</f>
      </c>
      <c r="R1094" s="188">
        <f>'INFO'!$D$17</f>
      </c>
      <c r="S1094" t="s" s="187">
        <f>'INFO'!$D$18</f>
      </c>
      <c r="T1094" t="s" s="187">
        <f>'INFO'!$D$19</f>
      </c>
      <c r="U1094" s="186">
        <f>'INFO'!$D$22</f>
        <v>0</v>
      </c>
      <c r="V1094" s="186">
        <f>'INFO'!$D$23</f>
        <v>0</v>
      </c>
      <c r="W1094" t="s" s="187">
        <f>'INFO'!$D$24</f>
      </c>
      <c r="X1094" s="186">
        <f>'INFO'!$D$25</f>
        <v>0</v>
      </c>
      <c r="Y1094" s="186">
        <f>'INFO'!$D$26</f>
        <v>0</v>
      </c>
      <c r="Z1094" s="186">
        <f>'INFO'!$D$27</f>
        <v>0</v>
      </c>
      <c r="AA1094" t="s" s="187">
        <f>'INFO'!$D$28</f>
      </c>
      <c r="AB1094" s="186">
        <f>'INFO'!$D$29</f>
        <v>0</v>
      </c>
      <c r="AC1094" s="189">
        <f>'INFO'!$J$10</f>
        <v>0</v>
      </c>
      <c r="AD1094" s="186">
        <f>'INFO'!$J$9</f>
        <v>0</v>
      </c>
      <c r="AE1094" s="191">
        <f>IF($G$1080&gt;0,10*$G$1080/D1094,0)</f>
        <v>0</v>
      </c>
    </row>
    <row r="1095" ht="15.35" customHeight="1">
      <c r="A1095" t="s" s="192">
        <v>566</v>
      </c>
      <c r="B1095" t="s" s="192">
        <v>361</v>
      </c>
      <c r="C1095" s="213">
        <v>10139</v>
      </c>
      <c r="D1095" s="169"/>
      <c r="E1095" t="s" s="194">
        <v>4</v>
      </c>
      <c r="F1095" s="195">
        <f>VLOOKUP(B1095,'MACROS'!C1:T87,5,FALSE)</f>
        <v>2494.5</v>
      </c>
      <c r="G1095" s="172">
        <f>_xlfn.SUMIFS('MACROS'!L1:L87,'MACROS'!C1:C87,B1095)</f>
        <v>0</v>
      </c>
      <c r="H1095" s="196">
        <f>F1095*G1095</f>
        <v>0</v>
      </c>
      <c r="I1095" s="197">
        <f>'INFO'!$D$6</f>
        <v>0</v>
      </c>
      <c r="J1095" s="197">
        <f>'INFO'!$D$7</f>
        <v>0</v>
      </c>
      <c r="K1095" t="s" s="198">
        <f>'INFO'!$D$8</f>
      </c>
      <c r="L1095" s="197">
        <f>'INFO'!$D$9</f>
        <v>0</v>
      </c>
      <c r="M1095" s="197">
        <f>'INFO'!$D$10</f>
        <v>0</v>
      </c>
      <c r="N1095" t="s" s="198">
        <f>'INFO'!$D$11</f>
      </c>
      <c r="O1095" s="197">
        <f>'INFO'!$D$13</f>
        <v>0</v>
      </c>
      <c r="P1095" s="197">
        <f>'INFO'!$D$14</f>
        <v>0</v>
      </c>
      <c r="Q1095" t="s" s="198">
        <f>'INFO'!$D$15</f>
      </c>
      <c r="R1095" s="199">
        <f>'INFO'!$D$17</f>
      </c>
      <c r="S1095" t="s" s="198">
        <f>'INFO'!$D$18</f>
      </c>
      <c r="T1095" t="s" s="198">
        <f>'INFO'!$D$19</f>
      </c>
      <c r="U1095" s="197">
        <f>'INFO'!$D$22</f>
        <v>0</v>
      </c>
      <c r="V1095" s="197">
        <f>'INFO'!$D$23</f>
        <v>0</v>
      </c>
      <c r="W1095" t="s" s="198">
        <f>'INFO'!$D$24</f>
      </c>
      <c r="X1095" s="197">
        <f>'INFO'!$D$25</f>
        <v>0</v>
      </c>
      <c r="Y1095" s="197">
        <f>'INFO'!$D$26</f>
        <v>0</v>
      </c>
      <c r="Z1095" s="197">
        <f>'INFO'!$D$27</f>
        <v>0</v>
      </c>
      <c r="AA1095" t="s" s="198">
        <f>'INFO'!$D$28</f>
      </c>
      <c r="AB1095" s="197">
        <f>'INFO'!$D$29</f>
        <v>0</v>
      </c>
      <c r="AC1095" s="200">
        <f>'INFO'!$J$10</f>
        <v>0</v>
      </c>
      <c r="AD1095" s="201">
        <f>'INFO'!$J$9</f>
        <v>0</v>
      </c>
      <c r="AE1095" s="179"/>
    </row>
    <row r="1096" ht="15.35" customHeight="1">
      <c r="A1096" t="s" s="180">
        <v>567</v>
      </c>
      <c r="B1096" t="s" s="180">
        <v>363</v>
      </c>
      <c r="C1096" s="210">
        <v>10139</v>
      </c>
      <c r="D1096" s="182">
        <f>_xlfn.SUMIFS('MACROS'!L1:L87,'MACROS'!C1:C87,B1096)+_xlfn.SUMIFS('MACROS'!L1:L87,'MACROS'!C1:C87,"CH.VM.MIDTSET")</f>
        <v>0</v>
      </c>
      <c r="E1096" t="s" s="183">
        <v>4</v>
      </c>
      <c r="F1096" s="184">
        <f>VLOOKUP(B1096,'MACROS'!C1:T87,5,FALSE)</f>
        <v>206</v>
      </c>
      <c r="G1096" s="182">
        <f>_xlfn.SUMIFS('MACROS'!L1:L87,'MACROS'!C1:C87,B1096)</f>
        <v>0</v>
      </c>
      <c r="H1096" s="185">
        <f>F1096*G1096</f>
        <v>0</v>
      </c>
      <c r="I1096" s="186">
        <f>'INFO'!$D$6</f>
        <v>0</v>
      </c>
      <c r="J1096" s="186">
        <f>'INFO'!$D$7</f>
        <v>0</v>
      </c>
      <c r="K1096" t="s" s="187">
        <f>'INFO'!$D$8</f>
      </c>
      <c r="L1096" s="186">
        <f>'INFO'!$D$9</f>
        <v>0</v>
      </c>
      <c r="M1096" s="186">
        <f>'INFO'!$D$10</f>
        <v>0</v>
      </c>
      <c r="N1096" t="s" s="187">
        <f>'INFO'!$D$11</f>
      </c>
      <c r="O1096" s="186">
        <f>'INFO'!$D$13</f>
        <v>0</v>
      </c>
      <c r="P1096" s="186">
        <f>'INFO'!$D$14</f>
        <v>0</v>
      </c>
      <c r="Q1096" t="s" s="187">
        <f>'INFO'!$D$15</f>
      </c>
      <c r="R1096" s="188">
        <f>'INFO'!$D$17</f>
      </c>
      <c r="S1096" t="s" s="187">
        <f>'INFO'!$D$18</f>
      </c>
      <c r="T1096" t="s" s="187">
        <f>'INFO'!$D$19</f>
      </c>
      <c r="U1096" s="186">
        <f>'INFO'!$D$22</f>
        <v>0</v>
      </c>
      <c r="V1096" s="186">
        <f>'INFO'!$D$23</f>
        <v>0</v>
      </c>
      <c r="W1096" t="s" s="187">
        <f>'INFO'!$D$24</f>
      </c>
      <c r="X1096" s="186">
        <f>'INFO'!$D$25</f>
        <v>0</v>
      </c>
      <c r="Y1096" s="186">
        <f>'INFO'!$D$26</f>
        <v>0</v>
      </c>
      <c r="Z1096" s="186">
        <f>'INFO'!$D$27</f>
        <v>0</v>
      </c>
      <c r="AA1096" t="s" s="187">
        <f>'INFO'!$D$28</f>
      </c>
      <c r="AB1096" s="186">
        <f>'INFO'!$D$29</f>
        <v>0</v>
      </c>
      <c r="AC1096" s="189">
        <f>'INFO'!$J$10</f>
        <v>0</v>
      </c>
      <c r="AD1096" s="186">
        <f>'INFO'!$J$9</f>
        <v>0</v>
      </c>
      <c r="AE1096" s="190">
        <f>IF($G$1095&gt;0,10*$G$1095/D1096,0)</f>
        <v>0</v>
      </c>
    </row>
    <row r="1097" ht="15.35" customHeight="1">
      <c r="A1097" t="s" s="180">
        <v>568</v>
      </c>
      <c r="B1097" t="s" s="180">
        <v>365</v>
      </c>
      <c r="C1097" s="210">
        <v>10139</v>
      </c>
      <c r="D1097" s="182">
        <f>_xlfn.SUMIFS('MACROS'!L1:L87,'MACROS'!C1:C87,B1097)+_xlfn.SUMIFS('MACROS'!L1:L87,'MACROS'!C1:C87,"CH.VM.MIDTSET")</f>
        <v>0</v>
      </c>
      <c r="E1097" t="s" s="183">
        <v>4</v>
      </c>
      <c r="F1097" s="184">
        <f>VLOOKUP(B1097,'MACROS'!C1:T87,5,FALSE)</f>
        <v>212.5</v>
      </c>
      <c r="G1097" s="182">
        <f>_xlfn.SUMIFS('MACROS'!L1:L87,'MACROS'!C1:C87,B1097)</f>
        <v>0</v>
      </c>
      <c r="H1097" s="185">
        <f>F1097*G1097</f>
        <v>0</v>
      </c>
      <c r="I1097" s="186">
        <f>'INFO'!$D$6</f>
        <v>0</v>
      </c>
      <c r="J1097" s="186">
        <f>'INFO'!$D$7</f>
        <v>0</v>
      </c>
      <c r="K1097" t="s" s="187">
        <f>'INFO'!$D$8</f>
      </c>
      <c r="L1097" s="186">
        <f>'INFO'!$D$9</f>
        <v>0</v>
      </c>
      <c r="M1097" s="186">
        <f>'INFO'!$D$10</f>
        <v>0</v>
      </c>
      <c r="N1097" t="s" s="187">
        <f>'INFO'!$D$11</f>
      </c>
      <c r="O1097" s="186">
        <f>'INFO'!$D$13</f>
        <v>0</v>
      </c>
      <c r="P1097" s="186">
        <f>'INFO'!$D$14</f>
        <v>0</v>
      </c>
      <c r="Q1097" t="s" s="187">
        <f>'INFO'!$D$15</f>
      </c>
      <c r="R1097" s="188">
        <f>'INFO'!$D$17</f>
      </c>
      <c r="S1097" t="s" s="187">
        <f>'INFO'!$D$18</f>
      </c>
      <c r="T1097" t="s" s="187">
        <f>'INFO'!$D$19</f>
      </c>
      <c r="U1097" s="186">
        <f>'INFO'!$D$22</f>
        <v>0</v>
      </c>
      <c r="V1097" s="186">
        <f>'INFO'!$D$23</f>
        <v>0</v>
      </c>
      <c r="W1097" t="s" s="187">
        <f>'INFO'!$D$24</f>
      </c>
      <c r="X1097" s="186">
        <f>'INFO'!$D$25</f>
        <v>0</v>
      </c>
      <c r="Y1097" s="186">
        <f>'INFO'!$D$26</f>
        <v>0</v>
      </c>
      <c r="Z1097" s="186">
        <f>'INFO'!$D$27</f>
        <v>0</v>
      </c>
      <c r="AA1097" t="s" s="187">
        <f>'INFO'!$D$28</f>
      </c>
      <c r="AB1097" s="186">
        <f>'INFO'!$D$29</f>
        <v>0</v>
      </c>
      <c r="AC1097" s="189">
        <f>'INFO'!$J$10</f>
        <v>0</v>
      </c>
      <c r="AD1097" s="186">
        <f>'INFO'!$J$9</f>
        <v>0</v>
      </c>
      <c r="AE1097" s="186">
        <f>IF($G$1095&gt;0,10*$G$1095/D1097,0)</f>
        <v>0</v>
      </c>
    </row>
    <row r="1098" ht="15.35" customHeight="1">
      <c r="A1098" t="s" s="180">
        <v>569</v>
      </c>
      <c r="B1098" t="s" s="180">
        <v>367</v>
      </c>
      <c r="C1098" s="210">
        <v>10139</v>
      </c>
      <c r="D1098" s="182">
        <f>_xlfn.SUMIFS('MACROS'!L1:L87,'MACROS'!C1:C87,B1098)+_xlfn.SUMIFS('MACROS'!L1:L87,'MACROS'!C1:C87,"CH.VM.MIDTSET")</f>
        <v>0</v>
      </c>
      <c r="E1098" t="s" s="183">
        <v>4</v>
      </c>
      <c r="F1098" s="184">
        <f>VLOOKUP(B1098,'MACROS'!C1:T87,5,FALSE)</f>
        <v>170</v>
      </c>
      <c r="G1098" s="182">
        <f>_xlfn.SUMIFS('MACROS'!L1:L87,'MACROS'!C1:C87,B1098)</f>
        <v>0</v>
      </c>
      <c r="H1098" s="185">
        <f>F1098*G1098</f>
        <v>0</v>
      </c>
      <c r="I1098" s="186">
        <f>'INFO'!$D$6</f>
        <v>0</v>
      </c>
      <c r="J1098" s="186">
        <f>'INFO'!$D$7</f>
        <v>0</v>
      </c>
      <c r="K1098" t="s" s="187">
        <f>'INFO'!$D$8</f>
      </c>
      <c r="L1098" s="186">
        <f>'INFO'!$D$9</f>
        <v>0</v>
      </c>
      <c r="M1098" s="186">
        <f>'INFO'!$D$10</f>
        <v>0</v>
      </c>
      <c r="N1098" t="s" s="187">
        <f>'INFO'!$D$11</f>
      </c>
      <c r="O1098" s="186">
        <f>'INFO'!$D$13</f>
        <v>0</v>
      </c>
      <c r="P1098" s="186">
        <f>'INFO'!$D$14</f>
        <v>0</v>
      </c>
      <c r="Q1098" t="s" s="187">
        <f>'INFO'!$D$15</f>
      </c>
      <c r="R1098" s="188">
        <f>'INFO'!$D$17</f>
      </c>
      <c r="S1098" t="s" s="187">
        <f>'INFO'!$D$18</f>
      </c>
      <c r="T1098" t="s" s="187">
        <f>'INFO'!$D$19</f>
      </c>
      <c r="U1098" s="186">
        <f>'INFO'!$D$22</f>
        <v>0</v>
      </c>
      <c r="V1098" s="186">
        <f>'INFO'!$D$23</f>
        <v>0</v>
      </c>
      <c r="W1098" t="s" s="187">
        <f>'INFO'!$D$24</f>
      </c>
      <c r="X1098" s="186">
        <f>'INFO'!$D$25</f>
        <v>0</v>
      </c>
      <c r="Y1098" s="186">
        <f>'INFO'!$D$26</f>
        <v>0</v>
      </c>
      <c r="Z1098" s="186">
        <f>'INFO'!$D$27</f>
        <v>0</v>
      </c>
      <c r="AA1098" t="s" s="187">
        <f>'INFO'!$D$28</f>
      </c>
      <c r="AB1098" s="186">
        <f>'INFO'!$D$29</f>
        <v>0</v>
      </c>
      <c r="AC1098" s="189">
        <f>'INFO'!$J$10</f>
        <v>0</v>
      </c>
      <c r="AD1098" s="186">
        <f>'INFO'!$J$9</f>
        <v>0</v>
      </c>
      <c r="AE1098" s="186">
        <f>IF($G$1095&gt;0,10*$G$1095/D1098,0)</f>
        <v>0</v>
      </c>
    </row>
    <row r="1099" ht="15.35" customHeight="1">
      <c r="A1099" t="s" s="180">
        <v>570</v>
      </c>
      <c r="B1099" t="s" s="180">
        <v>369</v>
      </c>
      <c r="C1099" s="210">
        <v>10139</v>
      </c>
      <c r="D1099" s="182">
        <f>_xlfn.SUMIFS('MACROS'!L1:L87,'MACROS'!C1:C87,B1099)+_xlfn.SUMIFS('MACROS'!L1:L87,'MACROS'!C1:C87,"CH.VM.MIDTSET")</f>
        <v>0</v>
      </c>
      <c r="E1099" t="s" s="183">
        <v>4</v>
      </c>
      <c r="F1099" s="184">
        <f>VLOOKUP(B1099,'MACROS'!C1:T87,5,FALSE)</f>
        <v>161</v>
      </c>
      <c r="G1099" s="182">
        <f>_xlfn.SUMIFS('MACROS'!L1:L87,'MACROS'!C1:C87,B1099)</f>
        <v>0</v>
      </c>
      <c r="H1099" s="185">
        <f>F1099*G1099</f>
        <v>0</v>
      </c>
      <c r="I1099" s="186">
        <f>'INFO'!$D$6</f>
        <v>0</v>
      </c>
      <c r="J1099" s="186">
        <f>'INFO'!$D$7</f>
        <v>0</v>
      </c>
      <c r="K1099" t="s" s="187">
        <f>'INFO'!$D$8</f>
      </c>
      <c r="L1099" s="186">
        <f>'INFO'!$D$9</f>
        <v>0</v>
      </c>
      <c r="M1099" s="186">
        <f>'INFO'!$D$10</f>
        <v>0</v>
      </c>
      <c r="N1099" t="s" s="187">
        <f>'INFO'!$D$11</f>
      </c>
      <c r="O1099" s="186">
        <f>'INFO'!$D$13</f>
        <v>0</v>
      </c>
      <c r="P1099" s="186">
        <f>'INFO'!$D$14</f>
        <v>0</v>
      </c>
      <c r="Q1099" t="s" s="187">
        <f>'INFO'!$D$15</f>
      </c>
      <c r="R1099" s="188">
        <f>'INFO'!$D$17</f>
      </c>
      <c r="S1099" t="s" s="187">
        <f>'INFO'!$D$18</f>
      </c>
      <c r="T1099" t="s" s="187">
        <f>'INFO'!$D$19</f>
      </c>
      <c r="U1099" s="186">
        <f>'INFO'!$D$22</f>
        <v>0</v>
      </c>
      <c r="V1099" s="186">
        <f>'INFO'!$D$23</f>
        <v>0</v>
      </c>
      <c r="W1099" t="s" s="187">
        <f>'INFO'!$D$24</f>
      </c>
      <c r="X1099" s="186">
        <f>'INFO'!$D$25</f>
        <v>0</v>
      </c>
      <c r="Y1099" s="186">
        <f>'INFO'!$D$26</f>
        <v>0</v>
      </c>
      <c r="Z1099" s="186">
        <f>'INFO'!$D$27</f>
        <v>0</v>
      </c>
      <c r="AA1099" t="s" s="187">
        <f>'INFO'!$D$28</f>
      </c>
      <c r="AB1099" s="186">
        <f>'INFO'!$D$29</f>
        <v>0</v>
      </c>
      <c r="AC1099" s="189">
        <f>'INFO'!$J$10</f>
        <v>0</v>
      </c>
      <c r="AD1099" s="186">
        <f>'INFO'!$J$9</f>
        <v>0</v>
      </c>
      <c r="AE1099" s="186">
        <f>IF($G$1095&gt;0,10*$G$1095/D1099,0)</f>
        <v>0</v>
      </c>
    </row>
    <row r="1100" ht="15.35" customHeight="1">
      <c r="A1100" t="s" s="180">
        <v>571</v>
      </c>
      <c r="B1100" t="s" s="180">
        <v>371</v>
      </c>
      <c r="C1100" s="210">
        <v>10139</v>
      </c>
      <c r="D1100" s="182">
        <f>_xlfn.SUMIFS('MACROS'!L1:L87,'MACROS'!C1:C87,B1100)+_xlfn.SUMIFS('MACROS'!L1:L87,'MACROS'!C1:C87,"CH.VM.MIDTSET")</f>
        <v>0</v>
      </c>
      <c r="E1100" t="s" s="183">
        <v>4</v>
      </c>
      <c r="F1100" s="184">
        <f>VLOOKUP(B1100,'MACROS'!C1:T87,5,FALSE)</f>
        <v>230</v>
      </c>
      <c r="G1100" s="182">
        <f>_xlfn.SUMIFS('MACROS'!L1:L87,'MACROS'!C1:C87,B1100)</f>
        <v>0</v>
      </c>
      <c r="H1100" s="185">
        <f>F1100*G1100</f>
        <v>0</v>
      </c>
      <c r="I1100" s="186">
        <f>'INFO'!$D$6</f>
        <v>0</v>
      </c>
      <c r="J1100" s="186">
        <f>'INFO'!$D$7</f>
        <v>0</v>
      </c>
      <c r="K1100" t="s" s="187">
        <f>'INFO'!$D$8</f>
      </c>
      <c r="L1100" s="186">
        <f>'INFO'!$D$9</f>
        <v>0</v>
      </c>
      <c r="M1100" s="186">
        <f>'INFO'!$D$10</f>
        <v>0</v>
      </c>
      <c r="N1100" t="s" s="187">
        <f>'INFO'!$D$11</f>
      </c>
      <c r="O1100" s="186">
        <f>'INFO'!$D$13</f>
        <v>0</v>
      </c>
      <c r="P1100" s="186">
        <f>'INFO'!$D$14</f>
        <v>0</v>
      </c>
      <c r="Q1100" t="s" s="187">
        <f>'INFO'!$D$15</f>
      </c>
      <c r="R1100" s="188">
        <f>'INFO'!$D$17</f>
      </c>
      <c r="S1100" t="s" s="187">
        <f>'INFO'!$D$18</f>
      </c>
      <c r="T1100" t="s" s="187">
        <f>'INFO'!$D$19</f>
      </c>
      <c r="U1100" s="186">
        <f>'INFO'!$D$22</f>
        <v>0</v>
      </c>
      <c r="V1100" s="186">
        <f>'INFO'!$D$23</f>
        <v>0</v>
      </c>
      <c r="W1100" t="s" s="187">
        <f>'INFO'!$D$24</f>
      </c>
      <c r="X1100" s="186">
        <f>'INFO'!$D$25</f>
        <v>0</v>
      </c>
      <c r="Y1100" s="186">
        <f>'INFO'!$D$26</f>
        <v>0</v>
      </c>
      <c r="Z1100" s="186">
        <f>'INFO'!$D$27</f>
        <v>0</v>
      </c>
      <c r="AA1100" t="s" s="187">
        <f>'INFO'!$D$28</f>
      </c>
      <c r="AB1100" s="186">
        <f>'INFO'!$D$29</f>
        <v>0</v>
      </c>
      <c r="AC1100" s="189">
        <f>'INFO'!$J$10</f>
        <v>0</v>
      </c>
      <c r="AD1100" s="186">
        <f>'INFO'!$J$9</f>
        <v>0</v>
      </c>
      <c r="AE1100" s="186">
        <f>IF($G$1095&gt;0,10*$G$1095/D1100,0)</f>
        <v>0</v>
      </c>
    </row>
    <row r="1101" ht="15.35" customHeight="1">
      <c r="A1101" t="s" s="180">
        <v>572</v>
      </c>
      <c r="B1101" t="s" s="180">
        <v>373</v>
      </c>
      <c r="C1101" s="210">
        <v>10139</v>
      </c>
      <c r="D1101" s="182">
        <f>_xlfn.SUMIFS('MACROS'!L1:L87,'MACROS'!C1:C87,B1101)+_xlfn.SUMIFS('MACROS'!L1:L87,'MACROS'!C1:C87,"CH.VM.MIDTSET")</f>
        <v>0</v>
      </c>
      <c r="E1101" t="s" s="183">
        <v>4</v>
      </c>
      <c r="F1101" s="184">
        <f>VLOOKUP(B1101,'MACROS'!C1:T87,5,FALSE)</f>
        <v>227.5</v>
      </c>
      <c r="G1101" s="182">
        <f>_xlfn.SUMIFS('MACROS'!L1:L87,'MACROS'!C1:C87,B1101)</f>
        <v>0</v>
      </c>
      <c r="H1101" s="185">
        <f>F1101*G1101</f>
        <v>0</v>
      </c>
      <c r="I1101" s="186">
        <f>'INFO'!$D$6</f>
        <v>0</v>
      </c>
      <c r="J1101" s="186">
        <f>'INFO'!$D$7</f>
        <v>0</v>
      </c>
      <c r="K1101" t="s" s="187">
        <f>'INFO'!$D$8</f>
      </c>
      <c r="L1101" s="186">
        <f>'INFO'!$D$9</f>
        <v>0</v>
      </c>
      <c r="M1101" s="186">
        <f>'INFO'!$D$10</f>
        <v>0</v>
      </c>
      <c r="N1101" t="s" s="187">
        <f>'INFO'!$D$11</f>
      </c>
      <c r="O1101" s="186">
        <f>'INFO'!$D$13</f>
        <v>0</v>
      </c>
      <c r="P1101" s="186">
        <f>'INFO'!$D$14</f>
        <v>0</v>
      </c>
      <c r="Q1101" t="s" s="187">
        <f>'INFO'!$D$15</f>
      </c>
      <c r="R1101" s="188">
        <f>'INFO'!$D$17</f>
      </c>
      <c r="S1101" t="s" s="187">
        <f>'INFO'!$D$18</f>
      </c>
      <c r="T1101" t="s" s="187">
        <f>'INFO'!$D$19</f>
      </c>
      <c r="U1101" s="186">
        <f>'INFO'!$D$22</f>
        <v>0</v>
      </c>
      <c r="V1101" s="186">
        <f>'INFO'!$D$23</f>
        <v>0</v>
      </c>
      <c r="W1101" t="s" s="187">
        <f>'INFO'!$D$24</f>
      </c>
      <c r="X1101" s="186">
        <f>'INFO'!$D$25</f>
        <v>0</v>
      </c>
      <c r="Y1101" s="186">
        <f>'INFO'!$D$26</f>
        <v>0</v>
      </c>
      <c r="Z1101" s="186">
        <f>'INFO'!$D$27</f>
        <v>0</v>
      </c>
      <c r="AA1101" t="s" s="187">
        <f>'INFO'!$D$28</f>
      </c>
      <c r="AB1101" s="186">
        <f>'INFO'!$D$29</f>
        <v>0</v>
      </c>
      <c r="AC1101" s="189">
        <f>'INFO'!$J$10</f>
        <v>0</v>
      </c>
      <c r="AD1101" s="186">
        <f>'INFO'!$J$9</f>
        <v>0</v>
      </c>
      <c r="AE1101" s="186">
        <f>IF($G$1095&gt;0,10*$G$1095/D1101,0)</f>
        <v>0</v>
      </c>
    </row>
    <row r="1102" ht="15.35" customHeight="1">
      <c r="A1102" t="s" s="180">
        <v>573</v>
      </c>
      <c r="B1102" t="s" s="180">
        <v>375</v>
      </c>
      <c r="C1102" s="210">
        <v>10139</v>
      </c>
      <c r="D1102" s="182">
        <f>_xlfn.SUMIFS('MACROS'!L1:L87,'MACROS'!C1:C87,B1102)+_xlfn.SUMIFS('MACROS'!L1:L87,'MACROS'!C1:C87,"CH.VM.MIDTSET")</f>
        <v>0</v>
      </c>
      <c r="E1102" t="s" s="183">
        <v>4</v>
      </c>
      <c r="F1102" s="184">
        <f>VLOOKUP(B1102,'MACROS'!C1:T87,5,FALSE)</f>
        <v>210</v>
      </c>
      <c r="G1102" s="182">
        <f>_xlfn.SUMIFS('MACROS'!L1:L87,'MACROS'!C1:C87,B1102)</f>
        <v>0</v>
      </c>
      <c r="H1102" s="185">
        <f>F1102*G1102</f>
        <v>0</v>
      </c>
      <c r="I1102" s="186">
        <f>'INFO'!$D$6</f>
        <v>0</v>
      </c>
      <c r="J1102" s="186">
        <f>'INFO'!$D$7</f>
        <v>0</v>
      </c>
      <c r="K1102" t="s" s="187">
        <f>'INFO'!$D$8</f>
      </c>
      <c r="L1102" s="186">
        <f>'INFO'!$D$9</f>
        <v>0</v>
      </c>
      <c r="M1102" s="186">
        <f>'INFO'!$D$10</f>
        <v>0</v>
      </c>
      <c r="N1102" t="s" s="187">
        <f>'INFO'!$D$11</f>
      </c>
      <c r="O1102" s="186">
        <f>'INFO'!$D$13</f>
        <v>0</v>
      </c>
      <c r="P1102" s="186">
        <f>'INFO'!$D$14</f>
        <v>0</v>
      </c>
      <c r="Q1102" t="s" s="187">
        <f>'INFO'!$D$15</f>
      </c>
      <c r="R1102" s="188">
        <f>'INFO'!$D$17</f>
      </c>
      <c r="S1102" t="s" s="187">
        <f>'INFO'!$D$18</f>
      </c>
      <c r="T1102" t="s" s="187">
        <f>'INFO'!$D$19</f>
      </c>
      <c r="U1102" s="186">
        <f>'INFO'!$D$22</f>
        <v>0</v>
      </c>
      <c r="V1102" s="186">
        <f>'INFO'!$D$23</f>
        <v>0</v>
      </c>
      <c r="W1102" t="s" s="187">
        <f>'INFO'!$D$24</f>
      </c>
      <c r="X1102" s="186">
        <f>'INFO'!$D$25</f>
        <v>0</v>
      </c>
      <c r="Y1102" s="186">
        <f>'INFO'!$D$26</f>
        <v>0</v>
      </c>
      <c r="Z1102" s="186">
        <f>'INFO'!$D$27</f>
        <v>0</v>
      </c>
      <c r="AA1102" t="s" s="187">
        <f>'INFO'!$D$28</f>
      </c>
      <c r="AB1102" s="186">
        <f>'INFO'!$D$29</f>
        <v>0</v>
      </c>
      <c r="AC1102" s="189">
        <f>'INFO'!$J$10</f>
        <v>0</v>
      </c>
      <c r="AD1102" s="186">
        <f>'INFO'!$J$9</f>
        <v>0</v>
      </c>
      <c r="AE1102" s="186">
        <f>IF($G$1095&gt;0,10*$G$1095/D1102,0)</f>
        <v>0</v>
      </c>
    </row>
    <row r="1103" ht="15.35" customHeight="1">
      <c r="A1103" t="s" s="180">
        <v>574</v>
      </c>
      <c r="B1103" t="s" s="180">
        <v>377</v>
      </c>
      <c r="C1103" s="210">
        <v>10139</v>
      </c>
      <c r="D1103" s="182">
        <f>_xlfn.SUMIFS('MACROS'!L1:L87,'MACROS'!C1:C87,B1103)+_xlfn.SUMIFS('MACROS'!L1:L87,'MACROS'!C1:C87,"CH.VM.MIDTSET")</f>
        <v>0</v>
      </c>
      <c r="E1103" t="s" s="183">
        <v>4</v>
      </c>
      <c r="F1103" s="184">
        <f>VLOOKUP(B1103,'MACROS'!C1:T87,5,FALSE)</f>
        <v>195</v>
      </c>
      <c r="G1103" s="182">
        <f>_xlfn.SUMIFS('MACROS'!L1:L87,'MACROS'!C1:C87,B1103)</f>
        <v>0</v>
      </c>
      <c r="H1103" s="185">
        <f>F1103*G1103</f>
        <v>0</v>
      </c>
      <c r="I1103" s="186">
        <f>'INFO'!$D$6</f>
        <v>0</v>
      </c>
      <c r="J1103" s="186">
        <f>'INFO'!$D$7</f>
        <v>0</v>
      </c>
      <c r="K1103" t="s" s="187">
        <f>'INFO'!$D$8</f>
      </c>
      <c r="L1103" s="186">
        <f>'INFO'!$D$9</f>
        <v>0</v>
      </c>
      <c r="M1103" s="186">
        <f>'INFO'!$D$10</f>
        <v>0</v>
      </c>
      <c r="N1103" t="s" s="187">
        <f>'INFO'!$D$11</f>
      </c>
      <c r="O1103" s="186">
        <f>'INFO'!$D$13</f>
        <v>0</v>
      </c>
      <c r="P1103" s="186">
        <f>'INFO'!$D$14</f>
        <v>0</v>
      </c>
      <c r="Q1103" t="s" s="187">
        <f>'INFO'!$D$15</f>
      </c>
      <c r="R1103" s="188">
        <f>'INFO'!$D$17</f>
      </c>
      <c r="S1103" t="s" s="187">
        <f>'INFO'!$D$18</f>
      </c>
      <c r="T1103" t="s" s="187">
        <f>'INFO'!$D$19</f>
      </c>
      <c r="U1103" s="186">
        <f>'INFO'!$D$22</f>
        <v>0</v>
      </c>
      <c r="V1103" s="186">
        <f>'INFO'!$D$23</f>
        <v>0</v>
      </c>
      <c r="W1103" t="s" s="187">
        <f>'INFO'!$D$24</f>
      </c>
      <c r="X1103" s="186">
        <f>'INFO'!$D$25</f>
        <v>0</v>
      </c>
      <c r="Y1103" s="186">
        <f>'INFO'!$D$26</f>
        <v>0</v>
      </c>
      <c r="Z1103" s="186">
        <f>'INFO'!$D$27</f>
        <v>0</v>
      </c>
      <c r="AA1103" t="s" s="187">
        <f>'INFO'!$D$28</f>
      </c>
      <c r="AB1103" s="186">
        <f>'INFO'!$D$29</f>
        <v>0</v>
      </c>
      <c r="AC1103" s="189">
        <f>'INFO'!$J$10</f>
        <v>0</v>
      </c>
      <c r="AD1103" s="186">
        <f>'INFO'!$J$9</f>
        <v>0</v>
      </c>
      <c r="AE1103" s="186">
        <f>IF($G$1095&gt;0,10*$G$1095/D1103,0)</f>
        <v>0</v>
      </c>
    </row>
    <row r="1104" ht="15.35" customHeight="1">
      <c r="A1104" t="s" s="180">
        <v>575</v>
      </c>
      <c r="B1104" t="s" s="180">
        <v>379</v>
      </c>
      <c r="C1104" s="210">
        <v>10139</v>
      </c>
      <c r="D1104" s="182">
        <f>_xlfn.SUMIFS('MACROS'!L1:L87,'MACROS'!C1:C87,B1104)+_xlfn.SUMIFS('MACROS'!L1:L87,'MACROS'!C1:C87,"CH.VM.MIDTSET")</f>
        <v>0</v>
      </c>
      <c r="E1104" t="s" s="183">
        <v>4</v>
      </c>
      <c r="F1104" s="184">
        <f>VLOOKUP(B1104,'MACROS'!C1:T87,5,FALSE)</f>
        <v>202.5</v>
      </c>
      <c r="G1104" s="182">
        <f>_xlfn.SUMIFS('MACROS'!L1:L87,'MACROS'!C1:C87,B1104)</f>
        <v>0</v>
      </c>
      <c r="H1104" s="185">
        <f>F1104*G1104</f>
        <v>0</v>
      </c>
      <c r="I1104" s="186">
        <f>'INFO'!$D$6</f>
        <v>0</v>
      </c>
      <c r="J1104" s="186">
        <f>'INFO'!$D$7</f>
        <v>0</v>
      </c>
      <c r="K1104" t="s" s="187">
        <f>'INFO'!$D$8</f>
      </c>
      <c r="L1104" s="186">
        <f>'INFO'!$D$9</f>
        <v>0</v>
      </c>
      <c r="M1104" s="186">
        <f>'INFO'!$D$10</f>
        <v>0</v>
      </c>
      <c r="N1104" t="s" s="187">
        <f>'INFO'!$D$11</f>
      </c>
      <c r="O1104" s="186">
        <f>'INFO'!$D$13</f>
        <v>0</v>
      </c>
      <c r="P1104" s="186">
        <f>'INFO'!$D$14</f>
        <v>0</v>
      </c>
      <c r="Q1104" t="s" s="187">
        <f>'INFO'!$D$15</f>
      </c>
      <c r="R1104" s="188">
        <f>'INFO'!$D$17</f>
      </c>
      <c r="S1104" t="s" s="187">
        <f>'INFO'!$D$18</f>
      </c>
      <c r="T1104" t="s" s="187">
        <f>'INFO'!$D$19</f>
      </c>
      <c r="U1104" s="186">
        <f>'INFO'!$D$22</f>
        <v>0</v>
      </c>
      <c r="V1104" s="186">
        <f>'INFO'!$D$23</f>
        <v>0</v>
      </c>
      <c r="W1104" t="s" s="187">
        <f>'INFO'!$D$24</f>
      </c>
      <c r="X1104" s="186">
        <f>'INFO'!$D$25</f>
        <v>0</v>
      </c>
      <c r="Y1104" s="186">
        <f>'INFO'!$D$26</f>
        <v>0</v>
      </c>
      <c r="Z1104" s="186">
        <f>'INFO'!$D$27</f>
        <v>0</v>
      </c>
      <c r="AA1104" t="s" s="187">
        <f>'INFO'!$D$28</f>
      </c>
      <c r="AB1104" s="186">
        <f>'INFO'!$D$29</f>
        <v>0</v>
      </c>
      <c r="AC1104" s="189">
        <f>'INFO'!$J$10</f>
        <v>0</v>
      </c>
      <c r="AD1104" s="186">
        <f>'INFO'!$J$9</f>
        <v>0</v>
      </c>
      <c r="AE1104" s="186">
        <f>IF($G$1095&gt;0,10*$G$1095/D1104,0)</f>
        <v>0</v>
      </c>
    </row>
    <row r="1105" ht="15.35" customHeight="1">
      <c r="A1105" t="s" s="180">
        <v>576</v>
      </c>
      <c r="B1105" t="s" s="180">
        <v>381</v>
      </c>
      <c r="C1105" s="210">
        <v>10139</v>
      </c>
      <c r="D1105" s="182">
        <f>_xlfn.SUMIFS('MACROS'!L1:L87,'MACROS'!C1:C87,B1105)+_xlfn.SUMIFS('MACROS'!L1:L87,'MACROS'!C1:C87,"CH.VM.MIDTSET")</f>
        <v>0</v>
      </c>
      <c r="E1105" t="s" s="183">
        <v>4</v>
      </c>
      <c r="F1105" s="184">
        <f>VLOOKUP(B1105,'MACROS'!C1:T87,5,FALSE)</f>
        <v>207.5</v>
      </c>
      <c r="G1105" s="182">
        <f>_xlfn.SUMIFS('MACROS'!L1:L87,'MACROS'!C1:C87,B1105)</f>
        <v>0</v>
      </c>
      <c r="H1105" s="185">
        <f>F1105*G1105</f>
        <v>0</v>
      </c>
      <c r="I1105" s="186">
        <f>'INFO'!$D$6</f>
        <v>0</v>
      </c>
      <c r="J1105" s="186">
        <f>'INFO'!$D$7</f>
        <v>0</v>
      </c>
      <c r="K1105" t="s" s="187">
        <f>'INFO'!$D$8</f>
      </c>
      <c r="L1105" s="186">
        <f>'INFO'!$D$9</f>
        <v>0</v>
      </c>
      <c r="M1105" s="186">
        <f>'INFO'!$D$10</f>
        <v>0</v>
      </c>
      <c r="N1105" t="s" s="187">
        <f>'INFO'!$D$11</f>
      </c>
      <c r="O1105" s="186">
        <f>'INFO'!$D$13</f>
        <v>0</v>
      </c>
      <c r="P1105" s="186">
        <f>'INFO'!$D$14</f>
        <v>0</v>
      </c>
      <c r="Q1105" t="s" s="187">
        <f>'INFO'!$D$15</f>
      </c>
      <c r="R1105" s="188">
        <f>'INFO'!$D$17</f>
      </c>
      <c r="S1105" t="s" s="187">
        <f>'INFO'!$D$18</f>
      </c>
      <c r="T1105" t="s" s="187">
        <f>'INFO'!$D$19</f>
      </c>
      <c r="U1105" s="186">
        <f>'INFO'!$D$22</f>
        <v>0</v>
      </c>
      <c r="V1105" s="186">
        <f>'INFO'!$D$23</f>
        <v>0</v>
      </c>
      <c r="W1105" t="s" s="187">
        <f>'INFO'!$D$24</f>
      </c>
      <c r="X1105" s="186">
        <f>'INFO'!$D$25</f>
        <v>0</v>
      </c>
      <c r="Y1105" s="186">
        <f>'INFO'!$D$26</f>
        <v>0</v>
      </c>
      <c r="Z1105" s="186">
        <f>'INFO'!$D$27</f>
        <v>0</v>
      </c>
      <c r="AA1105" t="s" s="187">
        <f>'INFO'!$D$28</f>
      </c>
      <c r="AB1105" s="186">
        <f>'INFO'!$D$29</f>
        <v>0</v>
      </c>
      <c r="AC1105" s="189">
        <f>'INFO'!$J$10</f>
        <v>0</v>
      </c>
      <c r="AD1105" s="186">
        <f>'INFO'!$J$9</f>
        <v>0</v>
      </c>
      <c r="AE1105" s="186">
        <f>IF($G$1095&gt;0,10*$G$1095/D1105,0)</f>
        <v>0</v>
      </c>
    </row>
    <row r="1106" ht="15.35" customHeight="1">
      <c r="A1106" t="s" s="180">
        <v>577</v>
      </c>
      <c r="B1106" t="s" s="180">
        <v>383</v>
      </c>
      <c r="C1106" s="210">
        <v>10139</v>
      </c>
      <c r="D1106" s="182">
        <f>_xlfn.SUMIFS('MACROS'!L1:L87,'MACROS'!C1:C87,B1106)+_xlfn.SUMIFS('MACROS'!L1:L87,'MACROS'!C1:C87,"CH.VM.MIDTSET")</f>
        <v>0</v>
      </c>
      <c r="E1106" t="s" s="183">
        <v>4</v>
      </c>
      <c r="F1106" s="184">
        <f>VLOOKUP(B1106,'MACROS'!C1:T87,5,FALSE)</f>
        <v>212.5</v>
      </c>
      <c r="G1106" s="182">
        <f>_xlfn.SUMIFS('MACROS'!L1:L87,'MACROS'!C1:C87,B1106)</f>
        <v>0</v>
      </c>
      <c r="H1106" s="185">
        <f>F1106*G1106</f>
        <v>0</v>
      </c>
      <c r="I1106" s="186">
        <f>'INFO'!$D$6</f>
        <v>0</v>
      </c>
      <c r="J1106" s="186">
        <f>'INFO'!$D$7</f>
        <v>0</v>
      </c>
      <c r="K1106" t="s" s="187">
        <f>'INFO'!$D$8</f>
      </c>
      <c r="L1106" s="186">
        <f>'INFO'!$D$9</f>
        <v>0</v>
      </c>
      <c r="M1106" s="186">
        <f>'INFO'!$D$10</f>
        <v>0</v>
      </c>
      <c r="N1106" t="s" s="187">
        <f>'INFO'!$D$11</f>
      </c>
      <c r="O1106" s="186">
        <f>'INFO'!$D$13</f>
        <v>0</v>
      </c>
      <c r="P1106" s="186">
        <f>'INFO'!$D$14</f>
        <v>0</v>
      </c>
      <c r="Q1106" t="s" s="187">
        <f>'INFO'!$D$15</f>
      </c>
      <c r="R1106" s="188">
        <f>'INFO'!$D$17</f>
      </c>
      <c r="S1106" t="s" s="187">
        <f>'INFO'!$D$18</f>
      </c>
      <c r="T1106" t="s" s="187">
        <f>'INFO'!$D$19</f>
      </c>
      <c r="U1106" s="186">
        <f>'INFO'!$D$22</f>
        <v>0</v>
      </c>
      <c r="V1106" s="186">
        <f>'INFO'!$D$23</f>
        <v>0</v>
      </c>
      <c r="W1106" t="s" s="187">
        <f>'INFO'!$D$24</f>
      </c>
      <c r="X1106" s="186">
        <f>'INFO'!$D$25</f>
        <v>0</v>
      </c>
      <c r="Y1106" s="186">
        <f>'INFO'!$D$26</f>
        <v>0</v>
      </c>
      <c r="Z1106" s="186">
        <f>'INFO'!$D$27</f>
        <v>0</v>
      </c>
      <c r="AA1106" t="s" s="187">
        <f>'INFO'!$D$28</f>
      </c>
      <c r="AB1106" s="186">
        <f>'INFO'!$D$29</f>
        <v>0</v>
      </c>
      <c r="AC1106" s="189">
        <f>'INFO'!$J$10</f>
        <v>0</v>
      </c>
      <c r="AD1106" s="186">
        <f>'INFO'!$J$9</f>
        <v>0</v>
      </c>
      <c r="AE1106" s="186">
        <f>IF($G$1095&gt;0,10*$G$1095/D1106,0)</f>
        <v>0</v>
      </c>
    </row>
    <row r="1107" ht="15.35" customHeight="1">
      <c r="A1107" t="s" s="180">
        <v>578</v>
      </c>
      <c r="B1107" t="s" s="180">
        <v>385</v>
      </c>
      <c r="C1107" s="210">
        <v>10139</v>
      </c>
      <c r="D1107" s="182">
        <f>_xlfn.SUMIFS('MACROS'!L1:L87,'MACROS'!C1:C87,B1107)+_xlfn.SUMIFS('MACROS'!L1:L87,'MACROS'!C1:C87,"CH.VM.MIDTSET")</f>
        <v>0</v>
      </c>
      <c r="E1107" t="s" s="183">
        <v>4</v>
      </c>
      <c r="F1107" s="184">
        <f>VLOOKUP(B1107,'MACROS'!C1:T87,5,FALSE)</f>
        <v>165</v>
      </c>
      <c r="G1107" s="182">
        <f>_xlfn.SUMIFS('MACROS'!L1:L87,'MACROS'!C1:C87,B1107)</f>
        <v>0</v>
      </c>
      <c r="H1107" s="185">
        <f>F1107*G1107</f>
        <v>0</v>
      </c>
      <c r="I1107" s="186">
        <f>'INFO'!$D$6</f>
        <v>0</v>
      </c>
      <c r="J1107" s="186">
        <f>'INFO'!$D$7</f>
        <v>0</v>
      </c>
      <c r="K1107" t="s" s="187">
        <f>'INFO'!$D$8</f>
      </c>
      <c r="L1107" s="186">
        <f>'INFO'!$D$9</f>
        <v>0</v>
      </c>
      <c r="M1107" s="186">
        <f>'INFO'!$D$10</f>
        <v>0</v>
      </c>
      <c r="N1107" t="s" s="187">
        <f>'INFO'!$D$11</f>
      </c>
      <c r="O1107" s="186">
        <f>'INFO'!$D$13</f>
        <v>0</v>
      </c>
      <c r="P1107" s="186">
        <f>'INFO'!$D$14</f>
        <v>0</v>
      </c>
      <c r="Q1107" t="s" s="187">
        <f>'INFO'!$D$15</f>
      </c>
      <c r="R1107" s="188">
        <f>'INFO'!$D$17</f>
      </c>
      <c r="S1107" t="s" s="187">
        <f>'INFO'!$D$18</f>
      </c>
      <c r="T1107" t="s" s="187">
        <f>'INFO'!$D$19</f>
      </c>
      <c r="U1107" s="186">
        <f>'INFO'!$D$22</f>
        <v>0</v>
      </c>
      <c r="V1107" s="186">
        <f>'INFO'!$D$23</f>
        <v>0</v>
      </c>
      <c r="W1107" t="s" s="187">
        <f>'INFO'!$D$24</f>
      </c>
      <c r="X1107" s="186">
        <f>'INFO'!$D$25</f>
        <v>0</v>
      </c>
      <c r="Y1107" s="186">
        <f>'INFO'!$D$26</f>
        <v>0</v>
      </c>
      <c r="Z1107" s="186">
        <f>'INFO'!$D$27</f>
        <v>0</v>
      </c>
      <c r="AA1107" t="s" s="187">
        <f>'INFO'!$D$28</f>
      </c>
      <c r="AB1107" s="186">
        <f>'INFO'!$D$29</f>
        <v>0</v>
      </c>
      <c r="AC1107" s="189">
        <f>'INFO'!$J$10</f>
        <v>0</v>
      </c>
      <c r="AD1107" s="186">
        <f>'INFO'!$J$9</f>
        <v>0</v>
      </c>
      <c r="AE1107" s="186">
        <f>IF($G$1095&gt;0,10*$G$1095/D1107,0)</f>
        <v>0</v>
      </c>
    </row>
    <row r="1108" ht="15.35" customHeight="1">
      <c r="A1108" t="s" s="180">
        <v>579</v>
      </c>
      <c r="B1108" t="s" s="180">
        <v>387</v>
      </c>
      <c r="C1108" s="210">
        <v>10139</v>
      </c>
      <c r="D1108" s="182">
        <f>_xlfn.SUMIFS('MACROS'!L1:L87,'MACROS'!C1:C87,B1108)+_xlfn.SUMIFS('MACROS'!L1:L87,'MACROS'!C1:C87,"CH.VM.MIDTSET")</f>
        <v>0</v>
      </c>
      <c r="E1108" t="s" s="183">
        <v>4</v>
      </c>
      <c r="F1108" s="184">
        <f>VLOOKUP(B1108,'MACROS'!C1:T87,5,FALSE)</f>
        <v>204.5</v>
      </c>
      <c r="G1108" s="182">
        <f>_xlfn.SUMIFS('MACROS'!L1:L87,'MACROS'!C1:C87,B1108)</f>
        <v>0</v>
      </c>
      <c r="H1108" s="185">
        <f>F1108*G1108</f>
        <v>0</v>
      </c>
      <c r="I1108" s="186">
        <f>'INFO'!$D$6</f>
        <v>0</v>
      </c>
      <c r="J1108" s="186">
        <f>'INFO'!$D$7</f>
        <v>0</v>
      </c>
      <c r="K1108" t="s" s="187">
        <f>'INFO'!$D$8</f>
      </c>
      <c r="L1108" s="186">
        <f>'INFO'!$D$9</f>
        <v>0</v>
      </c>
      <c r="M1108" s="186">
        <f>'INFO'!$D$10</f>
        <v>0</v>
      </c>
      <c r="N1108" t="s" s="187">
        <f>'INFO'!$D$11</f>
      </c>
      <c r="O1108" s="186">
        <f>'INFO'!$D$13</f>
        <v>0</v>
      </c>
      <c r="P1108" s="186">
        <f>'INFO'!$D$14</f>
        <v>0</v>
      </c>
      <c r="Q1108" t="s" s="187">
        <f>'INFO'!$D$15</f>
      </c>
      <c r="R1108" s="188">
        <f>'INFO'!$D$17</f>
      </c>
      <c r="S1108" t="s" s="187">
        <f>'INFO'!$D$18</f>
      </c>
      <c r="T1108" t="s" s="187">
        <f>'INFO'!$D$19</f>
      </c>
      <c r="U1108" s="186">
        <f>'INFO'!$D$22</f>
        <v>0</v>
      </c>
      <c r="V1108" s="186">
        <f>'INFO'!$D$23</f>
        <v>0</v>
      </c>
      <c r="W1108" t="s" s="187">
        <f>'INFO'!$D$24</f>
      </c>
      <c r="X1108" s="186">
        <f>'INFO'!$D$25</f>
        <v>0</v>
      </c>
      <c r="Y1108" s="186">
        <f>'INFO'!$D$26</f>
        <v>0</v>
      </c>
      <c r="Z1108" s="186">
        <f>'INFO'!$D$27</f>
        <v>0</v>
      </c>
      <c r="AA1108" t="s" s="187">
        <f>'INFO'!$D$28</f>
      </c>
      <c r="AB1108" s="186">
        <f>'INFO'!$D$29</f>
        <v>0</v>
      </c>
      <c r="AC1108" s="189">
        <f>'INFO'!$J$10</f>
        <v>0</v>
      </c>
      <c r="AD1108" s="186">
        <f>'INFO'!$J$9</f>
        <v>0</v>
      </c>
      <c r="AE1108" s="186">
        <f>IF($G$1095&gt;0,10*$G$1095/D1108,0)</f>
        <v>0</v>
      </c>
    </row>
    <row r="1109" ht="15.35" customHeight="1">
      <c r="A1109" t="s" s="180">
        <v>580</v>
      </c>
      <c r="B1109" t="s" s="180">
        <v>389</v>
      </c>
      <c r="C1109" s="210">
        <v>10139</v>
      </c>
      <c r="D1109" s="182">
        <f>_xlfn.SUMIFS('MACROS'!L1:L87,'MACROS'!C1:C87,B1109)+_xlfn.SUMIFS('MACROS'!L1:L87,'MACROS'!C1:C87,"CH.VM.MIDTSET")</f>
        <v>0</v>
      </c>
      <c r="E1109" t="s" s="183">
        <v>4</v>
      </c>
      <c r="F1109" s="184">
        <f>VLOOKUP(B1109,'MACROS'!C1:T87,5,FALSE)</f>
        <v>167.5</v>
      </c>
      <c r="G1109" s="182">
        <f>_xlfn.SUMIFS('MACROS'!L1:L87,'MACROS'!C1:C87,B1109)</f>
        <v>0</v>
      </c>
      <c r="H1109" s="185">
        <f>F1109*G1109</f>
        <v>0</v>
      </c>
      <c r="I1109" s="186">
        <f>'INFO'!$D$6</f>
        <v>0</v>
      </c>
      <c r="J1109" s="186">
        <f>'INFO'!$D$7</f>
        <v>0</v>
      </c>
      <c r="K1109" t="s" s="187">
        <f>'INFO'!$D$8</f>
      </c>
      <c r="L1109" s="186">
        <f>'INFO'!$D$9</f>
        <v>0</v>
      </c>
      <c r="M1109" s="186">
        <f>'INFO'!$D$10</f>
        <v>0</v>
      </c>
      <c r="N1109" t="s" s="187">
        <f>'INFO'!$D$11</f>
      </c>
      <c r="O1109" s="186">
        <f>'INFO'!$D$13</f>
        <v>0</v>
      </c>
      <c r="P1109" s="186">
        <f>'INFO'!$D$14</f>
        <v>0</v>
      </c>
      <c r="Q1109" t="s" s="187">
        <f>'INFO'!$D$15</f>
      </c>
      <c r="R1109" s="188">
        <f>'INFO'!$D$17</f>
      </c>
      <c r="S1109" t="s" s="187">
        <f>'INFO'!$D$18</f>
      </c>
      <c r="T1109" t="s" s="187">
        <f>'INFO'!$D$19</f>
      </c>
      <c r="U1109" s="186">
        <f>'INFO'!$D$22</f>
        <v>0</v>
      </c>
      <c r="V1109" s="186">
        <f>'INFO'!$D$23</f>
        <v>0</v>
      </c>
      <c r="W1109" t="s" s="187">
        <f>'INFO'!$D$24</f>
      </c>
      <c r="X1109" s="186">
        <f>'INFO'!$D$25</f>
        <v>0</v>
      </c>
      <c r="Y1109" s="186">
        <f>'INFO'!$D$26</f>
        <v>0</v>
      </c>
      <c r="Z1109" s="186">
        <f>'INFO'!$D$27</f>
        <v>0</v>
      </c>
      <c r="AA1109" t="s" s="187">
        <f>'INFO'!$D$28</f>
      </c>
      <c r="AB1109" s="186">
        <f>'INFO'!$D$29</f>
        <v>0</v>
      </c>
      <c r="AC1109" s="189">
        <f>'INFO'!$J$10</f>
        <v>0</v>
      </c>
      <c r="AD1109" s="186">
        <f>'INFO'!$J$9</f>
        <v>0</v>
      </c>
      <c r="AE1109" s="191">
        <f>IF($G$1095&gt;0,10*$G$1095/D1109,0)</f>
        <v>0</v>
      </c>
    </row>
    <row r="1110" ht="15.35" customHeight="1">
      <c r="A1110" t="s" s="192">
        <v>520</v>
      </c>
      <c r="B1110" t="s" s="202">
        <v>116</v>
      </c>
      <c r="C1110" s="203">
        <v>10089</v>
      </c>
      <c r="D1110" s="169"/>
      <c r="E1110" t="s" s="194">
        <v>5</v>
      </c>
      <c r="F1110" s="195">
        <f>VLOOKUP(B1110,'HOLDS'!C1:T155,5,FALSE)</f>
        <v>4405.5</v>
      </c>
      <c r="G1110" s="172">
        <f>_xlfn.SUMIFS('HOLDS'!M1:M155,'HOLDS'!C1:C155,B1110)</f>
        <v>0</v>
      </c>
      <c r="H1110" s="196">
        <f>F1110*G1110</f>
        <v>0</v>
      </c>
      <c r="I1110" s="197">
        <f>'INFO'!$D$6</f>
        <v>0</v>
      </c>
      <c r="J1110" s="197">
        <f>'INFO'!$D$7</f>
        <v>0</v>
      </c>
      <c r="K1110" t="s" s="198">
        <f>'INFO'!$D$8</f>
      </c>
      <c r="L1110" s="197">
        <f>'INFO'!$D$9</f>
        <v>0</v>
      </c>
      <c r="M1110" s="197">
        <f>'INFO'!$D$10</f>
        <v>0</v>
      </c>
      <c r="N1110" t="s" s="198">
        <f>'INFO'!$D$11</f>
      </c>
      <c r="O1110" s="197">
        <f>'INFO'!$D$13</f>
        <v>0</v>
      </c>
      <c r="P1110" s="197">
        <f>'INFO'!$D$14</f>
        <v>0</v>
      </c>
      <c r="Q1110" t="s" s="198">
        <f>'INFO'!$D$15</f>
      </c>
      <c r="R1110" s="199">
        <f>'INFO'!$D$17</f>
      </c>
      <c r="S1110" t="s" s="198">
        <f>'INFO'!$D$18</f>
      </c>
      <c r="T1110" t="s" s="198">
        <f>'INFO'!$D$19</f>
      </c>
      <c r="U1110" s="197">
        <f>'INFO'!$D$22</f>
        <v>0</v>
      </c>
      <c r="V1110" s="197">
        <f>'INFO'!$D$23</f>
        <v>0</v>
      </c>
      <c r="W1110" t="s" s="198">
        <f>'INFO'!$D$24</f>
      </c>
      <c r="X1110" s="197">
        <f>'INFO'!$D$25</f>
        <v>0</v>
      </c>
      <c r="Y1110" s="197">
        <f>'INFO'!$D$26</f>
        <v>0</v>
      </c>
      <c r="Z1110" s="197">
        <f>'INFO'!$D$27</f>
        <v>0</v>
      </c>
      <c r="AA1110" t="s" s="198">
        <f>'INFO'!$D$28</f>
      </c>
      <c r="AB1110" s="197">
        <f>'INFO'!$D$29</f>
        <v>0</v>
      </c>
      <c r="AC1110" s="200">
        <f>'INFO'!$J$10</f>
        <v>0</v>
      </c>
      <c r="AD1110" s="201">
        <f>'INFO'!$J$9</f>
        <v>0</v>
      </c>
      <c r="AE1110" s="179"/>
    </row>
    <row r="1111" ht="15.35" customHeight="1">
      <c r="A1111" t="s" s="180">
        <v>521</v>
      </c>
      <c r="B1111" t="s" s="204">
        <v>118</v>
      </c>
      <c r="C1111" s="205">
        <v>10089</v>
      </c>
      <c r="D1111" s="182">
        <f>_xlfn.SUMIFS('HOLDS'!M1:M155,'HOLDS'!C1:C155,B1111)+_xlfn.SUMIFS('HOLDS'!M1:M155,'HOLDS'!C1:C155,"CH.GR.MISET")</f>
        <v>0</v>
      </c>
      <c r="E1111" t="s" s="183">
        <v>5</v>
      </c>
      <c r="F1111" s="184">
        <f>VLOOKUP(B1111,'HOLDS'!C1:T155,5,FALSE)</f>
        <v>150</v>
      </c>
      <c r="G1111" s="182">
        <f>_xlfn.SUMIFS('HOLDS'!M1:M155,'HOLDS'!C1:C155,B1111)</f>
        <v>0</v>
      </c>
      <c r="H1111" s="185">
        <f>F1111*G1111</f>
        <v>0</v>
      </c>
      <c r="I1111" s="186">
        <f>'INFO'!$D$6</f>
        <v>0</v>
      </c>
      <c r="J1111" s="186">
        <f>'INFO'!$D$7</f>
        <v>0</v>
      </c>
      <c r="K1111" t="s" s="187">
        <f>'INFO'!$D$8</f>
      </c>
      <c r="L1111" s="186">
        <f>'INFO'!$D$9</f>
        <v>0</v>
      </c>
      <c r="M1111" s="186">
        <f>'INFO'!$D$10</f>
        <v>0</v>
      </c>
      <c r="N1111" t="s" s="187">
        <f>'INFO'!$D$11</f>
      </c>
      <c r="O1111" s="186">
        <f>'INFO'!$D$13</f>
        <v>0</v>
      </c>
      <c r="P1111" s="186">
        <f>'INFO'!$D$14</f>
        <v>0</v>
      </c>
      <c r="Q1111" t="s" s="187">
        <f>'INFO'!$D$15</f>
      </c>
      <c r="R1111" s="188">
        <f>'INFO'!$D$17</f>
      </c>
      <c r="S1111" t="s" s="187">
        <f>'INFO'!$D$18</f>
      </c>
      <c r="T1111" t="s" s="187">
        <f>'INFO'!$D$19</f>
      </c>
      <c r="U1111" s="186">
        <f>'INFO'!$D$22</f>
        <v>0</v>
      </c>
      <c r="V1111" s="186">
        <f>'INFO'!$D$23</f>
        <v>0</v>
      </c>
      <c r="W1111" t="s" s="187">
        <f>'INFO'!$D$24</f>
      </c>
      <c r="X1111" s="186">
        <f>'INFO'!$D$25</f>
        <v>0</v>
      </c>
      <c r="Y1111" s="186">
        <f>'INFO'!$D$26</f>
        <v>0</v>
      </c>
      <c r="Z1111" s="186">
        <f>'INFO'!$D$27</f>
        <v>0</v>
      </c>
      <c r="AA1111" t="s" s="187">
        <f>'INFO'!$D$28</f>
      </c>
      <c r="AB1111" s="186">
        <f>'INFO'!$D$29</f>
        <v>0</v>
      </c>
      <c r="AC1111" s="189">
        <f>'INFO'!$J$10</f>
        <v>0</v>
      </c>
      <c r="AD1111" s="186">
        <f>'INFO'!$J$9</f>
        <v>0</v>
      </c>
      <c r="AE1111" s="190">
        <f>IF($G$1110&gt;0,10*$G$1110/D1111,0)</f>
        <v>0</v>
      </c>
    </row>
    <row r="1112" ht="15.35" customHeight="1">
      <c r="A1112" t="s" s="180">
        <v>522</v>
      </c>
      <c r="B1112" t="s" s="204">
        <v>120</v>
      </c>
      <c r="C1112" s="205">
        <v>10089</v>
      </c>
      <c r="D1112" s="182">
        <f>_xlfn.SUMIFS('HOLDS'!M1:M155,'HOLDS'!C1:C155,B1112)+_xlfn.SUMIFS('HOLDS'!M1:M155,'HOLDS'!C1:C155,"CH.GR.MISET")</f>
        <v>0</v>
      </c>
      <c r="E1112" t="s" s="183">
        <v>5</v>
      </c>
      <c r="F1112" s="184">
        <f>VLOOKUP(B1112,'HOLDS'!C1:T155,5,FALSE)</f>
        <v>219</v>
      </c>
      <c r="G1112" s="182">
        <f>_xlfn.SUMIFS('HOLDS'!M1:M155,'HOLDS'!C1:C155,B1112)</f>
        <v>0</v>
      </c>
      <c r="H1112" s="185">
        <f>F1112*G1112</f>
        <v>0</v>
      </c>
      <c r="I1112" s="186">
        <f>'INFO'!$D$6</f>
        <v>0</v>
      </c>
      <c r="J1112" s="186">
        <f>'INFO'!$D$7</f>
        <v>0</v>
      </c>
      <c r="K1112" t="s" s="187">
        <f>'INFO'!$D$8</f>
      </c>
      <c r="L1112" s="186">
        <f>'INFO'!$D$9</f>
        <v>0</v>
      </c>
      <c r="M1112" s="186">
        <f>'INFO'!$D$10</f>
        <v>0</v>
      </c>
      <c r="N1112" t="s" s="187">
        <f>'INFO'!$D$11</f>
      </c>
      <c r="O1112" s="186">
        <f>'INFO'!$D$13</f>
        <v>0</v>
      </c>
      <c r="P1112" s="186">
        <f>'INFO'!$D$14</f>
        <v>0</v>
      </c>
      <c r="Q1112" t="s" s="187">
        <f>'INFO'!$D$15</f>
      </c>
      <c r="R1112" s="188">
        <f>'INFO'!$D$17</f>
      </c>
      <c r="S1112" t="s" s="187">
        <f>'INFO'!$D$18</f>
      </c>
      <c r="T1112" t="s" s="187">
        <f>'INFO'!$D$19</f>
      </c>
      <c r="U1112" s="186">
        <f>'INFO'!$D$22</f>
        <v>0</v>
      </c>
      <c r="V1112" s="186">
        <f>'INFO'!$D$23</f>
        <v>0</v>
      </c>
      <c r="W1112" t="s" s="187">
        <f>'INFO'!$D$24</f>
      </c>
      <c r="X1112" s="186">
        <f>'INFO'!$D$25</f>
        <v>0</v>
      </c>
      <c r="Y1112" s="186">
        <f>'INFO'!$D$26</f>
        <v>0</v>
      </c>
      <c r="Z1112" s="186">
        <f>'INFO'!$D$27</f>
        <v>0</v>
      </c>
      <c r="AA1112" t="s" s="187">
        <f>'INFO'!$D$28</f>
      </c>
      <c r="AB1112" s="186">
        <f>'INFO'!$D$29</f>
        <v>0</v>
      </c>
      <c r="AC1112" s="189">
        <f>'INFO'!$J$10</f>
        <v>0</v>
      </c>
      <c r="AD1112" s="186">
        <f>'INFO'!$J$9</f>
        <v>0</v>
      </c>
      <c r="AE1112" s="186">
        <f>IF($G$1110&gt;0,10*$G$1110/D1112,0)</f>
        <v>0</v>
      </c>
    </row>
    <row r="1113" ht="15.35" customHeight="1">
      <c r="A1113" t="s" s="180">
        <v>523</v>
      </c>
      <c r="B1113" t="s" s="204">
        <v>122</v>
      </c>
      <c r="C1113" s="205">
        <v>10089</v>
      </c>
      <c r="D1113" s="182">
        <f>_xlfn.SUMIFS('HOLDS'!M1:M155,'HOLDS'!C1:C155,B1113)+_xlfn.SUMIFS('HOLDS'!M1:M155,'HOLDS'!C1:C155,"CH.GR.MISET")</f>
        <v>0</v>
      </c>
      <c r="E1113" t="s" s="183">
        <v>5</v>
      </c>
      <c r="F1113" s="184">
        <f>VLOOKUP(B1113,'HOLDS'!C1:T155,5,FALSE)</f>
        <v>229.5</v>
      </c>
      <c r="G1113" s="182">
        <f>_xlfn.SUMIFS('HOLDS'!M1:M155,'HOLDS'!C1:C155,B1113)</f>
        <v>0</v>
      </c>
      <c r="H1113" s="185">
        <f>F1113*G1113</f>
        <v>0</v>
      </c>
      <c r="I1113" s="186">
        <f>'INFO'!$D$6</f>
        <v>0</v>
      </c>
      <c r="J1113" s="186">
        <f>'INFO'!$D$7</f>
        <v>0</v>
      </c>
      <c r="K1113" t="s" s="187">
        <f>'INFO'!$D$8</f>
      </c>
      <c r="L1113" s="186">
        <f>'INFO'!$D$9</f>
        <v>0</v>
      </c>
      <c r="M1113" s="186">
        <f>'INFO'!$D$10</f>
        <v>0</v>
      </c>
      <c r="N1113" t="s" s="187">
        <f>'INFO'!$D$11</f>
      </c>
      <c r="O1113" s="186">
        <f>'INFO'!$D$13</f>
        <v>0</v>
      </c>
      <c r="P1113" s="186">
        <f>'INFO'!$D$14</f>
        <v>0</v>
      </c>
      <c r="Q1113" t="s" s="187">
        <f>'INFO'!$D$15</f>
      </c>
      <c r="R1113" s="188">
        <f>'INFO'!$D$17</f>
      </c>
      <c r="S1113" t="s" s="187">
        <f>'INFO'!$D$18</f>
      </c>
      <c r="T1113" t="s" s="187">
        <f>'INFO'!$D$19</f>
      </c>
      <c r="U1113" s="186">
        <f>'INFO'!$D$22</f>
        <v>0</v>
      </c>
      <c r="V1113" s="186">
        <f>'INFO'!$D$23</f>
        <v>0</v>
      </c>
      <c r="W1113" t="s" s="187">
        <f>'INFO'!$D$24</f>
      </c>
      <c r="X1113" s="186">
        <f>'INFO'!$D$25</f>
        <v>0</v>
      </c>
      <c r="Y1113" s="186">
        <f>'INFO'!$D$26</f>
        <v>0</v>
      </c>
      <c r="Z1113" s="186">
        <f>'INFO'!$D$27</f>
        <v>0</v>
      </c>
      <c r="AA1113" t="s" s="187">
        <f>'INFO'!$D$28</f>
      </c>
      <c r="AB1113" s="186">
        <f>'INFO'!$D$29</f>
        <v>0</v>
      </c>
      <c r="AC1113" s="189">
        <f>'INFO'!$J$10</f>
        <v>0</v>
      </c>
      <c r="AD1113" s="186">
        <f>'INFO'!$J$9</f>
        <v>0</v>
      </c>
      <c r="AE1113" s="186">
        <f>IF($G$1110&gt;0,10*$G$1110/D1113,0)</f>
        <v>0</v>
      </c>
    </row>
    <row r="1114" ht="15.35" customHeight="1">
      <c r="A1114" t="s" s="180">
        <v>524</v>
      </c>
      <c r="B1114" t="s" s="204">
        <v>124</v>
      </c>
      <c r="C1114" s="205">
        <v>10089</v>
      </c>
      <c r="D1114" s="182">
        <f>_xlfn.SUMIFS('HOLDS'!M1:M155,'HOLDS'!C1:C155,B1114)+_xlfn.SUMIFS('HOLDS'!M1:M155,'HOLDS'!C1:C155,"CH.GR.MISET")</f>
        <v>0</v>
      </c>
      <c r="E1114" t="s" s="183">
        <v>5</v>
      </c>
      <c r="F1114" s="184">
        <f>VLOOKUP(B1114,'HOLDS'!C1:T155,5,FALSE)</f>
        <v>151</v>
      </c>
      <c r="G1114" s="182">
        <f>_xlfn.SUMIFS('HOLDS'!M1:M155,'HOLDS'!C1:C155,B1114)</f>
        <v>0</v>
      </c>
      <c r="H1114" s="185">
        <f>F1114*G1114</f>
        <v>0</v>
      </c>
      <c r="I1114" s="186">
        <f>'INFO'!$D$6</f>
        <v>0</v>
      </c>
      <c r="J1114" s="186">
        <f>'INFO'!$D$7</f>
        <v>0</v>
      </c>
      <c r="K1114" t="s" s="187">
        <f>'INFO'!$D$8</f>
      </c>
      <c r="L1114" s="186">
        <f>'INFO'!$D$9</f>
        <v>0</v>
      </c>
      <c r="M1114" s="186">
        <f>'INFO'!$D$10</f>
        <v>0</v>
      </c>
      <c r="N1114" t="s" s="187">
        <f>'INFO'!$D$11</f>
      </c>
      <c r="O1114" s="186">
        <f>'INFO'!$D$13</f>
        <v>0</v>
      </c>
      <c r="P1114" s="186">
        <f>'INFO'!$D$14</f>
        <v>0</v>
      </c>
      <c r="Q1114" t="s" s="187">
        <f>'INFO'!$D$15</f>
      </c>
      <c r="R1114" s="188">
        <f>'INFO'!$D$17</f>
      </c>
      <c r="S1114" t="s" s="187">
        <f>'INFO'!$D$18</f>
      </c>
      <c r="T1114" t="s" s="187">
        <f>'INFO'!$D$19</f>
      </c>
      <c r="U1114" s="186">
        <f>'INFO'!$D$22</f>
        <v>0</v>
      </c>
      <c r="V1114" s="186">
        <f>'INFO'!$D$23</f>
        <v>0</v>
      </c>
      <c r="W1114" t="s" s="187">
        <f>'INFO'!$D$24</f>
      </c>
      <c r="X1114" s="186">
        <f>'INFO'!$D$25</f>
        <v>0</v>
      </c>
      <c r="Y1114" s="186">
        <f>'INFO'!$D$26</f>
        <v>0</v>
      </c>
      <c r="Z1114" s="186">
        <f>'INFO'!$D$27</f>
        <v>0</v>
      </c>
      <c r="AA1114" t="s" s="187">
        <f>'INFO'!$D$28</f>
      </c>
      <c r="AB1114" s="186">
        <f>'INFO'!$D$29</f>
        <v>0</v>
      </c>
      <c r="AC1114" s="189">
        <f>'INFO'!$J$10</f>
        <v>0</v>
      </c>
      <c r="AD1114" s="186">
        <f>'INFO'!$J$9</f>
        <v>0</v>
      </c>
      <c r="AE1114" s="186">
        <f>IF($G$1110&gt;0,10*$G$1110/D1114,0)</f>
        <v>0</v>
      </c>
    </row>
    <row r="1115" ht="15.35" customHeight="1">
      <c r="A1115" t="s" s="180">
        <v>525</v>
      </c>
      <c r="B1115" t="s" s="204">
        <v>126</v>
      </c>
      <c r="C1115" s="205">
        <v>10089</v>
      </c>
      <c r="D1115" s="182">
        <f>_xlfn.SUMIFS('HOLDS'!M1:M155,'HOLDS'!C1:C155,B1115)+_xlfn.SUMIFS('HOLDS'!M1:M155,'HOLDS'!C1:C155,"CH.GR.MISET")</f>
        <v>0</v>
      </c>
      <c r="E1115" t="s" s="183">
        <v>5</v>
      </c>
      <c r="F1115" s="184">
        <f>VLOOKUP(B1115,'HOLDS'!C1:T155,5,FALSE)</f>
        <v>210</v>
      </c>
      <c r="G1115" s="182">
        <f>_xlfn.SUMIFS('HOLDS'!M1:M155,'HOLDS'!C1:C155,B1115)</f>
        <v>0</v>
      </c>
      <c r="H1115" s="185">
        <f>F1115*G1115</f>
        <v>0</v>
      </c>
      <c r="I1115" s="186">
        <f>'INFO'!$D$6</f>
        <v>0</v>
      </c>
      <c r="J1115" s="186">
        <f>'INFO'!$D$7</f>
        <v>0</v>
      </c>
      <c r="K1115" t="s" s="187">
        <f>'INFO'!$D$8</f>
      </c>
      <c r="L1115" s="186">
        <f>'INFO'!$D$9</f>
        <v>0</v>
      </c>
      <c r="M1115" s="186">
        <f>'INFO'!$D$10</f>
        <v>0</v>
      </c>
      <c r="N1115" t="s" s="187">
        <f>'INFO'!$D$11</f>
      </c>
      <c r="O1115" s="186">
        <f>'INFO'!$D$13</f>
        <v>0</v>
      </c>
      <c r="P1115" s="186">
        <f>'INFO'!$D$14</f>
        <v>0</v>
      </c>
      <c r="Q1115" t="s" s="187">
        <f>'INFO'!$D$15</f>
      </c>
      <c r="R1115" s="188">
        <f>'INFO'!$D$17</f>
      </c>
      <c r="S1115" t="s" s="187">
        <f>'INFO'!$D$18</f>
      </c>
      <c r="T1115" t="s" s="187">
        <f>'INFO'!$D$19</f>
      </c>
      <c r="U1115" s="186">
        <f>'INFO'!$D$22</f>
        <v>0</v>
      </c>
      <c r="V1115" s="186">
        <f>'INFO'!$D$23</f>
        <v>0</v>
      </c>
      <c r="W1115" t="s" s="187">
        <f>'INFO'!$D$24</f>
      </c>
      <c r="X1115" s="186">
        <f>'INFO'!$D$25</f>
        <v>0</v>
      </c>
      <c r="Y1115" s="186">
        <f>'INFO'!$D$26</f>
        <v>0</v>
      </c>
      <c r="Z1115" s="186">
        <f>'INFO'!$D$27</f>
        <v>0</v>
      </c>
      <c r="AA1115" t="s" s="187">
        <f>'INFO'!$D$28</f>
      </c>
      <c r="AB1115" s="186">
        <f>'INFO'!$D$29</f>
        <v>0</v>
      </c>
      <c r="AC1115" s="189">
        <f>'INFO'!$J$10</f>
        <v>0</v>
      </c>
      <c r="AD1115" s="186">
        <f>'INFO'!$J$9</f>
        <v>0</v>
      </c>
      <c r="AE1115" s="186">
        <f>IF($G$1110&gt;0,10*$G$1110/D1115,0)</f>
        <v>0</v>
      </c>
    </row>
    <row r="1116" ht="15.35" customHeight="1">
      <c r="A1116" t="s" s="180">
        <v>526</v>
      </c>
      <c r="B1116" t="s" s="204">
        <v>128</v>
      </c>
      <c r="C1116" s="205">
        <v>10089</v>
      </c>
      <c r="D1116" s="182">
        <f>_xlfn.SUMIFS('HOLDS'!M1:M155,'HOLDS'!C1:C155,B1116)+_xlfn.SUMIFS('HOLDS'!M1:M155,'HOLDS'!C1:C155,"CH.GR.MISET")</f>
        <v>0</v>
      </c>
      <c r="E1116" t="s" s="183">
        <v>5</v>
      </c>
      <c r="F1116" s="184">
        <f>VLOOKUP(B1116,'HOLDS'!C1:T155,5,FALSE)</f>
        <v>215</v>
      </c>
      <c r="G1116" s="182">
        <f>_xlfn.SUMIFS('HOLDS'!M1:M155,'HOLDS'!C1:C155,B1116)</f>
        <v>0</v>
      </c>
      <c r="H1116" s="185">
        <f>F1116*G1116</f>
        <v>0</v>
      </c>
      <c r="I1116" s="186">
        <f>'INFO'!$D$6</f>
        <v>0</v>
      </c>
      <c r="J1116" s="186">
        <f>'INFO'!$D$7</f>
        <v>0</v>
      </c>
      <c r="K1116" t="s" s="187">
        <f>'INFO'!$D$8</f>
      </c>
      <c r="L1116" s="186">
        <f>'INFO'!$D$9</f>
        <v>0</v>
      </c>
      <c r="M1116" s="186">
        <f>'INFO'!$D$10</f>
        <v>0</v>
      </c>
      <c r="N1116" t="s" s="187">
        <f>'INFO'!$D$11</f>
      </c>
      <c r="O1116" s="186">
        <f>'INFO'!$D$13</f>
        <v>0</v>
      </c>
      <c r="P1116" s="186">
        <f>'INFO'!$D$14</f>
        <v>0</v>
      </c>
      <c r="Q1116" t="s" s="187">
        <f>'INFO'!$D$15</f>
      </c>
      <c r="R1116" s="188">
        <f>'INFO'!$D$17</f>
      </c>
      <c r="S1116" t="s" s="187">
        <f>'INFO'!$D$18</f>
      </c>
      <c r="T1116" t="s" s="187">
        <f>'INFO'!$D$19</f>
      </c>
      <c r="U1116" s="186">
        <f>'INFO'!$D$22</f>
        <v>0</v>
      </c>
      <c r="V1116" s="186">
        <f>'INFO'!$D$23</f>
        <v>0</v>
      </c>
      <c r="W1116" t="s" s="187">
        <f>'INFO'!$D$24</f>
      </c>
      <c r="X1116" s="186">
        <f>'INFO'!$D$25</f>
        <v>0</v>
      </c>
      <c r="Y1116" s="186">
        <f>'INFO'!$D$26</f>
        <v>0</v>
      </c>
      <c r="Z1116" s="186">
        <f>'INFO'!$D$27</f>
        <v>0</v>
      </c>
      <c r="AA1116" t="s" s="187">
        <f>'INFO'!$D$28</f>
      </c>
      <c r="AB1116" s="186">
        <f>'INFO'!$D$29</f>
        <v>0</v>
      </c>
      <c r="AC1116" s="189">
        <f>'INFO'!$J$10</f>
        <v>0</v>
      </c>
      <c r="AD1116" s="186">
        <f>'INFO'!$J$9</f>
        <v>0</v>
      </c>
      <c r="AE1116" s="186">
        <f>IF($G$1110&gt;0,10*$G$1110/D1116,0)</f>
        <v>0</v>
      </c>
    </row>
    <row r="1117" ht="15.35" customHeight="1">
      <c r="A1117" t="s" s="180">
        <v>527</v>
      </c>
      <c r="B1117" t="s" s="204">
        <v>130</v>
      </c>
      <c r="C1117" s="205">
        <v>10089</v>
      </c>
      <c r="D1117" s="182">
        <f>_xlfn.SUMIFS('HOLDS'!M1:M155,'HOLDS'!C1:C155,B1117)+_xlfn.SUMIFS('HOLDS'!M1:M155,'HOLDS'!C1:C155,"CH.GR.MISET")</f>
        <v>0</v>
      </c>
      <c r="E1117" t="s" s="183">
        <v>5</v>
      </c>
      <c r="F1117" s="184">
        <f>VLOOKUP(B1117,'HOLDS'!C1:T155,5,FALSE)</f>
        <v>159</v>
      </c>
      <c r="G1117" s="182">
        <f>_xlfn.SUMIFS('HOLDS'!M1:M155,'HOLDS'!C1:C155,B1117)</f>
        <v>0</v>
      </c>
      <c r="H1117" s="185">
        <f>F1117*G1117</f>
        <v>0</v>
      </c>
      <c r="I1117" s="186">
        <f>'INFO'!$D$6</f>
        <v>0</v>
      </c>
      <c r="J1117" s="186">
        <f>'INFO'!$D$7</f>
        <v>0</v>
      </c>
      <c r="K1117" t="s" s="187">
        <f>'INFO'!$D$8</f>
      </c>
      <c r="L1117" s="186">
        <f>'INFO'!$D$9</f>
        <v>0</v>
      </c>
      <c r="M1117" s="186">
        <f>'INFO'!$D$10</f>
        <v>0</v>
      </c>
      <c r="N1117" t="s" s="187">
        <f>'INFO'!$D$11</f>
      </c>
      <c r="O1117" s="186">
        <f>'INFO'!$D$13</f>
        <v>0</v>
      </c>
      <c r="P1117" s="186">
        <f>'INFO'!$D$14</f>
        <v>0</v>
      </c>
      <c r="Q1117" t="s" s="187">
        <f>'INFO'!$D$15</f>
      </c>
      <c r="R1117" s="188">
        <f>'INFO'!$D$17</f>
      </c>
      <c r="S1117" t="s" s="187">
        <f>'INFO'!$D$18</f>
      </c>
      <c r="T1117" t="s" s="187">
        <f>'INFO'!$D$19</f>
      </c>
      <c r="U1117" s="186">
        <f>'INFO'!$D$22</f>
        <v>0</v>
      </c>
      <c r="V1117" s="186">
        <f>'INFO'!$D$23</f>
        <v>0</v>
      </c>
      <c r="W1117" t="s" s="187">
        <f>'INFO'!$D$24</f>
      </c>
      <c r="X1117" s="186">
        <f>'INFO'!$D$25</f>
        <v>0</v>
      </c>
      <c r="Y1117" s="186">
        <f>'INFO'!$D$26</f>
        <v>0</v>
      </c>
      <c r="Z1117" s="186">
        <f>'INFO'!$D$27</f>
        <v>0</v>
      </c>
      <c r="AA1117" t="s" s="187">
        <f>'INFO'!$D$28</f>
      </c>
      <c r="AB1117" s="186">
        <f>'INFO'!$D$29</f>
        <v>0</v>
      </c>
      <c r="AC1117" s="189">
        <f>'INFO'!$J$10</f>
        <v>0</v>
      </c>
      <c r="AD1117" s="186">
        <f>'INFO'!$J$9</f>
        <v>0</v>
      </c>
      <c r="AE1117" s="186">
        <f>IF($G$1110&gt;0,10*$G$1110/D1117,0)</f>
        <v>0</v>
      </c>
    </row>
    <row r="1118" ht="15.35" customHeight="1">
      <c r="A1118" t="s" s="180">
        <v>528</v>
      </c>
      <c r="B1118" t="s" s="204">
        <v>132</v>
      </c>
      <c r="C1118" s="205">
        <v>10089</v>
      </c>
      <c r="D1118" s="182">
        <f>_xlfn.SUMIFS('HOLDS'!M1:M155,'HOLDS'!C1:C155,B1118)+_xlfn.SUMIFS('HOLDS'!M1:M155,'HOLDS'!C1:C155,"CH.GR.MISET")</f>
        <v>0</v>
      </c>
      <c r="E1118" t="s" s="183">
        <v>5</v>
      </c>
      <c r="F1118" s="184">
        <f>VLOOKUP(B1118,'HOLDS'!C1:T155,5,FALSE)</f>
        <v>126.5</v>
      </c>
      <c r="G1118" s="182">
        <f>_xlfn.SUMIFS('HOLDS'!M1:M155,'HOLDS'!C1:C155,B1118)</f>
        <v>0</v>
      </c>
      <c r="H1118" s="185">
        <f>F1118*G1118</f>
        <v>0</v>
      </c>
      <c r="I1118" s="186">
        <f>'INFO'!$D$6</f>
        <v>0</v>
      </c>
      <c r="J1118" s="186">
        <f>'INFO'!$D$7</f>
        <v>0</v>
      </c>
      <c r="K1118" t="s" s="187">
        <f>'INFO'!$D$8</f>
      </c>
      <c r="L1118" s="186">
        <f>'INFO'!$D$9</f>
        <v>0</v>
      </c>
      <c r="M1118" s="186">
        <f>'INFO'!$D$10</f>
        <v>0</v>
      </c>
      <c r="N1118" t="s" s="187">
        <f>'INFO'!$D$11</f>
      </c>
      <c r="O1118" s="186">
        <f>'INFO'!$D$13</f>
        <v>0</v>
      </c>
      <c r="P1118" s="186">
        <f>'INFO'!$D$14</f>
        <v>0</v>
      </c>
      <c r="Q1118" t="s" s="187">
        <f>'INFO'!$D$15</f>
      </c>
      <c r="R1118" s="188">
        <f>'INFO'!$D$17</f>
      </c>
      <c r="S1118" t="s" s="187">
        <f>'INFO'!$D$18</f>
      </c>
      <c r="T1118" t="s" s="187">
        <f>'INFO'!$D$19</f>
      </c>
      <c r="U1118" s="186">
        <f>'INFO'!$D$22</f>
        <v>0</v>
      </c>
      <c r="V1118" s="186">
        <f>'INFO'!$D$23</f>
        <v>0</v>
      </c>
      <c r="W1118" t="s" s="187">
        <f>'INFO'!$D$24</f>
      </c>
      <c r="X1118" s="186">
        <f>'INFO'!$D$25</f>
        <v>0</v>
      </c>
      <c r="Y1118" s="186">
        <f>'INFO'!$D$26</f>
        <v>0</v>
      </c>
      <c r="Z1118" s="186">
        <f>'INFO'!$D$27</f>
        <v>0</v>
      </c>
      <c r="AA1118" t="s" s="187">
        <f>'INFO'!$D$28</f>
      </c>
      <c r="AB1118" s="186">
        <f>'INFO'!$D$29</f>
        <v>0</v>
      </c>
      <c r="AC1118" s="189">
        <f>'INFO'!$J$10</f>
        <v>0</v>
      </c>
      <c r="AD1118" s="186">
        <f>'INFO'!$J$9</f>
        <v>0</v>
      </c>
      <c r="AE1118" s="186">
        <f>IF($G$1110&gt;0,10*$G$1110/D1118,0)</f>
        <v>0</v>
      </c>
    </row>
    <row r="1119" ht="15.35" customHeight="1">
      <c r="A1119" t="s" s="180">
        <v>529</v>
      </c>
      <c r="B1119" t="s" s="204">
        <v>134</v>
      </c>
      <c r="C1119" s="205">
        <v>10089</v>
      </c>
      <c r="D1119" s="182">
        <f>_xlfn.SUMIFS('HOLDS'!M1:M155,'HOLDS'!C1:C155,B1119)+_xlfn.SUMIFS('HOLDS'!M1:M155,'HOLDS'!C1:C155,"CH.GR.MISET")</f>
        <v>0</v>
      </c>
      <c r="E1119" t="s" s="183">
        <v>5</v>
      </c>
      <c r="F1119" s="184">
        <f>VLOOKUP(B1119,'HOLDS'!C1:T155,5,FALSE)</f>
        <v>124</v>
      </c>
      <c r="G1119" s="182">
        <f>_xlfn.SUMIFS('HOLDS'!M1:M155,'HOLDS'!C1:C155,B1119)</f>
        <v>0</v>
      </c>
      <c r="H1119" s="185">
        <f>F1119*G1119</f>
        <v>0</v>
      </c>
      <c r="I1119" s="186">
        <f>'INFO'!$D$6</f>
        <v>0</v>
      </c>
      <c r="J1119" s="186">
        <f>'INFO'!$D$7</f>
        <v>0</v>
      </c>
      <c r="K1119" t="s" s="187">
        <f>'INFO'!$D$8</f>
      </c>
      <c r="L1119" s="186">
        <f>'INFO'!$D$9</f>
        <v>0</v>
      </c>
      <c r="M1119" s="186">
        <f>'INFO'!$D$10</f>
        <v>0</v>
      </c>
      <c r="N1119" t="s" s="187">
        <f>'INFO'!$D$11</f>
      </c>
      <c r="O1119" s="186">
        <f>'INFO'!$D$13</f>
        <v>0</v>
      </c>
      <c r="P1119" s="186">
        <f>'INFO'!$D$14</f>
        <v>0</v>
      </c>
      <c r="Q1119" t="s" s="187">
        <f>'INFO'!$D$15</f>
      </c>
      <c r="R1119" s="188">
        <f>'INFO'!$D$17</f>
      </c>
      <c r="S1119" t="s" s="187">
        <f>'INFO'!$D$18</f>
      </c>
      <c r="T1119" t="s" s="187">
        <f>'INFO'!$D$19</f>
      </c>
      <c r="U1119" s="186">
        <f>'INFO'!$D$22</f>
        <v>0</v>
      </c>
      <c r="V1119" s="186">
        <f>'INFO'!$D$23</f>
        <v>0</v>
      </c>
      <c r="W1119" t="s" s="187">
        <f>'INFO'!$D$24</f>
      </c>
      <c r="X1119" s="186">
        <f>'INFO'!$D$25</f>
        <v>0</v>
      </c>
      <c r="Y1119" s="186">
        <f>'INFO'!$D$26</f>
        <v>0</v>
      </c>
      <c r="Z1119" s="186">
        <f>'INFO'!$D$27</f>
        <v>0</v>
      </c>
      <c r="AA1119" t="s" s="187">
        <f>'INFO'!$D$28</f>
      </c>
      <c r="AB1119" s="186">
        <f>'INFO'!$D$29</f>
        <v>0</v>
      </c>
      <c r="AC1119" s="189">
        <f>'INFO'!$J$10</f>
        <v>0</v>
      </c>
      <c r="AD1119" s="186">
        <f>'INFO'!$J$9</f>
        <v>0</v>
      </c>
      <c r="AE1119" s="186">
        <f>IF($G$1110&gt;0,10*$G$1110/D1119,0)</f>
        <v>0</v>
      </c>
    </row>
    <row r="1120" ht="15.35" customHeight="1">
      <c r="A1120" t="s" s="180">
        <v>530</v>
      </c>
      <c r="B1120" t="s" s="204">
        <v>136</v>
      </c>
      <c r="C1120" s="205">
        <v>10089</v>
      </c>
      <c r="D1120" s="182">
        <f>_xlfn.SUMIFS('HOLDS'!M1:M155,'HOLDS'!C1:C155,B1120)+_xlfn.SUMIFS('HOLDS'!M1:M155,'HOLDS'!C1:C155,"CH.GR.MISET")</f>
        <v>0</v>
      </c>
      <c r="E1120" t="s" s="183">
        <v>5</v>
      </c>
      <c r="F1120" s="184">
        <f>VLOOKUP(B1120,'HOLDS'!C1:T155,5,FALSE)</f>
        <v>157.5</v>
      </c>
      <c r="G1120" s="182">
        <f>_xlfn.SUMIFS('HOLDS'!M1:M155,'HOLDS'!C1:C155,B1120)</f>
        <v>0</v>
      </c>
      <c r="H1120" s="185">
        <f>F1120*G1120</f>
        <v>0</v>
      </c>
      <c r="I1120" s="186">
        <f>'INFO'!$D$6</f>
        <v>0</v>
      </c>
      <c r="J1120" s="186">
        <f>'INFO'!$D$7</f>
        <v>0</v>
      </c>
      <c r="K1120" t="s" s="187">
        <f>'INFO'!$D$8</f>
      </c>
      <c r="L1120" s="186">
        <f>'INFO'!$D$9</f>
        <v>0</v>
      </c>
      <c r="M1120" s="186">
        <f>'INFO'!$D$10</f>
        <v>0</v>
      </c>
      <c r="N1120" t="s" s="187">
        <f>'INFO'!$D$11</f>
      </c>
      <c r="O1120" s="186">
        <f>'INFO'!$D$13</f>
        <v>0</v>
      </c>
      <c r="P1120" s="186">
        <f>'INFO'!$D$14</f>
        <v>0</v>
      </c>
      <c r="Q1120" t="s" s="187">
        <f>'INFO'!$D$15</f>
      </c>
      <c r="R1120" s="188">
        <f>'INFO'!$D$17</f>
      </c>
      <c r="S1120" t="s" s="187">
        <f>'INFO'!$D$18</f>
      </c>
      <c r="T1120" t="s" s="187">
        <f>'INFO'!$D$19</f>
      </c>
      <c r="U1120" s="186">
        <f>'INFO'!$D$22</f>
        <v>0</v>
      </c>
      <c r="V1120" s="186">
        <f>'INFO'!$D$23</f>
        <v>0</v>
      </c>
      <c r="W1120" t="s" s="187">
        <f>'INFO'!$D$24</f>
      </c>
      <c r="X1120" s="186">
        <f>'INFO'!$D$25</f>
        <v>0</v>
      </c>
      <c r="Y1120" s="186">
        <f>'INFO'!$D$26</f>
        <v>0</v>
      </c>
      <c r="Z1120" s="186">
        <f>'INFO'!$D$27</f>
        <v>0</v>
      </c>
      <c r="AA1120" t="s" s="187">
        <f>'INFO'!$D$28</f>
      </c>
      <c r="AB1120" s="186">
        <f>'INFO'!$D$29</f>
        <v>0</v>
      </c>
      <c r="AC1120" s="189">
        <f>'INFO'!$J$10</f>
        <v>0</v>
      </c>
      <c r="AD1120" s="186">
        <f>'INFO'!$J$9</f>
        <v>0</v>
      </c>
      <c r="AE1120" s="186">
        <f>IF($G$1110&gt;0,10*$G$1110/D1120,0)</f>
        <v>0</v>
      </c>
    </row>
    <row r="1121" ht="15.35" customHeight="1">
      <c r="A1121" t="s" s="180">
        <v>531</v>
      </c>
      <c r="B1121" t="s" s="204">
        <v>138</v>
      </c>
      <c r="C1121" s="205">
        <v>10089</v>
      </c>
      <c r="D1121" s="182">
        <f>_xlfn.SUMIFS('HOLDS'!M1:M155,'HOLDS'!C1:C155,B1121)+_xlfn.SUMIFS('HOLDS'!M1:M155,'HOLDS'!C1:C155,"CH.GR.MISET")</f>
        <v>0</v>
      </c>
      <c r="E1121" t="s" s="183">
        <v>5</v>
      </c>
      <c r="F1121" s="184">
        <f>VLOOKUP(B1121,'HOLDS'!C1:T155,5,FALSE)</f>
        <v>159.5</v>
      </c>
      <c r="G1121" s="182">
        <f>_xlfn.SUMIFS('HOLDS'!M1:M155,'HOLDS'!C1:C155,B1121)</f>
        <v>0</v>
      </c>
      <c r="H1121" s="185">
        <f>F1121*G1121</f>
        <v>0</v>
      </c>
      <c r="I1121" s="186">
        <f>'INFO'!$D$6</f>
        <v>0</v>
      </c>
      <c r="J1121" s="186">
        <f>'INFO'!$D$7</f>
        <v>0</v>
      </c>
      <c r="K1121" t="s" s="187">
        <f>'INFO'!$D$8</f>
      </c>
      <c r="L1121" s="186">
        <f>'INFO'!$D$9</f>
        <v>0</v>
      </c>
      <c r="M1121" s="186">
        <f>'INFO'!$D$10</f>
        <v>0</v>
      </c>
      <c r="N1121" t="s" s="187">
        <f>'INFO'!$D$11</f>
      </c>
      <c r="O1121" s="186">
        <f>'INFO'!$D$13</f>
        <v>0</v>
      </c>
      <c r="P1121" s="186">
        <f>'INFO'!$D$14</f>
        <v>0</v>
      </c>
      <c r="Q1121" t="s" s="187">
        <f>'INFO'!$D$15</f>
      </c>
      <c r="R1121" s="188">
        <f>'INFO'!$D$17</f>
      </c>
      <c r="S1121" t="s" s="187">
        <f>'INFO'!$D$18</f>
      </c>
      <c r="T1121" t="s" s="187">
        <f>'INFO'!$D$19</f>
      </c>
      <c r="U1121" s="186">
        <f>'INFO'!$D$22</f>
        <v>0</v>
      </c>
      <c r="V1121" s="186">
        <f>'INFO'!$D$23</f>
        <v>0</v>
      </c>
      <c r="W1121" t="s" s="187">
        <f>'INFO'!$D$24</f>
      </c>
      <c r="X1121" s="186">
        <f>'INFO'!$D$25</f>
        <v>0</v>
      </c>
      <c r="Y1121" s="186">
        <f>'INFO'!$D$26</f>
        <v>0</v>
      </c>
      <c r="Z1121" s="186">
        <f>'INFO'!$D$27</f>
        <v>0</v>
      </c>
      <c r="AA1121" t="s" s="187">
        <f>'INFO'!$D$28</f>
      </c>
      <c r="AB1121" s="186">
        <f>'INFO'!$D$29</f>
        <v>0</v>
      </c>
      <c r="AC1121" s="189">
        <f>'INFO'!$J$10</f>
        <v>0</v>
      </c>
      <c r="AD1121" s="186">
        <f>'INFO'!$J$9</f>
        <v>0</v>
      </c>
      <c r="AE1121" s="186">
        <f>IF($G$1110&gt;0,10*$G$1110/D1121,0)</f>
        <v>0</v>
      </c>
    </row>
    <row r="1122" ht="15.35" customHeight="1">
      <c r="A1122" t="s" s="180">
        <v>532</v>
      </c>
      <c r="B1122" t="s" s="204">
        <v>141</v>
      </c>
      <c r="C1122" s="205">
        <v>10089</v>
      </c>
      <c r="D1122" s="182">
        <f>_xlfn.SUMIFS('HOLDS'!M1:M155,'HOLDS'!C1:C155,B1122)+_xlfn.SUMIFS('HOLDS'!M1:M155,'HOLDS'!C1:C155,"CH.GR.MISET")</f>
        <v>0</v>
      </c>
      <c r="E1122" t="s" s="183">
        <v>5</v>
      </c>
      <c r="F1122" s="184">
        <f>VLOOKUP(B1122,'HOLDS'!C1:T155,5,FALSE)</f>
        <v>156</v>
      </c>
      <c r="G1122" s="182">
        <f>_xlfn.SUMIFS('HOLDS'!M1:M155,'HOLDS'!C1:C155,B1122)</f>
        <v>0</v>
      </c>
      <c r="H1122" s="185">
        <f>F1122*G1122</f>
        <v>0</v>
      </c>
      <c r="I1122" s="186">
        <f>'INFO'!$D$6</f>
        <v>0</v>
      </c>
      <c r="J1122" s="186">
        <f>'INFO'!$D$7</f>
        <v>0</v>
      </c>
      <c r="K1122" t="s" s="187">
        <f>'INFO'!$D$8</f>
      </c>
      <c r="L1122" s="186">
        <f>'INFO'!$D$9</f>
        <v>0</v>
      </c>
      <c r="M1122" s="186">
        <f>'INFO'!$D$10</f>
        <v>0</v>
      </c>
      <c r="N1122" t="s" s="187">
        <f>'INFO'!$D$11</f>
      </c>
      <c r="O1122" s="186">
        <f>'INFO'!$D$13</f>
        <v>0</v>
      </c>
      <c r="P1122" s="186">
        <f>'INFO'!$D$14</f>
        <v>0</v>
      </c>
      <c r="Q1122" t="s" s="187">
        <f>'INFO'!$D$15</f>
      </c>
      <c r="R1122" s="188">
        <f>'INFO'!$D$17</f>
      </c>
      <c r="S1122" t="s" s="187">
        <f>'INFO'!$D$18</f>
      </c>
      <c r="T1122" t="s" s="187">
        <f>'INFO'!$D$19</f>
      </c>
      <c r="U1122" s="186">
        <f>'INFO'!$D$22</f>
        <v>0</v>
      </c>
      <c r="V1122" s="186">
        <f>'INFO'!$D$23</f>
        <v>0</v>
      </c>
      <c r="W1122" t="s" s="187">
        <f>'INFO'!$D$24</f>
      </c>
      <c r="X1122" s="186">
        <f>'INFO'!$D$25</f>
        <v>0</v>
      </c>
      <c r="Y1122" s="186">
        <f>'INFO'!$D$26</f>
        <v>0</v>
      </c>
      <c r="Z1122" s="186">
        <f>'INFO'!$D$27</f>
        <v>0</v>
      </c>
      <c r="AA1122" t="s" s="187">
        <f>'INFO'!$D$28</f>
      </c>
      <c r="AB1122" s="186">
        <f>'INFO'!$D$29</f>
        <v>0</v>
      </c>
      <c r="AC1122" s="189">
        <f>'INFO'!$J$10</f>
        <v>0</v>
      </c>
      <c r="AD1122" s="186">
        <f>'INFO'!$J$9</f>
        <v>0</v>
      </c>
      <c r="AE1122" s="186">
        <f>IF($G$1110&gt;0,10*$G$1110/D1122,0)</f>
        <v>0</v>
      </c>
    </row>
    <row r="1123" ht="15.35" customHeight="1">
      <c r="A1123" t="s" s="180">
        <v>533</v>
      </c>
      <c r="B1123" t="s" s="204">
        <v>143</v>
      </c>
      <c r="C1123" s="205">
        <v>10089</v>
      </c>
      <c r="D1123" s="182">
        <f>_xlfn.SUMIFS('HOLDS'!M1:M155,'HOLDS'!C1:C155,B1123)+_xlfn.SUMIFS('HOLDS'!M1:M155,'HOLDS'!C1:C155,"CH.GR.MISET")</f>
        <v>0</v>
      </c>
      <c r="E1123" t="s" s="183">
        <v>5</v>
      </c>
      <c r="F1123" s="184">
        <f>VLOOKUP(B1123,'HOLDS'!C1:T155,5,FALSE)</f>
        <v>189.5</v>
      </c>
      <c r="G1123" s="182">
        <f>_xlfn.SUMIFS('HOLDS'!M1:M155,'HOLDS'!C1:C155,B1123)</f>
        <v>0</v>
      </c>
      <c r="H1123" s="185">
        <f>F1123*G1123</f>
        <v>0</v>
      </c>
      <c r="I1123" s="186">
        <f>'INFO'!$D$6</f>
        <v>0</v>
      </c>
      <c r="J1123" s="186">
        <f>'INFO'!$D$7</f>
        <v>0</v>
      </c>
      <c r="K1123" t="s" s="187">
        <f>'INFO'!$D$8</f>
      </c>
      <c r="L1123" s="186">
        <f>'INFO'!$D$9</f>
        <v>0</v>
      </c>
      <c r="M1123" s="186">
        <f>'INFO'!$D$10</f>
        <v>0</v>
      </c>
      <c r="N1123" t="s" s="187">
        <f>'INFO'!$D$11</f>
      </c>
      <c r="O1123" s="186">
        <f>'INFO'!$D$13</f>
        <v>0</v>
      </c>
      <c r="P1123" s="186">
        <f>'INFO'!$D$14</f>
        <v>0</v>
      </c>
      <c r="Q1123" t="s" s="187">
        <f>'INFO'!$D$15</f>
      </c>
      <c r="R1123" s="188">
        <f>'INFO'!$D$17</f>
      </c>
      <c r="S1123" t="s" s="187">
        <f>'INFO'!$D$18</f>
      </c>
      <c r="T1123" t="s" s="187">
        <f>'INFO'!$D$19</f>
      </c>
      <c r="U1123" s="186">
        <f>'INFO'!$D$22</f>
        <v>0</v>
      </c>
      <c r="V1123" s="186">
        <f>'INFO'!$D$23</f>
        <v>0</v>
      </c>
      <c r="W1123" t="s" s="187">
        <f>'INFO'!$D$24</f>
      </c>
      <c r="X1123" s="186">
        <f>'INFO'!$D$25</f>
        <v>0</v>
      </c>
      <c r="Y1123" s="186">
        <f>'INFO'!$D$26</f>
        <v>0</v>
      </c>
      <c r="Z1123" s="186">
        <f>'INFO'!$D$27</f>
        <v>0</v>
      </c>
      <c r="AA1123" t="s" s="187">
        <f>'INFO'!$D$28</f>
      </c>
      <c r="AB1123" s="186">
        <f>'INFO'!$D$29</f>
        <v>0</v>
      </c>
      <c r="AC1123" s="189">
        <f>'INFO'!$J$10</f>
        <v>0</v>
      </c>
      <c r="AD1123" s="186">
        <f>'INFO'!$J$9</f>
        <v>0</v>
      </c>
      <c r="AE1123" s="186">
        <f>IF($G$1110&gt;0,10*$G$1110/D1123,0)</f>
        <v>0</v>
      </c>
    </row>
    <row r="1124" ht="15.35" customHeight="1">
      <c r="A1124" t="s" s="180">
        <v>534</v>
      </c>
      <c r="B1124" t="s" s="204">
        <v>145</v>
      </c>
      <c r="C1124" s="205">
        <v>10089</v>
      </c>
      <c r="D1124" s="182">
        <f>_xlfn.SUMIFS('HOLDS'!M1:M155,'HOLDS'!C1:C155,B1124)+_xlfn.SUMIFS('HOLDS'!M1:M155,'HOLDS'!C1:C155,"CH.GR.MISET")</f>
        <v>0</v>
      </c>
      <c r="E1124" t="s" s="183">
        <v>5</v>
      </c>
      <c r="F1124" s="184">
        <f>VLOOKUP(B1124,'HOLDS'!C1:T155,5,FALSE)</f>
        <v>138</v>
      </c>
      <c r="G1124" s="182">
        <f>_xlfn.SUMIFS('HOLDS'!M1:M155,'HOLDS'!C1:C155,B1124)</f>
        <v>0</v>
      </c>
      <c r="H1124" s="185">
        <f>F1124*G1124</f>
        <v>0</v>
      </c>
      <c r="I1124" s="186">
        <f>'INFO'!$D$6</f>
        <v>0</v>
      </c>
      <c r="J1124" s="186">
        <f>'INFO'!$D$7</f>
        <v>0</v>
      </c>
      <c r="K1124" t="s" s="187">
        <f>'INFO'!$D$8</f>
      </c>
      <c r="L1124" s="186">
        <f>'INFO'!$D$9</f>
        <v>0</v>
      </c>
      <c r="M1124" s="186">
        <f>'INFO'!$D$10</f>
        <v>0</v>
      </c>
      <c r="N1124" t="s" s="187">
        <f>'INFO'!$D$11</f>
      </c>
      <c r="O1124" s="186">
        <f>'INFO'!$D$13</f>
        <v>0</v>
      </c>
      <c r="P1124" s="186">
        <f>'INFO'!$D$14</f>
        <v>0</v>
      </c>
      <c r="Q1124" t="s" s="187">
        <f>'INFO'!$D$15</f>
      </c>
      <c r="R1124" s="188">
        <f>'INFO'!$D$17</f>
      </c>
      <c r="S1124" t="s" s="187">
        <f>'INFO'!$D$18</f>
      </c>
      <c r="T1124" t="s" s="187">
        <f>'INFO'!$D$19</f>
      </c>
      <c r="U1124" s="186">
        <f>'INFO'!$D$22</f>
        <v>0</v>
      </c>
      <c r="V1124" s="186">
        <f>'INFO'!$D$23</f>
        <v>0</v>
      </c>
      <c r="W1124" t="s" s="187">
        <f>'INFO'!$D$24</f>
      </c>
      <c r="X1124" s="186">
        <f>'INFO'!$D$25</f>
        <v>0</v>
      </c>
      <c r="Y1124" s="186">
        <f>'INFO'!$D$26</f>
        <v>0</v>
      </c>
      <c r="Z1124" s="186">
        <f>'INFO'!$D$27</f>
        <v>0</v>
      </c>
      <c r="AA1124" t="s" s="187">
        <f>'INFO'!$D$28</f>
      </c>
      <c r="AB1124" s="186">
        <f>'INFO'!$D$29</f>
        <v>0</v>
      </c>
      <c r="AC1124" s="189">
        <f>'INFO'!$J$10</f>
        <v>0</v>
      </c>
      <c r="AD1124" s="186">
        <f>'INFO'!$J$9</f>
        <v>0</v>
      </c>
      <c r="AE1124" s="186">
        <f>IF($G$1110&gt;0,10*$G$1110/D1124,0)</f>
        <v>0</v>
      </c>
    </row>
    <row r="1125" ht="15.35" customHeight="1">
      <c r="A1125" t="s" s="180">
        <v>535</v>
      </c>
      <c r="B1125" t="s" s="204">
        <v>147</v>
      </c>
      <c r="C1125" s="205">
        <v>10089</v>
      </c>
      <c r="D1125" s="182">
        <f>_xlfn.SUMIFS('HOLDS'!M1:M155,'HOLDS'!C1:C155,B1125)+_xlfn.SUMIFS('HOLDS'!M1:M155,'HOLDS'!C1:C155,"CH.GR.MISET")</f>
        <v>0</v>
      </c>
      <c r="E1125" t="s" s="183">
        <v>5</v>
      </c>
      <c r="F1125" s="184">
        <f>VLOOKUP(B1125,'HOLDS'!C1:T155,5,FALSE)</f>
        <v>131.5</v>
      </c>
      <c r="G1125" s="182">
        <f>_xlfn.SUMIFS('HOLDS'!M1:M155,'HOLDS'!C1:C155,B1125)</f>
        <v>0</v>
      </c>
      <c r="H1125" s="185">
        <f>F1125*G1125</f>
        <v>0</v>
      </c>
      <c r="I1125" s="186">
        <f>'INFO'!$D$6</f>
        <v>0</v>
      </c>
      <c r="J1125" s="186">
        <f>'INFO'!$D$7</f>
        <v>0</v>
      </c>
      <c r="K1125" t="s" s="187">
        <f>'INFO'!$D$8</f>
      </c>
      <c r="L1125" s="186">
        <f>'INFO'!$D$9</f>
        <v>0</v>
      </c>
      <c r="M1125" s="186">
        <f>'INFO'!$D$10</f>
        <v>0</v>
      </c>
      <c r="N1125" t="s" s="187">
        <f>'INFO'!$D$11</f>
      </c>
      <c r="O1125" s="186">
        <f>'INFO'!$D$13</f>
        <v>0</v>
      </c>
      <c r="P1125" s="186">
        <f>'INFO'!$D$14</f>
        <v>0</v>
      </c>
      <c r="Q1125" t="s" s="187">
        <f>'INFO'!$D$15</f>
      </c>
      <c r="R1125" s="188">
        <f>'INFO'!$D$17</f>
      </c>
      <c r="S1125" t="s" s="187">
        <f>'INFO'!$D$18</f>
      </c>
      <c r="T1125" t="s" s="187">
        <f>'INFO'!$D$19</f>
      </c>
      <c r="U1125" s="186">
        <f>'INFO'!$D$22</f>
        <v>0</v>
      </c>
      <c r="V1125" s="186">
        <f>'INFO'!$D$23</f>
        <v>0</v>
      </c>
      <c r="W1125" t="s" s="187">
        <f>'INFO'!$D$24</f>
      </c>
      <c r="X1125" s="186">
        <f>'INFO'!$D$25</f>
        <v>0</v>
      </c>
      <c r="Y1125" s="186">
        <f>'INFO'!$D$26</f>
        <v>0</v>
      </c>
      <c r="Z1125" s="186">
        <f>'INFO'!$D$27</f>
        <v>0</v>
      </c>
      <c r="AA1125" t="s" s="187">
        <f>'INFO'!$D$28</f>
      </c>
      <c r="AB1125" s="186">
        <f>'INFO'!$D$29</f>
        <v>0</v>
      </c>
      <c r="AC1125" s="189">
        <f>'INFO'!$J$10</f>
        <v>0</v>
      </c>
      <c r="AD1125" s="186">
        <f>'INFO'!$J$9</f>
        <v>0</v>
      </c>
      <c r="AE1125" s="186">
        <f>IF($G$1110&gt;0,10*$G$1110/D1125,0)</f>
        <v>0</v>
      </c>
    </row>
    <row r="1126" ht="15.35" customHeight="1">
      <c r="A1126" t="s" s="180">
        <v>536</v>
      </c>
      <c r="B1126" t="s" s="204">
        <v>149</v>
      </c>
      <c r="C1126" s="205">
        <v>10089</v>
      </c>
      <c r="D1126" s="182">
        <f>_xlfn.SUMIFS('HOLDS'!M1:M155,'HOLDS'!C1:C155,B1126)+_xlfn.SUMIFS('HOLDS'!M1:M155,'HOLDS'!C1:C155,"CH.GR.MISET")</f>
        <v>0</v>
      </c>
      <c r="E1126" t="s" s="183">
        <v>5</v>
      </c>
      <c r="F1126" s="184">
        <f>VLOOKUP(B1126,'HOLDS'!C1:T155,5,FALSE)</f>
        <v>139.5</v>
      </c>
      <c r="G1126" s="182">
        <f>_xlfn.SUMIFS('HOLDS'!M1:M155,'HOLDS'!C1:C155,B1126)</f>
        <v>0</v>
      </c>
      <c r="H1126" s="185">
        <f>F1126*G1126</f>
        <v>0</v>
      </c>
      <c r="I1126" s="186">
        <f>'INFO'!$D$6</f>
        <v>0</v>
      </c>
      <c r="J1126" s="186">
        <f>'INFO'!$D$7</f>
        <v>0</v>
      </c>
      <c r="K1126" t="s" s="187">
        <f>'INFO'!$D$8</f>
      </c>
      <c r="L1126" s="186">
        <f>'INFO'!$D$9</f>
        <v>0</v>
      </c>
      <c r="M1126" s="186">
        <f>'INFO'!$D$10</f>
        <v>0</v>
      </c>
      <c r="N1126" t="s" s="187">
        <f>'INFO'!$D$11</f>
      </c>
      <c r="O1126" s="186">
        <f>'INFO'!$D$13</f>
        <v>0</v>
      </c>
      <c r="P1126" s="186">
        <f>'INFO'!$D$14</f>
        <v>0</v>
      </c>
      <c r="Q1126" t="s" s="187">
        <f>'INFO'!$D$15</f>
      </c>
      <c r="R1126" s="188">
        <f>'INFO'!$D$17</f>
      </c>
      <c r="S1126" t="s" s="187">
        <f>'INFO'!$D$18</f>
      </c>
      <c r="T1126" t="s" s="187">
        <f>'INFO'!$D$19</f>
      </c>
      <c r="U1126" s="186">
        <f>'INFO'!$D$22</f>
        <v>0</v>
      </c>
      <c r="V1126" s="186">
        <f>'INFO'!$D$23</f>
        <v>0</v>
      </c>
      <c r="W1126" t="s" s="187">
        <f>'INFO'!$D$24</f>
      </c>
      <c r="X1126" s="186">
        <f>'INFO'!$D$25</f>
        <v>0</v>
      </c>
      <c r="Y1126" s="186">
        <f>'INFO'!$D$26</f>
        <v>0</v>
      </c>
      <c r="Z1126" s="186">
        <f>'INFO'!$D$27</f>
        <v>0</v>
      </c>
      <c r="AA1126" t="s" s="187">
        <f>'INFO'!$D$28</f>
      </c>
      <c r="AB1126" s="186">
        <f>'INFO'!$D$29</f>
        <v>0</v>
      </c>
      <c r="AC1126" s="189">
        <f>'INFO'!$J$10</f>
        <v>0</v>
      </c>
      <c r="AD1126" s="186">
        <f>'INFO'!$J$9</f>
        <v>0</v>
      </c>
      <c r="AE1126" s="186">
        <f>IF($G$1110&gt;0,10*$G$1110/D1126,0)</f>
        <v>0</v>
      </c>
    </row>
    <row r="1127" ht="15.35" customHeight="1">
      <c r="A1127" t="s" s="180">
        <v>537</v>
      </c>
      <c r="B1127" t="s" s="204">
        <v>151</v>
      </c>
      <c r="C1127" s="205">
        <v>10089</v>
      </c>
      <c r="D1127" s="182">
        <f>_xlfn.SUMIFS('HOLDS'!M1:M155,'HOLDS'!C1:C155,B1127)+_xlfn.SUMIFS('HOLDS'!M1:M155,'HOLDS'!C1:C155,"CH.GR.MISET")</f>
        <v>0</v>
      </c>
      <c r="E1127" t="s" s="183">
        <v>5</v>
      </c>
      <c r="F1127" s="184">
        <f>VLOOKUP(B1127,'HOLDS'!C1:T155,5,FALSE)</f>
        <v>156.5</v>
      </c>
      <c r="G1127" s="182">
        <f>_xlfn.SUMIFS('HOLDS'!M1:M155,'HOLDS'!C1:C155,B1127)</f>
        <v>0</v>
      </c>
      <c r="H1127" s="185">
        <f>F1127*G1127</f>
        <v>0</v>
      </c>
      <c r="I1127" s="186">
        <f>'INFO'!$D$6</f>
        <v>0</v>
      </c>
      <c r="J1127" s="186">
        <f>'INFO'!$D$7</f>
        <v>0</v>
      </c>
      <c r="K1127" t="s" s="187">
        <f>'INFO'!$D$8</f>
      </c>
      <c r="L1127" s="186">
        <f>'INFO'!$D$9</f>
        <v>0</v>
      </c>
      <c r="M1127" s="186">
        <f>'INFO'!$D$10</f>
        <v>0</v>
      </c>
      <c r="N1127" t="s" s="187">
        <f>'INFO'!$D$11</f>
      </c>
      <c r="O1127" s="186">
        <f>'INFO'!$D$13</f>
        <v>0</v>
      </c>
      <c r="P1127" s="186">
        <f>'INFO'!$D$14</f>
        <v>0</v>
      </c>
      <c r="Q1127" t="s" s="187">
        <f>'INFO'!$D$15</f>
      </c>
      <c r="R1127" s="188">
        <f>'INFO'!$D$17</f>
      </c>
      <c r="S1127" t="s" s="187">
        <f>'INFO'!$D$18</f>
      </c>
      <c r="T1127" t="s" s="187">
        <f>'INFO'!$D$19</f>
      </c>
      <c r="U1127" s="186">
        <f>'INFO'!$D$22</f>
        <v>0</v>
      </c>
      <c r="V1127" s="186">
        <f>'INFO'!$D$23</f>
        <v>0</v>
      </c>
      <c r="W1127" t="s" s="187">
        <f>'INFO'!$D$24</f>
      </c>
      <c r="X1127" s="186">
        <f>'INFO'!$D$25</f>
        <v>0</v>
      </c>
      <c r="Y1127" s="186">
        <f>'INFO'!$D$26</f>
        <v>0</v>
      </c>
      <c r="Z1127" s="186">
        <f>'INFO'!$D$27</f>
        <v>0</v>
      </c>
      <c r="AA1127" t="s" s="187">
        <f>'INFO'!$D$28</f>
      </c>
      <c r="AB1127" s="186">
        <f>'INFO'!$D$29</f>
        <v>0</v>
      </c>
      <c r="AC1127" s="189">
        <f>'INFO'!$J$10</f>
        <v>0</v>
      </c>
      <c r="AD1127" s="186">
        <f>'INFO'!$J$9</f>
        <v>0</v>
      </c>
      <c r="AE1127" s="186">
        <f>IF($G$1110&gt;0,10*$G$1110/D1127,0)</f>
        <v>0</v>
      </c>
    </row>
    <row r="1128" ht="15.35" customHeight="1">
      <c r="A1128" t="s" s="180">
        <v>538</v>
      </c>
      <c r="B1128" t="s" s="204">
        <v>153</v>
      </c>
      <c r="C1128" s="205">
        <v>10089</v>
      </c>
      <c r="D1128" s="182">
        <f>_xlfn.SUMIFS('HOLDS'!M1:M155,'HOLDS'!C1:C155,B1128)+_xlfn.SUMIFS('HOLDS'!M1:M155,'HOLDS'!C1:C155,"CH.GR.MISET")</f>
        <v>0</v>
      </c>
      <c r="E1128" t="s" s="183">
        <v>5</v>
      </c>
      <c r="F1128" s="184">
        <f>VLOOKUP(B1128,'HOLDS'!C1:T155,5,FALSE)</f>
        <v>151</v>
      </c>
      <c r="G1128" s="182">
        <f>_xlfn.SUMIFS('HOLDS'!M1:M155,'HOLDS'!C1:C155,B1128)</f>
        <v>0</v>
      </c>
      <c r="H1128" s="185">
        <f>F1128*G1128</f>
        <v>0</v>
      </c>
      <c r="I1128" s="186">
        <f>'INFO'!$D$6</f>
        <v>0</v>
      </c>
      <c r="J1128" s="186">
        <f>'INFO'!$D$7</f>
        <v>0</v>
      </c>
      <c r="K1128" t="s" s="187">
        <f>'INFO'!$D$8</f>
      </c>
      <c r="L1128" s="186">
        <f>'INFO'!$D$9</f>
        <v>0</v>
      </c>
      <c r="M1128" s="186">
        <f>'INFO'!$D$10</f>
        <v>0</v>
      </c>
      <c r="N1128" t="s" s="187">
        <f>'INFO'!$D$11</f>
      </c>
      <c r="O1128" s="186">
        <f>'INFO'!$D$13</f>
        <v>0</v>
      </c>
      <c r="P1128" s="186">
        <f>'INFO'!$D$14</f>
        <v>0</v>
      </c>
      <c r="Q1128" t="s" s="187">
        <f>'INFO'!$D$15</f>
      </c>
      <c r="R1128" s="188">
        <f>'INFO'!$D$17</f>
      </c>
      <c r="S1128" t="s" s="187">
        <f>'INFO'!$D$18</f>
      </c>
      <c r="T1128" t="s" s="187">
        <f>'INFO'!$D$19</f>
      </c>
      <c r="U1128" s="186">
        <f>'INFO'!$D$22</f>
        <v>0</v>
      </c>
      <c r="V1128" s="186">
        <f>'INFO'!$D$23</f>
        <v>0</v>
      </c>
      <c r="W1128" t="s" s="187">
        <f>'INFO'!$D$24</f>
      </c>
      <c r="X1128" s="186">
        <f>'INFO'!$D$25</f>
        <v>0</v>
      </c>
      <c r="Y1128" s="186">
        <f>'INFO'!$D$26</f>
        <v>0</v>
      </c>
      <c r="Z1128" s="186">
        <f>'INFO'!$D$27</f>
        <v>0</v>
      </c>
      <c r="AA1128" t="s" s="187">
        <f>'INFO'!$D$28</f>
      </c>
      <c r="AB1128" s="186">
        <f>'INFO'!$D$29</f>
        <v>0</v>
      </c>
      <c r="AC1128" s="189">
        <f>'INFO'!$J$10</f>
        <v>0</v>
      </c>
      <c r="AD1128" s="186">
        <f>'INFO'!$J$9</f>
        <v>0</v>
      </c>
      <c r="AE1128" s="186">
        <f>IF($G$1110&gt;0,10*$G$1110/D1128,0)</f>
        <v>0</v>
      </c>
    </row>
    <row r="1129" ht="15.35" customHeight="1">
      <c r="A1129" t="s" s="180">
        <v>539</v>
      </c>
      <c r="B1129" t="s" s="204">
        <v>155</v>
      </c>
      <c r="C1129" s="205">
        <v>10089</v>
      </c>
      <c r="D1129" s="182">
        <f>_xlfn.SUMIFS('HOLDS'!M1:M155,'HOLDS'!C1:C155,B1129)+_xlfn.SUMIFS('HOLDS'!M1:M155,'HOLDS'!C1:C155,"CH.GR.MISET")</f>
        <v>0</v>
      </c>
      <c r="E1129" t="s" s="183">
        <v>5</v>
      </c>
      <c r="F1129" s="184">
        <f>VLOOKUP(B1129,'HOLDS'!C1:T155,5,FALSE)</f>
        <v>162.5</v>
      </c>
      <c r="G1129" s="182">
        <f>_xlfn.SUMIFS('HOLDS'!M1:M155,'HOLDS'!C1:C155,B1129)</f>
        <v>0</v>
      </c>
      <c r="H1129" s="185">
        <f>F1129*G1129</f>
        <v>0</v>
      </c>
      <c r="I1129" s="186">
        <f>'INFO'!$D$6</f>
        <v>0</v>
      </c>
      <c r="J1129" s="186">
        <f>'INFO'!$D$7</f>
        <v>0</v>
      </c>
      <c r="K1129" t="s" s="187">
        <f>'INFO'!$D$8</f>
      </c>
      <c r="L1129" s="186">
        <f>'INFO'!$D$9</f>
        <v>0</v>
      </c>
      <c r="M1129" s="186">
        <f>'INFO'!$D$10</f>
        <v>0</v>
      </c>
      <c r="N1129" t="s" s="187">
        <f>'INFO'!$D$11</f>
      </c>
      <c r="O1129" s="186">
        <f>'INFO'!$D$13</f>
        <v>0</v>
      </c>
      <c r="P1129" s="186">
        <f>'INFO'!$D$14</f>
        <v>0</v>
      </c>
      <c r="Q1129" t="s" s="187">
        <f>'INFO'!$D$15</f>
      </c>
      <c r="R1129" s="188">
        <f>'INFO'!$D$17</f>
      </c>
      <c r="S1129" t="s" s="187">
        <f>'INFO'!$D$18</f>
      </c>
      <c r="T1129" t="s" s="187">
        <f>'INFO'!$D$19</f>
      </c>
      <c r="U1129" s="186">
        <f>'INFO'!$D$22</f>
        <v>0</v>
      </c>
      <c r="V1129" s="186">
        <f>'INFO'!$D$23</f>
        <v>0</v>
      </c>
      <c r="W1129" t="s" s="187">
        <f>'INFO'!$D$24</f>
      </c>
      <c r="X1129" s="186">
        <f>'INFO'!$D$25</f>
        <v>0</v>
      </c>
      <c r="Y1129" s="186">
        <f>'INFO'!$D$26</f>
        <v>0</v>
      </c>
      <c r="Z1129" s="186">
        <f>'INFO'!$D$27</f>
        <v>0</v>
      </c>
      <c r="AA1129" t="s" s="187">
        <f>'INFO'!$D$28</f>
      </c>
      <c r="AB1129" s="186">
        <f>'INFO'!$D$29</f>
        <v>0</v>
      </c>
      <c r="AC1129" s="189">
        <f>'INFO'!$J$10</f>
        <v>0</v>
      </c>
      <c r="AD1129" s="186">
        <f>'INFO'!$J$9</f>
        <v>0</v>
      </c>
      <c r="AE1129" s="186">
        <f>IF($G$1110&gt;0,10*$G$1110/D1129,0)</f>
        <v>0</v>
      </c>
    </row>
    <row r="1130" ht="15.35" customHeight="1">
      <c r="A1130" t="s" s="180">
        <v>540</v>
      </c>
      <c r="B1130" t="s" s="204">
        <v>157</v>
      </c>
      <c r="C1130" s="205">
        <v>10089</v>
      </c>
      <c r="D1130" s="182">
        <f>_xlfn.SUMIFS('HOLDS'!M1:M155,'HOLDS'!C1:C155,B1130)+_xlfn.SUMIFS('HOLDS'!M1:M155,'HOLDS'!C1:C155,"CH.GR.MISET")</f>
        <v>0</v>
      </c>
      <c r="E1130" t="s" s="183">
        <v>5</v>
      </c>
      <c r="F1130" s="184">
        <f>VLOOKUP(B1130,'HOLDS'!C1:T155,5,FALSE)</f>
        <v>139.5</v>
      </c>
      <c r="G1130" s="182">
        <f>_xlfn.SUMIFS('HOLDS'!M1:M155,'HOLDS'!C1:C155,B1130)</f>
        <v>0</v>
      </c>
      <c r="H1130" s="185">
        <f>F1130*G1130</f>
        <v>0</v>
      </c>
      <c r="I1130" s="186">
        <f>'INFO'!$D$6</f>
        <v>0</v>
      </c>
      <c r="J1130" s="186">
        <f>'INFO'!$D$7</f>
        <v>0</v>
      </c>
      <c r="K1130" t="s" s="187">
        <f>'INFO'!$D$8</f>
      </c>
      <c r="L1130" s="186">
        <f>'INFO'!$D$9</f>
        <v>0</v>
      </c>
      <c r="M1130" s="186">
        <f>'INFO'!$D$10</f>
        <v>0</v>
      </c>
      <c r="N1130" t="s" s="187">
        <f>'INFO'!$D$11</f>
      </c>
      <c r="O1130" s="186">
        <f>'INFO'!$D$13</f>
        <v>0</v>
      </c>
      <c r="P1130" s="186">
        <f>'INFO'!$D$14</f>
        <v>0</v>
      </c>
      <c r="Q1130" t="s" s="187">
        <f>'INFO'!$D$15</f>
      </c>
      <c r="R1130" s="188">
        <f>'INFO'!$D$17</f>
      </c>
      <c r="S1130" t="s" s="187">
        <f>'INFO'!$D$18</f>
      </c>
      <c r="T1130" t="s" s="187">
        <f>'INFO'!$D$19</f>
      </c>
      <c r="U1130" s="186">
        <f>'INFO'!$D$22</f>
        <v>0</v>
      </c>
      <c r="V1130" s="186">
        <f>'INFO'!$D$23</f>
        <v>0</v>
      </c>
      <c r="W1130" t="s" s="187">
        <f>'INFO'!$D$24</f>
      </c>
      <c r="X1130" s="186">
        <f>'INFO'!$D$25</f>
        <v>0</v>
      </c>
      <c r="Y1130" s="186">
        <f>'INFO'!$D$26</f>
        <v>0</v>
      </c>
      <c r="Z1130" s="186">
        <f>'INFO'!$D$27</f>
        <v>0</v>
      </c>
      <c r="AA1130" t="s" s="187">
        <f>'INFO'!$D$28</f>
      </c>
      <c r="AB1130" s="186">
        <f>'INFO'!$D$29</f>
        <v>0</v>
      </c>
      <c r="AC1130" s="189">
        <f>'INFO'!$J$10</f>
        <v>0</v>
      </c>
      <c r="AD1130" s="186">
        <f>'INFO'!$J$9</f>
        <v>0</v>
      </c>
      <c r="AE1130" s="186">
        <f>IF($G$1110&gt;0,10*$G$1110/D1130,0)</f>
        <v>0</v>
      </c>
    </row>
    <row r="1131" ht="15.35" customHeight="1">
      <c r="A1131" t="s" s="180">
        <v>541</v>
      </c>
      <c r="B1131" t="s" s="204">
        <v>160</v>
      </c>
      <c r="C1131" s="205">
        <v>10089</v>
      </c>
      <c r="D1131" s="182">
        <f>_xlfn.SUMIFS('HOLDS'!M1:M155,'HOLDS'!C1:C155,B1131)+_xlfn.SUMIFS('HOLDS'!M1:M155,'HOLDS'!C1:C155,"CH.GR.MISET")</f>
        <v>0</v>
      </c>
      <c r="E1131" t="s" s="183">
        <v>5</v>
      </c>
      <c r="F1131" s="184">
        <f>VLOOKUP(B1131,'HOLDS'!C1:T155,5,FALSE)</f>
        <v>227.5</v>
      </c>
      <c r="G1131" s="182">
        <f>_xlfn.SUMIFS('HOLDS'!M1:M155,'HOLDS'!C1:C155,B1131)</f>
        <v>0</v>
      </c>
      <c r="H1131" s="185">
        <f>F1131*G1131</f>
        <v>0</v>
      </c>
      <c r="I1131" s="186">
        <f>'INFO'!$D$6</f>
        <v>0</v>
      </c>
      <c r="J1131" s="186">
        <f>'INFO'!$D$7</f>
        <v>0</v>
      </c>
      <c r="K1131" t="s" s="187">
        <f>'INFO'!$D$8</f>
      </c>
      <c r="L1131" s="186">
        <f>'INFO'!$D$9</f>
        <v>0</v>
      </c>
      <c r="M1131" s="186">
        <f>'INFO'!$D$10</f>
        <v>0</v>
      </c>
      <c r="N1131" t="s" s="187">
        <f>'INFO'!$D$11</f>
      </c>
      <c r="O1131" s="186">
        <f>'INFO'!$D$13</f>
        <v>0</v>
      </c>
      <c r="P1131" s="186">
        <f>'INFO'!$D$14</f>
        <v>0</v>
      </c>
      <c r="Q1131" t="s" s="187">
        <f>'INFO'!$D$15</f>
      </c>
      <c r="R1131" s="188">
        <f>'INFO'!$D$17</f>
      </c>
      <c r="S1131" t="s" s="187">
        <f>'INFO'!$D$18</f>
      </c>
      <c r="T1131" t="s" s="187">
        <f>'INFO'!$D$19</f>
      </c>
      <c r="U1131" s="186">
        <f>'INFO'!$D$22</f>
        <v>0</v>
      </c>
      <c r="V1131" s="186">
        <f>'INFO'!$D$23</f>
        <v>0</v>
      </c>
      <c r="W1131" t="s" s="187">
        <f>'INFO'!$D$24</f>
      </c>
      <c r="X1131" s="186">
        <f>'INFO'!$D$25</f>
        <v>0</v>
      </c>
      <c r="Y1131" s="186">
        <f>'INFO'!$D$26</f>
        <v>0</v>
      </c>
      <c r="Z1131" s="186">
        <f>'INFO'!$D$27</f>
        <v>0</v>
      </c>
      <c r="AA1131" t="s" s="187">
        <f>'INFO'!$D$28</f>
      </c>
      <c r="AB1131" s="186">
        <f>'INFO'!$D$29</f>
        <v>0</v>
      </c>
      <c r="AC1131" s="189">
        <f>'INFO'!$J$10</f>
        <v>0</v>
      </c>
      <c r="AD1131" s="186">
        <f>'INFO'!$J$9</f>
        <v>0</v>
      </c>
      <c r="AE1131" s="186">
        <f>IF($G$1110&gt;0,10*$G$1110/D1131,0)</f>
        <v>0</v>
      </c>
    </row>
    <row r="1132" ht="15.35" customHeight="1">
      <c r="A1132" t="s" s="180">
        <v>542</v>
      </c>
      <c r="B1132" t="s" s="204">
        <v>162</v>
      </c>
      <c r="C1132" s="205">
        <v>10089</v>
      </c>
      <c r="D1132" s="182">
        <f>_xlfn.SUMIFS('HOLDS'!M1:M155,'HOLDS'!C1:C155,B1132)+_xlfn.SUMIFS('HOLDS'!M1:M155,'HOLDS'!C1:C155,"CH.GR.MISET")</f>
        <v>0</v>
      </c>
      <c r="E1132" t="s" s="183">
        <v>5</v>
      </c>
      <c r="F1132" s="184">
        <f>VLOOKUP(B1132,'HOLDS'!C1:T155,5,FALSE)</f>
        <v>156</v>
      </c>
      <c r="G1132" s="182">
        <f>_xlfn.SUMIFS('HOLDS'!M1:M155,'HOLDS'!C1:C155,B1132)</f>
        <v>0</v>
      </c>
      <c r="H1132" s="185">
        <f>F1132*G1132</f>
        <v>0</v>
      </c>
      <c r="I1132" s="186">
        <f>'INFO'!$D$6</f>
        <v>0</v>
      </c>
      <c r="J1132" s="186">
        <f>'INFO'!$D$7</f>
        <v>0</v>
      </c>
      <c r="K1132" t="s" s="187">
        <f>'INFO'!$D$8</f>
      </c>
      <c r="L1132" s="186">
        <f>'INFO'!$D$9</f>
        <v>0</v>
      </c>
      <c r="M1132" s="186">
        <f>'INFO'!$D$10</f>
        <v>0</v>
      </c>
      <c r="N1132" t="s" s="187">
        <f>'INFO'!$D$11</f>
      </c>
      <c r="O1132" s="186">
        <f>'INFO'!$D$13</f>
        <v>0</v>
      </c>
      <c r="P1132" s="186">
        <f>'INFO'!$D$14</f>
        <v>0</v>
      </c>
      <c r="Q1132" t="s" s="187">
        <f>'INFO'!$D$15</f>
      </c>
      <c r="R1132" s="188">
        <f>'INFO'!$D$17</f>
      </c>
      <c r="S1132" t="s" s="187">
        <f>'INFO'!$D$18</f>
      </c>
      <c r="T1132" t="s" s="187">
        <f>'INFO'!$D$19</f>
      </c>
      <c r="U1132" s="186">
        <f>'INFO'!$D$22</f>
        <v>0</v>
      </c>
      <c r="V1132" s="186">
        <f>'INFO'!$D$23</f>
        <v>0</v>
      </c>
      <c r="W1132" t="s" s="187">
        <f>'INFO'!$D$24</f>
      </c>
      <c r="X1132" s="186">
        <f>'INFO'!$D$25</f>
        <v>0</v>
      </c>
      <c r="Y1132" s="186">
        <f>'INFO'!$D$26</f>
        <v>0</v>
      </c>
      <c r="Z1132" s="186">
        <f>'INFO'!$D$27</f>
        <v>0</v>
      </c>
      <c r="AA1132" t="s" s="187">
        <f>'INFO'!$D$28</f>
      </c>
      <c r="AB1132" s="186">
        <f>'INFO'!$D$29</f>
        <v>0</v>
      </c>
      <c r="AC1132" s="189">
        <f>'INFO'!$J$10</f>
        <v>0</v>
      </c>
      <c r="AD1132" s="186">
        <f>'INFO'!$J$9</f>
        <v>0</v>
      </c>
      <c r="AE1132" s="186">
        <f>IF($G$1110&gt;0,10*$G$1110/D1132,0)</f>
        <v>0</v>
      </c>
    </row>
    <row r="1133" ht="15.35" customHeight="1">
      <c r="A1133" t="s" s="180">
        <v>543</v>
      </c>
      <c r="B1133" t="s" s="204">
        <v>164</v>
      </c>
      <c r="C1133" s="205">
        <v>10089</v>
      </c>
      <c r="D1133" s="182">
        <f>_xlfn.SUMIFS('HOLDS'!M1:M155,'HOLDS'!C1:C155,B1133)+_xlfn.SUMIFS('HOLDS'!M1:M155,'HOLDS'!C1:C155,"CH.GR.MISET")</f>
        <v>0</v>
      </c>
      <c r="E1133" t="s" s="183">
        <v>5</v>
      </c>
      <c r="F1133" s="184">
        <f>VLOOKUP(B1133,'HOLDS'!C1:T155,5,FALSE)</f>
        <v>148</v>
      </c>
      <c r="G1133" s="182">
        <f>_xlfn.SUMIFS('HOLDS'!M1:M155,'HOLDS'!C1:C155,B1133)</f>
        <v>0</v>
      </c>
      <c r="H1133" s="185">
        <f>F1133*G1133</f>
        <v>0</v>
      </c>
      <c r="I1133" s="186">
        <f>'INFO'!$D$6</f>
        <v>0</v>
      </c>
      <c r="J1133" s="186">
        <f>'INFO'!$D$7</f>
        <v>0</v>
      </c>
      <c r="K1133" t="s" s="187">
        <f>'INFO'!$D$8</f>
      </c>
      <c r="L1133" s="186">
        <f>'INFO'!$D$9</f>
        <v>0</v>
      </c>
      <c r="M1133" s="186">
        <f>'INFO'!$D$10</f>
        <v>0</v>
      </c>
      <c r="N1133" t="s" s="187">
        <f>'INFO'!$D$11</f>
      </c>
      <c r="O1133" s="186">
        <f>'INFO'!$D$13</f>
        <v>0</v>
      </c>
      <c r="P1133" s="186">
        <f>'INFO'!$D$14</f>
        <v>0</v>
      </c>
      <c r="Q1133" t="s" s="187">
        <f>'INFO'!$D$15</f>
      </c>
      <c r="R1133" s="188">
        <f>'INFO'!$D$17</f>
      </c>
      <c r="S1133" t="s" s="187">
        <f>'INFO'!$D$18</f>
      </c>
      <c r="T1133" t="s" s="187">
        <f>'INFO'!$D$19</f>
      </c>
      <c r="U1133" s="186">
        <f>'INFO'!$D$22</f>
        <v>0</v>
      </c>
      <c r="V1133" s="186">
        <f>'INFO'!$D$23</f>
        <v>0</v>
      </c>
      <c r="W1133" t="s" s="187">
        <f>'INFO'!$D$24</f>
      </c>
      <c r="X1133" s="186">
        <f>'INFO'!$D$25</f>
        <v>0</v>
      </c>
      <c r="Y1133" s="186">
        <f>'INFO'!$D$26</f>
        <v>0</v>
      </c>
      <c r="Z1133" s="186">
        <f>'INFO'!$D$27</f>
        <v>0</v>
      </c>
      <c r="AA1133" t="s" s="187">
        <f>'INFO'!$D$28</f>
      </c>
      <c r="AB1133" s="186">
        <f>'INFO'!$D$29</f>
        <v>0</v>
      </c>
      <c r="AC1133" s="189">
        <f>'INFO'!$J$10</f>
        <v>0</v>
      </c>
      <c r="AD1133" s="186">
        <f>'INFO'!$J$9</f>
        <v>0</v>
      </c>
      <c r="AE1133" s="186">
        <f>IF($G$1110&gt;0,10*$G$1110/D1133,0)</f>
        <v>0</v>
      </c>
    </row>
    <row r="1134" ht="15.35" customHeight="1">
      <c r="A1134" t="s" s="180">
        <v>544</v>
      </c>
      <c r="B1134" t="s" s="204">
        <v>166</v>
      </c>
      <c r="C1134" s="205">
        <v>10089</v>
      </c>
      <c r="D1134" s="182">
        <f>_xlfn.SUMIFS('HOLDS'!M1:M155,'HOLDS'!C1:C155,B1134)+_xlfn.SUMIFS('HOLDS'!M1:M155,'HOLDS'!C1:C155,"CH.GR.MISET")</f>
        <v>0</v>
      </c>
      <c r="E1134" t="s" s="183">
        <v>5</v>
      </c>
      <c r="F1134" s="184">
        <f>VLOOKUP(B1134,'HOLDS'!C1:T155,5,FALSE)</f>
        <v>157.5</v>
      </c>
      <c r="G1134" s="182">
        <f>_xlfn.SUMIFS('HOLDS'!M1:M155,'HOLDS'!C1:C155,B1134)</f>
        <v>0</v>
      </c>
      <c r="H1134" s="185">
        <f>F1134*G1134</f>
        <v>0</v>
      </c>
      <c r="I1134" s="186">
        <f>'INFO'!$D$6</f>
        <v>0</v>
      </c>
      <c r="J1134" s="186">
        <f>'INFO'!$D$7</f>
        <v>0</v>
      </c>
      <c r="K1134" t="s" s="187">
        <f>'INFO'!$D$8</f>
      </c>
      <c r="L1134" s="186">
        <f>'INFO'!$D$9</f>
        <v>0</v>
      </c>
      <c r="M1134" s="186">
        <f>'INFO'!$D$10</f>
        <v>0</v>
      </c>
      <c r="N1134" t="s" s="187">
        <f>'INFO'!$D$11</f>
      </c>
      <c r="O1134" s="186">
        <f>'INFO'!$D$13</f>
        <v>0</v>
      </c>
      <c r="P1134" s="186">
        <f>'INFO'!$D$14</f>
        <v>0</v>
      </c>
      <c r="Q1134" t="s" s="187">
        <f>'INFO'!$D$15</f>
      </c>
      <c r="R1134" s="188">
        <f>'INFO'!$D$17</f>
      </c>
      <c r="S1134" t="s" s="187">
        <f>'INFO'!$D$18</f>
      </c>
      <c r="T1134" t="s" s="187">
        <f>'INFO'!$D$19</f>
      </c>
      <c r="U1134" s="186">
        <f>'INFO'!$D$22</f>
        <v>0</v>
      </c>
      <c r="V1134" s="186">
        <f>'INFO'!$D$23</f>
        <v>0</v>
      </c>
      <c r="W1134" t="s" s="187">
        <f>'INFO'!$D$24</f>
      </c>
      <c r="X1134" s="186">
        <f>'INFO'!$D$25</f>
        <v>0</v>
      </c>
      <c r="Y1134" s="186">
        <f>'INFO'!$D$26</f>
        <v>0</v>
      </c>
      <c r="Z1134" s="186">
        <f>'INFO'!$D$27</f>
        <v>0</v>
      </c>
      <c r="AA1134" t="s" s="187">
        <f>'INFO'!$D$28</f>
      </c>
      <c r="AB1134" s="186">
        <f>'INFO'!$D$29</f>
        <v>0</v>
      </c>
      <c r="AC1134" s="189">
        <f>'INFO'!$J$10</f>
        <v>0</v>
      </c>
      <c r="AD1134" s="186">
        <f>'INFO'!$J$9</f>
        <v>0</v>
      </c>
      <c r="AE1134" s="186">
        <f>IF($G$1110&gt;0,10*$G$1110/D1134,0)</f>
        <v>0</v>
      </c>
    </row>
    <row r="1135" ht="15.35" customHeight="1">
      <c r="A1135" t="s" s="180">
        <v>545</v>
      </c>
      <c r="B1135" t="s" s="204">
        <v>168</v>
      </c>
      <c r="C1135" s="205">
        <v>10089</v>
      </c>
      <c r="D1135" s="182">
        <f>_xlfn.SUMIFS('HOLDS'!M1:M155,'HOLDS'!C1:C155,B1135)+_xlfn.SUMIFS('HOLDS'!M1:M155,'HOLDS'!C1:C155,"CH.GR.MISET")</f>
        <v>0</v>
      </c>
      <c r="E1135" t="s" s="183">
        <v>5</v>
      </c>
      <c r="F1135" s="184">
        <f>VLOOKUP(B1135,'HOLDS'!C1:T155,5,FALSE)</f>
        <v>166.5</v>
      </c>
      <c r="G1135" s="182">
        <f>_xlfn.SUMIFS('HOLDS'!M1:M155,'HOLDS'!C1:C155,B1135)</f>
        <v>0</v>
      </c>
      <c r="H1135" s="185">
        <f>F1135*G1135</f>
        <v>0</v>
      </c>
      <c r="I1135" s="186">
        <f>'INFO'!$D$6</f>
        <v>0</v>
      </c>
      <c r="J1135" s="186">
        <f>'INFO'!$D$7</f>
        <v>0</v>
      </c>
      <c r="K1135" t="s" s="187">
        <f>'INFO'!$D$8</f>
      </c>
      <c r="L1135" s="186">
        <f>'INFO'!$D$9</f>
        <v>0</v>
      </c>
      <c r="M1135" s="186">
        <f>'INFO'!$D$10</f>
        <v>0</v>
      </c>
      <c r="N1135" t="s" s="187">
        <f>'INFO'!$D$11</f>
      </c>
      <c r="O1135" s="186">
        <f>'INFO'!$D$13</f>
        <v>0</v>
      </c>
      <c r="P1135" s="186">
        <f>'INFO'!$D$14</f>
        <v>0</v>
      </c>
      <c r="Q1135" t="s" s="187">
        <f>'INFO'!$D$15</f>
      </c>
      <c r="R1135" s="188">
        <f>'INFO'!$D$17</f>
      </c>
      <c r="S1135" t="s" s="187">
        <f>'INFO'!$D$18</f>
      </c>
      <c r="T1135" t="s" s="187">
        <f>'INFO'!$D$19</f>
      </c>
      <c r="U1135" s="186">
        <f>'INFO'!$D$22</f>
        <v>0</v>
      </c>
      <c r="V1135" s="186">
        <f>'INFO'!$D$23</f>
        <v>0</v>
      </c>
      <c r="W1135" t="s" s="187">
        <f>'INFO'!$D$24</f>
      </c>
      <c r="X1135" s="186">
        <f>'INFO'!$D$25</f>
        <v>0</v>
      </c>
      <c r="Y1135" s="186">
        <f>'INFO'!$D$26</f>
        <v>0</v>
      </c>
      <c r="Z1135" s="186">
        <f>'INFO'!$D$27</f>
        <v>0</v>
      </c>
      <c r="AA1135" t="s" s="187">
        <f>'INFO'!$D$28</f>
      </c>
      <c r="AB1135" s="186">
        <f>'INFO'!$D$29</f>
        <v>0</v>
      </c>
      <c r="AC1135" s="189">
        <f>'INFO'!$J$10</f>
        <v>0</v>
      </c>
      <c r="AD1135" s="186">
        <f>'INFO'!$J$9</f>
        <v>0</v>
      </c>
      <c r="AE1135" s="186">
        <f>IF($G$1110&gt;0,10*$G$1110/D1135,0)</f>
        <v>0</v>
      </c>
    </row>
    <row r="1136" ht="15.35" customHeight="1">
      <c r="A1136" t="s" s="180">
        <v>546</v>
      </c>
      <c r="B1136" t="s" s="204">
        <v>170</v>
      </c>
      <c r="C1136" s="205">
        <v>10089</v>
      </c>
      <c r="D1136" s="182">
        <f>_xlfn.SUMIFS('HOLDS'!M1:M155,'HOLDS'!C1:C155,B1136)+_xlfn.SUMIFS('HOLDS'!M1:M155,'HOLDS'!C1:C155,"CH.GR.MISET")</f>
        <v>0</v>
      </c>
      <c r="E1136" t="s" s="183">
        <v>5</v>
      </c>
      <c r="F1136" s="184">
        <f>VLOOKUP(B1136,'HOLDS'!C1:T155,5,FALSE)</f>
        <v>166.5</v>
      </c>
      <c r="G1136" s="182">
        <f>_xlfn.SUMIFS('HOLDS'!M1:M155,'HOLDS'!C1:C155,B1136)</f>
        <v>0</v>
      </c>
      <c r="H1136" s="185">
        <f>F1136*G1136</f>
        <v>0</v>
      </c>
      <c r="I1136" s="186">
        <f>'INFO'!$D$6</f>
        <v>0</v>
      </c>
      <c r="J1136" s="186">
        <f>'INFO'!$D$7</f>
        <v>0</v>
      </c>
      <c r="K1136" t="s" s="187">
        <f>'INFO'!$D$8</f>
      </c>
      <c r="L1136" s="186">
        <f>'INFO'!$D$9</f>
        <v>0</v>
      </c>
      <c r="M1136" s="186">
        <f>'INFO'!$D$10</f>
        <v>0</v>
      </c>
      <c r="N1136" t="s" s="187">
        <f>'INFO'!$D$11</f>
      </c>
      <c r="O1136" s="186">
        <f>'INFO'!$D$13</f>
        <v>0</v>
      </c>
      <c r="P1136" s="186">
        <f>'INFO'!$D$14</f>
        <v>0</v>
      </c>
      <c r="Q1136" t="s" s="187">
        <f>'INFO'!$D$15</f>
      </c>
      <c r="R1136" s="188">
        <f>'INFO'!$D$17</f>
      </c>
      <c r="S1136" t="s" s="187">
        <f>'INFO'!$D$18</f>
      </c>
      <c r="T1136" t="s" s="187">
        <f>'INFO'!$D$19</f>
      </c>
      <c r="U1136" s="186">
        <f>'INFO'!$D$22</f>
        <v>0</v>
      </c>
      <c r="V1136" s="186">
        <f>'INFO'!$D$23</f>
        <v>0</v>
      </c>
      <c r="W1136" t="s" s="187">
        <f>'INFO'!$D$24</f>
      </c>
      <c r="X1136" s="186">
        <f>'INFO'!$D$25</f>
        <v>0</v>
      </c>
      <c r="Y1136" s="186">
        <f>'INFO'!$D$26</f>
        <v>0</v>
      </c>
      <c r="Z1136" s="186">
        <f>'INFO'!$D$27</f>
        <v>0</v>
      </c>
      <c r="AA1136" t="s" s="187">
        <f>'INFO'!$D$28</f>
      </c>
      <c r="AB1136" s="186">
        <f>'INFO'!$D$29</f>
        <v>0</v>
      </c>
      <c r="AC1136" s="189">
        <f>'INFO'!$J$10</f>
        <v>0</v>
      </c>
      <c r="AD1136" s="186">
        <f>'INFO'!$J$9</f>
        <v>0</v>
      </c>
      <c r="AE1136" s="186">
        <f>IF($G$1110&gt;0,10*$G$1110/D1136,0)</f>
        <v>0</v>
      </c>
    </row>
    <row r="1137" ht="15.35" customHeight="1">
      <c r="A1137" t="s" s="180">
        <v>547</v>
      </c>
      <c r="B1137" t="s" s="204">
        <v>172</v>
      </c>
      <c r="C1137" s="205">
        <v>10089</v>
      </c>
      <c r="D1137" s="182">
        <f>_xlfn.SUMIFS('HOLDS'!M1:M155,'HOLDS'!C1:C155,B1137)+_xlfn.SUMIFS('HOLDS'!M1:M155,'HOLDS'!C1:C155,"CH.GR.MISET")</f>
        <v>0</v>
      </c>
      <c r="E1137" t="s" s="183">
        <v>5</v>
      </c>
      <c r="F1137" s="184">
        <f>VLOOKUP(B1137,'HOLDS'!C1:T155,5,FALSE)</f>
        <v>164.5</v>
      </c>
      <c r="G1137" s="182">
        <f>_xlfn.SUMIFS('HOLDS'!M1:M155,'HOLDS'!C1:C155,B1137)</f>
        <v>0</v>
      </c>
      <c r="H1137" s="185">
        <f>F1137*G1137</f>
        <v>0</v>
      </c>
      <c r="I1137" s="186">
        <f>'INFO'!$D$6</f>
        <v>0</v>
      </c>
      <c r="J1137" s="186">
        <f>'INFO'!$D$7</f>
        <v>0</v>
      </c>
      <c r="K1137" t="s" s="187">
        <f>'INFO'!$D$8</f>
      </c>
      <c r="L1137" s="186">
        <f>'INFO'!$D$9</f>
        <v>0</v>
      </c>
      <c r="M1137" s="186">
        <f>'INFO'!$D$10</f>
        <v>0</v>
      </c>
      <c r="N1137" t="s" s="187">
        <f>'INFO'!$D$11</f>
      </c>
      <c r="O1137" s="186">
        <f>'INFO'!$D$13</f>
        <v>0</v>
      </c>
      <c r="P1137" s="186">
        <f>'INFO'!$D$14</f>
        <v>0</v>
      </c>
      <c r="Q1137" t="s" s="187">
        <f>'INFO'!$D$15</f>
      </c>
      <c r="R1137" s="188">
        <f>'INFO'!$D$17</f>
      </c>
      <c r="S1137" t="s" s="187">
        <f>'INFO'!$D$18</f>
      </c>
      <c r="T1137" t="s" s="187">
        <f>'INFO'!$D$19</f>
      </c>
      <c r="U1137" s="186">
        <f>'INFO'!$D$22</f>
        <v>0</v>
      </c>
      <c r="V1137" s="186">
        <f>'INFO'!$D$23</f>
        <v>0</v>
      </c>
      <c r="W1137" t="s" s="187">
        <f>'INFO'!$D$24</f>
      </c>
      <c r="X1137" s="186">
        <f>'INFO'!$D$25</f>
        <v>0</v>
      </c>
      <c r="Y1137" s="186">
        <f>'INFO'!$D$26</f>
        <v>0</v>
      </c>
      <c r="Z1137" s="186">
        <f>'INFO'!$D$27</f>
        <v>0</v>
      </c>
      <c r="AA1137" t="s" s="187">
        <f>'INFO'!$D$28</f>
      </c>
      <c r="AB1137" s="186">
        <f>'INFO'!$D$29</f>
        <v>0</v>
      </c>
      <c r="AC1137" s="189">
        <f>'INFO'!$J$10</f>
        <v>0</v>
      </c>
      <c r="AD1137" s="186">
        <f>'INFO'!$J$9</f>
        <v>0</v>
      </c>
      <c r="AE1137" s="186">
        <f>IF($G$1110&gt;0,10*$G$1110/D1137,0)</f>
        <v>0</v>
      </c>
    </row>
    <row r="1138" ht="15.35" customHeight="1">
      <c r="A1138" t="s" s="180">
        <v>548</v>
      </c>
      <c r="B1138" t="s" s="204">
        <v>174</v>
      </c>
      <c r="C1138" s="205">
        <v>10089</v>
      </c>
      <c r="D1138" s="182">
        <f>_xlfn.SUMIFS('HOLDS'!M1:M155,'HOLDS'!C1:C155,B1138)+_xlfn.SUMIFS('HOLDS'!M1:M155,'HOLDS'!C1:C155,"CH.GR.MISET")</f>
        <v>0</v>
      </c>
      <c r="E1138" t="s" s="183">
        <v>5</v>
      </c>
      <c r="F1138" s="184">
        <f>VLOOKUP(B1138,'HOLDS'!C1:T155,5,FALSE)</f>
        <v>148</v>
      </c>
      <c r="G1138" s="182">
        <f>_xlfn.SUMIFS('HOLDS'!M1:M155,'HOLDS'!C1:C155,B1138)</f>
        <v>0</v>
      </c>
      <c r="H1138" s="185">
        <f>F1138*G1138</f>
        <v>0</v>
      </c>
      <c r="I1138" s="186">
        <f>'INFO'!$D$6</f>
        <v>0</v>
      </c>
      <c r="J1138" s="186">
        <f>'INFO'!$D$7</f>
        <v>0</v>
      </c>
      <c r="K1138" t="s" s="187">
        <f>'INFO'!$D$8</f>
      </c>
      <c r="L1138" s="186">
        <f>'INFO'!$D$9</f>
        <v>0</v>
      </c>
      <c r="M1138" s="186">
        <f>'INFO'!$D$10</f>
        <v>0</v>
      </c>
      <c r="N1138" t="s" s="187">
        <f>'INFO'!$D$11</f>
      </c>
      <c r="O1138" s="186">
        <f>'INFO'!$D$13</f>
        <v>0</v>
      </c>
      <c r="P1138" s="186">
        <f>'INFO'!$D$14</f>
        <v>0</v>
      </c>
      <c r="Q1138" t="s" s="187">
        <f>'INFO'!$D$15</f>
      </c>
      <c r="R1138" s="188">
        <f>'INFO'!$D$17</f>
      </c>
      <c r="S1138" t="s" s="187">
        <f>'INFO'!$D$18</f>
      </c>
      <c r="T1138" t="s" s="187">
        <f>'INFO'!$D$19</f>
      </c>
      <c r="U1138" s="186">
        <f>'INFO'!$D$22</f>
        <v>0</v>
      </c>
      <c r="V1138" s="186">
        <f>'INFO'!$D$23</f>
        <v>0</v>
      </c>
      <c r="W1138" t="s" s="187">
        <f>'INFO'!$D$24</f>
      </c>
      <c r="X1138" s="186">
        <f>'INFO'!$D$25</f>
        <v>0</v>
      </c>
      <c r="Y1138" s="186">
        <f>'INFO'!$D$26</f>
        <v>0</v>
      </c>
      <c r="Z1138" s="186">
        <f>'INFO'!$D$27</f>
        <v>0</v>
      </c>
      <c r="AA1138" t="s" s="187">
        <f>'INFO'!$D$28</f>
      </c>
      <c r="AB1138" s="186">
        <f>'INFO'!$D$29</f>
        <v>0</v>
      </c>
      <c r="AC1138" s="189">
        <f>'INFO'!$J$10</f>
        <v>0</v>
      </c>
      <c r="AD1138" s="186">
        <f>'INFO'!$J$9</f>
        <v>0</v>
      </c>
      <c r="AE1138" s="186">
        <f>IF($G$1110&gt;0,10*$G$1110/D1138,0)</f>
        <v>0</v>
      </c>
    </row>
    <row r="1139" ht="15.35" customHeight="1">
      <c r="A1139" t="s" s="180">
        <v>549</v>
      </c>
      <c r="B1139" t="s" s="204">
        <v>177</v>
      </c>
      <c r="C1139" s="205">
        <v>10089</v>
      </c>
      <c r="D1139" s="182">
        <f>_xlfn.SUMIFS('HOLDS'!M1:M155,'HOLDS'!C1:C155,B1139)+_xlfn.SUMIFS('HOLDS'!M1:M155,'HOLDS'!C1:C155,"CH.GR.MISET")</f>
        <v>0</v>
      </c>
      <c r="E1139" t="s" s="183">
        <v>5</v>
      </c>
      <c r="F1139" s="184">
        <f>VLOOKUP(B1139,'HOLDS'!C1:T155,5,FALSE)</f>
        <v>155</v>
      </c>
      <c r="G1139" s="182">
        <f>_xlfn.SUMIFS('HOLDS'!M1:M155,'HOLDS'!C1:C155,B1139)</f>
        <v>0</v>
      </c>
      <c r="H1139" s="185">
        <f>F1139*G1139</f>
        <v>0</v>
      </c>
      <c r="I1139" s="186">
        <f>'INFO'!$D$6</f>
        <v>0</v>
      </c>
      <c r="J1139" s="186">
        <f>'INFO'!$D$7</f>
        <v>0</v>
      </c>
      <c r="K1139" t="s" s="187">
        <f>'INFO'!$D$8</f>
      </c>
      <c r="L1139" s="186">
        <f>'INFO'!$D$9</f>
        <v>0</v>
      </c>
      <c r="M1139" s="186">
        <f>'INFO'!$D$10</f>
        <v>0</v>
      </c>
      <c r="N1139" t="s" s="187">
        <f>'INFO'!$D$11</f>
      </c>
      <c r="O1139" s="186">
        <f>'INFO'!$D$13</f>
        <v>0</v>
      </c>
      <c r="P1139" s="186">
        <f>'INFO'!$D$14</f>
        <v>0</v>
      </c>
      <c r="Q1139" t="s" s="187">
        <f>'INFO'!$D$15</f>
      </c>
      <c r="R1139" s="188">
        <f>'INFO'!$D$17</f>
      </c>
      <c r="S1139" t="s" s="187">
        <f>'INFO'!$D$18</f>
      </c>
      <c r="T1139" t="s" s="187">
        <f>'INFO'!$D$19</f>
      </c>
      <c r="U1139" s="186">
        <f>'INFO'!$D$22</f>
        <v>0</v>
      </c>
      <c r="V1139" s="186">
        <f>'INFO'!$D$23</f>
        <v>0</v>
      </c>
      <c r="W1139" t="s" s="187">
        <f>'INFO'!$D$24</f>
      </c>
      <c r="X1139" s="186">
        <f>'INFO'!$D$25</f>
        <v>0</v>
      </c>
      <c r="Y1139" s="186">
        <f>'INFO'!$D$26</f>
        <v>0</v>
      </c>
      <c r="Z1139" s="186">
        <f>'INFO'!$D$27</f>
        <v>0</v>
      </c>
      <c r="AA1139" t="s" s="187">
        <f>'INFO'!$D$28</f>
      </c>
      <c r="AB1139" s="186">
        <f>'INFO'!$D$29</f>
        <v>0</v>
      </c>
      <c r="AC1139" s="189">
        <f>'INFO'!$J$10</f>
        <v>0</v>
      </c>
      <c r="AD1139" s="186">
        <f>'INFO'!$J$9</f>
        <v>0</v>
      </c>
      <c r="AE1139" s="186">
        <f>IF($G$1110&gt;0,10*$G$1110/D1139,0)</f>
        <v>0</v>
      </c>
    </row>
    <row r="1140" ht="15.35" customHeight="1">
      <c r="A1140" t="s" s="180">
        <v>550</v>
      </c>
      <c r="B1140" t="s" s="204">
        <v>180</v>
      </c>
      <c r="C1140" s="205">
        <v>10089</v>
      </c>
      <c r="D1140" s="182">
        <f>_xlfn.SUMIFS('HOLDS'!M1:M155,'HOLDS'!C1:C155,B1140)+_xlfn.SUMIFS('HOLDS'!M1:M155,'HOLDS'!C1:C155,"CH.GR.MISET")</f>
        <v>0</v>
      </c>
      <c r="E1140" t="s" s="183">
        <v>5</v>
      </c>
      <c r="F1140" s="184">
        <f>VLOOKUP(B1140,'HOLDS'!C1:T155,5,FALSE)</f>
        <v>140</v>
      </c>
      <c r="G1140" s="182">
        <f>_xlfn.SUMIFS('HOLDS'!M1:M155,'HOLDS'!C1:C155,B1140)</f>
        <v>0</v>
      </c>
      <c r="H1140" s="185">
        <f>F1140*G1140</f>
        <v>0</v>
      </c>
      <c r="I1140" s="186">
        <f>'INFO'!$D$6</f>
        <v>0</v>
      </c>
      <c r="J1140" s="186">
        <f>'INFO'!$D$7</f>
        <v>0</v>
      </c>
      <c r="K1140" t="s" s="187">
        <f>'INFO'!$D$8</f>
      </c>
      <c r="L1140" s="186">
        <f>'INFO'!$D$9</f>
        <v>0</v>
      </c>
      <c r="M1140" s="186">
        <f>'INFO'!$D$10</f>
        <v>0</v>
      </c>
      <c r="N1140" t="s" s="187">
        <f>'INFO'!$D$11</f>
      </c>
      <c r="O1140" s="186">
        <f>'INFO'!$D$13</f>
        <v>0</v>
      </c>
      <c r="P1140" s="186">
        <f>'INFO'!$D$14</f>
        <v>0</v>
      </c>
      <c r="Q1140" t="s" s="187">
        <f>'INFO'!$D$15</f>
      </c>
      <c r="R1140" s="188">
        <f>'INFO'!$D$17</f>
      </c>
      <c r="S1140" t="s" s="187">
        <f>'INFO'!$D$18</f>
      </c>
      <c r="T1140" t="s" s="187">
        <f>'INFO'!$D$19</f>
      </c>
      <c r="U1140" s="186">
        <f>'INFO'!$D$22</f>
        <v>0</v>
      </c>
      <c r="V1140" s="186">
        <f>'INFO'!$D$23</f>
        <v>0</v>
      </c>
      <c r="W1140" t="s" s="187">
        <f>'INFO'!$D$24</f>
      </c>
      <c r="X1140" s="186">
        <f>'INFO'!$D$25</f>
        <v>0</v>
      </c>
      <c r="Y1140" s="186">
        <f>'INFO'!$D$26</f>
        <v>0</v>
      </c>
      <c r="Z1140" s="186">
        <f>'INFO'!$D$27</f>
        <v>0</v>
      </c>
      <c r="AA1140" t="s" s="187">
        <f>'INFO'!$D$28</f>
      </c>
      <c r="AB1140" s="186">
        <f>'INFO'!$D$29</f>
        <v>0</v>
      </c>
      <c r="AC1140" s="189">
        <f>'INFO'!$J$10</f>
        <v>0</v>
      </c>
      <c r="AD1140" s="186">
        <f>'INFO'!$J$9</f>
        <v>0</v>
      </c>
      <c r="AE1140" s="191">
        <f>IF($G$1110&gt;0,10*$G$1110/D1140,0)</f>
        <v>0</v>
      </c>
    </row>
    <row r="1141" ht="15.35" customHeight="1">
      <c r="A1141" t="s" s="192">
        <v>551</v>
      </c>
      <c r="B1141" t="s" s="202">
        <v>331</v>
      </c>
      <c r="C1141" s="203">
        <v>10089</v>
      </c>
      <c r="D1141" s="169"/>
      <c r="E1141" t="s" s="194">
        <v>5</v>
      </c>
      <c r="F1141" s="195">
        <f>VLOOKUP(B1141,'MACROS'!C1:T87,5,FALSE)</f>
        <v>1993.5</v>
      </c>
      <c r="G1141" s="172">
        <f>_xlfn.SUMIFS('MACROS'!M1:M87,'MACROS'!C1:C87,B1141)</f>
        <v>0</v>
      </c>
      <c r="H1141" s="196">
        <f>F1141*G1141</f>
        <v>0</v>
      </c>
      <c r="I1141" s="197">
        <f>'INFO'!$D$6</f>
        <v>0</v>
      </c>
      <c r="J1141" s="197">
        <f>'INFO'!$D$7</f>
        <v>0</v>
      </c>
      <c r="K1141" t="s" s="198">
        <f>'INFO'!$D$8</f>
      </c>
      <c r="L1141" s="197">
        <f>'INFO'!$D$9</f>
        <v>0</v>
      </c>
      <c r="M1141" s="197">
        <f>'INFO'!$D$10</f>
        <v>0</v>
      </c>
      <c r="N1141" t="s" s="198">
        <f>'INFO'!$D$11</f>
      </c>
      <c r="O1141" s="197">
        <f>'INFO'!$D$13</f>
        <v>0</v>
      </c>
      <c r="P1141" s="197">
        <f>'INFO'!$D$14</f>
        <v>0</v>
      </c>
      <c r="Q1141" t="s" s="198">
        <f>'INFO'!$D$15</f>
      </c>
      <c r="R1141" s="199">
        <f>'INFO'!$D$17</f>
      </c>
      <c r="S1141" t="s" s="198">
        <f>'INFO'!$D$18</f>
      </c>
      <c r="T1141" t="s" s="198">
        <f>'INFO'!$D$19</f>
      </c>
      <c r="U1141" s="197">
        <f>'INFO'!$D$22</f>
        <v>0</v>
      </c>
      <c r="V1141" s="197">
        <f>'INFO'!$D$23</f>
        <v>0</v>
      </c>
      <c r="W1141" t="s" s="198">
        <f>'INFO'!$D$24</f>
      </c>
      <c r="X1141" s="197">
        <f>'INFO'!$D$25</f>
        <v>0</v>
      </c>
      <c r="Y1141" s="197">
        <f>'INFO'!$D$26</f>
        <v>0</v>
      </c>
      <c r="Z1141" s="197">
        <f>'INFO'!$D$27</f>
        <v>0</v>
      </c>
      <c r="AA1141" t="s" s="198">
        <f>'INFO'!$D$28</f>
      </c>
      <c r="AB1141" s="197">
        <f>'INFO'!$D$29</f>
        <v>0</v>
      </c>
      <c r="AC1141" s="200">
        <f>'INFO'!$J$10</f>
        <v>0</v>
      </c>
      <c r="AD1141" s="201">
        <f>'INFO'!$J$9</f>
        <v>0</v>
      </c>
      <c r="AE1141" s="179"/>
    </row>
    <row r="1142" ht="15.35" customHeight="1">
      <c r="A1142" t="s" s="180">
        <v>552</v>
      </c>
      <c r="B1142" t="s" s="204">
        <v>333</v>
      </c>
      <c r="C1142" s="205">
        <v>10089</v>
      </c>
      <c r="D1142" s="182">
        <f>_xlfn.SUMIFS('MACROS'!M1:M87,'MACROS'!C1:C87,B1142)+_xlfn.SUMIFS('MACROS'!M1:M87,'MACROS'!C1:C87,"CH.VM.MISET")</f>
        <v>0</v>
      </c>
      <c r="E1142" t="s" s="183">
        <v>5</v>
      </c>
      <c r="F1142" s="184">
        <f>VLOOKUP(B1142,'MACROS'!C1:T87,5,FALSE)</f>
        <v>164.5</v>
      </c>
      <c r="G1142" s="182">
        <f>_xlfn.SUMIFS('MACROS'!M1:M87,'MACROS'!C1:C87,B1142)</f>
        <v>0</v>
      </c>
      <c r="H1142" s="185">
        <f>F1142*G1142</f>
        <v>0</v>
      </c>
      <c r="I1142" s="186">
        <f>'INFO'!$D$6</f>
        <v>0</v>
      </c>
      <c r="J1142" s="186">
        <f>'INFO'!$D$7</f>
        <v>0</v>
      </c>
      <c r="K1142" t="s" s="187">
        <f>'INFO'!$D$8</f>
      </c>
      <c r="L1142" s="186">
        <f>'INFO'!$D$9</f>
        <v>0</v>
      </c>
      <c r="M1142" s="186">
        <f>'INFO'!$D$10</f>
        <v>0</v>
      </c>
      <c r="N1142" t="s" s="187">
        <f>'INFO'!$D$11</f>
      </c>
      <c r="O1142" s="186">
        <f>'INFO'!$D$13</f>
        <v>0</v>
      </c>
      <c r="P1142" s="186">
        <f>'INFO'!$D$14</f>
        <v>0</v>
      </c>
      <c r="Q1142" t="s" s="187">
        <f>'INFO'!$D$15</f>
      </c>
      <c r="R1142" s="188">
        <f>'INFO'!$D$17</f>
      </c>
      <c r="S1142" t="s" s="187">
        <f>'INFO'!$D$18</f>
      </c>
      <c r="T1142" t="s" s="187">
        <f>'INFO'!$D$19</f>
      </c>
      <c r="U1142" s="186">
        <f>'INFO'!$D$22</f>
        <v>0</v>
      </c>
      <c r="V1142" s="186">
        <f>'INFO'!$D$23</f>
        <v>0</v>
      </c>
      <c r="W1142" t="s" s="187">
        <f>'INFO'!$D$24</f>
      </c>
      <c r="X1142" s="186">
        <f>'INFO'!$D$25</f>
        <v>0</v>
      </c>
      <c r="Y1142" s="186">
        <f>'INFO'!$D$26</f>
        <v>0</v>
      </c>
      <c r="Z1142" s="186">
        <f>'INFO'!$D$27</f>
        <v>0</v>
      </c>
      <c r="AA1142" t="s" s="187">
        <f>'INFO'!$D$28</f>
      </c>
      <c r="AB1142" s="186">
        <f>'INFO'!$D$29</f>
        <v>0</v>
      </c>
      <c r="AC1142" s="189">
        <f>'INFO'!$J$10</f>
        <v>0</v>
      </c>
      <c r="AD1142" s="186">
        <f>'INFO'!$J$9</f>
        <v>0</v>
      </c>
      <c r="AE1142" s="190">
        <f>IF($G$1141&gt;0,10*$G$1141/D1142,0)</f>
        <v>0</v>
      </c>
    </row>
    <row r="1143" ht="15.35" customHeight="1">
      <c r="A1143" t="s" s="180">
        <v>553</v>
      </c>
      <c r="B1143" t="s" s="204">
        <v>335</v>
      </c>
      <c r="C1143" s="205">
        <v>10089</v>
      </c>
      <c r="D1143" s="182">
        <f>_xlfn.SUMIFS('MACROS'!M1:M87,'MACROS'!C1:C87,B1143)+_xlfn.SUMIFS('MACROS'!M1:M87,'MACROS'!C1:C87,"CH.VM.MISET")</f>
        <v>0</v>
      </c>
      <c r="E1143" t="s" s="183">
        <v>5</v>
      </c>
      <c r="F1143" s="184">
        <f>VLOOKUP(B1143,'MACROS'!C1:T87,5,FALSE)</f>
        <v>167.5</v>
      </c>
      <c r="G1143" s="182">
        <f>_xlfn.SUMIFS('MACROS'!M1:M87,'MACROS'!C1:C87,B1143)</f>
        <v>0</v>
      </c>
      <c r="H1143" s="185">
        <f>F1143*G1143</f>
        <v>0</v>
      </c>
      <c r="I1143" s="186">
        <f>'INFO'!$D$6</f>
        <v>0</v>
      </c>
      <c r="J1143" s="186">
        <f>'INFO'!$D$7</f>
        <v>0</v>
      </c>
      <c r="K1143" t="s" s="187">
        <f>'INFO'!$D$8</f>
      </c>
      <c r="L1143" s="186">
        <f>'INFO'!$D$9</f>
        <v>0</v>
      </c>
      <c r="M1143" s="186">
        <f>'INFO'!$D$10</f>
        <v>0</v>
      </c>
      <c r="N1143" t="s" s="187">
        <f>'INFO'!$D$11</f>
      </c>
      <c r="O1143" s="186">
        <f>'INFO'!$D$13</f>
        <v>0</v>
      </c>
      <c r="P1143" s="186">
        <f>'INFO'!$D$14</f>
        <v>0</v>
      </c>
      <c r="Q1143" t="s" s="187">
        <f>'INFO'!$D$15</f>
      </c>
      <c r="R1143" s="188">
        <f>'INFO'!$D$17</f>
      </c>
      <c r="S1143" t="s" s="187">
        <f>'INFO'!$D$18</f>
      </c>
      <c r="T1143" t="s" s="187">
        <f>'INFO'!$D$19</f>
      </c>
      <c r="U1143" s="186">
        <f>'INFO'!$D$22</f>
        <v>0</v>
      </c>
      <c r="V1143" s="186">
        <f>'INFO'!$D$23</f>
        <v>0</v>
      </c>
      <c r="W1143" t="s" s="187">
        <f>'INFO'!$D$24</f>
      </c>
      <c r="X1143" s="186">
        <f>'INFO'!$D$25</f>
        <v>0</v>
      </c>
      <c r="Y1143" s="186">
        <f>'INFO'!$D$26</f>
        <v>0</v>
      </c>
      <c r="Z1143" s="186">
        <f>'INFO'!$D$27</f>
        <v>0</v>
      </c>
      <c r="AA1143" t="s" s="187">
        <f>'INFO'!$D$28</f>
      </c>
      <c r="AB1143" s="186">
        <f>'INFO'!$D$29</f>
        <v>0</v>
      </c>
      <c r="AC1143" s="189">
        <f>'INFO'!$J$10</f>
        <v>0</v>
      </c>
      <c r="AD1143" s="186">
        <f>'INFO'!$J$9</f>
        <v>0</v>
      </c>
      <c r="AE1143" s="186">
        <f>IF($G$1141&gt;0,10*$G$1141/D1143,0)</f>
        <v>0</v>
      </c>
    </row>
    <row r="1144" ht="15.35" customHeight="1">
      <c r="A1144" t="s" s="180">
        <v>554</v>
      </c>
      <c r="B1144" t="s" s="204">
        <v>337</v>
      </c>
      <c r="C1144" s="205">
        <v>10089</v>
      </c>
      <c r="D1144" s="182">
        <f>_xlfn.SUMIFS('MACROS'!M1:M87,'MACROS'!C1:C87,B1144)+_xlfn.SUMIFS('MACROS'!M1:M87,'MACROS'!C1:C87,"CH.VM.MISET")</f>
        <v>0</v>
      </c>
      <c r="E1144" t="s" s="183">
        <v>5</v>
      </c>
      <c r="F1144" s="184">
        <f>VLOOKUP(B1144,'MACROS'!C1:T87,5,FALSE)</f>
        <v>139.5</v>
      </c>
      <c r="G1144" s="182">
        <f>_xlfn.SUMIFS('MACROS'!M1:M87,'MACROS'!C1:C87,B1144)</f>
        <v>0</v>
      </c>
      <c r="H1144" s="185">
        <f>F1144*G1144</f>
        <v>0</v>
      </c>
      <c r="I1144" s="186">
        <f>'INFO'!$D$6</f>
        <v>0</v>
      </c>
      <c r="J1144" s="186">
        <f>'INFO'!$D$7</f>
        <v>0</v>
      </c>
      <c r="K1144" t="s" s="187">
        <f>'INFO'!$D$8</f>
      </c>
      <c r="L1144" s="186">
        <f>'INFO'!$D$9</f>
        <v>0</v>
      </c>
      <c r="M1144" s="186">
        <f>'INFO'!$D$10</f>
        <v>0</v>
      </c>
      <c r="N1144" t="s" s="187">
        <f>'INFO'!$D$11</f>
      </c>
      <c r="O1144" s="186">
        <f>'INFO'!$D$13</f>
        <v>0</v>
      </c>
      <c r="P1144" s="186">
        <f>'INFO'!$D$14</f>
        <v>0</v>
      </c>
      <c r="Q1144" t="s" s="187">
        <f>'INFO'!$D$15</f>
      </c>
      <c r="R1144" s="188">
        <f>'INFO'!$D$17</f>
      </c>
      <c r="S1144" t="s" s="187">
        <f>'INFO'!$D$18</f>
      </c>
      <c r="T1144" t="s" s="187">
        <f>'INFO'!$D$19</f>
      </c>
      <c r="U1144" s="186">
        <f>'INFO'!$D$22</f>
        <v>0</v>
      </c>
      <c r="V1144" s="186">
        <f>'INFO'!$D$23</f>
        <v>0</v>
      </c>
      <c r="W1144" t="s" s="187">
        <f>'INFO'!$D$24</f>
      </c>
      <c r="X1144" s="186">
        <f>'INFO'!$D$25</f>
        <v>0</v>
      </c>
      <c r="Y1144" s="186">
        <f>'INFO'!$D$26</f>
        <v>0</v>
      </c>
      <c r="Z1144" s="186">
        <f>'INFO'!$D$27</f>
        <v>0</v>
      </c>
      <c r="AA1144" t="s" s="187">
        <f>'INFO'!$D$28</f>
      </c>
      <c r="AB1144" s="186">
        <f>'INFO'!$D$29</f>
        <v>0</v>
      </c>
      <c r="AC1144" s="189">
        <f>'INFO'!$J$10</f>
        <v>0</v>
      </c>
      <c r="AD1144" s="186">
        <f>'INFO'!$J$9</f>
        <v>0</v>
      </c>
      <c r="AE1144" s="186">
        <f>IF($G$1141&gt;0,10*$G$1141/D1144,0)</f>
        <v>0</v>
      </c>
    </row>
    <row r="1145" ht="15.35" customHeight="1">
      <c r="A1145" t="s" s="180">
        <v>555</v>
      </c>
      <c r="B1145" t="s" s="204">
        <v>339</v>
      </c>
      <c r="C1145" s="205">
        <v>10089</v>
      </c>
      <c r="D1145" s="182">
        <f>_xlfn.SUMIFS('MACROS'!M1:M87,'MACROS'!C1:C87,B1145)+_xlfn.SUMIFS('MACROS'!M1:M87,'MACROS'!C1:C87,"CH.VM.MISET")</f>
        <v>0</v>
      </c>
      <c r="E1145" t="s" s="183">
        <v>5</v>
      </c>
      <c r="F1145" s="184">
        <f>VLOOKUP(B1145,'MACROS'!C1:T87,5,FALSE)</f>
        <v>134</v>
      </c>
      <c r="G1145" s="182">
        <f>_xlfn.SUMIFS('MACROS'!M1:M87,'MACROS'!C1:C87,B1145)</f>
        <v>0</v>
      </c>
      <c r="H1145" s="185">
        <f>F1145*G1145</f>
        <v>0</v>
      </c>
      <c r="I1145" s="186">
        <f>'INFO'!$D$6</f>
        <v>0</v>
      </c>
      <c r="J1145" s="186">
        <f>'INFO'!$D$7</f>
        <v>0</v>
      </c>
      <c r="K1145" t="s" s="187">
        <f>'INFO'!$D$8</f>
      </c>
      <c r="L1145" s="186">
        <f>'INFO'!$D$9</f>
        <v>0</v>
      </c>
      <c r="M1145" s="186">
        <f>'INFO'!$D$10</f>
        <v>0</v>
      </c>
      <c r="N1145" t="s" s="187">
        <f>'INFO'!$D$11</f>
      </c>
      <c r="O1145" s="186">
        <f>'INFO'!$D$13</f>
        <v>0</v>
      </c>
      <c r="P1145" s="186">
        <f>'INFO'!$D$14</f>
        <v>0</v>
      </c>
      <c r="Q1145" t="s" s="187">
        <f>'INFO'!$D$15</f>
      </c>
      <c r="R1145" s="188">
        <f>'INFO'!$D$17</f>
      </c>
      <c r="S1145" t="s" s="187">
        <f>'INFO'!$D$18</f>
      </c>
      <c r="T1145" t="s" s="187">
        <f>'INFO'!$D$19</f>
      </c>
      <c r="U1145" s="186">
        <f>'INFO'!$D$22</f>
        <v>0</v>
      </c>
      <c r="V1145" s="186">
        <f>'INFO'!$D$23</f>
        <v>0</v>
      </c>
      <c r="W1145" t="s" s="187">
        <f>'INFO'!$D$24</f>
      </c>
      <c r="X1145" s="186">
        <f>'INFO'!$D$25</f>
        <v>0</v>
      </c>
      <c r="Y1145" s="186">
        <f>'INFO'!$D$26</f>
        <v>0</v>
      </c>
      <c r="Z1145" s="186">
        <f>'INFO'!$D$27</f>
        <v>0</v>
      </c>
      <c r="AA1145" t="s" s="187">
        <f>'INFO'!$D$28</f>
      </c>
      <c r="AB1145" s="186">
        <f>'INFO'!$D$29</f>
        <v>0</v>
      </c>
      <c r="AC1145" s="189">
        <f>'INFO'!$J$10</f>
        <v>0</v>
      </c>
      <c r="AD1145" s="186">
        <f>'INFO'!$J$9</f>
        <v>0</v>
      </c>
      <c r="AE1145" s="186">
        <f>IF($G$1141&gt;0,10*$G$1141/D1145,0)</f>
        <v>0</v>
      </c>
    </row>
    <row r="1146" ht="15.35" customHeight="1">
      <c r="A1146" t="s" s="180">
        <v>556</v>
      </c>
      <c r="B1146" t="s" s="204">
        <v>341</v>
      </c>
      <c r="C1146" s="205">
        <v>10089</v>
      </c>
      <c r="D1146" s="182">
        <f>_xlfn.SUMIFS('MACROS'!M1:M87,'MACROS'!C1:C87,B1146)+_xlfn.SUMIFS('MACROS'!M1:M87,'MACROS'!C1:C87,"CH.VM.MISET")</f>
        <v>0</v>
      </c>
      <c r="E1146" t="s" s="183">
        <v>5</v>
      </c>
      <c r="F1146" s="184">
        <f>VLOOKUP(B1146,'MACROS'!C1:T87,5,FALSE)</f>
        <v>179</v>
      </c>
      <c r="G1146" s="182">
        <f>_xlfn.SUMIFS('MACROS'!M1:M87,'MACROS'!C1:C87,B1146)</f>
        <v>0</v>
      </c>
      <c r="H1146" s="185">
        <f>F1146*G1146</f>
        <v>0</v>
      </c>
      <c r="I1146" s="186">
        <f>'INFO'!$D$6</f>
        <v>0</v>
      </c>
      <c r="J1146" s="186">
        <f>'INFO'!$D$7</f>
        <v>0</v>
      </c>
      <c r="K1146" t="s" s="187">
        <f>'INFO'!$D$8</f>
      </c>
      <c r="L1146" s="186">
        <f>'INFO'!$D$9</f>
        <v>0</v>
      </c>
      <c r="M1146" s="186">
        <f>'INFO'!$D$10</f>
        <v>0</v>
      </c>
      <c r="N1146" t="s" s="187">
        <f>'INFO'!$D$11</f>
      </c>
      <c r="O1146" s="186">
        <f>'INFO'!$D$13</f>
        <v>0</v>
      </c>
      <c r="P1146" s="186">
        <f>'INFO'!$D$14</f>
        <v>0</v>
      </c>
      <c r="Q1146" t="s" s="187">
        <f>'INFO'!$D$15</f>
      </c>
      <c r="R1146" s="188">
        <f>'INFO'!$D$17</f>
      </c>
      <c r="S1146" t="s" s="187">
        <f>'INFO'!$D$18</f>
      </c>
      <c r="T1146" t="s" s="187">
        <f>'INFO'!$D$19</f>
      </c>
      <c r="U1146" s="186">
        <f>'INFO'!$D$22</f>
        <v>0</v>
      </c>
      <c r="V1146" s="186">
        <f>'INFO'!$D$23</f>
        <v>0</v>
      </c>
      <c r="W1146" t="s" s="187">
        <f>'INFO'!$D$24</f>
      </c>
      <c r="X1146" s="186">
        <f>'INFO'!$D$25</f>
        <v>0</v>
      </c>
      <c r="Y1146" s="186">
        <f>'INFO'!$D$26</f>
        <v>0</v>
      </c>
      <c r="Z1146" s="186">
        <f>'INFO'!$D$27</f>
        <v>0</v>
      </c>
      <c r="AA1146" t="s" s="187">
        <f>'INFO'!$D$28</f>
      </c>
      <c r="AB1146" s="186">
        <f>'INFO'!$D$29</f>
        <v>0</v>
      </c>
      <c r="AC1146" s="189">
        <f>'INFO'!$J$10</f>
        <v>0</v>
      </c>
      <c r="AD1146" s="186">
        <f>'INFO'!$J$9</f>
        <v>0</v>
      </c>
      <c r="AE1146" s="186">
        <f>IF($G$1141&gt;0,10*$G$1141/D1146,0)</f>
        <v>0</v>
      </c>
    </row>
    <row r="1147" ht="15.35" customHeight="1">
      <c r="A1147" t="s" s="180">
        <v>557</v>
      </c>
      <c r="B1147" t="s" s="204">
        <v>343</v>
      </c>
      <c r="C1147" s="205">
        <v>10089</v>
      </c>
      <c r="D1147" s="182">
        <f>_xlfn.SUMIFS('MACROS'!M1:M87,'MACROS'!C1:C87,B1147)+_xlfn.SUMIFS('MACROS'!M1:M87,'MACROS'!C1:C87,"CH.VM.MISET")</f>
        <v>0</v>
      </c>
      <c r="E1147" t="s" s="183">
        <v>5</v>
      </c>
      <c r="F1147" s="184">
        <f>VLOOKUP(B1147,'MACROS'!C1:T87,5,FALSE)</f>
        <v>177.5</v>
      </c>
      <c r="G1147" s="182">
        <f>_xlfn.SUMIFS('MACROS'!M1:M87,'MACROS'!C1:C87,B1147)</f>
        <v>0</v>
      </c>
      <c r="H1147" s="185">
        <f>F1147*G1147</f>
        <v>0</v>
      </c>
      <c r="I1147" s="186">
        <f>'INFO'!$D$6</f>
        <v>0</v>
      </c>
      <c r="J1147" s="186">
        <f>'INFO'!$D$7</f>
        <v>0</v>
      </c>
      <c r="K1147" t="s" s="187">
        <f>'INFO'!$D$8</f>
      </c>
      <c r="L1147" s="186">
        <f>'INFO'!$D$9</f>
        <v>0</v>
      </c>
      <c r="M1147" s="186">
        <f>'INFO'!$D$10</f>
        <v>0</v>
      </c>
      <c r="N1147" t="s" s="187">
        <f>'INFO'!$D$11</f>
      </c>
      <c r="O1147" s="186">
        <f>'INFO'!$D$13</f>
        <v>0</v>
      </c>
      <c r="P1147" s="186">
        <f>'INFO'!$D$14</f>
        <v>0</v>
      </c>
      <c r="Q1147" t="s" s="187">
        <f>'INFO'!$D$15</f>
      </c>
      <c r="R1147" s="188">
        <f>'INFO'!$D$17</f>
      </c>
      <c r="S1147" t="s" s="187">
        <f>'INFO'!$D$18</f>
      </c>
      <c r="T1147" t="s" s="187">
        <f>'INFO'!$D$19</f>
      </c>
      <c r="U1147" s="186">
        <f>'INFO'!$D$22</f>
        <v>0</v>
      </c>
      <c r="V1147" s="186">
        <f>'INFO'!$D$23</f>
        <v>0</v>
      </c>
      <c r="W1147" t="s" s="187">
        <f>'INFO'!$D$24</f>
      </c>
      <c r="X1147" s="186">
        <f>'INFO'!$D$25</f>
        <v>0</v>
      </c>
      <c r="Y1147" s="186">
        <f>'INFO'!$D$26</f>
        <v>0</v>
      </c>
      <c r="Z1147" s="186">
        <f>'INFO'!$D$27</f>
        <v>0</v>
      </c>
      <c r="AA1147" t="s" s="187">
        <f>'INFO'!$D$28</f>
      </c>
      <c r="AB1147" s="186">
        <f>'INFO'!$D$29</f>
        <v>0</v>
      </c>
      <c r="AC1147" s="189">
        <f>'INFO'!$J$10</f>
        <v>0</v>
      </c>
      <c r="AD1147" s="186">
        <f>'INFO'!$J$9</f>
        <v>0</v>
      </c>
      <c r="AE1147" s="186">
        <f>IF($G$1141&gt;0,10*$G$1141/D1147,0)</f>
        <v>0</v>
      </c>
    </row>
    <row r="1148" ht="15.35" customHeight="1">
      <c r="A1148" t="s" s="180">
        <v>558</v>
      </c>
      <c r="B1148" t="s" s="204">
        <v>345</v>
      </c>
      <c r="C1148" s="205">
        <v>10089</v>
      </c>
      <c r="D1148" s="182">
        <f>_xlfn.SUMIFS('MACROS'!M1:M87,'MACROS'!C1:C87,B1148)+_xlfn.SUMIFS('MACROS'!M1:M87,'MACROS'!C1:C87,"CH.VM.MISET")</f>
        <v>0</v>
      </c>
      <c r="E1148" t="s" s="183">
        <v>5</v>
      </c>
      <c r="F1148" s="184">
        <f>VLOOKUP(B1148,'MACROS'!C1:T87,5,FALSE)</f>
        <v>166.5</v>
      </c>
      <c r="G1148" s="182">
        <f>_xlfn.SUMIFS('MACROS'!M1:M87,'MACROS'!C1:C87,B1148)</f>
        <v>0</v>
      </c>
      <c r="H1148" s="185">
        <f>F1148*G1148</f>
        <v>0</v>
      </c>
      <c r="I1148" s="186">
        <f>'INFO'!$D$6</f>
        <v>0</v>
      </c>
      <c r="J1148" s="186">
        <f>'INFO'!$D$7</f>
        <v>0</v>
      </c>
      <c r="K1148" t="s" s="187">
        <f>'INFO'!$D$8</f>
      </c>
      <c r="L1148" s="186">
        <f>'INFO'!$D$9</f>
        <v>0</v>
      </c>
      <c r="M1148" s="186">
        <f>'INFO'!$D$10</f>
        <v>0</v>
      </c>
      <c r="N1148" t="s" s="187">
        <f>'INFO'!$D$11</f>
      </c>
      <c r="O1148" s="186">
        <f>'INFO'!$D$13</f>
        <v>0</v>
      </c>
      <c r="P1148" s="186">
        <f>'INFO'!$D$14</f>
        <v>0</v>
      </c>
      <c r="Q1148" t="s" s="187">
        <f>'INFO'!$D$15</f>
      </c>
      <c r="R1148" s="188">
        <f>'INFO'!$D$17</f>
      </c>
      <c r="S1148" t="s" s="187">
        <f>'INFO'!$D$18</f>
      </c>
      <c r="T1148" t="s" s="187">
        <f>'INFO'!$D$19</f>
      </c>
      <c r="U1148" s="186">
        <f>'INFO'!$D$22</f>
        <v>0</v>
      </c>
      <c r="V1148" s="186">
        <f>'INFO'!$D$23</f>
        <v>0</v>
      </c>
      <c r="W1148" t="s" s="187">
        <f>'INFO'!$D$24</f>
      </c>
      <c r="X1148" s="186">
        <f>'INFO'!$D$25</f>
        <v>0</v>
      </c>
      <c r="Y1148" s="186">
        <f>'INFO'!$D$26</f>
        <v>0</v>
      </c>
      <c r="Z1148" s="186">
        <f>'INFO'!$D$27</f>
        <v>0</v>
      </c>
      <c r="AA1148" t="s" s="187">
        <f>'INFO'!$D$28</f>
      </c>
      <c r="AB1148" s="186">
        <f>'INFO'!$D$29</f>
        <v>0</v>
      </c>
      <c r="AC1148" s="189">
        <f>'INFO'!$J$10</f>
        <v>0</v>
      </c>
      <c r="AD1148" s="186">
        <f>'INFO'!$J$9</f>
        <v>0</v>
      </c>
      <c r="AE1148" s="186">
        <f>IF($G$1141&gt;0,10*$G$1141/D1148,0)</f>
        <v>0</v>
      </c>
    </row>
    <row r="1149" ht="15.35" customHeight="1">
      <c r="A1149" t="s" s="180">
        <v>559</v>
      </c>
      <c r="B1149" t="s" s="204">
        <v>347</v>
      </c>
      <c r="C1149" s="205">
        <v>10089</v>
      </c>
      <c r="D1149" s="182">
        <f>_xlfn.SUMIFS('MACROS'!M1:M87,'MACROS'!C1:C87,B1149)+_xlfn.SUMIFS('MACROS'!M1:M87,'MACROS'!C1:C87,"CH.VM.MISET")</f>
        <v>0</v>
      </c>
      <c r="E1149" t="s" s="183">
        <v>5</v>
      </c>
      <c r="F1149" s="184">
        <f>VLOOKUP(B1149,'MACROS'!C1:T87,5,FALSE)</f>
        <v>156.5</v>
      </c>
      <c r="G1149" s="182">
        <f>_xlfn.SUMIFS('MACROS'!M1:M87,'MACROS'!C1:C87,B1149)</f>
        <v>0</v>
      </c>
      <c r="H1149" s="185">
        <f>F1149*G1149</f>
        <v>0</v>
      </c>
      <c r="I1149" s="186">
        <f>'INFO'!$D$6</f>
        <v>0</v>
      </c>
      <c r="J1149" s="186">
        <f>'INFO'!$D$7</f>
        <v>0</v>
      </c>
      <c r="K1149" t="s" s="187">
        <f>'INFO'!$D$8</f>
      </c>
      <c r="L1149" s="186">
        <f>'INFO'!$D$9</f>
        <v>0</v>
      </c>
      <c r="M1149" s="186">
        <f>'INFO'!$D$10</f>
        <v>0</v>
      </c>
      <c r="N1149" t="s" s="187">
        <f>'INFO'!$D$11</f>
      </c>
      <c r="O1149" s="186">
        <f>'INFO'!$D$13</f>
        <v>0</v>
      </c>
      <c r="P1149" s="186">
        <f>'INFO'!$D$14</f>
        <v>0</v>
      </c>
      <c r="Q1149" t="s" s="187">
        <f>'INFO'!$D$15</f>
      </c>
      <c r="R1149" s="188">
        <f>'INFO'!$D$17</f>
      </c>
      <c r="S1149" t="s" s="187">
        <f>'INFO'!$D$18</f>
      </c>
      <c r="T1149" t="s" s="187">
        <f>'INFO'!$D$19</f>
      </c>
      <c r="U1149" s="186">
        <f>'INFO'!$D$22</f>
        <v>0</v>
      </c>
      <c r="V1149" s="186">
        <f>'INFO'!$D$23</f>
        <v>0</v>
      </c>
      <c r="W1149" t="s" s="187">
        <f>'INFO'!$D$24</f>
      </c>
      <c r="X1149" s="186">
        <f>'INFO'!$D$25</f>
        <v>0</v>
      </c>
      <c r="Y1149" s="186">
        <f>'INFO'!$D$26</f>
        <v>0</v>
      </c>
      <c r="Z1149" s="186">
        <f>'INFO'!$D$27</f>
        <v>0</v>
      </c>
      <c r="AA1149" t="s" s="187">
        <f>'INFO'!$D$28</f>
      </c>
      <c r="AB1149" s="186">
        <f>'INFO'!$D$29</f>
        <v>0</v>
      </c>
      <c r="AC1149" s="189">
        <f>'INFO'!$J$10</f>
        <v>0</v>
      </c>
      <c r="AD1149" s="186">
        <f>'INFO'!$J$9</f>
        <v>0</v>
      </c>
      <c r="AE1149" s="186">
        <f>IF($G$1141&gt;0,10*$G$1141/D1149,0)</f>
        <v>0</v>
      </c>
    </row>
    <row r="1150" ht="15.35" customHeight="1">
      <c r="A1150" t="s" s="180">
        <v>560</v>
      </c>
      <c r="B1150" t="s" s="204">
        <v>349</v>
      </c>
      <c r="C1150" s="205">
        <v>10089</v>
      </c>
      <c r="D1150" s="182">
        <f>_xlfn.SUMIFS('MACROS'!M1:M87,'MACROS'!C1:C87,B1150)+_xlfn.SUMIFS('MACROS'!M1:M87,'MACROS'!C1:C87,"CH.VM.MISET")</f>
        <v>0</v>
      </c>
      <c r="E1150" t="s" s="183">
        <v>5</v>
      </c>
      <c r="F1150" s="184">
        <f>VLOOKUP(B1150,'MACROS'!C1:T87,5,FALSE)</f>
        <v>161</v>
      </c>
      <c r="G1150" s="182">
        <f>_xlfn.SUMIFS('MACROS'!M1:M87,'MACROS'!C1:C87,B1150)</f>
        <v>0</v>
      </c>
      <c r="H1150" s="185">
        <f>F1150*G1150</f>
        <v>0</v>
      </c>
      <c r="I1150" s="186">
        <f>'INFO'!$D$6</f>
        <v>0</v>
      </c>
      <c r="J1150" s="186">
        <f>'INFO'!$D$7</f>
        <v>0</v>
      </c>
      <c r="K1150" t="s" s="187">
        <f>'INFO'!$D$8</f>
      </c>
      <c r="L1150" s="186">
        <f>'INFO'!$D$9</f>
        <v>0</v>
      </c>
      <c r="M1150" s="186">
        <f>'INFO'!$D$10</f>
        <v>0</v>
      </c>
      <c r="N1150" t="s" s="187">
        <f>'INFO'!$D$11</f>
      </c>
      <c r="O1150" s="186">
        <f>'INFO'!$D$13</f>
        <v>0</v>
      </c>
      <c r="P1150" s="186">
        <f>'INFO'!$D$14</f>
        <v>0</v>
      </c>
      <c r="Q1150" t="s" s="187">
        <f>'INFO'!$D$15</f>
      </c>
      <c r="R1150" s="188">
        <f>'INFO'!$D$17</f>
      </c>
      <c r="S1150" t="s" s="187">
        <f>'INFO'!$D$18</f>
      </c>
      <c r="T1150" t="s" s="187">
        <f>'INFO'!$D$19</f>
      </c>
      <c r="U1150" s="186">
        <f>'INFO'!$D$22</f>
        <v>0</v>
      </c>
      <c r="V1150" s="186">
        <f>'INFO'!$D$23</f>
        <v>0</v>
      </c>
      <c r="W1150" t="s" s="187">
        <f>'INFO'!$D$24</f>
      </c>
      <c r="X1150" s="186">
        <f>'INFO'!$D$25</f>
        <v>0</v>
      </c>
      <c r="Y1150" s="186">
        <f>'INFO'!$D$26</f>
        <v>0</v>
      </c>
      <c r="Z1150" s="186">
        <f>'INFO'!$D$27</f>
        <v>0</v>
      </c>
      <c r="AA1150" t="s" s="187">
        <f>'INFO'!$D$28</f>
      </c>
      <c r="AB1150" s="186">
        <f>'INFO'!$D$29</f>
        <v>0</v>
      </c>
      <c r="AC1150" s="189">
        <f>'INFO'!$J$10</f>
        <v>0</v>
      </c>
      <c r="AD1150" s="186">
        <f>'INFO'!$J$9</f>
        <v>0</v>
      </c>
      <c r="AE1150" s="186">
        <f>IF($G$1141&gt;0,10*$G$1141/D1150,0)</f>
        <v>0</v>
      </c>
    </row>
    <row r="1151" ht="15.35" customHeight="1">
      <c r="A1151" t="s" s="180">
        <v>561</v>
      </c>
      <c r="B1151" t="s" s="204">
        <v>351</v>
      </c>
      <c r="C1151" s="205">
        <v>10089</v>
      </c>
      <c r="D1151" s="182">
        <f>_xlfn.SUMIFS('MACROS'!M1:M87,'MACROS'!C1:C87,B1151)+_xlfn.SUMIFS('MACROS'!M1:M87,'MACROS'!C1:C87,"CH.VM.MISET")</f>
        <v>0</v>
      </c>
      <c r="E1151" t="s" s="183">
        <v>5</v>
      </c>
      <c r="F1151" s="184">
        <f>VLOOKUP(B1151,'MACROS'!C1:T87,5,FALSE)</f>
        <v>164.5</v>
      </c>
      <c r="G1151" s="182">
        <f>_xlfn.SUMIFS('MACROS'!M1:M87,'MACROS'!C1:C87,B1151)</f>
        <v>0</v>
      </c>
      <c r="H1151" s="185">
        <f>F1151*G1151</f>
        <v>0</v>
      </c>
      <c r="I1151" s="186">
        <f>'INFO'!$D$6</f>
        <v>0</v>
      </c>
      <c r="J1151" s="186">
        <f>'INFO'!$D$7</f>
        <v>0</v>
      </c>
      <c r="K1151" t="s" s="187">
        <f>'INFO'!$D$8</f>
      </c>
      <c r="L1151" s="186">
        <f>'INFO'!$D$9</f>
        <v>0</v>
      </c>
      <c r="M1151" s="186">
        <f>'INFO'!$D$10</f>
        <v>0</v>
      </c>
      <c r="N1151" t="s" s="187">
        <f>'INFO'!$D$11</f>
      </c>
      <c r="O1151" s="186">
        <f>'INFO'!$D$13</f>
        <v>0</v>
      </c>
      <c r="P1151" s="186">
        <f>'INFO'!$D$14</f>
        <v>0</v>
      </c>
      <c r="Q1151" t="s" s="187">
        <f>'INFO'!$D$15</f>
      </c>
      <c r="R1151" s="188">
        <f>'INFO'!$D$17</f>
      </c>
      <c r="S1151" t="s" s="187">
        <f>'INFO'!$D$18</f>
      </c>
      <c r="T1151" t="s" s="187">
        <f>'INFO'!$D$19</f>
      </c>
      <c r="U1151" s="186">
        <f>'INFO'!$D$22</f>
        <v>0</v>
      </c>
      <c r="V1151" s="186">
        <f>'INFO'!$D$23</f>
        <v>0</v>
      </c>
      <c r="W1151" t="s" s="187">
        <f>'INFO'!$D$24</f>
      </c>
      <c r="X1151" s="186">
        <f>'INFO'!$D$25</f>
        <v>0</v>
      </c>
      <c r="Y1151" s="186">
        <f>'INFO'!$D$26</f>
        <v>0</v>
      </c>
      <c r="Z1151" s="186">
        <f>'INFO'!$D$27</f>
        <v>0</v>
      </c>
      <c r="AA1151" t="s" s="187">
        <f>'INFO'!$D$28</f>
      </c>
      <c r="AB1151" s="186">
        <f>'INFO'!$D$29</f>
        <v>0</v>
      </c>
      <c r="AC1151" s="189">
        <f>'INFO'!$J$10</f>
        <v>0</v>
      </c>
      <c r="AD1151" s="186">
        <f>'INFO'!$J$9</f>
        <v>0</v>
      </c>
      <c r="AE1151" s="186">
        <f>IF($G$1141&gt;0,10*$G$1141/D1151,0)</f>
        <v>0</v>
      </c>
    </row>
    <row r="1152" ht="15.35" customHeight="1">
      <c r="A1152" t="s" s="180">
        <v>562</v>
      </c>
      <c r="B1152" t="s" s="204">
        <v>353</v>
      </c>
      <c r="C1152" s="205">
        <v>10089</v>
      </c>
      <c r="D1152" s="182">
        <f>_xlfn.SUMIFS('MACROS'!M1:M87,'MACROS'!C1:C87,B1152)+_xlfn.SUMIFS('MACROS'!M1:M87,'MACROS'!C1:C87,"CH.VM.MISET")</f>
        <v>0</v>
      </c>
      <c r="E1152" t="s" s="183">
        <v>5</v>
      </c>
      <c r="F1152" s="184">
        <f>VLOOKUP(B1152,'MACROS'!C1:T87,5,FALSE)</f>
        <v>168</v>
      </c>
      <c r="G1152" s="182">
        <f>_xlfn.SUMIFS('MACROS'!M1:M87,'MACROS'!C1:C87,B1152)</f>
        <v>0</v>
      </c>
      <c r="H1152" s="185">
        <f>F1152*G1152</f>
        <v>0</v>
      </c>
      <c r="I1152" s="186">
        <f>'INFO'!$D$6</f>
        <v>0</v>
      </c>
      <c r="J1152" s="186">
        <f>'INFO'!$D$7</f>
        <v>0</v>
      </c>
      <c r="K1152" t="s" s="187">
        <f>'INFO'!$D$8</f>
      </c>
      <c r="L1152" s="186">
        <f>'INFO'!$D$9</f>
        <v>0</v>
      </c>
      <c r="M1152" s="186">
        <f>'INFO'!$D$10</f>
        <v>0</v>
      </c>
      <c r="N1152" t="s" s="187">
        <f>'INFO'!$D$11</f>
      </c>
      <c r="O1152" s="186">
        <f>'INFO'!$D$13</f>
        <v>0</v>
      </c>
      <c r="P1152" s="186">
        <f>'INFO'!$D$14</f>
        <v>0</v>
      </c>
      <c r="Q1152" t="s" s="187">
        <f>'INFO'!$D$15</f>
      </c>
      <c r="R1152" s="188">
        <f>'INFO'!$D$17</f>
      </c>
      <c r="S1152" t="s" s="187">
        <f>'INFO'!$D$18</f>
      </c>
      <c r="T1152" t="s" s="187">
        <f>'INFO'!$D$19</f>
      </c>
      <c r="U1152" s="186">
        <f>'INFO'!$D$22</f>
        <v>0</v>
      </c>
      <c r="V1152" s="186">
        <f>'INFO'!$D$23</f>
        <v>0</v>
      </c>
      <c r="W1152" t="s" s="187">
        <f>'INFO'!$D$24</f>
      </c>
      <c r="X1152" s="186">
        <f>'INFO'!$D$25</f>
        <v>0</v>
      </c>
      <c r="Y1152" s="186">
        <f>'INFO'!$D$26</f>
        <v>0</v>
      </c>
      <c r="Z1152" s="186">
        <f>'INFO'!$D$27</f>
        <v>0</v>
      </c>
      <c r="AA1152" t="s" s="187">
        <f>'INFO'!$D$28</f>
      </c>
      <c r="AB1152" s="186">
        <f>'INFO'!$D$29</f>
        <v>0</v>
      </c>
      <c r="AC1152" s="189">
        <f>'INFO'!$J$10</f>
        <v>0</v>
      </c>
      <c r="AD1152" s="186">
        <f>'INFO'!$J$9</f>
        <v>0</v>
      </c>
      <c r="AE1152" s="186">
        <f>IF($G$1141&gt;0,10*$G$1141/D1152,0)</f>
        <v>0</v>
      </c>
    </row>
    <row r="1153" ht="15.35" customHeight="1">
      <c r="A1153" t="s" s="180">
        <v>563</v>
      </c>
      <c r="B1153" t="s" s="204">
        <v>355</v>
      </c>
      <c r="C1153" s="205">
        <v>10089</v>
      </c>
      <c r="D1153" s="182">
        <f>_xlfn.SUMIFS('MACROS'!M1:M87,'MACROS'!C1:C87,B1153)+_xlfn.SUMIFS('MACROS'!M1:M87,'MACROS'!C1:C87,"CH.VM.MISET")</f>
        <v>0</v>
      </c>
      <c r="E1153" t="s" s="183">
        <v>5</v>
      </c>
      <c r="F1153" s="184">
        <f>VLOOKUP(B1153,'MACROS'!C1:T87,5,FALSE)</f>
        <v>136</v>
      </c>
      <c r="G1153" s="182">
        <f>_xlfn.SUMIFS('MACROS'!M1:M87,'MACROS'!C1:C87,B1153)</f>
        <v>0</v>
      </c>
      <c r="H1153" s="185">
        <f>F1153*G1153</f>
        <v>0</v>
      </c>
      <c r="I1153" s="186">
        <f>'INFO'!$D$6</f>
        <v>0</v>
      </c>
      <c r="J1153" s="186">
        <f>'INFO'!$D$7</f>
        <v>0</v>
      </c>
      <c r="K1153" t="s" s="187">
        <f>'INFO'!$D$8</f>
      </c>
      <c r="L1153" s="186">
        <f>'INFO'!$D$9</f>
        <v>0</v>
      </c>
      <c r="M1153" s="186">
        <f>'INFO'!$D$10</f>
        <v>0</v>
      </c>
      <c r="N1153" t="s" s="187">
        <f>'INFO'!$D$11</f>
      </c>
      <c r="O1153" s="186">
        <f>'INFO'!$D$13</f>
        <v>0</v>
      </c>
      <c r="P1153" s="186">
        <f>'INFO'!$D$14</f>
        <v>0</v>
      </c>
      <c r="Q1153" t="s" s="187">
        <f>'INFO'!$D$15</f>
      </c>
      <c r="R1153" s="188">
        <f>'INFO'!$D$17</f>
      </c>
      <c r="S1153" t="s" s="187">
        <f>'INFO'!$D$18</f>
      </c>
      <c r="T1153" t="s" s="187">
        <f>'INFO'!$D$19</f>
      </c>
      <c r="U1153" s="186">
        <f>'INFO'!$D$22</f>
        <v>0</v>
      </c>
      <c r="V1153" s="186">
        <f>'INFO'!$D$23</f>
        <v>0</v>
      </c>
      <c r="W1153" t="s" s="187">
        <f>'INFO'!$D$24</f>
      </c>
      <c r="X1153" s="186">
        <f>'INFO'!$D$25</f>
        <v>0</v>
      </c>
      <c r="Y1153" s="186">
        <f>'INFO'!$D$26</f>
        <v>0</v>
      </c>
      <c r="Z1153" s="186">
        <f>'INFO'!$D$27</f>
        <v>0</v>
      </c>
      <c r="AA1153" t="s" s="187">
        <f>'INFO'!$D$28</f>
      </c>
      <c r="AB1153" s="186">
        <f>'INFO'!$D$29</f>
        <v>0</v>
      </c>
      <c r="AC1153" s="189">
        <f>'INFO'!$J$10</f>
        <v>0</v>
      </c>
      <c r="AD1153" s="186">
        <f>'INFO'!$J$9</f>
        <v>0</v>
      </c>
      <c r="AE1153" s="186">
        <f>IF($G$1141&gt;0,10*$G$1141/D1153,0)</f>
        <v>0</v>
      </c>
    </row>
    <row r="1154" ht="15.35" customHeight="1">
      <c r="A1154" t="s" s="180">
        <v>564</v>
      </c>
      <c r="B1154" t="s" s="204">
        <v>357</v>
      </c>
      <c r="C1154" s="205">
        <v>10089</v>
      </c>
      <c r="D1154" s="182">
        <f>_xlfn.SUMIFS('MACROS'!M1:M87,'MACROS'!C1:C87,B1154)+_xlfn.SUMIFS('MACROS'!M1:M87,'MACROS'!C1:C87,"CH.VM.MISET")</f>
        <v>0</v>
      </c>
      <c r="E1154" t="s" s="183">
        <v>5</v>
      </c>
      <c r="F1154" s="184">
        <f>VLOOKUP(B1154,'MACROS'!C1:T87,5,FALSE)</f>
        <v>162.5</v>
      </c>
      <c r="G1154" s="182">
        <f>_xlfn.SUMIFS('MACROS'!M1:M87,'MACROS'!C1:C87,B1154)</f>
        <v>0</v>
      </c>
      <c r="H1154" s="185">
        <f>F1154*G1154</f>
        <v>0</v>
      </c>
      <c r="I1154" s="186">
        <f>'INFO'!$D$6</f>
        <v>0</v>
      </c>
      <c r="J1154" s="186">
        <f>'INFO'!$D$7</f>
        <v>0</v>
      </c>
      <c r="K1154" t="s" s="187">
        <f>'INFO'!$D$8</f>
      </c>
      <c r="L1154" s="186">
        <f>'INFO'!$D$9</f>
        <v>0</v>
      </c>
      <c r="M1154" s="186">
        <f>'INFO'!$D$10</f>
        <v>0</v>
      </c>
      <c r="N1154" t="s" s="187">
        <f>'INFO'!$D$11</f>
      </c>
      <c r="O1154" s="186">
        <f>'INFO'!$D$13</f>
        <v>0</v>
      </c>
      <c r="P1154" s="186">
        <f>'INFO'!$D$14</f>
        <v>0</v>
      </c>
      <c r="Q1154" t="s" s="187">
        <f>'INFO'!$D$15</f>
      </c>
      <c r="R1154" s="188">
        <f>'INFO'!$D$17</f>
      </c>
      <c r="S1154" t="s" s="187">
        <f>'INFO'!$D$18</f>
      </c>
      <c r="T1154" t="s" s="187">
        <f>'INFO'!$D$19</f>
      </c>
      <c r="U1154" s="186">
        <f>'INFO'!$D$22</f>
        <v>0</v>
      </c>
      <c r="V1154" s="186">
        <f>'INFO'!$D$23</f>
        <v>0</v>
      </c>
      <c r="W1154" t="s" s="187">
        <f>'INFO'!$D$24</f>
      </c>
      <c r="X1154" s="186">
        <f>'INFO'!$D$25</f>
        <v>0</v>
      </c>
      <c r="Y1154" s="186">
        <f>'INFO'!$D$26</f>
        <v>0</v>
      </c>
      <c r="Z1154" s="186">
        <f>'INFO'!$D$27</f>
        <v>0</v>
      </c>
      <c r="AA1154" t="s" s="187">
        <f>'INFO'!$D$28</f>
      </c>
      <c r="AB1154" s="186">
        <f>'INFO'!$D$29</f>
        <v>0</v>
      </c>
      <c r="AC1154" s="189">
        <f>'INFO'!$J$10</f>
        <v>0</v>
      </c>
      <c r="AD1154" s="186">
        <f>'INFO'!$J$9</f>
        <v>0</v>
      </c>
      <c r="AE1154" s="186">
        <f>IF($G$1141&gt;0,10*$G$1141/D1154,0)</f>
        <v>0</v>
      </c>
    </row>
    <row r="1155" ht="15.35" customHeight="1">
      <c r="A1155" t="s" s="180">
        <v>565</v>
      </c>
      <c r="B1155" t="s" s="204">
        <v>359</v>
      </c>
      <c r="C1155" s="205">
        <v>10089</v>
      </c>
      <c r="D1155" s="182">
        <f>_xlfn.SUMIFS('MACROS'!M1:M87,'MACROS'!C1:C87,B1155)+_xlfn.SUMIFS('MACROS'!M1:M87,'MACROS'!C1:C87,"CH.VM.MISET")</f>
        <v>0</v>
      </c>
      <c r="E1155" t="s" s="183">
        <v>5</v>
      </c>
      <c r="F1155" s="184">
        <f>VLOOKUP(B1155,'MACROS'!C1:T87,5,FALSE)</f>
        <v>138</v>
      </c>
      <c r="G1155" s="182">
        <f>_xlfn.SUMIFS('MACROS'!M1:M87,'MACROS'!C1:C87,B1155)</f>
        <v>0</v>
      </c>
      <c r="H1155" s="185">
        <f>F1155*G1155</f>
        <v>0</v>
      </c>
      <c r="I1155" s="186">
        <f>'INFO'!$D$6</f>
        <v>0</v>
      </c>
      <c r="J1155" s="186">
        <f>'INFO'!$D$7</f>
        <v>0</v>
      </c>
      <c r="K1155" t="s" s="187">
        <f>'INFO'!$D$8</f>
      </c>
      <c r="L1155" s="186">
        <f>'INFO'!$D$9</f>
        <v>0</v>
      </c>
      <c r="M1155" s="186">
        <f>'INFO'!$D$10</f>
        <v>0</v>
      </c>
      <c r="N1155" t="s" s="187">
        <f>'INFO'!$D$11</f>
      </c>
      <c r="O1155" s="186">
        <f>'INFO'!$D$13</f>
        <v>0</v>
      </c>
      <c r="P1155" s="186">
        <f>'INFO'!$D$14</f>
        <v>0</v>
      </c>
      <c r="Q1155" t="s" s="187">
        <f>'INFO'!$D$15</f>
      </c>
      <c r="R1155" s="188">
        <f>'INFO'!$D$17</f>
      </c>
      <c r="S1155" t="s" s="187">
        <f>'INFO'!$D$18</f>
      </c>
      <c r="T1155" t="s" s="187">
        <f>'INFO'!$D$19</f>
      </c>
      <c r="U1155" s="186">
        <f>'INFO'!$D$22</f>
        <v>0</v>
      </c>
      <c r="V1155" s="186">
        <f>'INFO'!$D$23</f>
        <v>0</v>
      </c>
      <c r="W1155" t="s" s="187">
        <f>'INFO'!$D$24</f>
      </c>
      <c r="X1155" s="186">
        <f>'INFO'!$D$25</f>
        <v>0</v>
      </c>
      <c r="Y1155" s="186">
        <f>'INFO'!$D$26</f>
        <v>0</v>
      </c>
      <c r="Z1155" s="186">
        <f>'INFO'!$D$27</f>
        <v>0</v>
      </c>
      <c r="AA1155" t="s" s="187">
        <f>'INFO'!$D$28</f>
      </c>
      <c r="AB1155" s="186">
        <f>'INFO'!$D$29</f>
        <v>0</v>
      </c>
      <c r="AC1155" s="189">
        <f>'INFO'!$J$10</f>
        <v>0</v>
      </c>
      <c r="AD1155" s="186">
        <f>'INFO'!$J$9</f>
        <v>0</v>
      </c>
      <c r="AE1155" s="191">
        <f>IF($G$1141&gt;0,10*$G$1141/D1155,0)</f>
        <v>0</v>
      </c>
    </row>
    <row r="1156" ht="15.35" customHeight="1">
      <c r="A1156" t="s" s="192">
        <v>566</v>
      </c>
      <c r="B1156" t="s" s="192">
        <v>361</v>
      </c>
      <c r="C1156" s="213">
        <v>10130</v>
      </c>
      <c r="D1156" s="169"/>
      <c r="E1156" t="s" s="194">
        <v>5</v>
      </c>
      <c r="F1156" s="195">
        <f>VLOOKUP(B1156,'MACROS'!C1:T87,5,FALSE)</f>
        <v>2494.5</v>
      </c>
      <c r="G1156" s="172">
        <f>_xlfn.SUMIFS('MACROS'!M1:M87,'MACROS'!C1:C87,B1156)</f>
        <v>0</v>
      </c>
      <c r="H1156" s="196">
        <f>F1156*G1156</f>
        <v>0</v>
      </c>
      <c r="I1156" s="197">
        <f>'INFO'!$D$6</f>
        <v>0</v>
      </c>
      <c r="J1156" s="197">
        <f>'INFO'!$D$7</f>
        <v>0</v>
      </c>
      <c r="K1156" t="s" s="198">
        <f>'INFO'!$D$8</f>
      </c>
      <c r="L1156" s="197">
        <f>'INFO'!$D$9</f>
        <v>0</v>
      </c>
      <c r="M1156" s="197">
        <f>'INFO'!$D$10</f>
        <v>0</v>
      </c>
      <c r="N1156" t="s" s="198">
        <f>'INFO'!$D$11</f>
      </c>
      <c r="O1156" s="197">
        <f>'INFO'!$D$13</f>
        <v>0</v>
      </c>
      <c r="P1156" s="197">
        <f>'INFO'!$D$14</f>
        <v>0</v>
      </c>
      <c r="Q1156" t="s" s="198">
        <f>'INFO'!$D$15</f>
      </c>
      <c r="R1156" s="199">
        <f>'INFO'!$D$17</f>
      </c>
      <c r="S1156" t="s" s="198">
        <f>'INFO'!$D$18</f>
      </c>
      <c r="T1156" t="s" s="198">
        <f>'INFO'!$D$19</f>
      </c>
      <c r="U1156" s="197">
        <f>'INFO'!$D$22</f>
        <v>0</v>
      </c>
      <c r="V1156" s="197">
        <f>'INFO'!$D$23</f>
        <v>0</v>
      </c>
      <c r="W1156" t="s" s="198">
        <f>'INFO'!$D$24</f>
      </c>
      <c r="X1156" s="197">
        <f>'INFO'!$D$25</f>
        <v>0</v>
      </c>
      <c r="Y1156" s="197">
        <f>'INFO'!$D$26</f>
        <v>0</v>
      </c>
      <c r="Z1156" s="197">
        <f>'INFO'!$D$27</f>
        <v>0</v>
      </c>
      <c r="AA1156" t="s" s="198">
        <f>'INFO'!$D$28</f>
      </c>
      <c r="AB1156" s="197">
        <f>'INFO'!$D$29</f>
        <v>0</v>
      </c>
      <c r="AC1156" s="200">
        <f>'INFO'!$J$10</f>
        <v>0</v>
      </c>
      <c r="AD1156" s="201">
        <f>'INFO'!$J$9</f>
        <v>0</v>
      </c>
      <c r="AE1156" s="179"/>
    </row>
    <row r="1157" ht="15.35" customHeight="1">
      <c r="A1157" t="s" s="180">
        <v>567</v>
      </c>
      <c r="B1157" t="s" s="180">
        <v>363</v>
      </c>
      <c r="C1157" s="210">
        <v>10130</v>
      </c>
      <c r="D1157" s="182">
        <f>_xlfn.SUMIFS('MACROS'!M1:M87,'MACROS'!C1:C87,B1157)+_xlfn.SUMIFS('MACROS'!M1:M87,'MACROS'!C1:C87,"CH.VM.MIDTSET")</f>
        <v>0</v>
      </c>
      <c r="E1157" t="s" s="183">
        <v>5</v>
      </c>
      <c r="F1157" s="184">
        <f>VLOOKUP(B1157,'MACROS'!C1:T87,5,FALSE)</f>
        <v>206</v>
      </c>
      <c r="G1157" s="182">
        <f>_xlfn.SUMIFS('MACROS'!M1:M87,'MACROS'!C1:C87,B1157)</f>
        <v>0</v>
      </c>
      <c r="H1157" s="185">
        <f>F1157*G1157</f>
        <v>0</v>
      </c>
      <c r="I1157" s="186">
        <f>'INFO'!$D$6</f>
        <v>0</v>
      </c>
      <c r="J1157" s="186">
        <f>'INFO'!$D$7</f>
        <v>0</v>
      </c>
      <c r="K1157" t="s" s="187">
        <f>'INFO'!$D$8</f>
      </c>
      <c r="L1157" s="186">
        <f>'INFO'!$D$9</f>
        <v>0</v>
      </c>
      <c r="M1157" s="186">
        <f>'INFO'!$D$10</f>
        <v>0</v>
      </c>
      <c r="N1157" t="s" s="187">
        <f>'INFO'!$D$11</f>
      </c>
      <c r="O1157" s="186">
        <f>'INFO'!$D$13</f>
        <v>0</v>
      </c>
      <c r="P1157" s="186">
        <f>'INFO'!$D$14</f>
        <v>0</v>
      </c>
      <c r="Q1157" t="s" s="187">
        <f>'INFO'!$D$15</f>
      </c>
      <c r="R1157" s="188">
        <f>'INFO'!$D$17</f>
      </c>
      <c r="S1157" t="s" s="187">
        <f>'INFO'!$D$18</f>
      </c>
      <c r="T1157" t="s" s="187">
        <f>'INFO'!$D$19</f>
      </c>
      <c r="U1157" s="186">
        <f>'INFO'!$D$22</f>
        <v>0</v>
      </c>
      <c r="V1157" s="186">
        <f>'INFO'!$D$23</f>
        <v>0</v>
      </c>
      <c r="W1157" t="s" s="187">
        <f>'INFO'!$D$24</f>
      </c>
      <c r="X1157" s="186">
        <f>'INFO'!$D$25</f>
        <v>0</v>
      </c>
      <c r="Y1157" s="186">
        <f>'INFO'!$D$26</f>
        <v>0</v>
      </c>
      <c r="Z1157" s="186">
        <f>'INFO'!$D$27</f>
        <v>0</v>
      </c>
      <c r="AA1157" t="s" s="187">
        <f>'INFO'!$D$28</f>
      </c>
      <c r="AB1157" s="186">
        <f>'INFO'!$D$29</f>
        <v>0</v>
      </c>
      <c r="AC1157" s="189">
        <f>'INFO'!$J$10</f>
        <v>0</v>
      </c>
      <c r="AD1157" s="186">
        <f>'INFO'!$J$9</f>
        <v>0</v>
      </c>
      <c r="AE1157" s="190">
        <f>IF($G$1156&gt;0,10*$G$1156/D1157,0)</f>
        <v>0</v>
      </c>
    </row>
    <row r="1158" ht="15.35" customHeight="1">
      <c r="A1158" t="s" s="180">
        <v>568</v>
      </c>
      <c r="B1158" t="s" s="180">
        <v>365</v>
      </c>
      <c r="C1158" s="210">
        <v>10130</v>
      </c>
      <c r="D1158" s="182">
        <f>_xlfn.SUMIFS('MACROS'!M1:M87,'MACROS'!C1:C87,B1158)+_xlfn.SUMIFS('MACROS'!M1:M87,'MACROS'!C1:C87,"CH.VM.MIDTSET")</f>
        <v>0</v>
      </c>
      <c r="E1158" t="s" s="183">
        <v>5</v>
      </c>
      <c r="F1158" s="184">
        <f>VLOOKUP(B1158,'MACROS'!C1:T87,5,FALSE)</f>
        <v>212.5</v>
      </c>
      <c r="G1158" s="182">
        <f>_xlfn.SUMIFS('MACROS'!M1:M87,'MACROS'!C1:C87,B1158)</f>
        <v>0</v>
      </c>
      <c r="H1158" s="185">
        <f>F1158*G1158</f>
        <v>0</v>
      </c>
      <c r="I1158" s="186">
        <f>'INFO'!$D$6</f>
        <v>0</v>
      </c>
      <c r="J1158" s="186">
        <f>'INFO'!$D$7</f>
        <v>0</v>
      </c>
      <c r="K1158" t="s" s="187">
        <f>'INFO'!$D$8</f>
      </c>
      <c r="L1158" s="186">
        <f>'INFO'!$D$9</f>
        <v>0</v>
      </c>
      <c r="M1158" s="186">
        <f>'INFO'!$D$10</f>
        <v>0</v>
      </c>
      <c r="N1158" t="s" s="187">
        <f>'INFO'!$D$11</f>
      </c>
      <c r="O1158" s="186">
        <f>'INFO'!$D$13</f>
        <v>0</v>
      </c>
      <c r="P1158" s="186">
        <f>'INFO'!$D$14</f>
        <v>0</v>
      </c>
      <c r="Q1158" t="s" s="187">
        <f>'INFO'!$D$15</f>
      </c>
      <c r="R1158" s="188">
        <f>'INFO'!$D$17</f>
      </c>
      <c r="S1158" t="s" s="187">
        <f>'INFO'!$D$18</f>
      </c>
      <c r="T1158" t="s" s="187">
        <f>'INFO'!$D$19</f>
      </c>
      <c r="U1158" s="186">
        <f>'INFO'!$D$22</f>
        <v>0</v>
      </c>
      <c r="V1158" s="186">
        <f>'INFO'!$D$23</f>
        <v>0</v>
      </c>
      <c r="W1158" t="s" s="187">
        <f>'INFO'!$D$24</f>
      </c>
      <c r="X1158" s="186">
        <f>'INFO'!$D$25</f>
        <v>0</v>
      </c>
      <c r="Y1158" s="186">
        <f>'INFO'!$D$26</f>
        <v>0</v>
      </c>
      <c r="Z1158" s="186">
        <f>'INFO'!$D$27</f>
        <v>0</v>
      </c>
      <c r="AA1158" t="s" s="187">
        <f>'INFO'!$D$28</f>
      </c>
      <c r="AB1158" s="186">
        <f>'INFO'!$D$29</f>
        <v>0</v>
      </c>
      <c r="AC1158" s="189">
        <f>'INFO'!$J$10</f>
        <v>0</v>
      </c>
      <c r="AD1158" s="186">
        <f>'INFO'!$J$9</f>
        <v>0</v>
      </c>
      <c r="AE1158" s="186">
        <f>IF($G$1156&gt;0,10*$G$1156/D1158,0)</f>
        <v>0</v>
      </c>
    </row>
    <row r="1159" ht="15.35" customHeight="1">
      <c r="A1159" t="s" s="180">
        <v>569</v>
      </c>
      <c r="B1159" t="s" s="180">
        <v>367</v>
      </c>
      <c r="C1159" s="210">
        <v>10130</v>
      </c>
      <c r="D1159" s="182">
        <f>_xlfn.SUMIFS('MACROS'!M1:M87,'MACROS'!C1:C87,B1159)+_xlfn.SUMIFS('MACROS'!M1:M87,'MACROS'!C1:C87,"CH.VM.MIDTSET")</f>
        <v>0</v>
      </c>
      <c r="E1159" t="s" s="183">
        <v>5</v>
      </c>
      <c r="F1159" s="184">
        <f>VLOOKUP(B1159,'MACROS'!C1:T87,5,FALSE)</f>
        <v>170</v>
      </c>
      <c r="G1159" s="182">
        <f>_xlfn.SUMIFS('MACROS'!M1:M87,'MACROS'!C1:C87,B1159)</f>
        <v>0</v>
      </c>
      <c r="H1159" s="185">
        <f>F1159*G1159</f>
        <v>0</v>
      </c>
      <c r="I1159" s="186">
        <f>'INFO'!$D$6</f>
        <v>0</v>
      </c>
      <c r="J1159" s="186">
        <f>'INFO'!$D$7</f>
        <v>0</v>
      </c>
      <c r="K1159" t="s" s="187">
        <f>'INFO'!$D$8</f>
      </c>
      <c r="L1159" s="186">
        <f>'INFO'!$D$9</f>
        <v>0</v>
      </c>
      <c r="M1159" s="186">
        <f>'INFO'!$D$10</f>
        <v>0</v>
      </c>
      <c r="N1159" t="s" s="187">
        <f>'INFO'!$D$11</f>
      </c>
      <c r="O1159" s="186">
        <f>'INFO'!$D$13</f>
        <v>0</v>
      </c>
      <c r="P1159" s="186">
        <f>'INFO'!$D$14</f>
        <v>0</v>
      </c>
      <c r="Q1159" t="s" s="187">
        <f>'INFO'!$D$15</f>
      </c>
      <c r="R1159" s="188">
        <f>'INFO'!$D$17</f>
      </c>
      <c r="S1159" t="s" s="187">
        <f>'INFO'!$D$18</f>
      </c>
      <c r="T1159" t="s" s="187">
        <f>'INFO'!$D$19</f>
      </c>
      <c r="U1159" s="186">
        <f>'INFO'!$D$22</f>
        <v>0</v>
      </c>
      <c r="V1159" s="186">
        <f>'INFO'!$D$23</f>
        <v>0</v>
      </c>
      <c r="W1159" t="s" s="187">
        <f>'INFO'!$D$24</f>
      </c>
      <c r="X1159" s="186">
        <f>'INFO'!$D$25</f>
        <v>0</v>
      </c>
      <c r="Y1159" s="186">
        <f>'INFO'!$D$26</f>
        <v>0</v>
      </c>
      <c r="Z1159" s="186">
        <f>'INFO'!$D$27</f>
        <v>0</v>
      </c>
      <c r="AA1159" t="s" s="187">
        <f>'INFO'!$D$28</f>
      </c>
      <c r="AB1159" s="186">
        <f>'INFO'!$D$29</f>
        <v>0</v>
      </c>
      <c r="AC1159" s="189">
        <f>'INFO'!$J$10</f>
        <v>0</v>
      </c>
      <c r="AD1159" s="186">
        <f>'INFO'!$J$9</f>
        <v>0</v>
      </c>
      <c r="AE1159" s="186">
        <f>IF($G$1156&gt;0,10*$G$1156/D1159,0)</f>
        <v>0</v>
      </c>
    </row>
    <row r="1160" ht="15.35" customHeight="1">
      <c r="A1160" t="s" s="180">
        <v>570</v>
      </c>
      <c r="B1160" t="s" s="180">
        <v>369</v>
      </c>
      <c r="C1160" s="210">
        <v>10130</v>
      </c>
      <c r="D1160" s="182">
        <f>_xlfn.SUMIFS('MACROS'!M1:M87,'MACROS'!C1:C87,B1160)+_xlfn.SUMIFS('MACROS'!M1:M87,'MACROS'!C1:C87,"CH.VM.MIDTSET")</f>
        <v>0</v>
      </c>
      <c r="E1160" t="s" s="183">
        <v>5</v>
      </c>
      <c r="F1160" s="184">
        <f>VLOOKUP(B1160,'MACROS'!C1:T87,5,FALSE)</f>
        <v>161</v>
      </c>
      <c r="G1160" s="182">
        <f>_xlfn.SUMIFS('MACROS'!M1:M87,'MACROS'!C1:C87,B1160)</f>
        <v>0</v>
      </c>
      <c r="H1160" s="185">
        <f>F1160*G1160</f>
        <v>0</v>
      </c>
      <c r="I1160" s="186">
        <f>'INFO'!$D$6</f>
        <v>0</v>
      </c>
      <c r="J1160" s="186">
        <f>'INFO'!$D$7</f>
        <v>0</v>
      </c>
      <c r="K1160" t="s" s="187">
        <f>'INFO'!$D$8</f>
      </c>
      <c r="L1160" s="186">
        <f>'INFO'!$D$9</f>
        <v>0</v>
      </c>
      <c r="M1160" s="186">
        <f>'INFO'!$D$10</f>
        <v>0</v>
      </c>
      <c r="N1160" t="s" s="187">
        <f>'INFO'!$D$11</f>
      </c>
      <c r="O1160" s="186">
        <f>'INFO'!$D$13</f>
        <v>0</v>
      </c>
      <c r="P1160" s="186">
        <f>'INFO'!$D$14</f>
        <v>0</v>
      </c>
      <c r="Q1160" t="s" s="187">
        <f>'INFO'!$D$15</f>
      </c>
      <c r="R1160" s="188">
        <f>'INFO'!$D$17</f>
      </c>
      <c r="S1160" t="s" s="187">
        <f>'INFO'!$D$18</f>
      </c>
      <c r="T1160" t="s" s="187">
        <f>'INFO'!$D$19</f>
      </c>
      <c r="U1160" s="186">
        <f>'INFO'!$D$22</f>
        <v>0</v>
      </c>
      <c r="V1160" s="186">
        <f>'INFO'!$D$23</f>
        <v>0</v>
      </c>
      <c r="W1160" t="s" s="187">
        <f>'INFO'!$D$24</f>
      </c>
      <c r="X1160" s="186">
        <f>'INFO'!$D$25</f>
        <v>0</v>
      </c>
      <c r="Y1160" s="186">
        <f>'INFO'!$D$26</f>
        <v>0</v>
      </c>
      <c r="Z1160" s="186">
        <f>'INFO'!$D$27</f>
        <v>0</v>
      </c>
      <c r="AA1160" t="s" s="187">
        <f>'INFO'!$D$28</f>
      </c>
      <c r="AB1160" s="186">
        <f>'INFO'!$D$29</f>
        <v>0</v>
      </c>
      <c r="AC1160" s="189">
        <f>'INFO'!$J$10</f>
        <v>0</v>
      </c>
      <c r="AD1160" s="186">
        <f>'INFO'!$J$9</f>
        <v>0</v>
      </c>
      <c r="AE1160" s="186">
        <f>IF($G$1156&gt;0,10*$G$1156/D1160,0)</f>
        <v>0</v>
      </c>
    </row>
    <row r="1161" ht="15.35" customHeight="1">
      <c r="A1161" t="s" s="180">
        <v>571</v>
      </c>
      <c r="B1161" t="s" s="180">
        <v>371</v>
      </c>
      <c r="C1161" s="210">
        <v>10130</v>
      </c>
      <c r="D1161" s="182">
        <f>_xlfn.SUMIFS('MACROS'!M1:M87,'MACROS'!C1:C87,B1161)+_xlfn.SUMIFS('MACROS'!M1:M87,'MACROS'!C1:C87,"CH.VM.MIDTSET")</f>
        <v>0</v>
      </c>
      <c r="E1161" t="s" s="183">
        <v>5</v>
      </c>
      <c r="F1161" s="184">
        <f>VLOOKUP(B1161,'MACROS'!C1:T87,5,FALSE)</f>
        <v>230</v>
      </c>
      <c r="G1161" s="182">
        <f>_xlfn.SUMIFS('MACROS'!M1:M87,'MACROS'!C1:C87,B1161)</f>
        <v>0</v>
      </c>
      <c r="H1161" s="185">
        <f>F1161*G1161</f>
        <v>0</v>
      </c>
      <c r="I1161" s="186">
        <f>'INFO'!$D$6</f>
        <v>0</v>
      </c>
      <c r="J1161" s="186">
        <f>'INFO'!$D$7</f>
        <v>0</v>
      </c>
      <c r="K1161" t="s" s="187">
        <f>'INFO'!$D$8</f>
      </c>
      <c r="L1161" s="186">
        <f>'INFO'!$D$9</f>
        <v>0</v>
      </c>
      <c r="M1161" s="186">
        <f>'INFO'!$D$10</f>
        <v>0</v>
      </c>
      <c r="N1161" t="s" s="187">
        <f>'INFO'!$D$11</f>
      </c>
      <c r="O1161" s="186">
        <f>'INFO'!$D$13</f>
        <v>0</v>
      </c>
      <c r="P1161" s="186">
        <f>'INFO'!$D$14</f>
        <v>0</v>
      </c>
      <c r="Q1161" t="s" s="187">
        <f>'INFO'!$D$15</f>
      </c>
      <c r="R1161" s="188">
        <f>'INFO'!$D$17</f>
      </c>
      <c r="S1161" t="s" s="187">
        <f>'INFO'!$D$18</f>
      </c>
      <c r="T1161" t="s" s="187">
        <f>'INFO'!$D$19</f>
      </c>
      <c r="U1161" s="186">
        <f>'INFO'!$D$22</f>
        <v>0</v>
      </c>
      <c r="V1161" s="186">
        <f>'INFO'!$D$23</f>
        <v>0</v>
      </c>
      <c r="W1161" t="s" s="187">
        <f>'INFO'!$D$24</f>
      </c>
      <c r="X1161" s="186">
        <f>'INFO'!$D$25</f>
        <v>0</v>
      </c>
      <c r="Y1161" s="186">
        <f>'INFO'!$D$26</f>
        <v>0</v>
      </c>
      <c r="Z1161" s="186">
        <f>'INFO'!$D$27</f>
        <v>0</v>
      </c>
      <c r="AA1161" t="s" s="187">
        <f>'INFO'!$D$28</f>
      </c>
      <c r="AB1161" s="186">
        <f>'INFO'!$D$29</f>
        <v>0</v>
      </c>
      <c r="AC1161" s="189">
        <f>'INFO'!$J$10</f>
        <v>0</v>
      </c>
      <c r="AD1161" s="186">
        <f>'INFO'!$J$9</f>
        <v>0</v>
      </c>
      <c r="AE1161" s="186">
        <f>IF($G$1156&gt;0,10*$G$1156/D1161,0)</f>
        <v>0</v>
      </c>
    </row>
    <row r="1162" ht="15.35" customHeight="1">
      <c r="A1162" t="s" s="180">
        <v>572</v>
      </c>
      <c r="B1162" t="s" s="180">
        <v>373</v>
      </c>
      <c r="C1162" s="210">
        <v>10130</v>
      </c>
      <c r="D1162" s="182">
        <f>_xlfn.SUMIFS('MACROS'!M1:M87,'MACROS'!C1:C87,B1162)+_xlfn.SUMIFS('MACROS'!M1:M87,'MACROS'!C1:C87,"CH.VM.MIDTSET")</f>
        <v>0</v>
      </c>
      <c r="E1162" t="s" s="183">
        <v>5</v>
      </c>
      <c r="F1162" s="184">
        <f>VLOOKUP(B1162,'MACROS'!C1:T87,5,FALSE)</f>
        <v>227.5</v>
      </c>
      <c r="G1162" s="182">
        <f>_xlfn.SUMIFS('MACROS'!M1:M87,'MACROS'!C1:C87,B1162)</f>
        <v>0</v>
      </c>
      <c r="H1162" s="185">
        <f>F1162*G1162</f>
        <v>0</v>
      </c>
      <c r="I1162" s="186">
        <f>'INFO'!$D$6</f>
        <v>0</v>
      </c>
      <c r="J1162" s="186">
        <f>'INFO'!$D$7</f>
        <v>0</v>
      </c>
      <c r="K1162" t="s" s="187">
        <f>'INFO'!$D$8</f>
      </c>
      <c r="L1162" s="186">
        <f>'INFO'!$D$9</f>
        <v>0</v>
      </c>
      <c r="M1162" s="186">
        <f>'INFO'!$D$10</f>
        <v>0</v>
      </c>
      <c r="N1162" t="s" s="187">
        <f>'INFO'!$D$11</f>
      </c>
      <c r="O1162" s="186">
        <f>'INFO'!$D$13</f>
        <v>0</v>
      </c>
      <c r="P1162" s="186">
        <f>'INFO'!$D$14</f>
        <v>0</v>
      </c>
      <c r="Q1162" t="s" s="187">
        <f>'INFO'!$D$15</f>
      </c>
      <c r="R1162" s="188">
        <f>'INFO'!$D$17</f>
      </c>
      <c r="S1162" t="s" s="187">
        <f>'INFO'!$D$18</f>
      </c>
      <c r="T1162" t="s" s="187">
        <f>'INFO'!$D$19</f>
      </c>
      <c r="U1162" s="186">
        <f>'INFO'!$D$22</f>
        <v>0</v>
      </c>
      <c r="V1162" s="186">
        <f>'INFO'!$D$23</f>
        <v>0</v>
      </c>
      <c r="W1162" t="s" s="187">
        <f>'INFO'!$D$24</f>
      </c>
      <c r="X1162" s="186">
        <f>'INFO'!$D$25</f>
        <v>0</v>
      </c>
      <c r="Y1162" s="186">
        <f>'INFO'!$D$26</f>
        <v>0</v>
      </c>
      <c r="Z1162" s="186">
        <f>'INFO'!$D$27</f>
        <v>0</v>
      </c>
      <c r="AA1162" t="s" s="187">
        <f>'INFO'!$D$28</f>
      </c>
      <c r="AB1162" s="186">
        <f>'INFO'!$D$29</f>
        <v>0</v>
      </c>
      <c r="AC1162" s="189">
        <f>'INFO'!$J$10</f>
        <v>0</v>
      </c>
      <c r="AD1162" s="186">
        <f>'INFO'!$J$9</f>
        <v>0</v>
      </c>
      <c r="AE1162" s="186">
        <f>IF($G$1156&gt;0,10*$G$1156/D1162,0)</f>
        <v>0</v>
      </c>
    </row>
    <row r="1163" ht="15.35" customHeight="1">
      <c r="A1163" t="s" s="180">
        <v>573</v>
      </c>
      <c r="B1163" t="s" s="180">
        <v>375</v>
      </c>
      <c r="C1163" s="210">
        <v>10130</v>
      </c>
      <c r="D1163" s="182">
        <f>_xlfn.SUMIFS('MACROS'!M1:M87,'MACROS'!C1:C87,B1163)+_xlfn.SUMIFS('MACROS'!M1:M87,'MACROS'!C1:C87,"CH.VM.MIDTSET")</f>
        <v>0</v>
      </c>
      <c r="E1163" t="s" s="183">
        <v>5</v>
      </c>
      <c r="F1163" s="184">
        <f>VLOOKUP(B1163,'MACROS'!C1:T87,5,FALSE)</f>
        <v>210</v>
      </c>
      <c r="G1163" s="182">
        <f>_xlfn.SUMIFS('MACROS'!M1:M87,'MACROS'!C1:C87,B1163)</f>
        <v>0</v>
      </c>
      <c r="H1163" s="185">
        <f>F1163*G1163</f>
        <v>0</v>
      </c>
      <c r="I1163" s="186">
        <f>'INFO'!$D$6</f>
        <v>0</v>
      </c>
      <c r="J1163" s="186">
        <f>'INFO'!$D$7</f>
        <v>0</v>
      </c>
      <c r="K1163" t="s" s="187">
        <f>'INFO'!$D$8</f>
      </c>
      <c r="L1163" s="186">
        <f>'INFO'!$D$9</f>
        <v>0</v>
      </c>
      <c r="M1163" s="186">
        <f>'INFO'!$D$10</f>
        <v>0</v>
      </c>
      <c r="N1163" t="s" s="187">
        <f>'INFO'!$D$11</f>
      </c>
      <c r="O1163" s="186">
        <f>'INFO'!$D$13</f>
        <v>0</v>
      </c>
      <c r="P1163" s="186">
        <f>'INFO'!$D$14</f>
        <v>0</v>
      </c>
      <c r="Q1163" t="s" s="187">
        <f>'INFO'!$D$15</f>
      </c>
      <c r="R1163" s="188">
        <f>'INFO'!$D$17</f>
      </c>
      <c r="S1163" t="s" s="187">
        <f>'INFO'!$D$18</f>
      </c>
      <c r="T1163" t="s" s="187">
        <f>'INFO'!$D$19</f>
      </c>
      <c r="U1163" s="186">
        <f>'INFO'!$D$22</f>
        <v>0</v>
      </c>
      <c r="V1163" s="186">
        <f>'INFO'!$D$23</f>
        <v>0</v>
      </c>
      <c r="W1163" t="s" s="187">
        <f>'INFO'!$D$24</f>
      </c>
      <c r="X1163" s="186">
        <f>'INFO'!$D$25</f>
        <v>0</v>
      </c>
      <c r="Y1163" s="186">
        <f>'INFO'!$D$26</f>
        <v>0</v>
      </c>
      <c r="Z1163" s="186">
        <f>'INFO'!$D$27</f>
        <v>0</v>
      </c>
      <c r="AA1163" t="s" s="187">
        <f>'INFO'!$D$28</f>
      </c>
      <c r="AB1163" s="186">
        <f>'INFO'!$D$29</f>
        <v>0</v>
      </c>
      <c r="AC1163" s="189">
        <f>'INFO'!$J$10</f>
        <v>0</v>
      </c>
      <c r="AD1163" s="186">
        <f>'INFO'!$J$9</f>
        <v>0</v>
      </c>
      <c r="AE1163" s="186">
        <f>IF($G$1156&gt;0,10*$G$1156/D1163,0)</f>
        <v>0</v>
      </c>
    </row>
    <row r="1164" ht="15.35" customHeight="1">
      <c r="A1164" t="s" s="180">
        <v>574</v>
      </c>
      <c r="B1164" t="s" s="180">
        <v>377</v>
      </c>
      <c r="C1164" s="210">
        <v>10130</v>
      </c>
      <c r="D1164" s="182">
        <f>_xlfn.SUMIFS('MACROS'!M1:M87,'MACROS'!C1:C87,B1164)+_xlfn.SUMIFS('MACROS'!M1:M87,'MACROS'!C1:C87,"CH.VM.MIDTSET")</f>
        <v>0</v>
      </c>
      <c r="E1164" t="s" s="183">
        <v>5</v>
      </c>
      <c r="F1164" s="184">
        <f>VLOOKUP(B1164,'MACROS'!C1:T87,5,FALSE)</f>
        <v>195</v>
      </c>
      <c r="G1164" s="182">
        <f>_xlfn.SUMIFS('MACROS'!M1:M87,'MACROS'!C1:C87,B1164)</f>
        <v>0</v>
      </c>
      <c r="H1164" s="185">
        <f>F1164*G1164</f>
        <v>0</v>
      </c>
      <c r="I1164" s="186">
        <f>'INFO'!$D$6</f>
        <v>0</v>
      </c>
      <c r="J1164" s="186">
        <f>'INFO'!$D$7</f>
        <v>0</v>
      </c>
      <c r="K1164" t="s" s="187">
        <f>'INFO'!$D$8</f>
      </c>
      <c r="L1164" s="186">
        <f>'INFO'!$D$9</f>
        <v>0</v>
      </c>
      <c r="M1164" s="186">
        <f>'INFO'!$D$10</f>
        <v>0</v>
      </c>
      <c r="N1164" t="s" s="187">
        <f>'INFO'!$D$11</f>
      </c>
      <c r="O1164" s="186">
        <f>'INFO'!$D$13</f>
        <v>0</v>
      </c>
      <c r="P1164" s="186">
        <f>'INFO'!$D$14</f>
        <v>0</v>
      </c>
      <c r="Q1164" t="s" s="187">
        <f>'INFO'!$D$15</f>
      </c>
      <c r="R1164" s="188">
        <f>'INFO'!$D$17</f>
      </c>
      <c r="S1164" t="s" s="187">
        <f>'INFO'!$D$18</f>
      </c>
      <c r="T1164" t="s" s="187">
        <f>'INFO'!$D$19</f>
      </c>
      <c r="U1164" s="186">
        <f>'INFO'!$D$22</f>
        <v>0</v>
      </c>
      <c r="V1164" s="186">
        <f>'INFO'!$D$23</f>
        <v>0</v>
      </c>
      <c r="W1164" t="s" s="187">
        <f>'INFO'!$D$24</f>
      </c>
      <c r="X1164" s="186">
        <f>'INFO'!$D$25</f>
        <v>0</v>
      </c>
      <c r="Y1164" s="186">
        <f>'INFO'!$D$26</f>
        <v>0</v>
      </c>
      <c r="Z1164" s="186">
        <f>'INFO'!$D$27</f>
        <v>0</v>
      </c>
      <c r="AA1164" t="s" s="187">
        <f>'INFO'!$D$28</f>
      </c>
      <c r="AB1164" s="186">
        <f>'INFO'!$D$29</f>
        <v>0</v>
      </c>
      <c r="AC1164" s="189">
        <f>'INFO'!$J$10</f>
        <v>0</v>
      </c>
      <c r="AD1164" s="186">
        <f>'INFO'!$J$9</f>
        <v>0</v>
      </c>
      <c r="AE1164" s="186">
        <f>IF($G$1156&gt;0,10*$G$1156/D1164,0)</f>
        <v>0</v>
      </c>
    </row>
    <row r="1165" ht="15.35" customHeight="1">
      <c r="A1165" t="s" s="180">
        <v>575</v>
      </c>
      <c r="B1165" t="s" s="180">
        <v>379</v>
      </c>
      <c r="C1165" s="210">
        <v>10130</v>
      </c>
      <c r="D1165" s="182">
        <f>_xlfn.SUMIFS('MACROS'!M1:M87,'MACROS'!C1:C87,B1165)+_xlfn.SUMIFS('MACROS'!M1:M87,'MACROS'!C1:C87,"CH.VM.MIDTSET")</f>
        <v>0</v>
      </c>
      <c r="E1165" t="s" s="183">
        <v>5</v>
      </c>
      <c r="F1165" s="184">
        <f>VLOOKUP(B1165,'MACROS'!C1:T87,5,FALSE)</f>
        <v>202.5</v>
      </c>
      <c r="G1165" s="182">
        <f>_xlfn.SUMIFS('MACROS'!M1:M87,'MACROS'!C1:C87,B1165)</f>
        <v>0</v>
      </c>
      <c r="H1165" s="185">
        <f>F1165*G1165</f>
        <v>0</v>
      </c>
      <c r="I1165" s="186">
        <f>'INFO'!$D$6</f>
        <v>0</v>
      </c>
      <c r="J1165" s="186">
        <f>'INFO'!$D$7</f>
        <v>0</v>
      </c>
      <c r="K1165" t="s" s="187">
        <f>'INFO'!$D$8</f>
      </c>
      <c r="L1165" s="186">
        <f>'INFO'!$D$9</f>
        <v>0</v>
      </c>
      <c r="M1165" s="186">
        <f>'INFO'!$D$10</f>
        <v>0</v>
      </c>
      <c r="N1165" t="s" s="187">
        <f>'INFO'!$D$11</f>
      </c>
      <c r="O1165" s="186">
        <f>'INFO'!$D$13</f>
        <v>0</v>
      </c>
      <c r="P1165" s="186">
        <f>'INFO'!$D$14</f>
        <v>0</v>
      </c>
      <c r="Q1165" t="s" s="187">
        <f>'INFO'!$D$15</f>
      </c>
      <c r="R1165" s="188">
        <f>'INFO'!$D$17</f>
      </c>
      <c r="S1165" t="s" s="187">
        <f>'INFO'!$D$18</f>
      </c>
      <c r="T1165" t="s" s="187">
        <f>'INFO'!$D$19</f>
      </c>
      <c r="U1165" s="186">
        <f>'INFO'!$D$22</f>
        <v>0</v>
      </c>
      <c r="V1165" s="186">
        <f>'INFO'!$D$23</f>
        <v>0</v>
      </c>
      <c r="W1165" t="s" s="187">
        <f>'INFO'!$D$24</f>
      </c>
      <c r="X1165" s="186">
        <f>'INFO'!$D$25</f>
        <v>0</v>
      </c>
      <c r="Y1165" s="186">
        <f>'INFO'!$D$26</f>
        <v>0</v>
      </c>
      <c r="Z1165" s="186">
        <f>'INFO'!$D$27</f>
        <v>0</v>
      </c>
      <c r="AA1165" t="s" s="187">
        <f>'INFO'!$D$28</f>
      </c>
      <c r="AB1165" s="186">
        <f>'INFO'!$D$29</f>
        <v>0</v>
      </c>
      <c r="AC1165" s="189">
        <f>'INFO'!$J$10</f>
        <v>0</v>
      </c>
      <c r="AD1165" s="186">
        <f>'INFO'!$J$9</f>
        <v>0</v>
      </c>
      <c r="AE1165" s="186">
        <f>IF($G$1156&gt;0,10*$G$1156/D1165,0)</f>
        <v>0</v>
      </c>
    </row>
    <row r="1166" ht="15.35" customHeight="1">
      <c r="A1166" t="s" s="180">
        <v>576</v>
      </c>
      <c r="B1166" t="s" s="180">
        <v>381</v>
      </c>
      <c r="C1166" s="210">
        <v>10130</v>
      </c>
      <c r="D1166" s="182">
        <f>_xlfn.SUMIFS('MACROS'!M1:M87,'MACROS'!C1:C87,B1166)+_xlfn.SUMIFS('MACROS'!M1:M87,'MACROS'!C1:C87,"CH.VM.MIDTSET")</f>
        <v>0</v>
      </c>
      <c r="E1166" t="s" s="183">
        <v>5</v>
      </c>
      <c r="F1166" s="184">
        <f>VLOOKUP(B1166,'MACROS'!C1:T87,5,FALSE)</f>
        <v>207.5</v>
      </c>
      <c r="G1166" s="182">
        <f>_xlfn.SUMIFS('MACROS'!M1:M87,'MACROS'!C1:C87,B1166)</f>
        <v>0</v>
      </c>
      <c r="H1166" s="185">
        <f>F1166*G1166</f>
        <v>0</v>
      </c>
      <c r="I1166" s="186">
        <f>'INFO'!$D$6</f>
        <v>0</v>
      </c>
      <c r="J1166" s="186">
        <f>'INFO'!$D$7</f>
        <v>0</v>
      </c>
      <c r="K1166" t="s" s="187">
        <f>'INFO'!$D$8</f>
      </c>
      <c r="L1166" s="186">
        <f>'INFO'!$D$9</f>
        <v>0</v>
      </c>
      <c r="M1166" s="186">
        <f>'INFO'!$D$10</f>
        <v>0</v>
      </c>
      <c r="N1166" t="s" s="187">
        <f>'INFO'!$D$11</f>
      </c>
      <c r="O1166" s="186">
        <f>'INFO'!$D$13</f>
        <v>0</v>
      </c>
      <c r="P1166" s="186">
        <f>'INFO'!$D$14</f>
        <v>0</v>
      </c>
      <c r="Q1166" t="s" s="187">
        <f>'INFO'!$D$15</f>
      </c>
      <c r="R1166" s="188">
        <f>'INFO'!$D$17</f>
      </c>
      <c r="S1166" t="s" s="187">
        <f>'INFO'!$D$18</f>
      </c>
      <c r="T1166" t="s" s="187">
        <f>'INFO'!$D$19</f>
      </c>
      <c r="U1166" s="186">
        <f>'INFO'!$D$22</f>
        <v>0</v>
      </c>
      <c r="V1166" s="186">
        <f>'INFO'!$D$23</f>
        <v>0</v>
      </c>
      <c r="W1166" t="s" s="187">
        <f>'INFO'!$D$24</f>
      </c>
      <c r="X1166" s="186">
        <f>'INFO'!$D$25</f>
        <v>0</v>
      </c>
      <c r="Y1166" s="186">
        <f>'INFO'!$D$26</f>
        <v>0</v>
      </c>
      <c r="Z1166" s="186">
        <f>'INFO'!$D$27</f>
        <v>0</v>
      </c>
      <c r="AA1166" t="s" s="187">
        <f>'INFO'!$D$28</f>
      </c>
      <c r="AB1166" s="186">
        <f>'INFO'!$D$29</f>
        <v>0</v>
      </c>
      <c r="AC1166" s="189">
        <f>'INFO'!$J$10</f>
        <v>0</v>
      </c>
      <c r="AD1166" s="186">
        <f>'INFO'!$J$9</f>
        <v>0</v>
      </c>
      <c r="AE1166" s="186">
        <f>IF($G$1156&gt;0,10*$G$1156/D1166,0)</f>
        <v>0</v>
      </c>
    </row>
    <row r="1167" ht="15.35" customHeight="1">
      <c r="A1167" t="s" s="180">
        <v>577</v>
      </c>
      <c r="B1167" t="s" s="180">
        <v>383</v>
      </c>
      <c r="C1167" s="210">
        <v>10130</v>
      </c>
      <c r="D1167" s="182">
        <f>_xlfn.SUMIFS('MACROS'!M1:M87,'MACROS'!C1:C87,B1167)+_xlfn.SUMIFS('MACROS'!M1:M87,'MACROS'!C1:C87,"CH.VM.MIDTSET")</f>
        <v>0</v>
      </c>
      <c r="E1167" t="s" s="183">
        <v>5</v>
      </c>
      <c r="F1167" s="184">
        <f>VLOOKUP(B1167,'MACROS'!C1:T87,5,FALSE)</f>
        <v>212.5</v>
      </c>
      <c r="G1167" s="182">
        <f>_xlfn.SUMIFS('MACROS'!M1:M87,'MACROS'!C1:C87,B1167)</f>
        <v>0</v>
      </c>
      <c r="H1167" s="185">
        <f>F1167*G1167</f>
        <v>0</v>
      </c>
      <c r="I1167" s="186">
        <f>'INFO'!$D$6</f>
        <v>0</v>
      </c>
      <c r="J1167" s="186">
        <f>'INFO'!$D$7</f>
        <v>0</v>
      </c>
      <c r="K1167" t="s" s="187">
        <f>'INFO'!$D$8</f>
      </c>
      <c r="L1167" s="186">
        <f>'INFO'!$D$9</f>
        <v>0</v>
      </c>
      <c r="M1167" s="186">
        <f>'INFO'!$D$10</f>
        <v>0</v>
      </c>
      <c r="N1167" t="s" s="187">
        <f>'INFO'!$D$11</f>
      </c>
      <c r="O1167" s="186">
        <f>'INFO'!$D$13</f>
        <v>0</v>
      </c>
      <c r="P1167" s="186">
        <f>'INFO'!$D$14</f>
        <v>0</v>
      </c>
      <c r="Q1167" t="s" s="187">
        <f>'INFO'!$D$15</f>
      </c>
      <c r="R1167" s="188">
        <f>'INFO'!$D$17</f>
      </c>
      <c r="S1167" t="s" s="187">
        <f>'INFO'!$D$18</f>
      </c>
      <c r="T1167" t="s" s="187">
        <f>'INFO'!$D$19</f>
      </c>
      <c r="U1167" s="186">
        <f>'INFO'!$D$22</f>
        <v>0</v>
      </c>
      <c r="V1167" s="186">
        <f>'INFO'!$D$23</f>
        <v>0</v>
      </c>
      <c r="W1167" t="s" s="187">
        <f>'INFO'!$D$24</f>
      </c>
      <c r="X1167" s="186">
        <f>'INFO'!$D$25</f>
        <v>0</v>
      </c>
      <c r="Y1167" s="186">
        <f>'INFO'!$D$26</f>
        <v>0</v>
      </c>
      <c r="Z1167" s="186">
        <f>'INFO'!$D$27</f>
        <v>0</v>
      </c>
      <c r="AA1167" t="s" s="187">
        <f>'INFO'!$D$28</f>
      </c>
      <c r="AB1167" s="186">
        <f>'INFO'!$D$29</f>
        <v>0</v>
      </c>
      <c r="AC1167" s="189">
        <f>'INFO'!$J$10</f>
        <v>0</v>
      </c>
      <c r="AD1167" s="186">
        <f>'INFO'!$J$9</f>
        <v>0</v>
      </c>
      <c r="AE1167" s="186">
        <f>IF($G$1156&gt;0,10*$G$1156/D1167,0)</f>
        <v>0</v>
      </c>
    </row>
    <row r="1168" ht="15.35" customHeight="1">
      <c r="A1168" t="s" s="180">
        <v>578</v>
      </c>
      <c r="B1168" t="s" s="180">
        <v>385</v>
      </c>
      <c r="C1168" s="210">
        <v>10130</v>
      </c>
      <c r="D1168" s="182">
        <f>_xlfn.SUMIFS('MACROS'!M1:M87,'MACROS'!C1:C87,B1168)+_xlfn.SUMIFS('MACROS'!M1:M87,'MACROS'!C1:C87,"CH.VM.MIDTSET")</f>
        <v>0</v>
      </c>
      <c r="E1168" t="s" s="183">
        <v>5</v>
      </c>
      <c r="F1168" s="184">
        <f>VLOOKUP(B1168,'MACROS'!C1:T87,5,FALSE)</f>
        <v>165</v>
      </c>
      <c r="G1168" s="182">
        <f>_xlfn.SUMIFS('MACROS'!M1:M87,'MACROS'!C1:C87,B1168)</f>
        <v>0</v>
      </c>
      <c r="H1168" s="185">
        <f>F1168*G1168</f>
        <v>0</v>
      </c>
      <c r="I1168" s="186">
        <f>'INFO'!$D$6</f>
        <v>0</v>
      </c>
      <c r="J1168" s="186">
        <f>'INFO'!$D$7</f>
        <v>0</v>
      </c>
      <c r="K1168" t="s" s="187">
        <f>'INFO'!$D$8</f>
      </c>
      <c r="L1168" s="186">
        <f>'INFO'!$D$9</f>
        <v>0</v>
      </c>
      <c r="M1168" s="186">
        <f>'INFO'!$D$10</f>
        <v>0</v>
      </c>
      <c r="N1168" t="s" s="187">
        <f>'INFO'!$D$11</f>
      </c>
      <c r="O1168" s="186">
        <f>'INFO'!$D$13</f>
        <v>0</v>
      </c>
      <c r="P1168" s="186">
        <f>'INFO'!$D$14</f>
        <v>0</v>
      </c>
      <c r="Q1168" t="s" s="187">
        <f>'INFO'!$D$15</f>
      </c>
      <c r="R1168" s="188">
        <f>'INFO'!$D$17</f>
      </c>
      <c r="S1168" t="s" s="187">
        <f>'INFO'!$D$18</f>
      </c>
      <c r="T1168" t="s" s="187">
        <f>'INFO'!$D$19</f>
      </c>
      <c r="U1168" s="186">
        <f>'INFO'!$D$22</f>
        <v>0</v>
      </c>
      <c r="V1168" s="186">
        <f>'INFO'!$D$23</f>
        <v>0</v>
      </c>
      <c r="W1168" t="s" s="187">
        <f>'INFO'!$D$24</f>
      </c>
      <c r="X1168" s="186">
        <f>'INFO'!$D$25</f>
        <v>0</v>
      </c>
      <c r="Y1168" s="186">
        <f>'INFO'!$D$26</f>
        <v>0</v>
      </c>
      <c r="Z1168" s="186">
        <f>'INFO'!$D$27</f>
        <v>0</v>
      </c>
      <c r="AA1168" t="s" s="187">
        <f>'INFO'!$D$28</f>
      </c>
      <c r="AB1168" s="186">
        <f>'INFO'!$D$29</f>
        <v>0</v>
      </c>
      <c r="AC1168" s="189">
        <f>'INFO'!$J$10</f>
        <v>0</v>
      </c>
      <c r="AD1168" s="186">
        <f>'INFO'!$J$9</f>
        <v>0</v>
      </c>
      <c r="AE1168" s="186">
        <f>IF($G$1156&gt;0,10*$G$1156/D1168,0)</f>
        <v>0</v>
      </c>
    </row>
    <row r="1169" ht="15.35" customHeight="1">
      <c r="A1169" t="s" s="180">
        <v>579</v>
      </c>
      <c r="B1169" t="s" s="180">
        <v>387</v>
      </c>
      <c r="C1169" s="210">
        <v>10130</v>
      </c>
      <c r="D1169" s="182">
        <f>_xlfn.SUMIFS('MACROS'!M1:M87,'MACROS'!C1:C87,B1169)+_xlfn.SUMIFS('MACROS'!M1:M87,'MACROS'!C1:C87,"CH.VM.MIDTSET")</f>
        <v>0</v>
      </c>
      <c r="E1169" t="s" s="183">
        <v>5</v>
      </c>
      <c r="F1169" s="184">
        <f>VLOOKUP(B1169,'MACROS'!C1:T87,5,FALSE)</f>
        <v>204.5</v>
      </c>
      <c r="G1169" s="182">
        <f>_xlfn.SUMIFS('MACROS'!M1:M87,'MACROS'!C1:C87,B1169)</f>
        <v>0</v>
      </c>
      <c r="H1169" s="185">
        <f>F1169*G1169</f>
        <v>0</v>
      </c>
      <c r="I1169" s="186">
        <f>'INFO'!$D$6</f>
        <v>0</v>
      </c>
      <c r="J1169" s="186">
        <f>'INFO'!$D$7</f>
        <v>0</v>
      </c>
      <c r="K1169" t="s" s="187">
        <f>'INFO'!$D$8</f>
      </c>
      <c r="L1169" s="186">
        <f>'INFO'!$D$9</f>
        <v>0</v>
      </c>
      <c r="M1169" s="186">
        <f>'INFO'!$D$10</f>
        <v>0</v>
      </c>
      <c r="N1169" t="s" s="187">
        <f>'INFO'!$D$11</f>
      </c>
      <c r="O1169" s="186">
        <f>'INFO'!$D$13</f>
        <v>0</v>
      </c>
      <c r="P1169" s="186">
        <f>'INFO'!$D$14</f>
        <v>0</v>
      </c>
      <c r="Q1169" t="s" s="187">
        <f>'INFO'!$D$15</f>
      </c>
      <c r="R1169" s="188">
        <f>'INFO'!$D$17</f>
      </c>
      <c r="S1169" t="s" s="187">
        <f>'INFO'!$D$18</f>
      </c>
      <c r="T1169" t="s" s="187">
        <f>'INFO'!$D$19</f>
      </c>
      <c r="U1169" s="186">
        <f>'INFO'!$D$22</f>
        <v>0</v>
      </c>
      <c r="V1169" s="186">
        <f>'INFO'!$D$23</f>
        <v>0</v>
      </c>
      <c r="W1169" t="s" s="187">
        <f>'INFO'!$D$24</f>
      </c>
      <c r="X1169" s="186">
        <f>'INFO'!$D$25</f>
        <v>0</v>
      </c>
      <c r="Y1169" s="186">
        <f>'INFO'!$D$26</f>
        <v>0</v>
      </c>
      <c r="Z1169" s="186">
        <f>'INFO'!$D$27</f>
        <v>0</v>
      </c>
      <c r="AA1169" t="s" s="187">
        <f>'INFO'!$D$28</f>
      </c>
      <c r="AB1169" s="186">
        <f>'INFO'!$D$29</f>
        <v>0</v>
      </c>
      <c r="AC1169" s="189">
        <f>'INFO'!$J$10</f>
        <v>0</v>
      </c>
      <c r="AD1169" s="186">
        <f>'INFO'!$J$9</f>
        <v>0</v>
      </c>
      <c r="AE1169" s="186">
        <f>IF($G$1156&gt;0,10*$G$1156/D1169,0)</f>
        <v>0</v>
      </c>
    </row>
    <row r="1170" ht="15.35" customHeight="1">
      <c r="A1170" t="s" s="180">
        <v>580</v>
      </c>
      <c r="B1170" t="s" s="180">
        <v>389</v>
      </c>
      <c r="C1170" s="210">
        <v>10130</v>
      </c>
      <c r="D1170" s="182">
        <f>_xlfn.SUMIFS('MACROS'!M1:M87,'MACROS'!C1:C87,B1170)+_xlfn.SUMIFS('MACROS'!M1:M87,'MACROS'!C1:C87,"CH.VM.MIDTSET")</f>
        <v>0</v>
      </c>
      <c r="E1170" t="s" s="183">
        <v>5</v>
      </c>
      <c r="F1170" s="184">
        <f>VLOOKUP(B1170,'MACROS'!C1:T87,5,FALSE)</f>
        <v>167.5</v>
      </c>
      <c r="G1170" s="182">
        <f>_xlfn.SUMIFS('MACROS'!M1:M87,'MACROS'!C1:C87,B1170)</f>
        <v>0</v>
      </c>
      <c r="H1170" s="185">
        <f>F1170*G1170</f>
        <v>0</v>
      </c>
      <c r="I1170" s="186">
        <f>'INFO'!$D$6</f>
        <v>0</v>
      </c>
      <c r="J1170" s="186">
        <f>'INFO'!$D$7</f>
        <v>0</v>
      </c>
      <c r="K1170" t="s" s="187">
        <f>'INFO'!$D$8</f>
      </c>
      <c r="L1170" s="186">
        <f>'INFO'!$D$9</f>
        <v>0</v>
      </c>
      <c r="M1170" s="186">
        <f>'INFO'!$D$10</f>
        <v>0</v>
      </c>
      <c r="N1170" t="s" s="187">
        <f>'INFO'!$D$11</f>
      </c>
      <c r="O1170" s="186">
        <f>'INFO'!$D$13</f>
        <v>0</v>
      </c>
      <c r="P1170" s="186">
        <f>'INFO'!$D$14</f>
        <v>0</v>
      </c>
      <c r="Q1170" t="s" s="187">
        <f>'INFO'!$D$15</f>
      </c>
      <c r="R1170" s="188">
        <f>'INFO'!$D$17</f>
      </c>
      <c r="S1170" t="s" s="187">
        <f>'INFO'!$D$18</f>
      </c>
      <c r="T1170" t="s" s="187">
        <f>'INFO'!$D$19</f>
      </c>
      <c r="U1170" s="186">
        <f>'INFO'!$D$22</f>
        <v>0</v>
      </c>
      <c r="V1170" s="186">
        <f>'INFO'!$D$23</f>
        <v>0</v>
      </c>
      <c r="W1170" t="s" s="187">
        <f>'INFO'!$D$24</f>
      </c>
      <c r="X1170" s="186">
        <f>'INFO'!$D$25</f>
        <v>0</v>
      </c>
      <c r="Y1170" s="186">
        <f>'INFO'!$D$26</f>
        <v>0</v>
      </c>
      <c r="Z1170" s="186">
        <f>'INFO'!$D$27</f>
        <v>0</v>
      </c>
      <c r="AA1170" t="s" s="187">
        <f>'INFO'!$D$28</f>
      </c>
      <c r="AB1170" s="186">
        <f>'INFO'!$D$29</f>
        <v>0</v>
      </c>
      <c r="AC1170" s="189">
        <f>'INFO'!$J$10</f>
        <v>0</v>
      </c>
      <c r="AD1170" s="186">
        <f>'INFO'!$J$9</f>
        <v>0</v>
      </c>
      <c r="AE1170" s="191">
        <f>IF($G$1156&gt;0,10*$G$1156/D1170,0)</f>
        <v>0</v>
      </c>
    </row>
    <row r="1171" ht="15.35" customHeight="1">
      <c r="A1171" t="s" s="192">
        <v>520</v>
      </c>
      <c r="B1171" t="s" s="202">
        <v>116</v>
      </c>
      <c r="C1171" s="203">
        <v>10088</v>
      </c>
      <c r="D1171" s="169"/>
      <c r="E1171" t="s" s="194">
        <v>6</v>
      </c>
      <c r="F1171" s="195">
        <f>VLOOKUP(B1171,'HOLDS'!C1:T155,5,FALSE)</f>
        <v>4405.5</v>
      </c>
      <c r="G1171" s="172">
        <f>_xlfn.SUMIFS('HOLDS'!N1:N155,'HOLDS'!C1:C155,B1171)</f>
        <v>0</v>
      </c>
      <c r="H1171" s="196">
        <f>F1171*G1171</f>
        <v>0</v>
      </c>
      <c r="I1171" s="197">
        <f>'INFO'!$D$6</f>
        <v>0</v>
      </c>
      <c r="J1171" s="197">
        <f>'INFO'!$D$7</f>
        <v>0</v>
      </c>
      <c r="K1171" t="s" s="198">
        <f>'INFO'!$D$8</f>
      </c>
      <c r="L1171" s="197">
        <f>'INFO'!$D$9</f>
        <v>0</v>
      </c>
      <c r="M1171" s="197">
        <f>'INFO'!$D$10</f>
        <v>0</v>
      </c>
      <c r="N1171" t="s" s="198">
        <f>'INFO'!$D$11</f>
      </c>
      <c r="O1171" s="197">
        <f>'INFO'!$D$13</f>
        <v>0</v>
      </c>
      <c r="P1171" s="197">
        <f>'INFO'!$D$14</f>
        <v>0</v>
      </c>
      <c r="Q1171" t="s" s="198">
        <f>'INFO'!$D$15</f>
      </c>
      <c r="R1171" s="199">
        <f>'INFO'!$D$17</f>
      </c>
      <c r="S1171" t="s" s="198">
        <f>'INFO'!$D$18</f>
      </c>
      <c r="T1171" t="s" s="198">
        <f>'INFO'!$D$19</f>
      </c>
      <c r="U1171" s="197">
        <f>'INFO'!$D$22</f>
        <v>0</v>
      </c>
      <c r="V1171" s="197">
        <f>'INFO'!$D$23</f>
        <v>0</v>
      </c>
      <c r="W1171" t="s" s="198">
        <f>'INFO'!$D$24</f>
      </c>
      <c r="X1171" s="197">
        <f>'INFO'!$D$25</f>
        <v>0</v>
      </c>
      <c r="Y1171" s="197">
        <f>'INFO'!$D$26</f>
        <v>0</v>
      </c>
      <c r="Z1171" s="197">
        <f>'INFO'!$D$27</f>
        <v>0</v>
      </c>
      <c r="AA1171" t="s" s="198">
        <f>'INFO'!$D$28</f>
      </c>
      <c r="AB1171" s="197">
        <f>'INFO'!$D$29</f>
        <v>0</v>
      </c>
      <c r="AC1171" s="200">
        <f>'INFO'!$J$10</f>
        <v>0</v>
      </c>
      <c r="AD1171" s="201">
        <f>'INFO'!$J$9</f>
        <v>0</v>
      </c>
      <c r="AE1171" s="179"/>
    </row>
    <row r="1172" ht="15.35" customHeight="1">
      <c r="A1172" t="s" s="180">
        <v>521</v>
      </c>
      <c r="B1172" t="s" s="204">
        <v>118</v>
      </c>
      <c r="C1172" s="205">
        <v>10088</v>
      </c>
      <c r="D1172" s="182">
        <f>_xlfn.SUMIFS('HOLDS'!N1:N155,'HOLDS'!C1:C155,B1172)+_xlfn.SUMIFS('HOLDS'!N1:N155,'HOLDS'!C1:C155,"CH.GR.MISET")</f>
        <v>0</v>
      </c>
      <c r="E1172" t="s" s="183">
        <v>6</v>
      </c>
      <c r="F1172" s="184">
        <f>VLOOKUP(B1172,'HOLDS'!C1:T155,5,FALSE)</f>
        <v>150</v>
      </c>
      <c r="G1172" s="182">
        <f>_xlfn.SUMIFS('HOLDS'!N1:N155,'HOLDS'!C1:C155,B1172)</f>
        <v>0</v>
      </c>
      <c r="H1172" s="185">
        <f>F1172*G1172</f>
        <v>0</v>
      </c>
      <c r="I1172" s="186">
        <f>'INFO'!$D$6</f>
        <v>0</v>
      </c>
      <c r="J1172" s="186">
        <f>'INFO'!$D$7</f>
        <v>0</v>
      </c>
      <c r="K1172" t="s" s="187">
        <f>'INFO'!$D$8</f>
      </c>
      <c r="L1172" s="186">
        <f>'INFO'!$D$9</f>
        <v>0</v>
      </c>
      <c r="M1172" s="186">
        <f>'INFO'!$D$10</f>
        <v>0</v>
      </c>
      <c r="N1172" t="s" s="187">
        <f>'INFO'!$D$11</f>
      </c>
      <c r="O1172" s="186">
        <f>'INFO'!$D$13</f>
        <v>0</v>
      </c>
      <c r="P1172" s="186">
        <f>'INFO'!$D$14</f>
        <v>0</v>
      </c>
      <c r="Q1172" t="s" s="187">
        <f>'INFO'!$D$15</f>
      </c>
      <c r="R1172" s="188">
        <f>'INFO'!$D$17</f>
      </c>
      <c r="S1172" t="s" s="187">
        <f>'INFO'!$D$18</f>
      </c>
      <c r="T1172" t="s" s="187">
        <f>'INFO'!$D$19</f>
      </c>
      <c r="U1172" s="186">
        <f>'INFO'!$D$22</f>
        <v>0</v>
      </c>
      <c r="V1172" s="186">
        <f>'INFO'!$D$23</f>
        <v>0</v>
      </c>
      <c r="W1172" t="s" s="187">
        <f>'INFO'!$D$24</f>
      </c>
      <c r="X1172" s="186">
        <f>'INFO'!$D$25</f>
        <v>0</v>
      </c>
      <c r="Y1172" s="186">
        <f>'INFO'!$D$26</f>
        <v>0</v>
      </c>
      <c r="Z1172" s="186">
        <f>'INFO'!$D$27</f>
        <v>0</v>
      </c>
      <c r="AA1172" t="s" s="187">
        <f>'INFO'!$D$28</f>
      </c>
      <c r="AB1172" s="186">
        <f>'INFO'!$D$29</f>
        <v>0</v>
      </c>
      <c r="AC1172" s="189">
        <f>'INFO'!$J$10</f>
        <v>0</v>
      </c>
      <c r="AD1172" s="186">
        <f>'INFO'!$J$9</f>
        <v>0</v>
      </c>
      <c r="AE1172" s="190">
        <f>IF($G$1171&gt;0,10*$G$1171/D1172,0)</f>
        <v>0</v>
      </c>
    </row>
    <row r="1173" ht="15.35" customHeight="1">
      <c r="A1173" t="s" s="180">
        <v>522</v>
      </c>
      <c r="B1173" t="s" s="204">
        <v>120</v>
      </c>
      <c r="C1173" s="205">
        <v>10088</v>
      </c>
      <c r="D1173" s="182">
        <f>_xlfn.SUMIFS('HOLDS'!N1:N155,'HOLDS'!C1:C155,B1173)+_xlfn.SUMIFS('HOLDS'!N1:N155,'HOLDS'!C1:C155,"CH.GR.MISET")</f>
        <v>0</v>
      </c>
      <c r="E1173" t="s" s="183">
        <v>6</v>
      </c>
      <c r="F1173" s="184">
        <f>VLOOKUP(B1173,'HOLDS'!C1:T155,5,FALSE)</f>
        <v>219</v>
      </c>
      <c r="G1173" s="182">
        <f>_xlfn.SUMIFS('HOLDS'!N1:N155,'HOLDS'!C1:C155,B1173)</f>
        <v>0</v>
      </c>
      <c r="H1173" s="185">
        <f>F1173*G1173</f>
        <v>0</v>
      </c>
      <c r="I1173" s="186">
        <f>'INFO'!$D$6</f>
        <v>0</v>
      </c>
      <c r="J1173" s="186">
        <f>'INFO'!$D$7</f>
        <v>0</v>
      </c>
      <c r="K1173" t="s" s="187">
        <f>'INFO'!$D$8</f>
      </c>
      <c r="L1173" s="186">
        <f>'INFO'!$D$9</f>
        <v>0</v>
      </c>
      <c r="M1173" s="186">
        <f>'INFO'!$D$10</f>
        <v>0</v>
      </c>
      <c r="N1173" t="s" s="187">
        <f>'INFO'!$D$11</f>
      </c>
      <c r="O1173" s="186">
        <f>'INFO'!$D$13</f>
        <v>0</v>
      </c>
      <c r="P1173" s="186">
        <f>'INFO'!$D$14</f>
        <v>0</v>
      </c>
      <c r="Q1173" t="s" s="187">
        <f>'INFO'!$D$15</f>
      </c>
      <c r="R1173" s="188">
        <f>'INFO'!$D$17</f>
      </c>
      <c r="S1173" t="s" s="187">
        <f>'INFO'!$D$18</f>
      </c>
      <c r="T1173" t="s" s="187">
        <f>'INFO'!$D$19</f>
      </c>
      <c r="U1173" s="186">
        <f>'INFO'!$D$22</f>
        <v>0</v>
      </c>
      <c r="V1173" s="186">
        <f>'INFO'!$D$23</f>
        <v>0</v>
      </c>
      <c r="W1173" t="s" s="187">
        <f>'INFO'!$D$24</f>
      </c>
      <c r="X1173" s="186">
        <f>'INFO'!$D$25</f>
        <v>0</v>
      </c>
      <c r="Y1173" s="186">
        <f>'INFO'!$D$26</f>
        <v>0</v>
      </c>
      <c r="Z1173" s="186">
        <f>'INFO'!$D$27</f>
        <v>0</v>
      </c>
      <c r="AA1173" t="s" s="187">
        <f>'INFO'!$D$28</f>
      </c>
      <c r="AB1173" s="186">
        <f>'INFO'!$D$29</f>
        <v>0</v>
      </c>
      <c r="AC1173" s="189">
        <f>'INFO'!$J$10</f>
        <v>0</v>
      </c>
      <c r="AD1173" s="186">
        <f>'INFO'!$J$9</f>
        <v>0</v>
      </c>
      <c r="AE1173" s="186">
        <f>IF($G$1171&gt;0,10*$G$1171/D1173,0)</f>
        <v>0</v>
      </c>
    </row>
    <row r="1174" ht="15.35" customHeight="1">
      <c r="A1174" t="s" s="180">
        <v>523</v>
      </c>
      <c r="B1174" t="s" s="204">
        <v>122</v>
      </c>
      <c r="C1174" s="205">
        <v>10088</v>
      </c>
      <c r="D1174" s="182">
        <f>_xlfn.SUMIFS('HOLDS'!N1:N155,'HOLDS'!C1:C155,B1174)+_xlfn.SUMIFS('HOLDS'!N1:N155,'HOLDS'!C1:C155,"CH.GR.MISET")</f>
        <v>0</v>
      </c>
      <c r="E1174" t="s" s="183">
        <v>6</v>
      </c>
      <c r="F1174" s="184">
        <f>VLOOKUP(B1174,'HOLDS'!C1:T155,5,FALSE)</f>
        <v>229.5</v>
      </c>
      <c r="G1174" s="182">
        <f>_xlfn.SUMIFS('HOLDS'!N1:N155,'HOLDS'!C1:C155,B1174)</f>
        <v>0</v>
      </c>
      <c r="H1174" s="185">
        <f>F1174*G1174</f>
        <v>0</v>
      </c>
      <c r="I1174" s="186">
        <f>'INFO'!$D$6</f>
        <v>0</v>
      </c>
      <c r="J1174" s="186">
        <f>'INFO'!$D$7</f>
        <v>0</v>
      </c>
      <c r="K1174" t="s" s="187">
        <f>'INFO'!$D$8</f>
      </c>
      <c r="L1174" s="186">
        <f>'INFO'!$D$9</f>
        <v>0</v>
      </c>
      <c r="M1174" s="186">
        <f>'INFO'!$D$10</f>
        <v>0</v>
      </c>
      <c r="N1174" t="s" s="187">
        <f>'INFO'!$D$11</f>
      </c>
      <c r="O1174" s="186">
        <f>'INFO'!$D$13</f>
        <v>0</v>
      </c>
      <c r="P1174" s="186">
        <f>'INFO'!$D$14</f>
        <v>0</v>
      </c>
      <c r="Q1174" t="s" s="187">
        <f>'INFO'!$D$15</f>
      </c>
      <c r="R1174" s="188">
        <f>'INFO'!$D$17</f>
      </c>
      <c r="S1174" t="s" s="187">
        <f>'INFO'!$D$18</f>
      </c>
      <c r="T1174" t="s" s="187">
        <f>'INFO'!$D$19</f>
      </c>
      <c r="U1174" s="186">
        <f>'INFO'!$D$22</f>
        <v>0</v>
      </c>
      <c r="V1174" s="186">
        <f>'INFO'!$D$23</f>
        <v>0</v>
      </c>
      <c r="W1174" t="s" s="187">
        <f>'INFO'!$D$24</f>
      </c>
      <c r="X1174" s="186">
        <f>'INFO'!$D$25</f>
        <v>0</v>
      </c>
      <c r="Y1174" s="186">
        <f>'INFO'!$D$26</f>
        <v>0</v>
      </c>
      <c r="Z1174" s="186">
        <f>'INFO'!$D$27</f>
        <v>0</v>
      </c>
      <c r="AA1174" t="s" s="187">
        <f>'INFO'!$D$28</f>
      </c>
      <c r="AB1174" s="186">
        <f>'INFO'!$D$29</f>
        <v>0</v>
      </c>
      <c r="AC1174" s="189">
        <f>'INFO'!$J$10</f>
        <v>0</v>
      </c>
      <c r="AD1174" s="186">
        <f>'INFO'!$J$9</f>
        <v>0</v>
      </c>
      <c r="AE1174" s="186">
        <f>IF($G$1171&gt;0,10*$G$1171/D1174,0)</f>
        <v>0</v>
      </c>
    </row>
    <row r="1175" ht="15.35" customHeight="1">
      <c r="A1175" t="s" s="180">
        <v>524</v>
      </c>
      <c r="B1175" t="s" s="204">
        <v>124</v>
      </c>
      <c r="C1175" s="205">
        <v>10088</v>
      </c>
      <c r="D1175" s="182">
        <f>_xlfn.SUMIFS('HOLDS'!N1:N155,'HOLDS'!C1:C155,B1175)+_xlfn.SUMIFS('HOLDS'!N1:N155,'HOLDS'!C1:C155,"CH.GR.MISET")</f>
        <v>0</v>
      </c>
      <c r="E1175" t="s" s="183">
        <v>6</v>
      </c>
      <c r="F1175" s="184">
        <f>VLOOKUP(B1175,'HOLDS'!C1:T155,5,FALSE)</f>
        <v>151</v>
      </c>
      <c r="G1175" s="182">
        <f>_xlfn.SUMIFS('HOLDS'!N1:N155,'HOLDS'!C1:C155,B1175)</f>
        <v>0</v>
      </c>
      <c r="H1175" s="185">
        <f>F1175*G1175</f>
        <v>0</v>
      </c>
      <c r="I1175" s="186">
        <f>'INFO'!$D$6</f>
        <v>0</v>
      </c>
      <c r="J1175" s="186">
        <f>'INFO'!$D$7</f>
        <v>0</v>
      </c>
      <c r="K1175" t="s" s="187">
        <f>'INFO'!$D$8</f>
      </c>
      <c r="L1175" s="186">
        <f>'INFO'!$D$9</f>
        <v>0</v>
      </c>
      <c r="M1175" s="186">
        <f>'INFO'!$D$10</f>
        <v>0</v>
      </c>
      <c r="N1175" t="s" s="187">
        <f>'INFO'!$D$11</f>
      </c>
      <c r="O1175" s="186">
        <f>'INFO'!$D$13</f>
        <v>0</v>
      </c>
      <c r="P1175" s="186">
        <f>'INFO'!$D$14</f>
        <v>0</v>
      </c>
      <c r="Q1175" t="s" s="187">
        <f>'INFO'!$D$15</f>
      </c>
      <c r="R1175" s="188">
        <f>'INFO'!$D$17</f>
      </c>
      <c r="S1175" t="s" s="187">
        <f>'INFO'!$D$18</f>
      </c>
      <c r="T1175" t="s" s="187">
        <f>'INFO'!$D$19</f>
      </c>
      <c r="U1175" s="186">
        <f>'INFO'!$D$22</f>
        <v>0</v>
      </c>
      <c r="V1175" s="186">
        <f>'INFO'!$D$23</f>
        <v>0</v>
      </c>
      <c r="W1175" t="s" s="187">
        <f>'INFO'!$D$24</f>
      </c>
      <c r="X1175" s="186">
        <f>'INFO'!$D$25</f>
        <v>0</v>
      </c>
      <c r="Y1175" s="186">
        <f>'INFO'!$D$26</f>
        <v>0</v>
      </c>
      <c r="Z1175" s="186">
        <f>'INFO'!$D$27</f>
        <v>0</v>
      </c>
      <c r="AA1175" t="s" s="187">
        <f>'INFO'!$D$28</f>
      </c>
      <c r="AB1175" s="186">
        <f>'INFO'!$D$29</f>
        <v>0</v>
      </c>
      <c r="AC1175" s="189">
        <f>'INFO'!$J$10</f>
        <v>0</v>
      </c>
      <c r="AD1175" s="186">
        <f>'INFO'!$J$9</f>
        <v>0</v>
      </c>
      <c r="AE1175" s="186">
        <f>IF($G$1171&gt;0,10*$G$1171/D1175,0)</f>
        <v>0</v>
      </c>
    </row>
    <row r="1176" ht="15.35" customHeight="1">
      <c r="A1176" t="s" s="180">
        <v>525</v>
      </c>
      <c r="B1176" t="s" s="204">
        <v>126</v>
      </c>
      <c r="C1176" s="205">
        <v>10088</v>
      </c>
      <c r="D1176" s="182">
        <f>_xlfn.SUMIFS('HOLDS'!N1:N155,'HOLDS'!C1:C155,B1176)+_xlfn.SUMIFS('HOLDS'!N1:N155,'HOLDS'!C1:C155,"CH.GR.MISET")</f>
        <v>0</v>
      </c>
      <c r="E1176" t="s" s="183">
        <v>6</v>
      </c>
      <c r="F1176" s="184">
        <f>VLOOKUP(B1176,'HOLDS'!C1:T155,5,FALSE)</f>
        <v>210</v>
      </c>
      <c r="G1176" s="182">
        <f>_xlfn.SUMIFS('HOLDS'!N1:N155,'HOLDS'!C1:C155,B1176)</f>
        <v>0</v>
      </c>
      <c r="H1176" s="185">
        <f>F1176*G1176</f>
        <v>0</v>
      </c>
      <c r="I1176" s="186">
        <f>'INFO'!$D$6</f>
        <v>0</v>
      </c>
      <c r="J1176" s="186">
        <f>'INFO'!$D$7</f>
        <v>0</v>
      </c>
      <c r="K1176" t="s" s="187">
        <f>'INFO'!$D$8</f>
      </c>
      <c r="L1176" s="186">
        <f>'INFO'!$D$9</f>
        <v>0</v>
      </c>
      <c r="M1176" s="186">
        <f>'INFO'!$D$10</f>
        <v>0</v>
      </c>
      <c r="N1176" t="s" s="187">
        <f>'INFO'!$D$11</f>
      </c>
      <c r="O1176" s="186">
        <f>'INFO'!$D$13</f>
        <v>0</v>
      </c>
      <c r="P1176" s="186">
        <f>'INFO'!$D$14</f>
        <v>0</v>
      </c>
      <c r="Q1176" t="s" s="187">
        <f>'INFO'!$D$15</f>
      </c>
      <c r="R1176" s="188">
        <f>'INFO'!$D$17</f>
      </c>
      <c r="S1176" t="s" s="187">
        <f>'INFO'!$D$18</f>
      </c>
      <c r="T1176" t="s" s="187">
        <f>'INFO'!$D$19</f>
      </c>
      <c r="U1176" s="186">
        <f>'INFO'!$D$22</f>
        <v>0</v>
      </c>
      <c r="V1176" s="186">
        <f>'INFO'!$D$23</f>
        <v>0</v>
      </c>
      <c r="W1176" t="s" s="187">
        <f>'INFO'!$D$24</f>
      </c>
      <c r="X1176" s="186">
        <f>'INFO'!$D$25</f>
        <v>0</v>
      </c>
      <c r="Y1176" s="186">
        <f>'INFO'!$D$26</f>
        <v>0</v>
      </c>
      <c r="Z1176" s="186">
        <f>'INFO'!$D$27</f>
        <v>0</v>
      </c>
      <c r="AA1176" t="s" s="187">
        <f>'INFO'!$D$28</f>
      </c>
      <c r="AB1176" s="186">
        <f>'INFO'!$D$29</f>
        <v>0</v>
      </c>
      <c r="AC1176" s="189">
        <f>'INFO'!$J$10</f>
        <v>0</v>
      </c>
      <c r="AD1176" s="186">
        <f>'INFO'!$J$9</f>
        <v>0</v>
      </c>
      <c r="AE1176" s="186">
        <f>IF($G$1171&gt;0,10*$G$1171/D1176,0)</f>
        <v>0</v>
      </c>
    </row>
    <row r="1177" ht="15.35" customHeight="1">
      <c r="A1177" t="s" s="180">
        <v>526</v>
      </c>
      <c r="B1177" t="s" s="204">
        <v>128</v>
      </c>
      <c r="C1177" s="205">
        <v>10088</v>
      </c>
      <c r="D1177" s="182">
        <f>_xlfn.SUMIFS('HOLDS'!N1:N155,'HOLDS'!C1:C155,B1177)+_xlfn.SUMIFS('HOLDS'!N1:N155,'HOLDS'!C1:C155,"CH.GR.MISET")</f>
        <v>0</v>
      </c>
      <c r="E1177" t="s" s="183">
        <v>6</v>
      </c>
      <c r="F1177" s="184">
        <f>VLOOKUP(B1177,'HOLDS'!C1:T155,5,FALSE)</f>
        <v>215</v>
      </c>
      <c r="G1177" s="182">
        <f>_xlfn.SUMIFS('HOLDS'!N1:N155,'HOLDS'!C1:C155,B1177)</f>
        <v>0</v>
      </c>
      <c r="H1177" s="185">
        <f>F1177*G1177</f>
        <v>0</v>
      </c>
      <c r="I1177" s="186">
        <f>'INFO'!$D$6</f>
        <v>0</v>
      </c>
      <c r="J1177" s="186">
        <f>'INFO'!$D$7</f>
        <v>0</v>
      </c>
      <c r="K1177" t="s" s="187">
        <f>'INFO'!$D$8</f>
      </c>
      <c r="L1177" s="186">
        <f>'INFO'!$D$9</f>
        <v>0</v>
      </c>
      <c r="M1177" s="186">
        <f>'INFO'!$D$10</f>
        <v>0</v>
      </c>
      <c r="N1177" t="s" s="187">
        <f>'INFO'!$D$11</f>
      </c>
      <c r="O1177" s="186">
        <f>'INFO'!$D$13</f>
        <v>0</v>
      </c>
      <c r="P1177" s="186">
        <f>'INFO'!$D$14</f>
        <v>0</v>
      </c>
      <c r="Q1177" t="s" s="187">
        <f>'INFO'!$D$15</f>
      </c>
      <c r="R1177" s="188">
        <f>'INFO'!$D$17</f>
      </c>
      <c r="S1177" t="s" s="187">
        <f>'INFO'!$D$18</f>
      </c>
      <c r="T1177" t="s" s="187">
        <f>'INFO'!$D$19</f>
      </c>
      <c r="U1177" s="186">
        <f>'INFO'!$D$22</f>
        <v>0</v>
      </c>
      <c r="V1177" s="186">
        <f>'INFO'!$D$23</f>
        <v>0</v>
      </c>
      <c r="W1177" t="s" s="187">
        <f>'INFO'!$D$24</f>
      </c>
      <c r="X1177" s="186">
        <f>'INFO'!$D$25</f>
        <v>0</v>
      </c>
      <c r="Y1177" s="186">
        <f>'INFO'!$D$26</f>
        <v>0</v>
      </c>
      <c r="Z1177" s="186">
        <f>'INFO'!$D$27</f>
        <v>0</v>
      </c>
      <c r="AA1177" t="s" s="187">
        <f>'INFO'!$D$28</f>
      </c>
      <c r="AB1177" s="186">
        <f>'INFO'!$D$29</f>
        <v>0</v>
      </c>
      <c r="AC1177" s="189">
        <f>'INFO'!$J$10</f>
        <v>0</v>
      </c>
      <c r="AD1177" s="186">
        <f>'INFO'!$J$9</f>
        <v>0</v>
      </c>
      <c r="AE1177" s="186">
        <f>IF($G$1171&gt;0,10*$G$1171/D1177,0)</f>
        <v>0</v>
      </c>
    </row>
    <row r="1178" ht="15.35" customHeight="1">
      <c r="A1178" t="s" s="180">
        <v>527</v>
      </c>
      <c r="B1178" t="s" s="204">
        <v>130</v>
      </c>
      <c r="C1178" s="205">
        <v>10088</v>
      </c>
      <c r="D1178" s="182">
        <f>_xlfn.SUMIFS('HOLDS'!N1:N155,'HOLDS'!C1:C155,B1178)+_xlfn.SUMIFS('HOLDS'!N1:N155,'HOLDS'!C1:C155,"CH.GR.MISET")</f>
        <v>0</v>
      </c>
      <c r="E1178" t="s" s="183">
        <v>6</v>
      </c>
      <c r="F1178" s="184">
        <f>VLOOKUP(B1178,'HOLDS'!C1:T155,5,FALSE)</f>
        <v>159</v>
      </c>
      <c r="G1178" s="182">
        <f>_xlfn.SUMIFS('HOLDS'!N1:N155,'HOLDS'!C1:C155,B1178)</f>
        <v>0</v>
      </c>
      <c r="H1178" s="185">
        <f>F1178*G1178</f>
        <v>0</v>
      </c>
      <c r="I1178" s="186">
        <f>'INFO'!$D$6</f>
        <v>0</v>
      </c>
      <c r="J1178" s="186">
        <f>'INFO'!$D$7</f>
        <v>0</v>
      </c>
      <c r="K1178" t="s" s="187">
        <f>'INFO'!$D$8</f>
      </c>
      <c r="L1178" s="186">
        <f>'INFO'!$D$9</f>
        <v>0</v>
      </c>
      <c r="M1178" s="186">
        <f>'INFO'!$D$10</f>
        <v>0</v>
      </c>
      <c r="N1178" t="s" s="187">
        <f>'INFO'!$D$11</f>
      </c>
      <c r="O1178" s="186">
        <f>'INFO'!$D$13</f>
        <v>0</v>
      </c>
      <c r="P1178" s="186">
        <f>'INFO'!$D$14</f>
        <v>0</v>
      </c>
      <c r="Q1178" t="s" s="187">
        <f>'INFO'!$D$15</f>
      </c>
      <c r="R1178" s="188">
        <f>'INFO'!$D$17</f>
      </c>
      <c r="S1178" t="s" s="187">
        <f>'INFO'!$D$18</f>
      </c>
      <c r="T1178" t="s" s="187">
        <f>'INFO'!$D$19</f>
      </c>
      <c r="U1178" s="186">
        <f>'INFO'!$D$22</f>
        <v>0</v>
      </c>
      <c r="V1178" s="186">
        <f>'INFO'!$D$23</f>
        <v>0</v>
      </c>
      <c r="W1178" t="s" s="187">
        <f>'INFO'!$D$24</f>
      </c>
      <c r="X1178" s="186">
        <f>'INFO'!$D$25</f>
        <v>0</v>
      </c>
      <c r="Y1178" s="186">
        <f>'INFO'!$D$26</f>
        <v>0</v>
      </c>
      <c r="Z1178" s="186">
        <f>'INFO'!$D$27</f>
        <v>0</v>
      </c>
      <c r="AA1178" t="s" s="187">
        <f>'INFO'!$D$28</f>
      </c>
      <c r="AB1178" s="186">
        <f>'INFO'!$D$29</f>
        <v>0</v>
      </c>
      <c r="AC1178" s="189">
        <f>'INFO'!$J$10</f>
        <v>0</v>
      </c>
      <c r="AD1178" s="186">
        <f>'INFO'!$J$9</f>
        <v>0</v>
      </c>
      <c r="AE1178" s="186">
        <f>IF($G$1171&gt;0,10*$G$1171/D1178,0)</f>
        <v>0</v>
      </c>
    </row>
    <row r="1179" ht="15.35" customHeight="1">
      <c r="A1179" t="s" s="180">
        <v>528</v>
      </c>
      <c r="B1179" t="s" s="204">
        <v>132</v>
      </c>
      <c r="C1179" s="205">
        <v>10088</v>
      </c>
      <c r="D1179" s="182">
        <f>_xlfn.SUMIFS('HOLDS'!N1:N155,'HOLDS'!C1:C155,B1179)+_xlfn.SUMIFS('HOLDS'!N1:N155,'HOLDS'!C1:C155,"CH.GR.MISET")</f>
        <v>0</v>
      </c>
      <c r="E1179" t="s" s="183">
        <v>6</v>
      </c>
      <c r="F1179" s="184">
        <f>VLOOKUP(B1179,'HOLDS'!C1:T155,5,FALSE)</f>
        <v>126.5</v>
      </c>
      <c r="G1179" s="182">
        <f>_xlfn.SUMIFS('HOLDS'!N1:N155,'HOLDS'!C1:C155,B1179)</f>
        <v>0</v>
      </c>
      <c r="H1179" s="185">
        <f>F1179*G1179</f>
        <v>0</v>
      </c>
      <c r="I1179" s="186">
        <f>'INFO'!$D$6</f>
        <v>0</v>
      </c>
      <c r="J1179" s="186">
        <f>'INFO'!$D$7</f>
        <v>0</v>
      </c>
      <c r="K1179" t="s" s="187">
        <f>'INFO'!$D$8</f>
      </c>
      <c r="L1179" s="186">
        <f>'INFO'!$D$9</f>
        <v>0</v>
      </c>
      <c r="M1179" s="186">
        <f>'INFO'!$D$10</f>
        <v>0</v>
      </c>
      <c r="N1179" t="s" s="187">
        <f>'INFO'!$D$11</f>
      </c>
      <c r="O1179" s="186">
        <f>'INFO'!$D$13</f>
        <v>0</v>
      </c>
      <c r="P1179" s="186">
        <f>'INFO'!$D$14</f>
        <v>0</v>
      </c>
      <c r="Q1179" t="s" s="187">
        <f>'INFO'!$D$15</f>
      </c>
      <c r="R1179" s="188">
        <f>'INFO'!$D$17</f>
      </c>
      <c r="S1179" t="s" s="187">
        <f>'INFO'!$D$18</f>
      </c>
      <c r="T1179" t="s" s="187">
        <f>'INFO'!$D$19</f>
      </c>
      <c r="U1179" s="186">
        <f>'INFO'!$D$22</f>
        <v>0</v>
      </c>
      <c r="V1179" s="186">
        <f>'INFO'!$D$23</f>
        <v>0</v>
      </c>
      <c r="W1179" t="s" s="187">
        <f>'INFO'!$D$24</f>
      </c>
      <c r="X1179" s="186">
        <f>'INFO'!$D$25</f>
        <v>0</v>
      </c>
      <c r="Y1179" s="186">
        <f>'INFO'!$D$26</f>
        <v>0</v>
      </c>
      <c r="Z1179" s="186">
        <f>'INFO'!$D$27</f>
        <v>0</v>
      </c>
      <c r="AA1179" t="s" s="187">
        <f>'INFO'!$D$28</f>
      </c>
      <c r="AB1179" s="186">
        <f>'INFO'!$D$29</f>
        <v>0</v>
      </c>
      <c r="AC1179" s="189">
        <f>'INFO'!$J$10</f>
        <v>0</v>
      </c>
      <c r="AD1179" s="186">
        <f>'INFO'!$J$9</f>
        <v>0</v>
      </c>
      <c r="AE1179" s="186">
        <f>IF($G$1171&gt;0,10*$G$1171/D1179,0)</f>
        <v>0</v>
      </c>
    </row>
    <row r="1180" ht="15.35" customHeight="1">
      <c r="A1180" t="s" s="180">
        <v>529</v>
      </c>
      <c r="B1180" t="s" s="204">
        <v>134</v>
      </c>
      <c r="C1180" s="205">
        <v>10088</v>
      </c>
      <c r="D1180" s="182">
        <f>_xlfn.SUMIFS('HOLDS'!N1:N155,'HOLDS'!C1:C155,B1180)+_xlfn.SUMIFS('HOLDS'!N1:N155,'HOLDS'!C1:C155,"CH.GR.MISET")</f>
        <v>0</v>
      </c>
      <c r="E1180" t="s" s="183">
        <v>6</v>
      </c>
      <c r="F1180" s="184">
        <f>VLOOKUP(B1180,'HOLDS'!C1:T155,5,FALSE)</f>
        <v>124</v>
      </c>
      <c r="G1180" s="182">
        <f>_xlfn.SUMIFS('HOLDS'!N1:N155,'HOLDS'!C1:C155,B1180)</f>
        <v>0</v>
      </c>
      <c r="H1180" s="185">
        <f>F1180*G1180</f>
        <v>0</v>
      </c>
      <c r="I1180" s="186">
        <f>'INFO'!$D$6</f>
        <v>0</v>
      </c>
      <c r="J1180" s="186">
        <f>'INFO'!$D$7</f>
        <v>0</v>
      </c>
      <c r="K1180" t="s" s="187">
        <f>'INFO'!$D$8</f>
      </c>
      <c r="L1180" s="186">
        <f>'INFO'!$D$9</f>
        <v>0</v>
      </c>
      <c r="M1180" s="186">
        <f>'INFO'!$D$10</f>
        <v>0</v>
      </c>
      <c r="N1180" t="s" s="187">
        <f>'INFO'!$D$11</f>
      </c>
      <c r="O1180" s="186">
        <f>'INFO'!$D$13</f>
        <v>0</v>
      </c>
      <c r="P1180" s="186">
        <f>'INFO'!$D$14</f>
        <v>0</v>
      </c>
      <c r="Q1180" t="s" s="187">
        <f>'INFO'!$D$15</f>
      </c>
      <c r="R1180" s="188">
        <f>'INFO'!$D$17</f>
      </c>
      <c r="S1180" t="s" s="187">
        <f>'INFO'!$D$18</f>
      </c>
      <c r="T1180" t="s" s="187">
        <f>'INFO'!$D$19</f>
      </c>
      <c r="U1180" s="186">
        <f>'INFO'!$D$22</f>
        <v>0</v>
      </c>
      <c r="V1180" s="186">
        <f>'INFO'!$D$23</f>
        <v>0</v>
      </c>
      <c r="W1180" t="s" s="187">
        <f>'INFO'!$D$24</f>
      </c>
      <c r="X1180" s="186">
        <f>'INFO'!$D$25</f>
        <v>0</v>
      </c>
      <c r="Y1180" s="186">
        <f>'INFO'!$D$26</f>
        <v>0</v>
      </c>
      <c r="Z1180" s="186">
        <f>'INFO'!$D$27</f>
        <v>0</v>
      </c>
      <c r="AA1180" t="s" s="187">
        <f>'INFO'!$D$28</f>
      </c>
      <c r="AB1180" s="186">
        <f>'INFO'!$D$29</f>
        <v>0</v>
      </c>
      <c r="AC1180" s="189">
        <f>'INFO'!$J$10</f>
        <v>0</v>
      </c>
      <c r="AD1180" s="186">
        <f>'INFO'!$J$9</f>
        <v>0</v>
      </c>
      <c r="AE1180" s="186">
        <f>IF($G$1171&gt;0,10*$G$1171/D1180,0)</f>
        <v>0</v>
      </c>
    </row>
    <row r="1181" ht="15.35" customHeight="1">
      <c r="A1181" t="s" s="180">
        <v>530</v>
      </c>
      <c r="B1181" t="s" s="204">
        <v>136</v>
      </c>
      <c r="C1181" s="205">
        <v>10088</v>
      </c>
      <c r="D1181" s="182">
        <f>_xlfn.SUMIFS('HOLDS'!N1:N155,'HOLDS'!C1:C155,B1181)+_xlfn.SUMIFS('HOLDS'!N1:N155,'HOLDS'!C1:C155,"CH.GR.MISET")</f>
        <v>0</v>
      </c>
      <c r="E1181" t="s" s="183">
        <v>6</v>
      </c>
      <c r="F1181" s="184">
        <f>VLOOKUP(B1181,'HOLDS'!C1:T155,5,FALSE)</f>
        <v>157.5</v>
      </c>
      <c r="G1181" s="182">
        <f>_xlfn.SUMIFS('HOLDS'!N1:N155,'HOLDS'!C1:C155,B1181)</f>
        <v>0</v>
      </c>
      <c r="H1181" s="185">
        <f>F1181*G1181</f>
        <v>0</v>
      </c>
      <c r="I1181" s="186">
        <f>'INFO'!$D$6</f>
        <v>0</v>
      </c>
      <c r="J1181" s="186">
        <f>'INFO'!$D$7</f>
        <v>0</v>
      </c>
      <c r="K1181" t="s" s="187">
        <f>'INFO'!$D$8</f>
      </c>
      <c r="L1181" s="186">
        <f>'INFO'!$D$9</f>
        <v>0</v>
      </c>
      <c r="M1181" s="186">
        <f>'INFO'!$D$10</f>
        <v>0</v>
      </c>
      <c r="N1181" t="s" s="187">
        <f>'INFO'!$D$11</f>
      </c>
      <c r="O1181" s="186">
        <f>'INFO'!$D$13</f>
        <v>0</v>
      </c>
      <c r="P1181" s="186">
        <f>'INFO'!$D$14</f>
        <v>0</v>
      </c>
      <c r="Q1181" t="s" s="187">
        <f>'INFO'!$D$15</f>
      </c>
      <c r="R1181" s="188">
        <f>'INFO'!$D$17</f>
      </c>
      <c r="S1181" t="s" s="187">
        <f>'INFO'!$D$18</f>
      </c>
      <c r="T1181" t="s" s="187">
        <f>'INFO'!$D$19</f>
      </c>
      <c r="U1181" s="186">
        <f>'INFO'!$D$22</f>
        <v>0</v>
      </c>
      <c r="V1181" s="186">
        <f>'INFO'!$D$23</f>
        <v>0</v>
      </c>
      <c r="W1181" t="s" s="187">
        <f>'INFO'!$D$24</f>
      </c>
      <c r="X1181" s="186">
        <f>'INFO'!$D$25</f>
        <v>0</v>
      </c>
      <c r="Y1181" s="186">
        <f>'INFO'!$D$26</f>
        <v>0</v>
      </c>
      <c r="Z1181" s="186">
        <f>'INFO'!$D$27</f>
        <v>0</v>
      </c>
      <c r="AA1181" t="s" s="187">
        <f>'INFO'!$D$28</f>
      </c>
      <c r="AB1181" s="186">
        <f>'INFO'!$D$29</f>
        <v>0</v>
      </c>
      <c r="AC1181" s="189">
        <f>'INFO'!$J$10</f>
        <v>0</v>
      </c>
      <c r="AD1181" s="186">
        <f>'INFO'!$J$9</f>
        <v>0</v>
      </c>
      <c r="AE1181" s="186">
        <f>IF($G$1171&gt;0,10*$G$1171/D1181,0)</f>
        <v>0</v>
      </c>
    </row>
    <row r="1182" ht="15.35" customHeight="1">
      <c r="A1182" t="s" s="180">
        <v>531</v>
      </c>
      <c r="B1182" t="s" s="204">
        <v>138</v>
      </c>
      <c r="C1182" s="205">
        <v>10088</v>
      </c>
      <c r="D1182" s="182">
        <f>_xlfn.SUMIFS('HOLDS'!N1:N155,'HOLDS'!C1:C155,B1182)+_xlfn.SUMIFS('HOLDS'!N1:N155,'HOLDS'!C1:C155,"CH.GR.MISET")</f>
        <v>0</v>
      </c>
      <c r="E1182" t="s" s="183">
        <v>6</v>
      </c>
      <c r="F1182" s="184">
        <f>VLOOKUP(B1182,'HOLDS'!C1:T155,5,FALSE)</f>
        <v>159.5</v>
      </c>
      <c r="G1182" s="182">
        <f>_xlfn.SUMIFS('HOLDS'!N1:N155,'HOLDS'!C1:C155,B1182)</f>
        <v>0</v>
      </c>
      <c r="H1182" s="185">
        <f>F1182*G1182</f>
        <v>0</v>
      </c>
      <c r="I1182" s="186">
        <f>'INFO'!$D$6</f>
        <v>0</v>
      </c>
      <c r="J1182" s="186">
        <f>'INFO'!$D$7</f>
        <v>0</v>
      </c>
      <c r="K1182" t="s" s="187">
        <f>'INFO'!$D$8</f>
      </c>
      <c r="L1182" s="186">
        <f>'INFO'!$D$9</f>
        <v>0</v>
      </c>
      <c r="M1182" s="186">
        <f>'INFO'!$D$10</f>
        <v>0</v>
      </c>
      <c r="N1182" t="s" s="187">
        <f>'INFO'!$D$11</f>
      </c>
      <c r="O1182" s="186">
        <f>'INFO'!$D$13</f>
        <v>0</v>
      </c>
      <c r="P1182" s="186">
        <f>'INFO'!$D$14</f>
        <v>0</v>
      </c>
      <c r="Q1182" t="s" s="187">
        <f>'INFO'!$D$15</f>
      </c>
      <c r="R1182" s="188">
        <f>'INFO'!$D$17</f>
      </c>
      <c r="S1182" t="s" s="187">
        <f>'INFO'!$D$18</f>
      </c>
      <c r="T1182" t="s" s="187">
        <f>'INFO'!$D$19</f>
      </c>
      <c r="U1182" s="186">
        <f>'INFO'!$D$22</f>
        <v>0</v>
      </c>
      <c r="V1182" s="186">
        <f>'INFO'!$D$23</f>
        <v>0</v>
      </c>
      <c r="W1182" t="s" s="187">
        <f>'INFO'!$D$24</f>
      </c>
      <c r="X1182" s="186">
        <f>'INFO'!$D$25</f>
        <v>0</v>
      </c>
      <c r="Y1182" s="186">
        <f>'INFO'!$D$26</f>
        <v>0</v>
      </c>
      <c r="Z1182" s="186">
        <f>'INFO'!$D$27</f>
        <v>0</v>
      </c>
      <c r="AA1182" t="s" s="187">
        <f>'INFO'!$D$28</f>
      </c>
      <c r="AB1182" s="186">
        <f>'INFO'!$D$29</f>
        <v>0</v>
      </c>
      <c r="AC1182" s="189">
        <f>'INFO'!$J$10</f>
        <v>0</v>
      </c>
      <c r="AD1182" s="186">
        <f>'INFO'!$J$9</f>
        <v>0</v>
      </c>
      <c r="AE1182" s="186">
        <f>IF($G$1171&gt;0,10*$G$1171/D1182,0)</f>
        <v>0</v>
      </c>
    </row>
    <row r="1183" ht="15.35" customHeight="1">
      <c r="A1183" t="s" s="180">
        <v>532</v>
      </c>
      <c r="B1183" t="s" s="204">
        <v>141</v>
      </c>
      <c r="C1183" s="205">
        <v>10088</v>
      </c>
      <c r="D1183" s="182">
        <f>_xlfn.SUMIFS('HOLDS'!N1:N155,'HOLDS'!C1:C155,B1183)+_xlfn.SUMIFS('HOLDS'!N1:N155,'HOLDS'!C1:C155,"CH.GR.MISET")</f>
        <v>0</v>
      </c>
      <c r="E1183" t="s" s="183">
        <v>6</v>
      </c>
      <c r="F1183" s="184">
        <f>VLOOKUP(B1183,'HOLDS'!C1:T155,5,FALSE)</f>
        <v>156</v>
      </c>
      <c r="G1183" s="182">
        <f>_xlfn.SUMIFS('HOLDS'!N1:N155,'HOLDS'!C1:C155,B1183)</f>
        <v>0</v>
      </c>
      <c r="H1183" s="185">
        <f>F1183*G1183</f>
        <v>0</v>
      </c>
      <c r="I1183" s="186">
        <f>'INFO'!$D$6</f>
        <v>0</v>
      </c>
      <c r="J1183" s="186">
        <f>'INFO'!$D$7</f>
        <v>0</v>
      </c>
      <c r="K1183" t="s" s="187">
        <f>'INFO'!$D$8</f>
      </c>
      <c r="L1183" s="186">
        <f>'INFO'!$D$9</f>
        <v>0</v>
      </c>
      <c r="M1183" s="186">
        <f>'INFO'!$D$10</f>
        <v>0</v>
      </c>
      <c r="N1183" t="s" s="187">
        <f>'INFO'!$D$11</f>
      </c>
      <c r="O1183" s="186">
        <f>'INFO'!$D$13</f>
        <v>0</v>
      </c>
      <c r="P1183" s="186">
        <f>'INFO'!$D$14</f>
        <v>0</v>
      </c>
      <c r="Q1183" t="s" s="187">
        <f>'INFO'!$D$15</f>
      </c>
      <c r="R1183" s="188">
        <f>'INFO'!$D$17</f>
      </c>
      <c r="S1183" t="s" s="187">
        <f>'INFO'!$D$18</f>
      </c>
      <c r="T1183" t="s" s="187">
        <f>'INFO'!$D$19</f>
      </c>
      <c r="U1183" s="186">
        <f>'INFO'!$D$22</f>
        <v>0</v>
      </c>
      <c r="V1183" s="186">
        <f>'INFO'!$D$23</f>
        <v>0</v>
      </c>
      <c r="W1183" t="s" s="187">
        <f>'INFO'!$D$24</f>
      </c>
      <c r="X1183" s="186">
        <f>'INFO'!$D$25</f>
        <v>0</v>
      </c>
      <c r="Y1183" s="186">
        <f>'INFO'!$D$26</f>
        <v>0</v>
      </c>
      <c r="Z1183" s="186">
        <f>'INFO'!$D$27</f>
        <v>0</v>
      </c>
      <c r="AA1183" t="s" s="187">
        <f>'INFO'!$D$28</f>
      </c>
      <c r="AB1183" s="186">
        <f>'INFO'!$D$29</f>
        <v>0</v>
      </c>
      <c r="AC1183" s="189">
        <f>'INFO'!$J$10</f>
        <v>0</v>
      </c>
      <c r="AD1183" s="186">
        <f>'INFO'!$J$9</f>
        <v>0</v>
      </c>
      <c r="AE1183" s="186">
        <f>IF($G$1171&gt;0,10*$G$1171/D1183,0)</f>
        <v>0</v>
      </c>
    </row>
    <row r="1184" ht="15.35" customHeight="1">
      <c r="A1184" t="s" s="180">
        <v>533</v>
      </c>
      <c r="B1184" t="s" s="204">
        <v>143</v>
      </c>
      <c r="C1184" s="205">
        <v>10088</v>
      </c>
      <c r="D1184" s="182">
        <f>_xlfn.SUMIFS('HOLDS'!N1:N155,'HOLDS'!C1:C155,B1184)+_xlfn.SUMIFS('HOLDS'!N1:N155,'HOLDS'!C1:C155,"CH.GR.MISET")</f>
        <v>0</v>
      </c>
      <c r="E1184" t="s" s="183">
        <v>6</v>
      </c>
      <c r="F1184" s="184">
        <f>VLOOKUP(B1184,'HOLDS'!C1:T155,5,FALSE)</f>
        <v>189.5</v>
      </c>
      <c r="G1184" s="182">
        <f>_xlfn.SUMIFS('HOLDS'!N1:N155,'HOLDS'!C1:C155,B1184)</f>
        <v>0</v>
      </c>
      <c r="H1184" s="185">
        <f>F1184*G1184</f>
        <v>0</v>
      </c>
      <c r="I1184" s="186">
        <f>'INFO'!$D$6</f>
        <v>0</v>
      </c>
      <c r="J1184" s="186">
        <f>'INFO'!$D$7</f>
        <v>0</v>
      </c>
      <c r="K1184" t="s" s="187">
        <f>'INFO'!$D$8</f>
      </c>
      <c r="L1184" s="186">
        <f>'INFO'!$D$9</f>
        <v>0</v>
      </c>
      <c r="M1184" s="186">
        <f>'INFO'!$D$10</f>
        <v>0</v>
      </c>
      <c r="N1184" t="s" s="187">
        <f>'INFO'!$D$11</f>
      </c>
      <c r="O1184" s="186">
        <f>'INFO'!$D$13</f>
        <v>0</v>
      </c>
      <c r="P1184" s="186">
        <f>'INFO'!$D$14</f>
        <v>0</v>
      </c>
      <c r="Q1184" t="s" s="187">
        <f>'INFO'!$D$15</f>
      </c>
      <c r="R1184" s="188">
        <f>'INFO'!$D$17</f>
      </c>
      <c r="S1184" t="s" s="187">
        <f>'INFO'!$D$18</f>
      </c>
      <c r="T1184" t="s" s="187">
        <f>'INFO'!$D$19</f>
      </c>
      <c r="U1184" s="186">
        <f>'INFO'!$D$22</f>
        <v>0</v>
      </c>
      <c r="V1184" s="186">
        <f>'INFO'!$D$23</f>
        <v>0</v>
      </c>
      <c r="W1184" t="s" s="187">
        <f>'INFO'!$D$24</f>
      </c>
      <c r="X1184" s="186">
        <f>'INFO'!$D$25</f>
        <v>0</v>
      </c>
      <c r="Y1184" s="186">
        <f>'INFO'!$D$26</f>
        <v>0</v>
      </c>
      <c r="Z1184" s="186">
        <f>'INFO'!$D$27</f>
        <v>0</v>
      </c>
      <c r="AA1184" t="s" s="187">
        <f>'INFO'!$D$28</f>
      </c>
      <c r="AB1184" s="186">
        <f>'INFO'!$D$29</f>
        <v>0</v>
      </c>
      <c r="AC1184" s="189">
        <f>'INFO'!$J$10</f>
        <v>0</v>
      </c>
      <c r="AD1184" s="186">
        <f>'INFO'!$J$9</f>
        <v>0</v>
      </c>
      <c r="AE1184" s="186">
        <f>IF($G$1171&gt;0,10*$G$1171/D1184,0)</f>
        <v>0</v>
      </c>
    </row>
    <row r="1185" ht="15.35" customHeight="1">
      <c r="A1185" t="s" s="180">
        <v>534</v>
      </c>
      <c r="B1185" t="s" s="204">
        <v>145</v>
      </c>
      <c r="C1185" s="205">
        <v>10088</v>
      </c>
      <c r="D1185" s="182">
        <f>_xlfn.SUMIFS('HOLDS'!N1:N155,'HOLDS'!C1:C155,B1185)+_xlfn.SUMIFS('HOLDS'!N1:N155,'HOLDS'!C1:C155,"CH.GR.MISET")</f>
        <v>0</v>
      </c>
      <c r="E1185" t="s" s="183">
        <v>6</v>
      </c>
      <c r="F1185" s="184">
        <f>VLOOKUP(B1185,'HOLDS'!C1:T155,5,FALSE)</f>
        <v>138</v>
      </c>
      <c r="G1185" s="182">
        <f>_xlfn.SUMIFS('HOLDS'!N1:N155,'HOLDS'!C1:C155,B1185)</f>
        <v>0</v>
      </c>
      <c r="H1185" s="185">
        <f>F1185*G1185</f>
        <v>0</v>
      </c>
      <c r="I1185" s="186">
        <f>'INFO'!$D$6</f>
        <v>0</v>
      </c>
      <c r="J1185" s="186">
        <f>'INFO'!$D$7</f>
        <v>0</v>
      </c>
      <c r="K1185" t="s" s="187">
        <f>'INFO'!$D$8</f>
      </c>
      <c r="L1185" s="186">
        <f>'INFO'!$D$9</f>
        <v>0</v>
      </c>
      <c r="M1185" s="186">
        <f>'INFO'!$D$10</f>
        <v>0</v>
      </c>
      <c r="N1185" t="s" s="187">
        <f>'INFO'!$D$11</f>
      </c>
      <c r="O1185" s="186">
        <f>'INFO'!$D$13</f>
        <v>0</v>
      </c>
      <c r="P1185" s="186">
        <f>'INFO'!$D$14</f>
        <v>0</v>
      </c>
      <c r="Q1185" t="s" s="187">
        <f>'INFO'!$D$15</f>
      </c>
      <c r="R1185" s="188">
        <f>'INFO'!$D$17</f>
      </c>
      <c r="S1185" t="s" s="187">
        <f>'INFO'!$D$18</f>
      </c>
      <c r="T1185" t="s" s="187">
        <f>'INFO'!$D$19</f>
      </c>
      <c r="U1185" s="186">
        <f>'INFO'!$D$22</f>
        <v>0</v>
      </c>
      <c r="V1185" s="186">
        <f>'INFO'!$D$23</f>
        <v>0</v>
      </c>
      <c r="W1185" t="s" s="187">
        <f>'INFO'!$D$24</f>
      </c>
      <c r="X1185" s="186">
        <f>'INFO'!$D$25</f>
        <v>0</v>
      </c>
      <c r="Y1185" s="186">
        <f>'INFO'!$D$26</f>
        <v>0</v>
      </c>
      <c r="Z1185" s="186">
        <f>'INFO'!$D$27</f>
        <v>0</v>
      </c>
      <c r="AA1185" t="s" s="187">
        <f>'INFO'!$D$28</f>
      </c>
      <c r="AB1185" s="186">
        <f>'INFO'!$D$29</f>
        <v>0</v>
      </c>
      <c r="AC1185" s="189">
        <f>'INFO'!$J$10</f>
        <v>0</v>
      </c>
      <c r="AD1185" s="186">
        <f>'INFO'!$J$9</f>
        <v>0</v>
      </c>
      <c r="AE1185" s="186">
        <f>IF($G$1171&gt;0,10*$G$1171/D1185,0)</f>
        <v>0</v>
      </c>
    </row>
    <row r="1186" ht="15.35" customHeight="1">
      <c r="A1186" t="s" s="180">
        <v>535</v>
      </c>
      <c r="B1186" t="s" s="204">
        <v>147</v>
      </c>
      <c r="C1186" s="205">
        <v>10088</v>
      </c>
      <c r="D1186" s="182">
        <f>_xlfn.SUMIFS('HOLDS'!N1:N155,'HOLDS'!C1:C155,B1186)+_xlfn.SUMIFS('HOLDS'!N1:N155,'HOLDS'!C1:C155,"CH.GR.MISET")</f>
        <v>0</v>
      </c>
      <c r="E1186" t="s" s="183">
        <v>6</v>
      </c>
      <c r="F1186" s="184">
        <f>VLOOKUP(B1186,'HOLDS'!C1:T155,5,FALSE)</f>
        <v>131.5</v>
      </c>
      <c r="G1186" s="182">
        <f>_xlfn.SUMIFS('HOLDS'!N1:N155,'HOLDS'!C1:C155,B1186)</f>
        <v>0</v>
      </c>
      <c r="H1186" s="185">
        <f>F1186*G1186</f>
        <v>0</v>
      </c>
      <c r="I1186" s="186">
        <f>'INFO'!$D$6</f>
        <v>0</v>
      </c>
      <c r="J1186" s="186">
        <f>'INFO'!$D$7</f>
        <v>0</v>
      </c>
      <c r="K1186" t="s" s="187">
        <f>'INFO'!$D$8</f>
      </c>
      <c r="L1186" s="186">
        <f>'INFO'!$D$9</f>
        <v>0</v>
      </c>
      <c r="M1186" s="186">
        <f>'INFO'!$D$10</f>
        <v>0</v>
      </c>
      <c r="N1186" t="s" s="187">
        <f>'INFO'!$D$11</f>
      </c>
      <c r="O1186" s="186">
        <f>'INFO'!$D$13</f>
        <v>0</v>
      </c>
      <c r="P1186" s="186">
        <f>'INFO'!$D$14</f>
        <v>0</v>
      </c>
      <c r="Q1186" t="s" s="187">
        <f>'INFO'!$D$15</f>
      </c>
      <c r="R1186" s="188">
        <f>'INFO'!$D$17</f>
      </c>
      <c r="S1186" t="s" s="187">
        <f>'INFO'!$D$18</f>
      </c>
      <c r="T1186" t="s" s="187">
        <f>'INFO'!$D$19</f>
      </c>
      <c r="U1186" s="186">
        <f>'INFO'!$D$22</f>
        <v>0</v>
      </c>
      <c r="V1186" s="186">
        <f>'INFO'!$D$23</f>
        <v>0</v>
      </c>
      <c r="W1186" t="s" s="187">
        <f>'INFO'!$D$24</f>
      </c>
      <c r="X1186" s="186">
        <f>'INFO'!$D$25</f>
        <v>0</v>
      </c>
      <c r="Y1186" s="186">
        <f>'INFO'!$D$26</f>
        <v>0</v>
      </c>
      <c r="Z1186" s="186">
        <f>'INFO'!$D$27</f>
        <v>0</v>
      </c>
      <c r="AA1186" t="s" s="187">
        <f>'INFO'!$D$28</f>
      </c>
      <c r="AB1186" s="186">
        <f>'INFO'!$D$29</f>
        <v>0</v>
      </c>
      <c r="AC1186" s="189">
        <f>'INFO'!$J$10</f>
        <v>0</v>
      </c>
      <c r="AD1186" s="186">
        <f>'INFO'!$J$9</f>
        <v>0</v>
      </c>
      <c r="AE1186" s="186">
        <f>IF($G$1171&gt;0,10*$G$1171/D1186,0)</f>
        <v>0</v>
      </c>
    </row>
    <row r="1187" ht="15.35" customHeight="1">
      <c r="A1187" t="s" s="180">
        <v>536</v>
      </c>
      <c r="B1187" t="s" s="204">
        <v>149</v>
      </c>
      <c r="C1187" s="205">
        <v>10088</v>
      </c>
      <c r="D1187" s="182">
        <f>_xlfn.SUMIFS('HOLDS'!N1:N155,'HOLDS'!C1:C155,B1187)+_xlfn.SUMIFS('HOLDS'!N1:N155,'HOLDS'!C1:C155,"CH.GR.MISET")</f>
        <v>0</v>
      </c>
      <c r="E1187" t="s" s="183">
        <v>6</v>
      </c>
      <c r="F1187" s="184">
        <f>VLOOKUP(B1187,'HOLDS'!C1:T155,5,FALSE)</f>
        <v>139.5</v>
      </c>
      <c r="G1187" s="182">
        <f>_xlfn.SUMIFS('HOLDS'!N1:N155,'HOLDS'!C1:C155,B1187)</f>
        <v>0</v>
      </c>
      <c r="H1187" s="185">
        <f>F1187*G1187</f>
        <v>0</v>
      </c>
      <c r="I1187" s="186">
        <f>'INFO'!$D$6</f>
        <v>0</v>
      </c>
      <c r="J1187" s="186">
        <f>'INFO'!$D$7</f>
        <v>0</v>
      </c>
      <c r="K1187" t="s" s="187">
        <f>'INFO'!$D$8</f>
      </c>
      <c r="L1187" s="186">
        <f>'INFO'!$D$9</f>
        <v>0</v>
      </c>
      <c r="M1187" s="186">
        <f>'INFO'!$D$10</f>
        <v>0</v>
      </c>
      <c r="N1187" t="s" s="187">
        <f>'INFO'!$D$11</f>
      </c>
      <c r="O1187" s="186">
        <f>'INFO'!$D$13</f>
        <v>0</v>
      </c>
      <c r="P1187" s="186">
        <f>'INFO'!$D$14</f>
        <v>0</v>
      </c>
      <c r="Q1187" t="s" s="187">
        <f>'INFO'!$D$15</f>
      </c>
      <c r="R1187" s="188">
        <f>'INFO'!$D$17</f>
      </c>
      <c r="S1187" t="s" s="187">
        <f>'INFO'!$D$18</f>
      </c>
      <c r="T1187" t="s" s="187">
        <f>'INFO'!$D$19</f>
      </c>
      <c r="U1187" s="186">
        <f>'INFO'!$D$22</f>
        <v>0</v>
      </c>
      <c r="V1187" s="186">
        <f>'INFO'!$D$23</f>
        <v>0</v>
      </c>
      <c r="W1187" t="s" s="187">
        <f>'INFO'!$D$24</f>
      </c>
      <c r="X1187" s="186">
        <f>'INFO'!$D$25</f>
        <v>0</v>
      </c>
      <c r="Y1187" s="186">
        <f>'INFO'!$D$26</f>
        <v>0</v>
      </c>
      <c r="Z1187" s="186">
        <f>'INFO'!$D$27</f>
        <v>0</v>
      </c>
      <c r="AA1187" t="s" s="187">
        <f>'INFO'!$D$28</f>
      </c>
      <c r="AB1187" s="186">
        <f>'INFO'!$D$29</f>
        <v>0</v>
      </c>
      <c r="AC1187" s="189">
        <f>'INFO'!$J$10</f>
        <v>0</v>
      </c>
      <c r="AD1187" s="186">
        <f>'INFO'!$J$9</f>
        <v>0</v>
      </c>
      <c r="AE1187" s="186">
        <f>IF($G$1171&gt;0,10*$G$1171/D1187,0)</f>
        <v>0</v>
      </c>
    </row>
    <row r="1188" ht="15.35" customHeight="1">
      <c r="A1188" t="s" s="180">
        <v>537</v>
      </c>
      <c r="B1188" t="s" s="204">
        <v>151</v>
      </c>
      <c r="C1188" s="205">
        <v>10088</v>
      </c>
      <c r="D1188" s="182">
        <f>_xlfn.SUMIFS('HOLDS'!N1:N155,'HOLDS'!C1:C155,B1188)+_xlfn.SUMIFS('HOLDS'!N1:N155,'HOLDS'!C1:C155,"CH.GR.MISET")</f>
        <v>0</v>
      </c>
      <c r="E1188" t="s" s="183">
        <v>6</v>
      </c>
      <c r="F1188" s="184">
        <f>VLOOKUP(B1188,'HOLDS'!C1:T155,5,FALSE)</f>
        <v>156.5</v>
      </c>
      <c r="G1188" s="182">
        <f>_xlfn.SUMIFS('HOLDS'!N1:N155,'HOLDS'!C1:C155,B1188)</f>
        <v>0</v>
      </c>
      <c r="H1188" s="185">
        <f>F1188*G1188</f>
        <v>0</v>
      </c>
      <c r="I1188" s="186">
        <f>'INFO'!$D$6</f>
        <v>0</v>
      </c>
      <c r="J1188" s="186">
        <f>'INFO'!$D$7</f>
        <v>0</v>
      </c>
      <c r="K1188" t="s" s="187">
        <f>'INFO'!$D$8</f>
      </c>
      <c r="L1188" s="186">
        <f>'INFO'!$D$9</f>
        <v>0</v>
      </c>
      <c r="M1188" s="186">
        <f>'INFO'!$D$10</f>
        <v>0</v>
      </c>
      <c r="N1188" t="s" s="187">
        <f>'INFO'!$D$11</f>
      </c>
      <c r="O1188" s="186">
        <f>'INFO'!$D$13</f>
        <v>0</v>
      </c>
      <c r="P1188" s="186">
        <f>'INFO'!$D$14</f>
        <v>0</v>
      </c>
      <c r="Q1188" t="s" s="187">
        <f>'INFO'!$D$15</f>
      </c>
      <c r="R1188" s="188">
        <f>'INFO'!$D$17</f>
      </c>
      <c r="S1188" t="s" s="187">
        <f>'INFO'!$D$18</f>
      </c>
      <c r="T1188" t="s" s="187">
        <f>'INFO'!$D$19</f>
      </c>
      <c r="U1188" s="186">
        <f>'INFO'!$D$22</f>
        <v>0</v>
      </c>
      <c r="V1188" s="186">
        <f>'INFO'!$D$23</f>
        <v>0</v>
      </c>
      <c r="W1188" t="s" s="187">
        <f>'INFO'!$D$24</f>
      </c>
      <c r="X1188" s="186">
        <f>'INFO'!$D$25</f>
        <v>0</v>
      </c>
      <c r="Y1188" s="186">
        <f>'INFO'!$D$26</f>
        <v>0</v>
      </c>
      <c r="Z1188" s="186">
        <f>'INFO'!$D$27</f>
        <v>0</v>
      </c>
      <c r="AA1188" t="s" s="187">
        <f>'INFO'!$D$28</f>
      </c>
      <c r="AB1188" s="186">
        <f>'INFO'!$D$29</f>
        <v>0</v>
      </c>
      <c r="AC1188" s="189">
        <f>'INFO'!$J$10</f>
        <v>0</v>
      </c>
      <c r="AD1188" s="186">
        <f>'INFO'!$J$9</f>
        <v>0</v>
      </c>
      <c r="AE1188" s="186">
        <f>IF($G$1171&gt;0,10*$G$1171/D1188,0)</f>
        <v>0</v>
      </c>
    </row>
    <row r="1189" ht="15.35" customHeight="1">
      <c r="A1189" t="s" s="180">
        <v>538</v>
      </c>
      <c r="B1189" t="s" s="204">
        <v>153</v>
      </c>
      <c r="C1189" s="205">
        <v>10088</v>
      </c>
      <c r="D1189" s="182">
        <f>_xlfn.SUMIFS('HOLDS'!N1:N155,'HOLDS'!C1:C155,B1189)+_xlfn.SUMIFS('HOLDS'!N1:N155,'HOLDS'!C1:C155,"CH.GR.MISET")</f>
        <v>0</v>
      </c>
      <c r="E1189" t="s" s="183">
        <v>6</v>
      </c>
      <c r="F1189" s="184">
        <f>VLOOKUP(B1189,'HOLDS'!C1:T155,5,FALSE)</f>
        <v>151</v>
      </c>
      <c r="G1189" s="182">
        <f>_xlfn.SUMIFS('HOLDS'!N1:N155,'HOLDS'!C1:C155,B1189)</f>
        <v>0</v>
      </c>
      <c r="H1189" s="185">
        <f>F1189*G1189</f>
        <v>0</v>
      </c>
      <c r="I1189" s="186">
        <f>'INFO'!$D$6</f>
        <v>0</v>
      </c>
      <c r="J1189" s="186">
        <f>'INFO'!$D$7</f>
        <v>0</v>
      </c>
      <c r="K1189" t="s" s="187">
        <f>'INFO'!$D$8</f>
      </c>
      <c r="L1189" s="186">
        <f>'INFO'!$D$9</f>
        <v>0</v>
      </c>
      <c r="M1189" s="186">
        <f>'INFO'!$D$10</f>
        <v>0</v>
      </c>
      <c r="N1189" t="s" s="187">
        <f>'INFO'!$D$11</f>
      </c>
      <c r="O1189" s="186">
        <f>'INFO'!$D$13</f>
        <v>0</v>
      </c>
      <c r="P1189" s="186">
        <f>'INFO'!$D$14</f>
        <v>0</v>
      </c>
      <c r="Q1189" t="s" s="187">
        <f>'INFO'!$D$15</f>
      </c>
      <c r="R1189" s="188">
        <f>'INFO'!$D$17</f>
      </c>
      <c r="S1189" t="s" s="187">
        <f>'INFO'!$D$18</f>
      </c>
      <c r="T1189" t="s" s="187">
        <f>'INFO'!$D$19</f>
      </c>
      <c r="U1189" s="186">
        <f>'INFO'!$D$22</f>
        <v>0</v>
      </c>
      <c r="V1189" s="186">
        <f>'INFO'!$D$23</f>
        <v>0</v>
      </c>
      <c r="W1189" t="s" s="187">
        <f>'INFO'!$D$24</f>
      </c>
      <c r="X1189" s="186">
        <f>'INFO'!$D$25</f>
        <v>0</v>
      </c>
      <c r="Y1189" s="186">
        <f>'INFO'!$D$26</f>
        <v>0</v>
      </c>
      <c r="Z1189" s="186">
        <f>'INFO'!$D$27</f>
        <v>0</v>
      </c>
      <c r="AA1189" t="s" s="187">
        <f>'INFO'!$D$28</f>
      </c>
      <c r="AB1189" s="186">
        <f>'INFO'!$D$29</f>
        <v>0</v>
      </c>
      <c r="AC1189" s="189">
        <f>'INFO'!$J$10</f>
        <v>0</v>
      </c>
      <c r="AD1189" s="186">
        <f>'INFO'!$J$9</f>
        <v>0</v>
      </c>
      <c r="AE1189" s="186">
        <f>IF($G$1171&gt;0,10*$G$1171/D1189,0)</f>
        <v>0</v>
      </c>
    </row>
    <row r="1190" ht="15.35" customHeight="1">
      <c r="A1190" t="s" s="180">
        <v>539</v>
      </c>
      <c r="B1190" t="s" s="204">
        <v>155</v>
      </c>
      <c r="C1190" s="205">
        <v>10088</v>
      </c>
      <c r="D1190" s="182">
        <f>_xlfn.SUMIFS('HOLDS'!N1:N155,'HOLDS'!C1:C155,B1190)+_xlfn.SUMIFS('HOLDS'!N1:N155,'HOLDS'!C1:C155,"CH.GR.MISET")</f>
        <v>0</v>
      </c>
      <c r="E1190" t="s" s="183">
        <v>6</v>
      </c>
      <c r="F1190" s="184">
        <f>VLOOKUP(B1190,'HOLDS'!C1:T155,5,FALSE)</f>
        <v>162.5</v>
      </c>
      <c r="G1190" s="182">
        <f>_xlfn.SUMIFS('HOLDS'!N1:N155,'HOLDS'!C1:C155,B1190)</f>
        <v>0</v>
      </c>
      <c r="H1190" s="185">
        <f>F1190*G1190</f>
        <v>0</v>
      </c>
      <c r="I1190" s="186">
        <f>'INFO'!$D$6</f>
        <v>0</v>
      </c>
      <c r="J1190" s="186">
        <f>'INFO'!$D$7</f>
        <v>0</v>
      </c>
      <c r="K1190" t="s" s="187">
        <f>'INFO'!$D$8</f>
      </c>
      <c r="L1190" s="186">
        <f>'INFO'!$D$9</f>
        <v>0</v>
      </c>
      <c r="M1190" s="186">
        <f>'INFO'!$D$10</f>
        <v>0</v>
      </c>
      <c r="N1190" t="s" s="187">
        <f>'INFO'!$D$11</f>
      </c>
      <c r="O1190" s="186">
        <f>'INFO'!$D$13</f>
        <v>0</v>
      </c>
      <c r="P1190" s="186">
        <f>'INFO'!$D$14</f>
        <v>0</v>
      </c>
      <c r="Q1190" t="s" s="187">
        <f>'INFO'!$D$15</f>
      </c>
      <c r="R1190" s="188">
        <f>'INFO'!$D$17</f>
      </c>
      <c r="S1190" t="s" s="187">
        <f>'INFO'!$D$18</f>
      </c>
      <c r="T1190" t="s" s="187">
        <f>'INFO'!$D$19</f>
      </c>
      <c r="U1190" s="186">
        <f>'INFO'!$D$22</f>
        <v>0</v>
      </c>
      <c r="V1190" s="186">
        <f>'INFO'!$D$23</f>
        <v>0</v>
      </c>
      <c r="W1190" t="s" s="187">
        <f>'INFO'!$D$24</f>
      </c>
      <c r="X1190" s="186">
        <f>'INFO'!$D$25</f>
        <v>0</v>
      </c>
      <c r="Y1190" s="186">
        <f>'INFO'!$D$26</f>
        <v>0</v>
      </c>
      <c r="Z1190" s="186">
        <f>'INFO'!$D$27</f>
        <v>0</v>
      </c>
      <c r="AA1190" t="s" s="187">
        <f>'INFO'!$D$28</f>
      </c>
      <c r="AB1190" s="186">
        <f>'INFO'!$D$29</f>
        <v>0</v>
      </c>
      <c r="AC1190" s="189">
        <f>'INFO'!$J$10</f>
        <v>0</v>
      </c>
      <c r="AD1190" s="186">
        <f>'INFO'!$J$9</f>
        <v>0</v>
      </c>
      <c r="AE1190" s="186">
        <f>IF($G$1171&gt;0,10*$G$1171/D1190,0)</f>
        <v>0</v>
      </c>
    </row>
    <row r="1191" ht="15.35" customHeight="1">
      <c r="A1191" t="s" s="180">
        <v>540</v>
      </c>
      <c r="B1191" t="s" s="204">
        <v>157</v>
      </c>
      <c r="C1191" s="205">
        <v>10088</v>
      </c>
      <c r="D1191" s="182">
        <f>_xlfn.SUMIFS('HOLDS'!N1:N155,'HOLDS'!C1:C155,B1191)+_xlfn.SUMIFS('HOLDS'!N1:N155,'HOLDS'!C1:C155,"CH.GR.MISET")</f>
        <v>0</v>
      </c>
      <c r="E1191" t="s" s="183">
        <v>6</v>
      </c>
      <c r="F1191" s="184">
        <f>VLOOKUP(B1191,'HOLDS'!C1:T155,5,FALSE)</f>
        <v>139.5</v>
      </c>
      <c r="G1191" s="182">
        <f>_xlfn.SUMIFS('HOLDS'!N1:N155,'HOLDS'!C1:C155,B1191)</f>
        <v>0</v>
      </c>
      <c r="H1191" s="185">
        <f>F1191*G1191</f>
        <v>0</v>
      </c>
      <c r="I1191" s="186">
        <f>'INFO'!$D$6</f>
        <v>0</v>
      </c>
      <c r="J1191" s="186">
        <f>'INFO'!$D$7</f>
        <v>0</v>
      </c>
      <c r="K1191" t="s" s="187">
        <f>'INFO'!$D$8</f>
      </c>
      <c r="L1191" s="186">
        <f>'INFO'!$D$9</f>
        <v>0</v>
      </c>
      <c r="M1191" s="186">
        <f>'INFO'!$D$10</f>
        <v>0</v>
      </c>
      <c r="N1191" t="s" s="187">
        <f>'INFO'!$D$11</f>
      </c>
      <c r="O1191" s="186">
        <f>'INFO'!$D$13</f>
        <v>0</v>
      </c>
      <c r="P1191" s="186">
        <f>'INFO'!$D$14</f>
        <v>0</v>
      </c>
      <c r="Q1191" t="s" s="187">
        <f>'INFO'!$D$15</f>
      </c>
      <c r="R1191" s="188">
        <f>'INFO'!$D$17</f>
      </c>
      <c r="S1191" t="s" s="187">
        <f>'INFO'!$D$18</f>
      </c>
      <c r="T1191" t="s" s="187">
        <f>'INFO'!$D$19</f>
      </c>
      <c r="U1191" s="186">
        <f>'INFO'!$D$22</f>
        <v>0</v>
      </c>
      <c r="V1191" s="186">
        <f>'INFO'!$D$23</f>
        <v>0</v>
      </c>
      <c r="W1191" t="s" s="187">
        <f>'INFO'!$D$24</f>
      </c>
      <c r="X1191" s="186">
        <f>'INFO'!$D$25</f>
        <v>0</v>
      </c>
      <c r="Y1191" s="186">
        <f>'INFO'!$D$26</f>
        <v>0</v>
      </c>
      <c r="Z1191" s="186">
        <f>'INFO'!$D$27</f>
        <v>0</v>
      </c>
      <c r="AA1191" t="s" s="187">
        <f>'INFO'!$D$28</f>
      </c>
      <c r="AB1191" s="186">
        <f>'INFO'!$D$29</f>
        <v>0</v>
      </c>
      <c r="AC1191" s="189">
        <f>'INFO'!$J$10</f>
        <v>0</v>
      </c>
      <c r="AD1191" s="186">
        <f>'INFO'!$J$9</f>
        <v>0</v>
      </c>
      <c r="AE1191" s="186">
        <f>IF($G$1171&gt;0,10*$G$1171/D1191,0)</f>
        <v>0</v>
      </c>
    </row>
    <row r="1192" ht="15.35" customHeight="1">
      <c r="A1192" t="s" s="180">
        <v>541</v>
      </c>
      <c r="B1192" t="s" s="204">
        <v>160</v>
      </c>
      <c r="C1192" s="205">
        <v>10088</v>
      </c>
      <c r="D1192" s="182">
        <f>_xlfn.SUMIFS('HOLDS'!N1:N155,'HOLDS'!C1:C155,B1192)+_xlfn.SUMIFS('HOLDS'!N1:N155,'HOLDS'!C1:C155,"CH.GR.MISET")</f>
        <v>0</v>
      </c>
      <c r="E1192" t="s" s="183">
        <v>6</v>
      </c>
      <c r="F1192" s="184">
        <f>VLOOKUP(B1192,'HOLDS'!C1:T155,5,FALSE)</f>
        <v>227.5</v>
      </c>
      <c r="G1192" s="182">
        <f>_xlfn.SUMIFS('HOLDS'!N1:N155,'HOLDS'!C1:C155,B1192)</f>
        <v>0</v>
      </c>
      <c r="H1192" s="185">
        <f>F1192*G1192</f>
        <v>0</v>
      </c>
      <c r="I1192" s="186">
        <f>'INFO'!$D$6</f>
        <v>0</v>
      </c>
      <c r="J1192" s="186">
        <f>'INFO'!$D$7</f>
        <v>0</v>
      </c>
      <c r="K1192" t="s" s="187">
        <f>'INFO'!$D$8</f>
      </c>
      <c r="L1192" s="186">
        <f>'INFO'!$D$9</f>
        <v>0</v>
      </c>
      <c r="M1192" s="186">
        <f>'INFO'!$D$10</f>
        <v>0</v>
      </c>
      <c r="N1192" t="s" s="187">
        <f>'INFO'!$D$11</f>
      </c>
      <c r="O1192" s="186">
        <f>'INFO'!$D$13</f>
        <v>0</v>
      </c>
      <c r="P1192" s="186">
        <f>'INFO'!$D$14</f>
        <v>0</v>
      </c>
      <c r="Q1192" t="s" s="187">
        <f>'INFO'!$D$15</f>
      </c>
      <c r="R1192" s="188">
        <f>'INFO'!$D$17</f>
      </c>
      <c r="S1192" t="s" s="187">
        <f>'INFO'!$D$18</f>
      </c>
      <c r="T1192" t="s" s="187">
        <f>'INFO'!$D$19</f>
      </c>
      <c r="U1192" s="186">
        <f>'INFO'!$D$22</f>
        <v>0</v>
      </c>
      <c r="V1192" s="186">
        <f>'INFO'!$D$23</f>
        <v>0</v>
      </c>
      <c r="W1192" t="s" s="187">
        <f>'INFO'!$D$24</f>
      </c>
      <c r="X1192" s="186">
        <f>'INFO'!$D$25</f>
        <v>0</v>
      </c>
      <c r="Y1192" s="186">
        <f>'INFO'!$D$26</f>
        <v>0</v>
      </c>
      <c r="Z1192" s="186">
        <f>'INFO'!$D$27</f>
        <v>0</v>
      </c>
      <c r="AA1192" t="s" s="187">
        <f>'INFO'!$D$28</f>
      </c>
      <c r="AB1192" s="186">
        <f>'INFO'!$D$29</f>
        <v>0</v>
      </c>
      <c r="AC1192" s="189">
        <f>'INFO'!$J$10</f>
        <v>0</v>
      </c>
      <c r="AD1192" s="186">
        <f>'INFO'!$J$9</f>
        <v>0</v>
      </c>
      <c r="AE1192" s="186">
        <f>IF($G$1171&gt;0,10*$G$1171/D1192,0)</f>
        <v>0</v>
      </c>
    </row>
    <row r="1193" ht="15.35" customHeight="1">
      <c r="A1193" t="s" s="180">
        <v>542</v>
      </c>
      <c r="B1193" t="s" s="204">
        <v>162</v>
      </c>
      <c r="C1193" s="205">
        <v>10088</v>
      </c>
      <c r="D1193" s="182">
        <f>_xlfn.SUMIFS('HOLDS'!N1:N155,'HOLDS'!C1:C155,B1193)+_xlfn.SUMIFS('HOLDS'!N1:N155,'HOLDS'!C1:C155,"CH.GR.MISET")</f>
        <v>0</v>
      </c>
      <c r="E1193" t="s" s="183">
        <v>6</v>
      </c>
      <c r="F1193" s="184">
        <f>VLOOKUP(B1193,'HOLDS'!C1:T155,5,FALSE)</f>
        <v>156</v>
      </c>
      <c r="G1193" s="182">
        <f>_xlfn.SUMIFS('HOLDS'!N1:N155,'HOLDS'!C1:C155,B1193)</f>
        <v>0</v>
      </c>
      <c r="H1193" s="185">
        <f>F1193*G1193</f>
        <v>0</v>
      </c>
      <c r="I1193" s="186">
        <f>'INFO'!$D$6</f>
        <v>0</v>
      </c>
      <c r="J1193" s="186">
        <f>'INFO'!$D$7</f>
        <v>0</v>
      </c>
      <c r="K1193" t="s" s="187">
        <f>'INFO'!$D$8</f>
      </c>
      <c r="L1193" s="186">
        <f>'INFO'!$D$9</f>
        <v>0</v>
      </c>
      <c r="M1193" s="186">
        <f>'INFO'!$D$10</f>
        <v>0</v>
      </c>
      <c r="N1193" t="s" s="187">
        <f>'INFO'!$D$11</f>
      </c>
      <c r="O1193" s="186">
        <f>'INFO'!$D$13</f>
        <v>0</v>
      </c>
      <c r="P1193" s="186">
        <f>'INFO'!$D$14</f>
        <v>0</v>
      </c>
      <c r="Q1193" t="s" s="187">
        <f>'INFO'!$D$15</f>
      </c>
      <c r="R1193" s="188">
        <f>'INFO'!$D$17</f>
      </c>
      <c r="S1193" t="s" s="187">
        <f>'INFO'!$D$18</f>
      </c>
      <c r="T1193" t="s" s="187">
        <f>'INFO'!$D$19</f>
      </c>
      <c r="U1193" s="186">
        <f>'INFO'!$D$22</f>
        <v>0</v>
      </c>
      <c r="V1193" s="186">
        <f>'INFO'!$D$23</f>
        <v>0</v>
      </c>
      <c r="W1193" t="s" s="187">
        <f>'INFO'!$D$24</f>
      </c>
      <c r="X1193" s="186">
        <f>'INFO'!$D$25</f>
        <v>0</v>
      </c>
      <c r="Y1193" s="186">
        <f>'INFO'!$D$26</f>
        <v>0</v>
      </c>
      <c r="Z1193" s="186">
        <f>'INFO'!$D$27</f>
        <v>0</v>
      </c>
      <c r="AA1193" t="s" s="187">
        <f>'INFO'!$D$28</f>
      </c>
      <c r="AB1193" s="186">
        <f>'INFO'!$D$29</f>
        <v>0</v>
      </c>
      <c r="AC1193" s="189">
        <f>'INFO'!$J$10</f>
        <v>0</v>
      </c>
      <c r="AD1193" s="186">
        <f>'INFO'!$J$9</f>
        <v>0</v>
      </c>
      <c r="AE1193" s="186">
        <f>IF($G$1171&gt;0,10*$G$1171/D1193,0)</f>
        <v>0</v>
      </c>
    </row>
    <row r="1194" ht="15.35" customHeight="1">
      <c r="A1194" t="s" s="180">
        <v>543</v>
      </c>
      <c r="B1194" t="s" s="204">
        <v>164</v>
      </c>
      <c r="C1194" s="205">
        <v>10088</v>
      </c>
      <c r="D1194" s="182">
        <f>_xlfn.SUMIFS('HOLDS'!N1:N155,'HOLDS'!C1:C155,B1194)+_xlfn.SUMIFS('HOLDS'!N1:N155,'HOLDS'!C1:C155,"CH.GR.MISET")</f>
        <v>0</v>
      </c>
      <c r="E1194" t="s" s="183">
        <v>6</v>
      </c>
      <c r="F1194" s="184">
        <f>VLOOKUP(B1194,'HOLDS'!C1:T155,5,FALSE)</f>
        <v>148</v>
      </c>
      <c r="G1194" s="182">
        <f>_xlfn.SUMIFS('HOLDS'!N1:N155,'HOLDS'!C1:C155,B1194)</f>
        <v>0</v>
      </c>
      <c r="H1194" s="185">
        <f>F1194*G1194</f>
        <v>0</v>
      </c>
      <c r="I1194" s="186">
        <f>'INFO'!$D$6</f>
        <v>0</v>
      </c>
      <c r="J1194" s="186">
        <f>'INFO'!$D$7</f>
        <v>0</v>
      </c>
      <c r="K1194" t="s" s="187">
        <f>'INFO'!$D$8</f>
      </c>
      <c r="L1194" s="186">
        <f>'INFO'!$D$9</f>
        <v>0</v>
      </c>
      <c r="M1194" s="186">
        <f>'INFO'!$D$10</f>
        <v>0</v>
      </c>
      <c r="N1194" t="s" s="187">
        <f>'INFO'!$D$11</f>
      </c>
      <c r="O1194" s="186">
        <f>'INFO'!$D$13</f>
        <v>0</v>
      </c>
      <c r="P1194" s="186">
        <f>'INFO'!$D$14</f>
        <v>0</v>
      </c>
      <c r="Q1194" t="s" s="187">
        <f>'INFO'!$D$15</f>
      </c>
      <c r="R1194" s="188">
        <f>'INFO'!$D$17</f>
      </c>
      <c r="S1194" t="s" s="187">
        <f>'INFO'!$D$18</f>
      </c>
      <c r="T1194" t="s" s="187">
        <f>'INFO'!$D$19</f>
      </c>
      <c r="U1194" s="186">
        <f>'INFO'!$D$22</f>
        <v>0</v>
      </c>
      <c r="V1194" s="186">
        <f>'INFO'!$D$23</f>
        <v>0</v>
      </c>
      <c r="W1194" t="s" s="187">
        <f>'INFO'!$D$24</f>
      </c>
      <c r="X1194" s="186">
        <f>'INFO'!$D$25</f>
        <v>0</v>
      </c>
      <c r="Y1194" s="186">
        <f>'INFO'!$D$26</f>
        <v>0</v>
      </c>
      <c r="Z1194" s="186">
        <f>'INFO'!$D$27</f>
        <v>0</v>
      </c>
      <c r="AA1194" t="s" s="187">
        <f>'INFO'!$D$28</f>
      </c>
      <c r="AB1194" s="186">
        <f>'INFO'!$D$29</f>
        <v>0</v>
      </c>
      <c r="AC1194" s="189">
        <f>'INFO'!$J$10</f>
        <v>0</v>
      </c>
      <c r="AD1194" s="186">
        <f>'INFO'!$J$9</f>
        <v>0</v>
      </c>
      <c r="AE1194" s="186">
        <f>IF($G$1171&gt;0,10*$G$1171/D1194,0)</f>
        <v>0</v>
      </c>
    </row>
    <row r="1195" ht="15.35" customHeight="1">
      <c r="A1195" t="s" s="180">
        <v>544</v>
      </c>
      <c r="B1195" t="s" s="204">
        <v>166</v>
      </c>
      <c r="C1195" s="205">
        <v>10088</v>
      </c>
      <c r="D1195" s="182">
        <f>_xlfn.SUMIFS('HOLDS'!N1:N155,'HOLDS'!C1:C155,B1195)+_xlfn.SUMIFS('HOLDS'!N1:N155,'HOLDS'!C1:C155,"CH.GR.MISET")</f>
        <v>0</v>
      </c>
      <c r="E1195" t="s" s="183">
        <v>6</v>
      </c>
      <c r="F1195" s="184">
        <f>VLOOKUP(B1195,'HOLDS'!C1:T155,5,FALSE)</f>
        <v>157.5</v>
      </c>
      <c r="G1195" s="182">
        <f>_xlfn.SUMIFS('HOLDS'!N1:N155,'HOLDS'!C1:C155,B1195)</f>
        <v>0</v>
      </c>
      <c r="H1195" s="185">
        <f>F1195*G1195</f>
        <v>0</v>
      </c>
      <c r="I1195" s="186">
        <f>'INFO'!$D$6</f>
        <v>0</v>
      </c>
      <c r="J1195" s="186">
        <f>'INFO'!$D$7</f>
        <v>0</v>
      </c>
      <c r="K1195" t="s" s="187">
        <f>'INFO'!$D$8</f>
      </c>
      <c r="L1195" s="186">
        <f>'INFO'!$D$9</f>
        <v>0</v>
      </c>
      <c r="M1195" s="186">
        <f>'INFO'!$D$10</f>
        <v>0</v>
      </c>
      <c r="N1195" t="s" s="187">
        <f>'INFO'!$D$11</f>
      </c>
      <c r="O1195" s="186">
        <f>'INFO'!$D$13</f>
        <v>0</v>
      </c>
      <c r="P1195" s="186">
        <f>'INFO'!$D$14</f>
        <v>0</v>
      </c>
      <c r="Q1195" t="s" s="187">
        <f>'INFO'!$D$15</f>
      </c>
      <c r="R1195" s="188">
        <f>'INFO'!$D$17</f>
      </c>
      <c r="S1195" t="s" s="187">
        <f>'INFO'!$D$18</f>
      </c>
      <c r="T1195" t="s" s="187">
        <f>'INFO'!$D$19</f>
      </c>
      <c r="U1195" s="186">
        <f>'INFO'!$D$22</f>
        <v>0</v>
      </c>
      <c r="V1195" s="186">
        <f>'INFO'!$D$23</f>
        <v>0</v>
      </c>
      <c r="W1195" t="s" s="187">
        <f>'INFO'!$D$24</f>
      </c>
      <c r="X1195" s="186">
        <f>'INFO'!$D$25</f>
        <v>0</v>
      </c>
      <c r="Y1195" s="186">
        <f>'INFO'!$D$26</f>
        <v>0</v>
      </c>
      <c r="Z1195" s="186">
        <f>'INFO'!$D$27</f>
        <v>0</v>
      </c>
      <c r="AA1195" t="s" s="187">
        <f>'INFO'!$D$28</f>
      </c>
      <c r="AB1195" s="186">
        <f>'INFO'!$D$29</f>
        <v>0</v>
      </c>
      <c r="AC1195" s="189">
        <f>'INFO'!$J$10</f>
        <v>0</v>
      </c>
      <c r="AD1195" s="186">
        <f>'INFO'!$J$9</f>
        <v>0</v>
      </c>
      <c r="AE1195" s="186">
        <f>IF($G$1171&gt;0,10*$G$1171/D1195,0)</f>
        <v>0</v>
      </c>
    </row>
    <row r="1196" ht="15.35" customHeight="1">
      <c r="A1196" t="s" s="180">
        <v>545</v>
      </c>
      <c r="B1196" t="s" s="204">
        <v>168</v>
      </c>
      <c r="C1196" s="205">
        <v>10088</v>
      </c>
      <c r="D1196" s="182">
        <f>_xlfn.SUMIFS('HOLDS'!N1:N155,'HOLDS'!C1:C155,B1196)+_xlfn.SUMIFS('HOLDS'!N1:N155,'HOLDS'!C1:C155,"CH.GR.MISET")</f>
        <v>0</v>
      </c>
      <c r="E1196" t="s" s="183">
        <v>6</v>
      </c>
      <c r="F1196" s="184">
        <f>VLOOKUP(B1196,'HOLDS'!C1:T155,5,FALSE)</f>
        <v>166.5</v>
      </c>
      <c r="G1196" s="182">
        <f>_xlfn.SUMIFS('HOLDS'!N1:N155,'HOLDS'!C1:C155,B1196)</f>
        <v>0</v>
      </c>
      <c r="H1196" s="185">
        <f>F1196*G1196</f>
        <v>0</v>
      </c>
      <c r="I1196" s="186">
        <f>'INFO'!$D$6</f>
        <v>0</v>
      </c>
      <c r="J1196" s="186">
        <f>'INFO'!$D$7</f>
        <v>0</v>
      </c>
      <c r="K1196" t="s" s="187">
        <f>'INFO'!$D$8</f>
      </c>
      <c r="L1196" s="186">
        <f>'INFO'!$D$9</f>
        <v>0</v>
      </c>
      <c r="M1196" s="186">
        <f>'INFO'!$D$10</f>
        <v>0</v>
      </c>
      <c r="N1196" t="s" s="187">
        <f>'INFO'!$D$11</f>
      </c>
      <c r="O1196" s="186">
        <f>'INFO'!$D$13</f>
        <v>0</v>
      </c>
      <c r="P1196" s="186">
        <f>'INFO'!$D$14</f>
        <v>0</v>
      </c>
      <c r="Q1196" t="s" s="187">
        <f>'INFO'!$D$15</f>
      </c>
      <c r="R1196" s="188">
        <f>'INFO'!$D$17</f>
      </c>
      <c r="S1196" t="s" s="187">
        <f>'INFO'!$D$18</f>
      </c>
      <c r="T1196" t="s" s="187">
        <f>'INFO'!$D$19</f>
      </c>
      <c r="U1196" s="186">
        <f>'INFO'!$D$22</f>
        <v>0</v>
      </c>
      <c r="V1196" s="186">
        <f>'INFO'!$D$23</f>
        <v>0</v>
      </c>
      <c r="W1196" t="s" s="187">
        <f>'INFO'!$D$24</f>
      </c>
      <c r="X1196" s="186">
        <f>'INFO'!$D$25</f>
        <v>0</v>
      </c>
      <c r="Y1196" s="186">
        <f>'INFO'!$D$26</f>
        <v>0</v>
      </c>
      <c r="Z1196" s="186">
        <f>'INFO'!$D$27</f>
        <v>0</v>
      </c>
      <c r="AA1196" t="s" s="187">
        <f>'INFO'!$D$28</f>
      </c>
      <c r="AB1196" s="186">
        <f>'INFO'!$D$29</f>
        <v>0</v>
      </c>
      <c r="AC1196" s="189">
        <f>'INFO'!$J$10</f>
        <v>0</v>
      </c>
      <c r="AD1196" s="186">
        <f>'INFO'!$J$9</f>
        <v>0</v>
      </c>
      <c r="AE1196" s="186">
        <f>IF($G$1171&gt;0,10*$G$1171/D1196,0)</f>
        <v>0</v>
      </c>
    </row>
    <row r="1197" ht="15.35" customHeight="1">
      <c r="A1197" t="s" s="180">
        <v>546</v>
      </c>
      <c r="B1197" t="s" s="204">
        <v>170</v>
      </c>
      <c r="C1197" s="205">
        <v>10088</v>
      </c>
      <c r="D1197" s="182">
        <f>_xlfn.SUMIFS('HOLDS'!N1:N155,'HOLDS'!C1:C155,B1197)+_xlfn.SUMIFS('HOLDS'!N1:N155,'HOLDS'!C1:C155,"CH.GR.MISET")</f>
        <v>0</v>
      </c>
      <c r="E1197" t="s" s="183">
        <v>6</v>
      </c>
      <c r="F1197" s="184">
        <f>VLOOKUP(B1197,'HOLDS'!C1:T155,5,FALSE)</f>
        <v>166.5</v>
      </c>
      <c r="G1197" s="182">
        <f>_xlfn.SUMIFS('HOLDS'!N1:N155,'HOLDS'!C1:C155,B1197)</f>
        <v>0</v>
      </c>
      <c r="H1197" s="185">
        <f>F1197*G1197</f>
        <v>0</v>
      </c>
      <c r="I1197" s="186">
        <f>'INFO'!$D$6</f>
        <v>0</v>
      </c>
      <c r="J1197" s="186">
        <f>'INFO'!$D$7</f>
        <v>0</v>
      </c>
      <c r="K1197" t="s" s="187">
        <f>'INFO'!$D$8</f>
      </c>
      <c r="L1197" s="186">
        <f>'INFO'!$D$9</f>
        <v>0</v>
      </c>
      <c r="M1197" s="186">
        <f>'INFO'!$D$10</f>
        <v>0</v>
      </c>
      <c r="N1197" t="s" s="187">
        <f>'INFO'!$D$11</f>
      </c>
      <c r="O1197" s="186">
        <f>'INFO'!$D$13</f>
        <v>0</v>
      </c>
      <c r="P1197" s="186">
        <f>'INFO'!$D$14</f>
        <v>0</v>
      </c>
      <c r="Q1197" t="s" s="187">
        <f>'INFO'!$D$15</f>
      </c>
      <c r="R1197" s="188">
        <f>'INFO'!$D$17</f>
      </c>
      <c r="S1197" t="s" s="187">
        <f>'INFO'!$D$18</f>
      </c>
      <c r="T1197" t="s" s="187">
        <f>'INFO'!$D$19</f>
      </c>
      <c r="U1197" s="186">
        <f>'INFO'!$D$22</f>
        <v>0</v>
      </c>
      <c r="V1197" s="186">
        <f>'INFO'!$D$23</f>
        <v>0</v>
      </c>
      <c r="W1197" t="s" s="187">
        <f>'INFO'!$D$24</f>
      </c>
      <c r="X1197" s="186">
        <f>'INFO'!$D$25</f>
        <v>0</v>
      </c>
      <c r="Y1197" s="186">
        <f>'INFO'!$D$26</f>
        <v>0</v>
      </c>
      <c r="Z1197" s="186">
        <f>'INFO'!$D$27</f>
        <v>0</v>
      </c>
      <c r="AA1197" t="s" s="187">
        <f>'INFO'!$D$28</f>
      </c>
      <c r="AB1197" s="186">
        <f>'INFO'!$D$29</f>
        <v>0</v>
      </c>
      <c r="AC1197" s="189">
        <f>'INFO'!$J$10</f>
        <v>0</v>
      </c>
      <c r="AD1197" s="186">
        <f>'INFO'!$J$9</f>
        <v>0</v>
      </c>
      <c r="AE1197" s="186">
        <f>IF($G$1171&gt;0,10*$G$1171/D1197,0)</f>
        <v>0</v>
      </c>
    </row>
    <row r="1198" ht="15.35" customHeight="1">
      <c r="A1198" t="s" s="180">
        <v>547</v>
      </c>
      <c r="B1198" t="s" s="204">
        <v>172</v>
      </c>
      <c r="C1198" s="205">
        <v>10088</v>
      </c>
      <c r="D1198" s="182">
        <f>_xlfn.SUMIFS('HOLDS'!N1:N155,'HOLDS'!C1:C155,B1198)+_xlfn.SUMIFS('HOLDS'!N1:N155,'HOLDS'!C1:C155,"CH.GR.MISET")</f>
        <v>0</v>
      </c>
      <c r="E1198" t="s" s="183">
        <v>6</v>
      </c>
      <c r="F1198" s="184">
        <f>VLOOKUP(B1198,'HOLDS'!C1:T155,5,FALSE)</f>
        <v>164.5</v>
      </c>
      <c r="G1198" s="182">
        <f>_xlfn.SUMIFS('HOLDS'!N1:N155,'HOLDS'!C1:C155,B1198)</f>
        <v>0</v>
      </c>
      <c r="H1198" s="185">
        <f>F1198*G1198</f>
        <v>0</v>
      </c>
      <c r="I1198" s="186">
        <f>'INFO'!$D$6</f>
        <v>0</v>
      </c>
      <c r="J1198" s="186">
        <f>'INFO'!$D$7</f>
        <v>0</v>
      </c>
      <c r="K1198" t="s" s="187">
        <f>'INFO'!$D$8</f>
      </c>
      <c r="L1198" s="186">
        <f>'INFO'!$D$9</f>
        <v>0</v>
      </c>
      <c r="M1198" s="186">
        <f>'INFO'!$D$10</f>
        <v>0</v>
      </c>
      <c r="N1198" t="s" s="187">
        <f>'INFO'!$D$11</f>
      </c>
      <c r="O1198" s="186">
        <f>'INFO'!$D$13</f>
        <v>0</v>
      </c>
      <c r="P1198" s="186">
        <f>'INFO'!$D$14</f>
        <v>0</v>
      </c>
      <c r="Q1198" t="s" s="187">
        <f>'INFO'!$D$15</f>
      </c>
      <c r="R1198" s="188">
        <f>'INFO'!$D$17</f>
      </c>
      <c r="S1198" t="s" s="187">
        <f>'INFO'!$D$18</f>
      </c>
      <c r="T1198" t="s" s="187">
        <f>'INFO'!$D$19</f>
      </c>
      <c r="U1198" s="186">
        <f>'INFO'!$D$22</f>
        <v>0</v>
      </c>
      <c r="V1198" s="186">
        <f>'INFO'!$D$23</f>
        <v>0</v>
      </c>
      <c r="W1198" t="s" s="187">
        <f>'INFO'!$D$24</f>
      </c>
      <c r="X1198" s="186">
        <f>'INFO'!$D$25</f>
        <v>0</v>
      </c>
      <c r="Y1198" s="186">
        <f>'INFO'!$D$26</f>
        <v>0</v>
      </c>
      <c r="Z1198" s="186">
        <f>'INFO'!$D$27</f>
        <v>0</v>
      </c>
      <c r="AA1198" t="s" s="187">
        <f>'INFO'!$D$28</f>
      </c>
      <c r="AB1198" s="186">
        <f>'INFO'!$D$29</f>
        <v>0</v>
      </c>
      <c r="AC1198" s="189">
        <f>'INFO'!$J$10</f>
        <v>0</v>
      </c>
      <c r="AD1198" s="186">
        <f>'INFO'!$J$9</f>
        <v>0</v>
      </c>
      <c r="AE1198" s="186">
        <f>IF($G$1171&gt;0,10*$G$1171/D1198,0)</f>
        <v>0</v>
      </c>
    </row>
    <row r="1199" ht="15.35" customHeight="1">
      <c r="A1199" t="s" s="180">
        <v>548</v>
      </c>
      <c r="B1199" t="s" s="204">
        <v>174</v>
      </c>
      <c r="C1199" s="205">
        <v>10088</v>
      </c>
      <c r="D1199" s="182">
        <f>_xlfn.SUMIFS('HOLDS'!N1:N155,'HOLDS'!C1:C155,B1199)+_xlfn.SUMIFS('HOLDS'!N1:N155,'HOLDS'!C1:C155,"CH.GR.MISET")</f>
        <v>0</v>
      </c>
      <c r="E1199" t="s" s="183">
        <v>6</v>
      </c>
      <c r="F1199" s="184">
        <f>VLOOKUP(B1199,'HOLDS'!C1:T155,5,FALSE)</f>
        <v>148</v>
      </c>
      <c r="G1199" s="182">
        <f>_xlfn.SUMIFS('HOLDS'!N1:N155,'HOLDS'!C1:C155,B1199)</f>
        <v>0</v>
      </c>
      <c r="H1199" s="185">
        <f>F1199*G1199</f>
        <v>0</v>
      </c>
      <c r="I1199" s="186">
        <f>'INFO'!$D$6</f>
        <v>0</v>
      </c>
      <c r="J1199" s="186">
        <f>'INFO'!$D$7</f>
        <v>0</v>
      </c>
      <c r="K1199" t="s" s="187">
        <f>'INFO'!$D$8</f>
      </c>
      <c r="L1199" s="186">
        <f>'INFO'!$D$9</f>
        <v>0</v>
      </c>
      <c r="M1199" s="186">
        <f>'INFO'!$D$10</f>
        <v>0</v>
      </c>
      <c r="N1199" t="s" s="187">
        <f>'INFO'!$D$11</f>
      </c>
      <c r="O1199" s="186">
        <f>'INFO'!$D$13</f>
        <v>0</v>
      </c>
      <c r="P1199" s="186">
        <f>'INFO'!$D$14</f>
        <v>0</v>
      </c>
      <c r="Q1199" t="s" s="187">
        <f>'INFO'!$D$15</f>
      </c>
      <c r="R1199" s="188">
        <f>'INFO'!$D$17</f>
      </c>
      <c r="S1199" t="s" s="187">
        <f>'INFO'!$D$18</f>
      </c>
      <c r="T1199" t="s" s="187">
        <f>'INFO'!$D$19</f>
      </c>
      <c r="U1199" s="186">
        <f>'INFO'!$D$22</f>
        <v>0</v>
      </c>
      <c r="V1199" s="186">
        <f>'INFO'!$D$23</f>
        <v>0</v>
      </c>
      <c r="W1199" t="s" s="187">
        <f>'INFO'!$D$24</f>
      </c>
      <c r="X1199" s="186">
        <f>'INFO'!$D$25</f>
        <v>0</v>
      </c>
      <c r="Y1199" s="186">
        <f>'INFO'!$D$26</f>
        <v>0</v>
      </c>
      <c r="Z1199" s="186">
        <f>'INFO'!$D$27</f>
        <v>0</v>
      </c>
      <c r="AA1199" t="s" s="187">
        <f>'INFO'!$D$28</f>
      </c>
      <c r="AB1199" s="186">
        <f>'INFO'!$D$29</f>
        <v>0</v>
      </c>
      <c r="AC1199" s="189">
        <f>'INFO'!$J$10</f>
        <v>0</v>
      </c>
      <c r="AD1199" s="186">
        <f>'INFO'!$J$9</f>
        <v>0</v>
      </c>
      <c r="AE1199" s="186">
        <f>IF($G$1171&gt;0,10*$G$1171/D1199,0)</f>
        <v>0</v>
      </c>
    </row>
    <row r="1200" ht="15.35" customHeight="1">
      <c r="A1200" t="s" s="180">
        <v>549</v>
      </c>
      <c r="B1200" t="s" s="204">
        <v>177</v>
      </c>
      <c r="C1200" s="205">
        <v>10088</v>
      </c>
      <c r="D1200" s="182">
        <f>_xlfn.SUMIFS('HOLDS'!N1:N155,'HOLDS'!C1:C155,B1200)+_xlfn.SUMIFS('HOLDS'!N1:N155,'HOLDS'!C1:C155,"CH.GR.MISET")</f>
        <v>0</v>
      </c>
      <c r="E1200" t="s" s="183">
        <v>6</v>
      </c>
      <c r="F1200" s="184">
        <f>VLOOKUP(B1200,'HOLDS'!C1:T155,5,FALSE)</f>
        <v>155</v>
      </c>
      <c r="G1200" s="182">
        <f>_xlfn.SUMIFS('HOLDS'!N1:N155,'HOLDS'!C1:C155,B1200)</f>
        <v>0</v>
      </c>
      <c r="H1200" s="185">
        <f>F1200*G1200</f>
        <v>0</v>
      </c>
      <c r="I1200" s="186">
        <f>'INFO'!$D$6</f>
        <v>0</v>
      </c>
      <c r="J1200" s="186">
        <f>'INFO'!$D$7</f>
        <v>0</v>
      </c>
      <c r="K1200" t="s" s="187">
        <f>'INFO'!$D$8</f>
      </c>
      <c r="L1200" s="186">
        <f>'INFO'!$D$9</f>
        <v>0</v>
      </c>
      <c r="M1200" s="186">
        <f>'INFO'!$D$10</f>
        <v>0</v>
      </c>
      <c r="N1200" t="s" s="187">
        <f>'INFO'!$D$11</f>
      </c>
      <c r="O1200" s="186">
        <f>'INFO'!$D$13</f>
        <v>0</v>
      </c>
      <c r="P1200" s="186">
        <f>'INFO'!$D$14</f>
        <v>0</v>
      </c>
      <c r="Q1200" t="s" s="187">
        <f>'INFO'!$D$15</f>
      </c>
      <c r="R1200" s="188">
        <f>'INFO'!$D$17</f>
      </c>
      <c r="S1200" t="s" s="187">
        <f>'INFO'!$D$18</f>
      </c>
      <c r="T1200" t="s" s="187">
        <f>'INFO'!$D$19</f>
      </c>
      <c r="U1200" s="186">
        <f>'INFO'!$D$22</f>
        <v>0</v>
      </c>
      <c r="V1200" s="186">
        <f>'INFO'!$D$23</f>
        <v>0</v>
      </c>
      <c r="W1200" t="s" s="187">
        <f>'INFO'!$D$24</f>
      </c>
      <c r="X1200" s="186">
        <f>'INFO'!$D$25</f>
        <v>0</v>
      </c>
      <c r="Y1200" s="186">
        <f>'INFO'!$D$26</f>
        <v>0</v>
      </c>
      <c r="Z1200" s="186">
        <f>'INFO'!$D$27</f>
        <v>0</v>
      </c>
      <c r="AA1200" t="s" s="187">
        <f>'INFO'!$D$28</f>
      </c>
      <c r="AB1200" s="186">
        <f>'INFO'!$D$29</f>
        <v>0</v>
      </c>
      <c r="AC1200" s="189">
        <f>'INFO'!$J$10</f>
        <v>0</v>
      </c>
      <c r="AD1200" s="186">
        <f>'INFO'!$J$9</f>
        <v>0</v>
      </c>
      <c r="AE1200" s="186">
        <f>IF($G$1171&gt;0,10*$G$1171/D1200,0)</f>
        <v>0</v>
      </c>
    </row>
    <row r="1201" ht="15.35" customHeight="1">
      <c r="A1201" t="s" s="180">
        <v>550</v>
      </c>
      <c r="B1201" t="s" s="204">
        <v>180</v>
      </c>
      <c r="C1201" s="205">
        <v>10088</v>
      </c>
      <c r="D1201" s="182">
        <f>_xlfn.SUMIFS('HOLDS'!N1:N155,'HOLDS'!C1:C155,B1201)+_xlfn.SUMIFS('HOLDS'!N1:N155,'HOLDS'!C1:C155,"CH.GR.MISET")</f>
        <v>0</v>
      </c>
      <c r="E1201" t="s" s="183">
        <v>6</v>
      </c>
      <c r="F1201" s="184">
        <f>VLOOKUP(B1201,'HOLDS'!C1:T155,5,FALSE)</f>
        <v>140</v>
      </c>
      <c r="G1201" s="182">
        <f>_xlfn.SUMIFS('HOLDS'!N1:N155,'HOLDS'!C1:C155,B1201)</f>
        <v>0</v>
      </c>
      <c r="H1201" s="185">
        <f>F1201*G1201</f>
        <v>0</v>
      </c>
      <c r="I1201" s="186">
        <f>'INFO'!$D$6</f>
        <v>0</v>
      </c>
      <c r="J1201" s="186">
        <f>'INFO'!$D$7</f>
        <v>0</v>
      </c>
      <c r="K1201" t="s" s="187">
        <f>'INFO'!$D$8</f>
      </c>
      <c r="L1201" s="186">
        <f>'INFO'!$D$9</f>
        <v>0</v>
      </c>
      <c r="M1201" s="186">
        <f>'INFO'!$D$10</f>
        <v>0</v>
      </c>
      <c r="N1201" t="s" s="187">
        <f>'INFO'!$D$11</f>
      </c>
      <c r="O1201" s="186">
        <f>'INFO'!$D$13</f>
        <v>0</v>
      </c>
      <c r="P1201" s="186">
        <f>'INFO'!$D$14</f>
        <v>0</v>
      </c>
      <c r="Q1201" t="s" s="187">
        <f>'INFO'!$D$15</f>
      </c>
      <c r="R1201" s="188">
        <f>'INFO'!$D$17</f>
      </c>
      <c r="S1201" t="s" s="187">
        <f>'INFO'!$D$18</f>
      </c>
      <c r="T1201" t="s" s="187">
        <f>'INFO'!$D$19</f>
      </c>
      <c r="U1201" s="186">
        <f>'INFO'!$D$22</f>
        <v>0</v>
      </c>
      <c r="V1201" s="186">
        <f>'INFO'!$D$23</f>
        <v>0</v>
      </c>
      <c r="W1201" t="s" s="187">
        <f>'INFO'!$D$24</f>
      </c>
      <c r="X1201" s="186">
        <f>'INFO'!$D$25</f>
        <v>0</v>
      </c>
      <c r="Y1201" s="186">
        <f>'INFO'!$D$26</f>
        <v>0</v>
      </c>
      <c r="Z1201" s="186">
        <f>'INFO'!$D$27</f>
        <v>0</v>
      </c>
      <c r="AA1201" t="s" s="187">
        <f>'INFO'!$D$28</f>
      </c>
      <c r="AB1201" s="186">
        <f>'INFO'!$D$29</f>
        <v>0</v>
      </c>
      <c r="AC1201" s="189">
        <f>'INFO'!$J$10</f>
        <v>0</v>
      </c>
      <c r="AD1201" s="186">
        <f>'INFO'!$J$9</f>
        <v>0</v>
      </c>
      <c r="AE1201" s="191">
        <f>IF($G$1171&gt;0,10*$G$1171/D1201,0)</f>
        <v>0</v>
      </c>
    </row>
    <row r="1202" ht="15.35" customHeight="1">
      <c r="A1202" t="s" s="192">
        <v>551</v>
      </c>
      <c r="B1202" t="s" s="202">
        <v>331</v>
      </c>
      <c r="C1202" s="203">
        <v>10088</v>
      </c>
      <c r="D1202" s="169"/>
      <c r="E1202" t="s" s="194">
        <v>6</v>
      </c>
      <c r="F1202" s="195">
        <f>VLOOKUP(B1202,'MACROS'!C1:T87,5,FALSE)</f>
        <v>1993.5</v>
      </c>
      <c r="G1202" s="172">
        <f>_xlfn.SUMIFS('MACROS'!N1:N87,'MACROS'!C1:C87,B1202)</f>
        <v>0</v>
      </c>
      <c r="H1202" s="196">
        <f>F1202*G1202</f>
        <v>0</v>
      </c>
      <c r="I1202" s="197">
        <f>'INFO'!$D$6</f>
        <v>0</v>
      </c>
      <c r="J1202" s="197">
        <f>'INFO'!$D$7</f>
        <v>0</v>
      </c>
      <c r="K1202" t="s" s="198">
        <f>'INFO'!$D$8</f>
      </c>
      <c r="L1202" s="197">
        <f>'INFO'!$D$9</f>
        <v>0</v>
      </c>
      <c r="M1202" s="197">
        <f>'INFO'!$D$10</f>
        <v>0</v>
      </c>
      <c r="N1202" t="s" s="198">
        <f>'INFO'!$D$11</f>
      </c>
      <c r="O1202" s="197">
        <f>'INFO'!$D$13</f>
        <v>0</v>
      </c>
      <c r="P1202" s="197">
        <f>'INFO'!$D$14</f>
        <v>0</v>
      </c>
      <c r="Q1202" t="s" s="198">
        <f>'INFO'!$D$15</f>
      </c>
      <c r="R1202" s="199">
        <f>'INFO'!$D$17</f>
      </c>
      <c r="S1202" t="s" s="198">
        <f>'INFO'!$D$18</f>
      </c>
      <c r="T1202" t="s" s="198">
        <f>'INFO'!$D$19</f>
      </c>
      <c r="U1202" s="197">
        <f>'INFO'!$D$22</f>
        <v>0</v>
      </c>
      <c r="V1202" s="197">
        <f>'INFO'!$D$23</f>
        <v>0</v>
      </c>
      <c r="W1202" t="s" s="198">
        <f>'INFO'!$D$24</f>
      </c>
      <c r="X1202" s="197">
        <f>'INFO'!$D$25</f>
        <v>0</v>
      </c>
      <c r="Y1202" s="197">
        <f>'INFO'!$D$26</f>
        <v>0</v>
      </c>
      <c r="Z1202" s="197">
        <f>'INFO'!$D$27</f>
        <v>0</v>
      </c>
      <c r="AA1202" t="s" s="198">
        <f>'INFO'!$D$28</f>
      </c>
      <c r="AB1202" s="197">
        <f>'INFO'!$D$29</f>
        <v>0</v>
      </c>
      <c r="AC1202" s="200">
        <f>'INFO'!$J$10</f>
        <v>0</v>
      </c>
      <c r="AD1202" s="201">
        <f>'INFO'!$J$9</f>
        <v>0</v>
      </c>
      <c r="AE1202" s="179"/>
    </row>
    <row r="1203" ht="15.35" customHeight="1">
      <c r="A1203" t="s" s="180">
        <v>552</v>
      </c>
      <c r="B1203" t="s" s="204">
        <v>333</v>
      </c>
      <c r="C1203" s="205">
        <v>10088</v>
      </c>
      <c r="D1203" s="182">
        <f>_xlfn.SUMIFS('MACROS'!N1:N87,'MACROS'!C1:C87,B1203)+_xlfn.SUMIFS('MACROS'!N1:N87,'MACROS'!C1:C87,"CH.VM.MISET")</f>
        <v>0</v>
      </c>
      <c r="E1203" t="s" s="183">
        <v>6</v>
      </c>
      <c r="F1203" s="184">
        <f>VLOOKUP(B1203,'MACROS'!C1:T87,5,FALSE)</f>
        <v>164.5</v>
      </c>
      <c r="G1203" s="182">
        <f>_xlfn.SUMIFS('MACROS'!N1:N87,'MACROS'!C1:C87,B1203)</f>
        <v>0</v>
      </c>
      <c r="H1203" s="185">
        <f>F1203*G1203</f>
        <v>0</v>
      </c>
      <c r="I1203" s="186">
        <f>'INFO'!$D$6</f>
        <v>0</v>
      </c>
      <c r="J1203" s="186">
        <f>'INFO'!$D$7</f>
        <v>0</v>
      </c>
      <c r="K1203" t="s" s="187">
        <f>'INFO'!$D$8</f>
      </c>
      <c r="L1203" s="186">
        <f>'INFO'!$D$9</f>
        <v>0</v>
      </c>
      <c r="M1203" s="186">
        <f>'INFO'!$D$10</f>
        <v>0</v>
      </c>
      <c r="N1203" t="s" s="187">
        <f>'INFO'!$D$11</f>
      </c>
      <c r="O1203" s="186">
        <f>'INFO'!$D$13</f>
        <v>0</v>
      </c>
      <c r="P1203" s="186">
        <f>'INFO'!$D$14</f>
        <v>0</v>
      </c>
      <c r="Q1203" t="s" s="187">
        <f>'INFO'!$D$15</f>
      </c>
      <c r="R1203" s="188">
        <f>'INFO'!$D$17</f>
      </c>
      <c r="S1203" t="s" s="187">
        <f>'INFO'!$D$18</f>
      </c>
      <c r="T1203" t="s" s="187">
        <f>'INFO'!$D$19</f>
      </c>
      <c r="U1203" s="186">
        <f>'INFO'!$D$22</f>
        <v>0</v>
      </c>
      <c r="V1203" s="186">
        <f>'INFO'!$D$23</f>
        <v>0</v>
      </c>
      <c r="W1203" t="s" s="187">
        <f>'INFO'!$D$24</f>
      </c>
      <c r="X1203" s="186">
        <f>'INFO'!$D$25</f>
        <v>0</v>
      </c>
      <c r="Y1203" s="186">
        <f>'INFO'!$D$26</f>
        <v>0</v>
      </c>
      <c r="Z1203" s="186">
        <f>'INFO'!$D$27</f>
        <v>0</v>
      </c>
      <c r="AA1203" t="s" s="187">
        <f>'INFO'!$D$28</f>
      </c>
      <c r="AB1203" s="186">
        <f>'INFO'!$D$29</f>
        <v>0</v>
      </c>
      <c r="AC1203" s="189">
        <f>'INFO'!$J$10</f>
        <v>0</v>
      </c>
      <c r="AD1203" s="186">
        <f>'INFO'!$J$9</f>
        <v>0</v>
      </c>
      <c r="AE1203" s="190">
        <f>IF($G$1202&gt;0,10*$G$1202/D1203,0)</f>
        <v>0</v>
      </c>
    </row>
    <row r="1204" ht="15.35" customHeight="1">
      <c r="A1204" t="s" s="180">
        <v>553</v>
      </c>
      <c r="B1204" t="s" s="204">
        <v>335</v>
      </c>
      <c r="C1204" s="205">
        <v>10088</v>
      </c>
      <c r="D1204" s="182">
        <f>_xlfn.SUMIFS('MACROS'!N1:N87,'MACROS'!C1:C87,B1204)+_xlfn.SUMIFS('MACROS'!N1:N87,'MACROS'!C1:C87,"CH.VM.MISET")</f>
        <v>0</v>
      </c>
      <c r="E1204" t="s" s="183">
        <v>6</v>
      </c>
      <c r="F1204" s="184">
        <f>VLOOKUP(B1204,'MACROS'!C1:T87,5,FALSE)</f>
        <v>167.5</v>
      </c>
      <c r="G1204" s="182">
        <f>_xlfn.SUMIFS('MACROS'!N1:N87,'MACROS'!C1:C87,B1204)</f>
        <v>0</v>
      </c>
      <c r="H1204" s="185">
        <f>F1204*G1204</f>
        <v>0</v>
      </c>
      <c r="I1204" s="186">
        <f>'INFO'!$D$6</f>
        <v>0</v>
      </c>
      <c r="J1204" s="186">
        <f>'INFO'!$D$7</f>
        <v>0</v>
      </c>
      <c r="K1204" t="s" s="187">
        <f>'INFO'!$D$8</f>
      </c>
      <c r="L1204" s="186">
        <f>'INFO'!$D$9</f>
        <v>0</v>
      </c>
      <c r="M1204" s="186">
        <f>'INFO'!$D$10</f>
        <v>0</v>
      </c>
      <c r="N1204" t="s" s="187">
        <f>'INFO'!$D$11</f>
      </c>
      <c r="O1204" s="186">
        <f>'INFO'!$D$13</f>
        <v>0</v>
      </c>
      <c r="P1204" s="186">
        <f>'INFO'!$D$14</f>
        <v>0</v>
      </c>
      <c r="Q1204" t="s" s="187">
        <f>'INFO'!$D$15</f>
      </c>
      <c r="R1204" s="188">
        <f>'INFO'!$D$17</f>
      </c>
      <c r="S1204" t="s" s="187">
        <f>'INFO'!$D$18</f>
      </c>
      <c r="T1204" t="s" s="187">
        <f>'INFO'!$D$19</f>
      </c>
      <c r="U1204" s="186">
        <f>'INFO'!$D$22</f>
        <v>0</v>
      </c>
      <c r="V1204" s="186">
        <f>'INFO'!$D$23</f>
        <v>0</v>
      </c>
      <c r="W1204" t="s" s="187">
        <f>'INFO'!$D$24</f>
      </c>
      <c r="X1204" s="186">
        <f>'INFO'!$D$25</f>
        <v>0</v>
      </c>
      <c r="Y1204" s="186">
        <f>'INFO'!$D$26</f>
        <v>0</v>
      </c>
      <c r="Z1204" s="186">
        <f>'INFO'!$D$27</f>
        <v>0</v>
      </c>
      <c r="AA1204" t="s" s="187">
        <f>'INFO'!$D$28</f>
      </c>
      <c r="AB1204" s="186">
        <f>'INFO'!$D$29</f>
        <v>0</v>
      </c>
      <c r="AC1204" s="189">
        <f>'INFO'!$J$10</f>
        <v>0</v>
      </c>
      <c r="AD1204" s="186">
        <f>'INFO'!$J$9</f>
        <v>0</v>
      </c>
      <c r="AE1204" s="186">
        <f>IF($G$1202&gt;0,10*$G$1202/D1204,0)</f>
        <v>0</v>
      </c>
    </row>
    <row r="1205" ht="15.35" customHeight="1">
      <c r="A1205" t="s" s="180">
        <v>554</v>
      </c>
      <c r="B1205" t="s" s="204">
        <v>337</v>
      </c>
      <c r="C1205" s="205">
        <v>10088</v>
      </c>
      <c r="D1205" s="182">
        <f>_xlfn.SUMIFS('MACROS'!N1:N87,'MACROS'!C1:C87,B1205)+_xlfn.SUMIFS('MACROS'!N1:N87,'MACROS'!C1:C87,"CH.VM.MISET")</f>
        <v>0</v>
      </c>
      <c r="E1205" t="s" s="183">
        <v>6</v>
      </c>
      <c r="F1205" s="184">
        <f>VLOOKUP(B1205,'MACROS'!C1:T87,5,FALSE)</f>
        <v>139.5</v>
      </c>
      <c r="G1205" s="182">
        <f>_xlfn.SUMIFS('MACROS'!N1:N87,'MACROS'!C1:C87,B1205)</f>
        <v>0</v>
      </c>
      <c r="H1205" s="185">
        <f>F1205*G1205</f>
        <v>0</v>
      </c>
      <c r="I1205" s="186">
        <f>'INFO'!$D$6</f>
        <v>0</v>
      </c>
      <c r="J1205" s="186">
        <f>'INFO'!$D$7</f>
        <v>0</v>
      </c>
      <c r="K1205" t="s" s="187">
        <f>'INFO'!$D$8</f>
      </c>
      <c r="L1205" s="186">
        <f>'INFO'!$D$9</f>
        <v>0</v>
      </c>
      <c r="M1205" s="186">
        <f>'INFO'!$D$10</f>
        <v>0</v>
      </c>
      <c r="N1205" t="s" s="187">
        <f>'INFO'!$D$11</f>
      </c>
      <c r="O1205" s="186">
        <f>'INFO'!$D$13</f>
        <v>0</v>
      </c>
      <c r="P1205" s="186">
        <f>'INFO'!$D$14</f>
        <v>0</v>
      </c>
      <c r="Q1205" t="s" s="187">
        <f>'INFO'!$D$15</f>
      </c>
      <c r="R1205" s="188">
        <f>'INFO'!$D$17</f>
      </c>
      <c r="S1205" t="s" s="187">
        <f>'INFO'!$D$18</f>
      </c>
      <c r="T1205" t="s" s="187">
        <f>'INFO'!$D$19</f>
      </c>
      <c r="U1205" s="186">
        <f>'INFO'!$D$22</f>
        <v>0</v>
      </c>
      <c r="V1205" s="186">
        <f>'INFO'!$D$23</f>
        <v>0</v>
      </c>
      <c r="W1205" t="s" s="187">
        <f>'INFO'!$D$24</f>
      </c>
      <c r="X1205" s="186">
        <f>'INFO'!$D$25</f>
        <v>0</v>
      </c>
      <c r="Y1205" s="186">
        <f>'INFO'!$D$26</f>
        <v>0</v>
      </c>
      <c r="Z1205" s="186">
        <f>'INFO'!$D$27</f>
        <v>0</v>
      </c>
      <c r="AA1205" t="s" s="187">
        <f>'INFO'!$D$28</f>
      </c>
      <c r="AB1205" s="186">
        <f>'INFO'!$D$29</f>
        <v>0</v>
      </c>
      <c r="AC1205" s="189">
        <f>'INFO'!$J$10</f>
        <v>0</v>
      </c>
      <c r="AD1205" s="186">
        <f>'INFO'!$J$9</f>
        <v>0</v>
      </c>
      <c r="AE1205" s="186">
        <f>IF($G$1202&gt;0,10*$G$1202/D1205,0)</f>
        <v>0</v>
      </c>
    </row>
    <row r="1206" ht="15.35" customHeight="1">
      <c r="A1206" t="s" s="180">
        <v>555</v>
      </c>
      <c r="B1206" t="s" s="204">
        <v>339</v>
      </c>
      <c r="C1206" s="205">
        <v>10088</v>
      </c>
      <c r="D1206" s="182">
        <f>_xlfn.SUMIFS('MACROS'!N1:N87,'MACROS'!C1:C87,B1206)+_xlfn.SUMIFS('MACROS'!N1:N87,'MACROS'!C1:C87,"CH.VM.MISET")</f>
        <v>0</v>
      </c>
      <c r="E1206" t="s" s="183">
        <v>6</v>
      </c>
      <c r="F1206" s="184">
        <f>VLOOKUP(B1206,'MACROS'!C1:T87,5,FALSE)</f>
        <v>134</v>
      </c>
      <c r="G1206" s="182">
        <f>_xlfn.SUMIFS('MACROS'!N1:N87,'MACROS'!C1:C87,B1206)</f>
        <v>0</v>
      </c>
      <c r="H1206" s="185">
        <f>F1206*G1206</f>
        <v>0</v>
      </c>
      <c r="I1206" s="186">
        <f>'INFO'!$D$6</f>
        <v>0</v>
      </c>
      <c r="J1206" s="186">
        <f>'INFO'!$D$7</f>
        <v>0</v>
      </c>
      <c r="K1206" t="s" s="187">
        <f>'INFO'!$D$8</f>
      </c>
      <c r="L1206" s="186">
        <f>'INFO'!$D$9</f>
        <v>0</v>
      </c>
      <c r="M1206" s="186">
        <f>'INFO'!$D$10</f>
        <v>0</v>
      </c>
      <c r="N1206" t="s" s="187">
        <f>'INFO'!$D$11</f>
      </c>
      <c r="O1206" s="186">
        <f>'INFO'!$D$13</f>
        <v>0</v>
      </c>
      <c r="P1206" s="186">
        <f>'INFO'!$D$14</f>
        <v>0</v>
      </c>
      <c r="Q1206" t="s" s="187">
        <f>'INFO'!$D$15</f>
      </c>
      <c r="R1206" s="188">
        <f>'INFO'!$D$17</f>
      </c>
      <c r="S1206" t="s" s="187">
        <f>'INFO'!$D$18</f>
      </c>
      <c r="T1206" t="s" s="187">
        <f>'INFO'!$D$19</f>
      </c>
      <c r="U1206" s="186">
        <f>'INFO'!$D$22</f>
        <v>0</v>
      </c>
      <c r="V1206" s="186">
        <f>'INFO'!$D$23</f>
        <v>0</v>
      </c>
      <c r="W1206" t="s" s="187">
        <f>'INFO'!$D$24</f>
      </c>
      <c r="X1206" s="186">
        <f>'INFO'!$D$25</f>
        <v>0</v>
      </c>
      <c r="Y1206" s="186">
        <f>'INFO'!$D$26</f>
        <v>0</v>
      </c>
      <c r="Z1206" s="186">
        <f>'INFO'!$D$27</f>
        <v>0</v>
      </c>
      <c r="AA1206" t="s" s="187">
        <f>'INFO'!$D$28</f>
      </c>
      <c r="AB1206" s="186">
        <f>'INFO'!$D$29</f>
        <v>0</v>
      </c>
      <c r="AC1206" s="189">
        <f>'INFO'!$J$10</f>
        <v>0</v>
      </c>
      <c r="AD1206" s="186">
        <f>'INFO'!$J$9</f>
        <v>0</v>
      </c>
      <c r="AE1206" s="186">
        <f>IF($G$1202&gt;0,10*$G$1202/D1206,0)</f>
        <v>0</v>
      </c>
    </row>
    <row r="1207" ht="15.35" customHeight="1">
      <c r="A1207" t="s" s="180">
        <v>556</v>
      </c>
      <c r="B1207" t="s" s="204">
        <v>341</v>
      </c>
      <c r="C1207" s="205">
        <v>10088</v>
      </c>
      <c r="D1207" s="182">
        <f>_xlfn.SUMIFS('MACROS'!N1:N87,'MACROS'!C1:C87,B1207)+_xlfn.SUMIFS('MACROS'!N1:N87,'MACROS'!C1:C87,"CH.VM.MISET")</f>
        <v>0</v>
      </c>
      <c r="E1207" t="s" s="183">
        <v>6</v>
      </c>
      <c r="F1207" s="184">
        <f>VLOOKUP(B1207,'MACROS'!C1:T87,5,FALSE)</f>
        <v>179</v>
      </c>
      <c r="G1207" s="182">
        <f>_xlfn.SUMIFS('MACROS'!N1:N87,'MACROS'!C1:C87,B1207)</f>
        <v>0</v>
      </c>
      <c r="H1207" s="185">
        <f>F1207*G1207</f>
        <v>0</v>
      </c>
      <c r="I1207" s="186">
        <f>'INFO'!$D$6</f>
        <v>0</v>
      </c>
      <c r="J1207" s="186">
        <f>'INFO'!$D$7</f>
        <v>0</v>
      </c>
      <c r="K1207" t="s" s="187">
        <f>'INFO'!$D$8</f>
      </c>
      <c r="L1207" s="186">
        <f>'INFO'!$D$9</f>
        <v>0</v>
      </c>
      <c r="M1207" s="186">
        <f>'INFO'!$D$10</f>
        <v>0</v>
      </c>
      <c r="N1207" t="s" s="187">
        <f>'INFO'!$D$11</f>
      </c>
      <c r="O1207" s="186">
        <f>'INFO'!$D$13</f>
        <v>0</v>
      </c>
      <c r="P1207" s="186">
        <f>'INFO'!$D$14</f>
        <v>0</v>
      </c>
      <c r="Q1207" t="s" s="187">
        <f>'INFO'!$D$15</f>
      </c>
      <c r="R1207" s="188">
        <f>'INFO'!$D$17</f>
      </c>
      <c r="S1207" t="s" s="187">
        <f>'INFO'!$D$18</f>
      </c>
      <c r="T1207" t="s" s="187">
        <f>'INFO'!$D$19</f>
      </c>
      <c r="U1207" s="186">
        <f>'INFO'!$D$22</f>
        <v>0</v>
      </c>
      <c r="V1207" s="186">
        <f>'INFO'!$D$23</f>
        <v>0</v>
      </c>
      <c r="W1207" t="s" s="187">
        <f>'INFO'!$D$24</f>
      </c>
      <c r="X1207" s="186">
        <f>'INFO'!$D$25</f>
        <v>0</v>
      </c>
      <c r="Y1207" s="186">
        <f>'INFO'!$D$26</f>
        <v>0</v>
      </c>
      <c r="Z1207" s="186">
        <f>'INFO'!$D$27</f>
        <v>0</v>
      </c>
      <c r="AA1207" t="s" s="187">
        <f>'INFO'!$D$28</f>
      </c>
      <c r="AB1207" s="186">
        <f>'INFO'!$D$29</f>
        <v>0</v>
      </c>
      <c r="AC1207" s="189">
        <f>'INFO'!$J$10</f>
        <v>0</v>
      </c>
      <c r="AD1207" s="186">
        <f>'INFO'!$J$9</f>
        <v>0</v>
      </c>
      <c r="AE1207" s="186">
        <f>IF($G$1202&gt;0,10*$G$1202/D1207,0)</f>
        <v>0</v>
      </c>
    </row>
    <row r="1208" ht="15.35" customHeight="1">
      <c r="A1208" t="s" s="180">
        <v>557</v>
      </c>
      <c r="B1208" t="s" s="204">
        <v>343</v>
      </c>
      <c r="C1208" s="205">
        <v>10088</v>
      </c>
      <c r="D1208" s="182">
        <f>_xlfn.SUMIFS('MACROS'!N1:N87,'MACROS'!C1:C87,B1208)+_xlfn.SUMIFS('MACROS'!N1:N87,'MACROS'!C1:C87,"CH.VM.MISET")</f>
        <v>0</v>
      </c>
      <c r="E1208" t="s" s="183">
        <v>6</v>
      </c>
      <c r="F1208" s="184">
        <f>VLOOKUP(B1208,'MACROS'!C1:T87,5,FALSE)</f>
        <v>177.5</v>
      </c>
      <c r="G1208" s="182">
        <f>_xlfn.SUMIFS('MACROS'!N1:N87,'MACROS'!C1:C87,B1208)</f>
        <v>0</v>
      </c>
      <c r="H1208" s="185">
        <f>F1208*G1208</f>
        <v>0</v>
      </c>
      <c r="I1208" s="186">
        <f>'INFO'!$D$6</f>
        <v>0</v>
      </c>
      <c r="J1208" s="186">
        <f>'INFO'!$D$7</f>
        <v>0</v>
      </c>
      <c r="K1208" t="s" s="187">
        <f>'INFO'!$D$8</f>
      </c>
      <c r="L1208" s="186">
        <f>'INFO'!$D$9</f>
        <v>0</v>
      </c>
      <c r="M1208" s="186">
        <f>'INFO'!$D$10</f>
        <v>0</v>
      </c>
      <c r="N1208" t="s" s="187">
        <f>'INFO'!$D$11</f>
      </c>
      <c r="O1208" s="186">
        <f>'INFO'!$D$13</f>
        <v>0</v>
      </c>
      <c r="P1208" s="186">
        <f>'INFO'!$D$14</f>
        <v>0</v>
      </c>
      <c r="Q1208" t="s" s="187">
        <f>'INFO'!$D$15</f>
      </c>
      <c r="R1208" s="188">
        <f>'INFO'!$D$17</f>
      </c>
      <c r="S1208" t="s" s="187">
        <f>'INFO'!$D$18</f>
      </c>
      <c r="T1208" t="s" s="187">
        <f>'INFO'!$D$19</f>
      </c>
      <c r="U1208" s="186">
        <f>'INFO'!$D$22</f>
        <v>0</v>
      </c>
      <c r="V1208" s="186">
        <f>'INFO'!$D$23</f>
        <v>0</v>
      </c>
      <c r="W1208" t="s" s="187">
        <f>'INFO'!$D$24</f>
      </c>
      <c r="X1208" s="186">
        <f>'INFO'!$D$25</f>
        <v>0</v>
      </c>
      <c r="Y1208" s="186">
        <f>'INFO'!$D$26</f>
        <v>0</v>
      </c>
      <c r="Z1208" s="186">
        <f>'INFO'!$D$27</f>
        <v>0</v>
      </c>
      <c r="AA1208" t="s" s="187">
        <f>'INFO'!$D$28</f>
      </c>
      <c r="AB1208" s="186">
        <f>'INFO'!$D$29</f>
        <v>0</v>
      </c>
      <c r="AC1208" s="189">
        <f>'INFO'!$J$10</f>
        <v>0</v>
      </c>
      <c r="AD1208" s="186">
        <f>'INFO'!$J$9</f>
        <v>0</v>
      </c>
      <c r="AE1208" s="186">
        <f>IF($G$1202&gt;0,10*$G$1202/D1208,0)</f>
        <v>0</v>
      </c>
    </row>
    <row r="1209" ht="15.35" customHeight="1">
      <c r="A1209" t="s" s="180">
        <v>558</v>
      </c>
      <c r="B1209" t="s" s="204">
        <v>345</v>
      </c>
      <c r="C1209" s="205">
        <v>10088</v>
      </c>
      <c r="D1209" s="182">
        <f>_xlfn.SUMIFS('MACROS'!N1:N87,'MACROS'!C1:C87,B1209)+_xlfn.SUMIFS('MACROS'!N1:N87,'MACROS'!C1:C87,"CH.VM.MISET")</f>
        <v>0</v>
      </c>
      <c r="E1209" t="s" s="183">
        <v>6</v>
      </c>
      <c r="F1209" s="184">
        <f>VLOOKUP(B1209,'MACROS'!C1:T87,5,FALSE)</f>
        <v>166.5</v>
      </c>
      <c r="G1209" s="182">
        <f>_xlfn.SUMIFS('MACROS'!N1:N87,'MACROS'!C1:C87,B1209)</f>
        <v>0</v>
      </c>
      <c r="H1209" s="185">
        <f>F1209*G1209</f>
        <v>0</v>
      </c>
      <c r="I1209" s="186">
        <f>'INFO'!$D$6</f>
        <v>0</v>
      </c>
      <c r="J1209" s="186">
        <f>'INFO'!$D$7</f>
        <v>0</v>
      </c>
      <c r="K1209" t="s" s="187">
        <f>'INFO'!$D$8</f>
      </c>
      <c r="L1209" s="186">
        <f>'INFO'!$D$9</f>
        <v>0</v>
      </c>
      <c r="M1209" s="186">
        <f>'INFO'!$D$10</f>
        <v>0</v>
      </c>
      <c r="N1209" t="s" s="187">
        <f>'INFO'!$D$11</f>
      </c>
      <c r="O1209" s="186">
        <f>'INFO'!$D$13</f>
        <v>0</v>
      </c>
      <c r="P1209" s="186">
        <f>'INFO'!$D$14</f>
        <v>0</v>
      </c>
      <c r="Q1209" t="s" s="187">
        <f>'INFO'!$D$15</f>
      </c>
      <c r="R1209" s="188">
        <f>'INFO'!$D$17</f>
      </c>
      <c r="S1209" t="s" s="187">
        <f>'INFO'!$D$18</f>
      </c>
      <c r="T1209" t="s" s="187">
        <f>'INFO'!$D$19</f>
      </c>
      <c r="U1209" s="186">
        <f>'INFO'!$D$22</f>
        <v>0</v>
      </c>
      <c r="V1209" s="186">
        <f>'INFO'!$D$23</f>
        <v>0</v>
      </c>
      <c r="W1209" t="s" s="187">
        <f>'INFO'!$D$24</f>
      </c>
      <c r="X1209" s="186">
        <f>'INFO'!$D$25</f>
        <v>0</v>
      </c>
      <c r="Y1209" s="186">
        <f>'INFO'!$D$26</f>
        <v>0</v>
      </c>
      <c r="Z1209" s="186">
        <f>'INFO'!$D$27</f>
        <v>0</v>
      </c>
      <c r="AA1209" t="s" s="187">
        <f>'INFO'!$D$28</f>
      </c>
      <c r="AB1209" s="186">
        <f>'INFO'!$D$29</f>
        <v>0</v>
      </c>
      <c r="AC1209" s="189">
        <f>'INFO'!$J$10</f>
        <v>0</v>
      </c>
      <c r="AD1209" s="186">
        <f>'INFO'!$J$9</f>
        <v>0</v>
      </c>
      <c r="AE1209" s="186">
        <f>IF($G$1202&gt;0,10*$G$1202/D1209,0)</f>
        <v>0</v>
      </c>
    </row>
    <row r="1210" ht="15.35" customHeight="1">
      <c r="A1210" t="s" s="180">
        <v>559</v>
      </c>
      <c r="B1210" t="s" s="204">
        <v>347</v>
      </c>
      <c r="C1210" s="205">
        <v>10088</v>
      </c>
      <c r="D1210" s="182">
        <f>_xlfn.SUMIFS('MACROS'!N1:N87,'MACROS'!C1:C87,B1210)+_xlfn.SUMIFS('MACROS'!N1:N87,'MACROS'!C1:C87,"CH.VM.MISET")</f>
        <v>0</v>
      </c>
      <c r="E1210" t="s" s="183">
        <v>6</v>
      </c>
      <c r="F1210" s="184">
        <f>VLOOKUP(B1210,'MACROS'!C1:T87,5,FALSE)</f>
        <v>156.5</v>
      </c>
      <c r="G1210" s="182">
        <f>_xlfn.SUMIFS('MACROS'!N1:N87,'MACROS'!C1:C87,B1210)</f>
        <v>0</v>
      </c>
      <c r="H1210" s="185">
        <f>F1210*G1210</f>
        <v>0</v>
      </c>
      <c r="I1210" s="186">
        <f>'INFO'!$D$6</f>
        <v>0</v>
      </c>
      <c r="J1210" s="186">
        <f>'INFO'!$D$7</f>
        <v>0</v>
      </c>
      <c r="K1210" t="s" s="187">
        <f>'INFO'!$D$8</f>
      </c>
      <c r="L1210" s="186">
        <f>'INFO'!$D$9</f>
        <v>0</v>
      </c>
      <c r="M1210" s="186">
        <f>'INFO'!$D$10</f>
        <v>0</v>
      </c>
      <c r="N1210" t="s" s="187">
        <f>'INFO'!$D$11</f>
      </c>
      <c r="O1210" s="186">
        <f>'INFO'!$D$13</f>
        <v>0</v>
      </c>
      <c r="P1210" s="186">
        <f>'INFO'!$D$14</f>
        <v>0</v>
      </c>
      <c r="Q1210" t="s" s="187">
        <f>'INFO'!$D$15</f>
      </c>
      <c r="R1210" s="188">
        <f>'INFO'!$D$17</f>
      </c>
      <c r="S1210" t="s" s="187">
        <f>'INFO'!$D$18</f>
      </c>
      <c r="T1210" t="s" s="187">
        <f>'INFO'!$D$19</f>
      </c>
      <c r="U1210" s="186">
        <f>'INFO'!$D$22</f>
        <v>0</v>
      </c>
      <c r="V1210" s="186">
        <f>'INFO'!$D$23</f>
        <v>0</v>
      </c>
      <c r="W1210" t="s" s="187">
        <f>'INFO'!$D$24</f>
      </c>
      <c r="X1210" s="186">
        <f>'INFO'!$D$25</f>
        <v>0</v>
      </c>
      <c r="Y1210" s="186">
        <f>'INFO'!$D$26</f>
        <v>0</v>
      </c>
      <c r="Z1210" s="186">
        <f>'INFO'!$D$27</f>
        <v>0</v>
      </c>
      <c r="AA1210" t="s" s="187">
        <f>'INFO'!$D$28</f>
      </c>
      <c r="AB1210" s="186">
        <f>'INFO'!$D$29</f>
        <v>0</v>
      </c>
      <c r="AC1210" s="189">
        <f>'INFO'!$J$10</f>
        <v>0</v>
      </c>
      <c r="AD1210" s="186">
        <f>'INFO'!$J$9</f>
        <v>0</v>
      </c>
      <c r="AE1210" s="186">
        <f>IF($G$1202&gt;0,10*$G$1202/D1210,0)</f>
        <v>0</v>
      </c>
    </row>
    <row r="1211" ht="15.35" customHeight="1">
      <c r="A1211" t="s" s="180">
        <v>560</v>
      </c>
      <c r="B1211" t="s" s="204">
        <v>349</v>
      </c>
      <c r="C1211" s="205">
        <v>10088</v>
      </c>
      <c r="D1211" s="182">
        <f>_xlfn.SUMIFS('MACROS'!N1:N87,'MACROS'!C1:C87,B1211)+_xlfn.SUMIFS('MACROS'!N1:N87,'MACROS'!C1:C87,"CH.VM.MISET")</f>
        <v>0</v>
      </c>
      <c r="E1211" t="s" s="183">
        <v>6</v>
      </c>
      <c r="F1211" s="184">
        <f>VLOOKUP(B1211,'MACROS'!C1:T87,5,FALSE)</f>
        <v>161</v>
      </c>
      <c r="G1211" s="182">
        <f>_xlfn.SUMIFS('MACROS'!N1:N87,'MACROS'!C1:C87,B1211)</f>
        <v>0</v>
      </c>
      <c r="H1211" s="185">
        <f>F1211*G1211</f>
        <v>0</v>
      </c>
      <c r="I1211" s="186">
        <f>'INFO'!$D$6</f>
        <v>0</v>
      </c>
      <c r="J1211" s="186">
        <f>'INFO'!$D$7</f>
        <v>0</v>
      </c>
      <c r="K1211" t="s" s="187">
        <f>'INFO'!$D$8</f>
      </c>
      <c r="L1211" s="186">
        <f>'INFO'!$D$9</f>
        <v>0</v>
      </c>
      <c r="M1211" s="186">
        <f>'INFO'!$D$10</f>
        <v>0</v>
      </c>
      <c r="N1211" t="s" s="187">
        <f>'INFO'!$D$11</f>
      </c>
      <c r="O1211" s="186">
        <f>'INFO'!$D$13</f>
        <v>0</v>
      </c>
      <c r="P1211" s="186">
        <f>'INFO'!$D$14</f>
        <v>0</v>
      </c>
      <c r="Q1211" t="s" s="187">
        <f>'INFO'!$D$15</f>
      </c>
      <c r="R1211" s="188">
        <f>'INFO'!$D$17</f>
      </c>
      <c r="S1211" t="s" s="187">
        <f>'INFO'!$D$18</f>
      </c>
      <c r="T1211" t="s" s="187">
        <f>'INFO'!$D$19</f>
      </c>
      <c r="U1211" s="186">
        <f>'INFO'!$D$22</f>
        <v>0</v>
      </c>
      <c r="V1211" s="186">
        <f>'INFO'!$D$23</f>
        <v>0</v>
      </c>
      <c r="W1211" t="s" s="187">
        <f>'INFO'!$D$24</f>
      </c>
      <c r="X1211" s="186">
        <f>'INFO'!$D$25</f>
        <v>0</v>
      </c>
      <c r="Y1211" s="186">
        <f>'INFO'!$D$26</f>
        <v>0</v>
      </c>
      <c r="Z1211" s="186">
        <f>'INFO'!$D$27</f>
        <v>0</v>
      </c>
      <c r="AA1211" t="s" s="187">
        <f>'INFO'!$D$28</f>
      </c>
      <c r="AB1211" s="186">
        <f>'INFO'!$D$29</f>
        <v>0</v>
      </c>
      <c r="AC1211" s="189">
        <f>'INFO'!$J$10</f>
        <v>0</v>
      </c>
      <c r="AD1211" s="186">
        <f>'INFO'!$J$9</f>
        <v>0</v>
      </c>
      <c r="AE1211" s="186">
        <f>IF($G$1202&gt;0,10*$G$1202/D1211,0)</f>
        <v>0</v>
      </c>
    </row>
    <row r="1212" ht="15.35" customHeight="1">
      <c r="A1212" t="s" s="180">
        <v>561</v>
      </c>
      <c r="B1212" t="s" s="204">
        <v>351</v>
      </c>
      <c r="C1212" s="205">
        <v>10088</v>
      </c>
      <c r="D1212" s="182">
        <f>_xlfn.SUMIFS('MACROS'!N1:N87,'MACROS'!C1:C87,B1212)+_xlfn.SUMIFS('MACROS'!N1:N87,'MACROS'!C1:C87,"CH.VM.MISET")</f>
        <v>0</v>
      </c>
      <c r="E1212" t="s" s="183">
        <v>6</v>
      </c>
      <c r="F1212" s="184">
        <f>VLOOKUP(B1212,'MACROS'!C1:T87,5,FALSE)</f>
        <v>164.5</v>
      </c>
      <c r="G1212" s="182">
        <f>_xlfn.SUMIFS('MACROS'!N1:N87,'MACROS'!C1:C87,B1212)</f>
        <v>0</v>
      </c>
      <c r="H1212" s="185">
        <f>F1212*G1212</f>
        <v>0</v>
      </c>
      <c r="I1212" s="186">
        <f>'INFO'!$D$6</f>
        <v>0</v>
      </c>
      <c r="J1212" s="186">
        <f>'INFO'!$D$7</f>
        <v>0</v>
      </c>
      <c r="K1212" t="s" s="187">
        <f>'INFO'!$D$8</f>
      </c>
      <c r="L1212" s="186">
        <f>'INFO'!$D$9</f>
        <v>0</v>
      </c>
      <c r="M1212" s="186">
        <f>'INFO'!$D$10</f>
        <v>0</v>
      </c>
      <c r="N1212" t="s" s="187">
        <f>'INFO'!$D$11</f>
      </c>
      <c r="O1212" s="186">
        <f>'INFO'!$D$13</f>
        <v>0</v>
      </c>
      <c r="P1212" s="186">
        <f>'INFO'!$D$14</f>
        <v>0</v>
      </c>
      <c r="Q1212" t="s" s="187">
        <f>'INFO'!$D$15</f>
      </c>
      <c r="R1212" s="188">
        <f>'INFO'!$D$17</f>
      </c>
      <c r="S1212" t="s" s="187">
        <f>'INFO'!$D$18</f>
      </c>
      <c r="T1212" t="s" s="187">
        <f>'INFO'!$D$19</f>
      </c>
      <c r="U1212" s="186">
        <f>'INFO'!$D$22</f>
        <v>0</v>
      </c>
      <c r="V1212" s="186">
        <f>'INFO'!$D$23</f>
        <v>0</v>
      </c>
      <c r="W1212" t="s" s="187">
        <f>'INFO'!$D$24</f>
      </c>
      <c r="X1212" s="186">
        <f>'INFO'!$D$25</f>
        <v>0</v>
      </c>
      <c r="Y1212" s="186">
        <f>'INFO'!$D$26</f>
        <v>0</v>
      </c>
      <c r="Z1212" s="186">
        <f>'INFO'!$D$27</f>
        <v>0</v>
      </c>
      <c r="AA1212" t="s" s="187">
        <f>'INFO'!$D$28</f>
      </c>
      <c r="AB1212" s="186">
        <f>'INFO'!$D$29</f>
        <v>0</v>
      </c>
      <c r="AC1212" s="189">
        <f>'INFO'!$J$10</f>
        <v>0</v>
      </c>
      <c r="AD1212" s="186">
        <f>'INFO'!$J$9</f>
        <v>0</v>
      </c>
      <c r="AE1212" s="186">
        <f>IF($G$1202&gt;0,10*$G$1202/D1212,0)</f>
        <v>0</v>
      </c>
    </row>
    <row r="1213" ht="15.35" customHeight="1">
      <c r="A1213" t="s" s="180">
        <v>562</v>
      </c>
      <c r="B1213" t="s" s="204">
        <v>353</v>
      </c>
      <c r="C1213" s="205">
        <v>10088</v>
      </c>
      <c r="D1213" s="182">
        <f>_xlfn.SUMIFS('MACROS'!N1:N87,'MACROS'!C1:C87,B1213)+_xlfn.SUMIFS('MACROS'!N1:N87,'MACROS'!C1:C87,"CH.VM.MISET")</f>
        <v>0</v>
      </c>
      <c r="E1213" t="s" s="183">
        <v>6</v>
      </c>
      <c r="F1213" s="184">
        <f>VLOOKUP(B1213,'MACROS'!C1:T87,5,FALSE)</f>
        <v>168</v>
      </c>
      <c r="G1213" s="182">
        <f>_xlfn.SUMIFS('MACROS'!N1:N87,'MACROS'!C1:C87,B1213)</f>
        <v>0</v>
      </c>
      <c r="H1213" s="185">
        <f>F1213*G1213</f>
        <v>0</v>
      </c>
      <c r="I1213" s="186">
        <f>'INFO'!$D$6</f>
        <v>0</v>
      </c>
      <c r="J1213" s="186">
        <f>'INFO'!$D$7</f>
        <v>0</v>
      </c>
      <c r="K1213" t="s" s="187">
        <f>'INFO'!$D$8</f>
      </c>
      <c r="L1213" s="186">
        <f>'INFO'!$D$9</f>
        <v>0</v>
      </c>
      <c r="M1213" s="186">
        <f>'INFO'!$D$10</f>
        <v>0</v>
      </c>
      <c r="N1213" t="s" s="187">
        <f>'INFO'!$D$11</f>
      </c>
      <c r="O1213" s="186">
        <f>'INFO'!$D$13</f>
        <v>0</v>
      </c>
      <c r="P1213" s="186">
        <f>'INFO'!$D$14</f>
        <v>0</v>
      </c>
      <c r="Q1213" t="s" s="187">
        <f>'INFO'!$D$15</f>
      </c>
      <c r="R1213" s="188">
        <f>'INFO'!$D$17</f>
      </c>
      <c r="S1213" t="s" s="187">
        <f>'INFO'!$D$18</f>
      </c>
      <c r="T1213" t="s" s="187">
        <f>'INFO'!$D$19</f>
      </c>
      <c r="U1213" s="186">
        <f>'INFO'!$D$22</f>
        <v>0</v>
      </c>
      <c r="V1213" s="186">
        <f>'INFO'!$D$23</f>
        <v>0</v>
      </c>
      <c r="W1213" t="s" s="187">
        <f>'INFO'!$D$24</f>
      </c>
      <c r="X1213" s="186">
        <f>'INFO'!$D$25</f>
        <v>0</v>
      </c>
      <c r="Y1213" s="186">
        <f>'INFO'!$D$26</f>
        <v>0</v>
      </c>
      <c r="Z1213" s="186">
        <f>'INFO'!$D$27</f>
        <v>0</v>
      </c>
      <c r="AA1213" t="s" s="187">
        <f>'INFO'!$D$28</f>
      </c>
      <c r="AB1213" s="186">
        <f>'INFO'!$D$29</f>
        <v>0</v>
      </c>
      <c r="AC1213" s="189">
        <f>'INFO'!$J$10</f>
        <v>0</v>
      </c>
      <c r="AD1213" s="186">
        <f>'INFO'!$J$9</f>
        <v>0</v>
      </c>
      <c r="AE1213" s="186">
        <f>IF($G$1202&gt;0,10*$G$1202/D1213,0)</f>
        <v>0</v>
      </c>
    </row>
    <row r="1214" ht="15.35" customHeight="1">
      <c r="A1214" t="s" s="180">
        <v>563</v>
      </c>
      <c r="B1214" t="s" s="204">
        <v>355</v>
      </c>
      <c r="C1214" s="205">
        <v>10088</v>
      </c>
      <c r="D1214" s="182">
        <f>_xlfn.SUMIFS('MACROS'!N1:N87,'MACROS'!C1:C87,B1214)+_xlfn.SUMIFS('MACROS'!N1:N87,'MACROS'!C1:C87,"CH.VM.MISET")</f>
        <v>0</v>
      </c>
      <c r="E1214" t="s" s="183">
        <v>6</v>
      </c>
      <c r="F1214" s="184">
        <f>VLOOKUP(B1214,'MACROS'!C1:T87,5,FALSE)</f>
        <v>136</v>
      </c>
      <c r="G1214" s="182">
        <f>_xlfn.SUMIFS('MACROS'!N1:N87,'MACROS'!C1:C87,B1214)</f>
        <v>0</v>
      </c>
      <c r="H1214" s="185">
        <f>F1214*G1214</f>
        <v>0</v>
      </c>
      <c r="I1214" s="186">
        <f>'INFO'!$D$6</f>
        <v>0</v>
      </c>
      <c r="J1214" s="186">
        <f>'INFO'!$D$7</f>
        <v>0</v>
      </c>
      <c r="K1214" t="s" s="187">
        <f>'INFO'!$D$8</f>
      </c>
      <c r="L1214" s="186">
        <f>'INFO'!$D$9</f>
        <v>0</v>
      </c>
      <c r="M1214" s="186">
        <f>'INFO'!$D$10</f>
        <v>0</v>
      </c>
      <c r="N1214" t="s" s="187">
        <f>'INFO'!$D$11</f>
      </c>
      <c r="O1214" s="186">
        <f>'INFO'!$D$13</f>
        <v>0</v>
      </c>
      <c r="P1214" s="186">
        <f>'INFO'!$D$14</f>
        <v>0</v>
      </c>
      <c r="Q1214" t="s" s="187">
        <f>'INFO'!$D$15</f>
      </c>
      <c r="R1214" s="188">
        <f>'INFO'!$D$17</f>
      </c>
      <c r="S1214" t="s" s="187">
        <f>'INFO'!$D$18</f>
      </c>
      <c r="T1214" t="s" s="187">
        <f>'INFO'!$D$19</f>
      </c>
      <c r="U1214" s="186">
        <f>'INFO'!$D$22</f>
        <v>0</v>
      </c>
      <c r="V1214" s="186">
        <f>'INFO'!$D$23</f>
        <v>0</v>
      </c>
      <c r="W1214" t="s" s="187">
        <f>'INFO'!$D$24</f>
      </c>
      <c r="X1214" s="186">
        <f>'INFO'!$D$25</f>
        <v>0</v>
      </c>
      <c r="Y1214" s="186">
        <f>'INFO'!$D$26</f>
        <v>0</v>
      </c>
      <c r="Z1214" s="186">
        <f>'INFO'!$D$27</f>
        <v>0</v>
      </c>
      <c r="AA1214" t="s" s="187">
        <f>'INFO'!$D$28</f>
      </c>
      <c r="AB1214" s="186">
        <f>'INFO'!$D$29</f>
        <v>0</v>
      </c>
      <c r="AC1214" s="189">
        <f>'INFO'!$J$10</f>
        <v>0</v>
      </c>
      <c r="AD1214" s="186">
        <f>'INFO'!$J$9</f>
        <v>0</v>
      </c>
      <c r="AE1214" s="186">
        <f>IF($G$1202&gt;0,10*$G$1202/D1214,0)</f>
        <v>0</v>
      </c>
    </row>
    <row r="1215" ht="15.35" customHeight="1">
      <c r="A1215" t="s" s="180">
        <v>564</v>
      </c>
      <c r="B1215" t="s" s="204">
        <v>357</v>
      </c>
      <c r="C1215" s="205">
        <v>10088</v>
      </c>
      <c r="D1215" s="182">
        <f>_xlfn.SUMIFS('MACROS'!N1:N87,'MACROS'!C1:C87,B1215)+_xlfn.SUMIFS('MACROS'!N1:N87,'MACROS'!C1:C87,"CH.VM.MISET")</f>
        <v>0</v>
      </c>
      <c r="E1215" t="s" s="183">
        <v>6</v>
      </c>
      <c r="F1215" s="184">
        <f>VLOOKUP(B1215,'MACROS'!C1:T87,5,FALSE)</f>
        <v>162.5</v>
      </c>
      <c r="G1215" s="182">
        <f>_xlfn.SUMIFS('MACROS'!N1:N87,'MACROS'!C1:C87,B1215)</f>
        <v>0</v>
      </c>
      <c r="H1215" s="185">
        <f>F1215*G1215</f>
        <v>0</v>
      </c>
      <c r="I1215" s="186">
        <f>'INFO'!$D$6</f>
        <v>0</v>
      </c>
      <c r="J1215" s="186">
        <f>'INFO'!$D$7</f>
        <v>0</v>
      </c>
      <c r="K1215" t="s" s="187">
        <f>'INFO'!$D$8</f>
      </c>
      <c r="L1215" s="186">
        <f>'INFO'!$D$9</f>
        <v>0</v>
      </c>
      <c r="M1215" s="186">
        <f>'INFO'!$D$10</f>
        <v>0</v>
      </c>
      <c r="N1215" t="s" s="187">
        <f>'INFO'!$D$11</f>
      </c>
      <c r="O1215" s="186">
        <f>'INFO'!$D$13</f>
        <v>0</v>
      </c>
      <c r="P1215" s="186">
        <f>'INFO'!$D$14</f>
        <v>0</v>
      </c>
      <c r="Q1215" t="s" s="187">
        <f>'INFO'!$D$15</f>
      </c>
      <c r="R1215" s="188">
        <f>'INFO'!$D$17</f>
      </c>
      <c r="S1215" t="s" s="187">
        <f>'INFO'!$D$18</f>
      </c>
      <c r="T1215" t="s" s="187">
        <f>'INFO'!$D$19</f>
      </c>
      <c r="U1215" s="186">
        <f>'INFO'!$D$22</f>
        <v>0</v>
      </c>
      <c r="V1215" s="186">
        <f>'INFO'!$D$23</f>
        <v>0</v>
      </c>
      <c r="W1215" t="s" s="187">
        <f>'INFO'!$D$24</f>
      </c>
      <c r="X1215" s="186">
        <f>'INFO'!$D$25</f>
        <v>0</v>
      </c>
      <c r="Y1215" s="186">
        <f>'INFO'!$D$26</f>
        <v>0</v>
      </c>
      <c r="Z1215" s="186">
        <f>'INFO'!$D$27</f>
        <v>0</v>
      </c>
      <c r="AA1215" t="s" s="187">
        <f>'INFO'!$D$28</f>
      </c>
      <c r="AB1215" s="186">
        <f>'INFO'!$D$29</f>
        <v>0</v>
      </c>
      <c r="AC1215" s="189">
        <f>'INFO'!$J$10</f>
        <v>0</v>
      </c>
      <c r="AD1215" s="186">
        <f>'INFO'!$J$9</f>
        <v>0</v>
      </c>
      <c r="AE1215" s="186">
        <f>IF($G$1202&gt;0,10*$G$1202/D1215,0)</f>
        <v>0</v>
      </c>
    </row>
    <row r="1216" ht="15.35" customHeight="1">
      <c r="A1216" t="s" s="180">
        <v>565</v>
      </c>
      <c r="B1216" t="s" s="204">
        <v>359</v>
      </c>
      <c r="C1216" s="205">
        <v>10088</v>
      </c>
      <c r="D1216" s="182">
        <f>_xlfn.SUMIFS('MACROS'!N1:N87,'MACROS'!C1:C87,B1216)+_xlfn.SUMIFS('MACROS'!N1:N87,'MACROS'!C1:C87,"CH.VM.MISET")</f>
        <v>0</v>
      </c>
      <c r="E1216" t="s" s="183">
        <v>6</v>
      </c>
      <c r="F1216" s="184">
        <f>VLOOKUP(B1216,'MACROS'!C1:T87,5,FALSE)</f>
        <v>138</v>
      </c>
      <c r="G1216" s="182">
        <f>_xlfn.SUMIFS('MACROS'!N1:N87,'MACROS'!C1:C87,B1216)</f>
        <v>0</v>
      </c>
      <c r="H1216" s="185">
        <f>F1216*G1216</f>
        <v>0</v>
      </c>
      <c r="I1216" s="186">
        <f>'INFO'!$D$6</f>
        <v>0</v>
      </c>
      <c r="J1216" s="186">
        <f>'INFO'!$D$7</f>
        <v>0</v>
      </c>
      <c r="K1216" t="s" s="187">
        <f>'INFO'!$D$8</f>
      </c>
      <c r="L1216" s="186">
        <f>'INFO'!$D$9</f>
        <v>0</v>
      </c>
      <c r="M1216" s="186">
        <f>'INFO'!$D$10</f>
        <v>0</v>
      </c>
      <c r="N1216" t="s" s="187">
        <f>'INFO'!$D$11</f>
      </c>
      <c r="O1216" s="186">
        <f>'INFO'!$D$13</f>
        <v>0</v>
      </c>
      <c r="P1216" s="186">
        <f>'INFO'!$D$14</f>
        <v>0</v>
      </c>
      <c r="Q1216" t="s" s="187">
        <f>'INFO'!$D$15</f>
      </c>
      <c r="R1216" s="188">
        <f>'INFO'!$D$17</f>
      </c>
      <c r="S1216" t="s" s="187">
        <f>'INFO'!$D$18</f>
      </c>
      <c r="T1216" t="s" s="187">
        <f>'INFO'!$D$19</f>
      </c>
      <c r="U1216" s="186">
        <f>'INFO'!$D$22</f>
        <v>0</v>
      </c>
      <c r="V1216" s="186">
        <f>'INFO'!$D$23</f>
        <v>0</v>
      </c>
      <c r="W1216" t="s" s="187">
        <f>'INFO'!$D$24</f>
      </c>
      <c r="X1216" s="186">
        <f>'INFO'!$D$25</f>
        <v>0</v>
      </c>
      <c r="Y1216" s="186">
        <f>'INFO'!$D$26</f>
        <v>0</v>
      </c>
      <c r="Z1216" s="186">
        <f>'INFO'!$D$27</f>
        <v>0</v>
      </c>
      <c r="AA1216" t="s" s="187">
        <f>'INFO'!$D$28</f>
      </c>
      <c r="AB1216" s="186">
        <f>'INFO'!$D$29</f>
        <v>0</v>
      </c>
      <c r="AC1216" s="189">
        <f>'INFO'!$J$10</f>
        <v>0</v>
      </c>
      <c r="AD1216" s="186">
        <f>'INFO'!$J$9</f>
        <v>0</v>
      </c>
      <c r="AE1216" s="191">
        <f>IF($G$1202&gt;0,10*$G$1202/D1216,0)</f>
        <v>0</v>
      </c>
    </row>
    <row r="1217" ht="15.35" customHeight="1">
      <c r="A1217" t="s" s="192">
        <v>566</v>
      </c>
      <c r="B1217" t="s" s="192">
        <v>361</v>
      </c>
      <c r="C1217" s="213">
        <v>10129</v>
      </c>
      <c r="D1217" s="169"/>
      <c r="E1217" t="s" s="194">
        <v>6</v>
      </c>
      <c r="F1217" s="195">
        <f>VLOOKUP(B1217,'MACROS'!C1:T87,5,FALSE)</f>
        <v>2494.5</v>
      </c>
      <c r="G1217" s="172">
        <f>_xlfn.SUMIFS('MACROS'!N1:N87,'MACROS'!C1:C87,B1217)</f>
        <v>0</v>
      </c>
      <c r="H1217" s="196">
        <f>F1217*G1217</f>
        <v>0</v>
      </c>
      <c r="I1217" s="197">
        <f>'INFO'!$D$6</f>
        <v>0</v>
      </c>
      <c r="J1217" s="197">
        <f>'INFO'!$D$7</f>
        <v>0</v>
      </c>
      <c r="K1217" t="s" s="198">
        <f>'INFO'!$D$8</f>
      </c>
      <c r="L1217" s="197">
        <f>'INFO'!$D$9</f>
        <v>0</v>
      </c>
      <c r="M1217" s="197">
        <f>'INFO'!$D$10</f>
        <v>0</v>
      </c>
      <c r="N1217" t="s" s="198">
        <f>'INFO'!$D$11</f>
      </c>
      <c r="O1217" s="197">
        <f>'INFO'!$D$13</f>
        <v>0</v>
      </c>
      <c r="P1217" s="197">
        <f>'INFO'!$D$14</f>
        <v>0</v>
      </c>
      <c r="Q1217" t="s" s="198">
        <f>'INFO'!$D$15</f>
      </c>
      <c r="R1217" s="199">
        <f>'INFO'!$D$17</f>
      </c>
      <c r="S1217" t="s" s="198">
        <f>'INFO'!$D$18</f>
      </c>
      <c r="T1217" t="s" s="198">
        <f>'INFO'!$D$19</f>
      </c>
      <c r="U1217" s="197">
        <f>'INFO'!$D$22</f>
        <v>0</v>
      </c>
      <c r="V1217" s="197">
        <f>'INFO'!$D$23</f>
        <v>0</v>
      </c>
      <c r="W1217" t="s" s="198">
        <f>'INFO'!$D$24</f>
      </c>
      <c r="X1217" s="197">
        <f>'INFO'!$D$25</f>
        <v>0</v>
      </c>
      <c r="Y1217" s="197">
        <f>'INFO'!$D$26</f>
        <v>0</v>
      </c>
      <c r="Z1217" s="197">
        <f>'INFO'!$D$27</f>
        <v>0</v>
      </c>
      <c r="AA1217" t="s" s="198">
        <f>'INFO'!$D$28</f>
      </c>
      <c r="AB1217" s="197">
        <f>'INFO'!$D$29</f>
        <v>0</v>
      </c>
      <c r="AC1217" s="200">
        <f>'INFO'!$J$10</f>
        <v>0</v>
      </c>
      <c r="AD1217" s="201">
        <f>'INFO'!$J$9</f>
        <v>0</v>
      </c>
      <c r="AE1217" s="179"/>
    </row>
    <row r="1218" ht="15.35" customHeight="1">
      <c r="A1218" t="s" s="180">
        <v>567</v>
      </c>
      <c r="B1218" t="s" s="180">
        <v>363</v>
      </c>
      <c r="C1218" s="210">
        <v>10129</v>
      </c>
      <c r="D1218" s="182">
        <f>_xlfn.SUMIFS('MACROS'!N1:N87,'MACROS'!C1:C87,B1218)+_xlfn.SUMIFS('MACROS'!N1:N87,'MACROS'!C1:C87,"CH.VM.MIDTSET")</f>
        <v>0</v>
      </c>
      <c r="E1218" t="s" s="183">
        <v>6</v>
      </c>
      <c r="F1218" s="184">
        <f>VLOOKUP(B1218,'MACROS'!C1:T87,5,FALSE)</f>
        <v>206</v>
      </c>
      <c r="G1218" s="182">
        <f>_xlfn.SUMIFS('MACROS'!N1:N87,'MACROS'!C1:C87,B1218)</f>
        <v>0</v>
      </c>
      <c r="H1218" s="185">
        <f>F1218*G1218</f>
        <v>0</v>
      </c>
      <c r="I1218" s="186">
        <f>'INFO'!$D$6</f>
        <v>0</v>
      </c>
      <c r="J1218" s="186">
        <f>'INFO'!$D$7</f>
        <v>0</v>
      </c>
      <c r="K1218" t="s" s="187">
        <f>'INFO'!$D$8</f>
      </c>
      <c r="L1218" s="186">
        <f>'INFO'!$D$9</f>
        <v>0</v>
      </c>
      <c r="M1218" s="186">
        <f>'INFO'!$D$10</f>
        <v>0</v>
      </c>
      <c r="N1218" t="s" s="187">
        <f>'INFO'!$D$11</f>
      </c>
      <c r="O1218" s="186">
        <f>'INFO'!$D$13</f>
        <v>0</v>
      </c>
      <c r="P1218" s="186">
        <f>'INFO'!$D$14</f>
        <v>0</v>
      </c>
      <c r="Q1218" t="s" s="187">
        <f>'INFO'!$D$15</f>
      </c>
      <c r="R1218" s="188">
        <f>'INFO'!$D$17</f>
      </c>
      <c r="S1218" t="s" s="187">
        <f>'INFO'!$D$18</f>
      </c>
      <c r="T1218" t="s" s="187">
        <f>'INFO'!$D$19</f>
      </c>
      <c r="U1218" s="186">
        <f>'INFO'!$D$22</f>
        <v>0</v>
      </c>
      <c r="V1218" s="186">
        <f>'INFO'!$D$23</f>
        <v>0</v>
      </c>
      <c r="W1218" t="s" s="187">
        <f>'INFO'!$D$24</f>
      </c>
      <c r="X1218" s="186">
        <f>'INFO'!$D$25</f>
        <v>0</v>
      </c>
      <c r="Y1218" s="186">
        <f>'INFO'!$D$26</f>
        <v>0</v>
      </c>
      <c r="Z1218" s="186">
        <f>'INFO'!$D$27</f>
        <v>0</v>
      </c>
      <c r="AA1218" t="s" s="187">
        <f>'INFO'!$D$28</f>
      </c>
      <c r="AB1218" s="186">
        <f>'INFO'!$D$29</f>
        <v>0</v>
      </c>
      <c r="AC1218" s="189">
        <f>'INFO'!$J$10</f>
        <v>0</v>
      </c>
      <c r="AD1218" s="186">
        <f>'INFO'!$J$9</f>
        <v>0</v>
      </c>
      <c r="AE1218" s="190">
        <f>IF($G$1217&gt;0,10*$G$1217/D1218,0)</f>
        <v>0</v>
      </c>
    </row>
    <row r="1219" ht="15.35" customHeight="1">
      <c r="A1219" t="s" s="180">
        <v>568</v>
      </c>
      <c r="B1219" t="s" s="180">
        <v>365</v>
      </c>
      <c r="C1219" s="210">
        <v>10129</v>
      </c>
      <c r="D1219" s="182">
        <f>_xlfn.SUMIFS('MACROS'!N1:N87,'MACROS'!C1:C87,B1219)+_xlfn.SUMIFS('MACROS'!N1:N87,'MACROS'!C1:C87,"CH.VM.MIDTSET")</f>
        <v>0</v>
      </c>
      <c r="E1219" t="s" s="183">
        <v>6</v>
      </c>
      <c r="F1219" s="184">
        <f>VLOOKUP(B1219,'MACROS'!C1:T87,5,FALSE)</f>
        <v>212.5</v>
      </c>
      <c r="G1219" s="182">
        <f>_xlfn.SUMIFS('MACROS'!N1:N87,'MACROS'!C1:C87,B1219)</f>
        <v>0</v>
      </c>
      <c r="H1219" s="185">
        <f>F1219*G1219</f>
        <v>0</v>
      </c>
      <c r="I1219" s="186">
        <f>'INFO'!$D$6</f>
        <v>0</v>
      </c>
      <c r="J1219" s="186">
        <f>'INFO'!$D$7</f>
        <v>0</v>
      </c>
      <c r="K1219" t="s" s="187">
        <f>'INFO'!$D$8</f>
      </c>
      <c r="L1219" s="186">
        <f>'INFO'!$D$9</f>
        <v>0</v>
      </c>
      <c r="M1219" s="186">
        <f>'INFO'!$D$10</f>
        <v>0</v>
      </c>
      <c r="N1219" t="s" s="187">
        <f>'INFO'!$D$11</f>
      </c>
      <c r="O1219" s="186">
        <f>'INFO'!$D$13</f>
        <v>0</v>
      </c>
      <c r="P1219" s="186">
        <f>'INFO'!$D$14</f>
        <v>0</v>
      </c>
      <c r="Q1219" t="s" s="187">
        <f>'INFO'!$D$15</f>
      </c>
      <c r="R1219" s="188">
        <f>'INFO'!$D$17</f>
      </c>
      <c r="S1219" t="s" s="187">
        <f>'INFO'!$D$18</f>
      </c>
      <c r="T1219" t="s" s="187">
        <f>'INFO'!$D$19</f>
      </c>
      <c r="U1219" s="186">
        <f>'INFO'!$D$22</f>
        <v>0</v>
      </c>
      <c r="V1219" s="186">
        <f>'INFO'!$D$23</f>
        <v>0</v>
      </c>
      <c r="W1219" t="s" s="187">
        <f>'INFO'!$D$24</f>
      </c>
      <c r="X1219" s="186">
        <f>'INFO'!$D$25</f>
        <v>0</v>
      </c>
      <c r="Y1219" s="186">
        <f>'INFO'!$D$26</f>
        <v>0</v>
      </c>
      <c r="Z1219" s="186">
        <f>'INFO'!$D$27</f>
        <v>0</v>
      </c>
      <c r="AA1219" t="s" s="187">
        <f>'INFO'!$D$28</f>
      </c>
      <c r="AB1219" s="186">
        <f>'INFO'!$D$29</f>
        <v>0</v>
      </c>
      <c r="AC1219" s="189">
        <f>'INFO'!$J$10</f>
        <v>0</v>
      </c>
      <c r="AD1219" s="186">
        <f>'INFO'!$J$9</f>
        <v>0</v>
      </c>
      <c r="AE1219" s="186">
        <f>IF($G$1217&gt;0,10*$G$1217/D1219,0)</f>
        <v>0</v>
      </c>
    </row>
    <row r="1220" ht="15.35" customHeight="1">
      <c r="A1220" t="s" s="180">
        <v>569</v>
      </c>
      <c r="B1220" t="s" s="180">
        <v>367</v>
      </c>
      <c r="C1220" s="210">
        <v>10129</v>
      </c>
      <c r="D1220" s="182">
        <f>_xlfn.SUMIFS('MACROS'!N1:N87,'MACROS'!C1:C87,B1220)+_xlfn.SUMIFS('MACROS'!N1:N87,'MACROS'!C1:C87,"CH.VM.MIDTSET")</f>
        <v>0</v>
      </c>
      <c r="E1220" t="s" s="183">
        <v>6</v>
      </c>
      <c r="F1220" s="184">
        <f>VLOOKUP(B1220,'MACROS'!C1:T87,5,FALSE)</f>
        <v>170</v>
      </c>
      <c r="G1220" s="182">
        <f>_xlfn.SUMIFS('MACROS'!N1:N87,'MACROS'!C1:C87,B1220)</f>
        <v>0</v>
      </c>
      <c r="H1220" s="185">
        <f>F1220*G1220</f>
        <v>0</v>
      </c>
      <c r="I1220" s="186">
        <f>'INFO'!$D$6</f>
        <v>0</v>
      </c>
      <c r="J1220" s="186">
        <f>'INFO'!$D$7</f>
        <v>0</v>
      </c>
      <c r="K1220" t="s" s="187">
        <f>'INFO'!$D$8</f>
      </c>
      <c r="L1220" s="186">
        <f>'INFO'!$D$9</f>
        <v>0</v>
      </c>
      <c r="M1220" s="186">
        <f>'INFO'!$D$10</f>
        <v>0</v>
      </c>
      <c r="N1220" t="s" s="187">
        <f>'INFO'!$D$11</f>
      </c>
      <c r="O1220" s="186">
        <f>'INFO'!$D$13</f>
        <v>0</v>
      </c>
      <c r="P1220" s="186">
        <f>'INFO'!$D$14</f>
        <v>0</v>
      </c>
      <c r="Q1220" t="s" s="187">
        <f>'INFO'!$D$15</f>
      </c>
      <c r="R1220" s="188">
        <f>'INFO'!$D$17</f>
      </c>
      <c r="S1220" t="s" s="187">
        <f>'INFO'!$D$18</f>
      </c>
      <c r="T1220" t="s" s="187">
        <f>'INFO'!$D$19</f>
      </c>
      <c r="U1220" s="186">
        <f>'INFO'!$D$22</f>
        <v>0</v>
      </c>
      <c r="V1220" s="186">
        <f>'INFO'!$D$23</f>
        <v>0</v>
      </c>
      <c r="W1220" t="s" s="187">
        <f>'INFO'!$D$24</f>
      </c>
      <c r="X1220" s="186">
        <f>'INFO'!$D$25</f>
        <v>0</v>
      </c>
      <c r="Y1220" s="186">
        <f>'INFO'!$D$26</f>
        <v>0</v>
      </c>
      <c r="Z1220" s="186">
        <f>'INFO'!$D$27</f>
        <v>0</v>
      </c>
      <c r="AA1220" t="s" s="187">
        <f>'INFO'!$D$28</f>
      </c>
      <c r="AB1220" s="186">
        <f>'INFO'!$D$29</f>
        <v>0</v>
      </c>
      <c r="AC1220" s="189">
        <f>'INFO'!$J$10</f>
        <v>0</v>
      </c>
      <c r="AD1220" s="186">
        <f>'INFO'!$J$9</f>
        <v>0</v>
      </c>
      <c r="AE1220" s="186">
        <f>IF($G$1217&gt;0,10*$G$1217/D1220,0)</f>
        <v>0</v>
      </c>
    </row>
    <row r="1221" ht="15.35" customHeight="1">
      <c r="A1221" t="s" s="180">
        <v>570</v>
      </c>
      <c r="B1221" t="s" s="180">
        <v>369</v>
      </c>
      <c r="C1221" s="210">
        <v>10129</v>
      </c>
      <c r="D1221" s="182">
        <f>_xlfn.SUMIFS('MACROS'!N1:N87,'MACROS'!C1:C87,B1221)+_xlfn.SUMIFS('MACROS'!N1:N87,'MACROS'!C1:C87,"CH.VM.MIDTSET")</f>
        <v>0</v>
      </c>
      <c r="E1221" t="s" s="183">
        <v>6</v>
      </c>
      <c r="F1221" s="184">
        <f>VLOOKUP(B1221,'MACROS'!C1:T87,5,FALSE)</f>
        <v>161</v>
      </c>
      <c r="G1221" s="182">
        <f>_xlfn.SUMIFS('MACROS'!N1:N87,'MACROS'!C1:C87,B1221)</f>
        <v>0</v>
      </c>
      <c r="H1221" s="185">
        <f>F1221*G1221</f>
        <v>0</v>
      </c>
      <c r="I1221" s="186">
        <f>'INFO'!$D$6</f>
        <v>0</v>
      </c>
      <c r="J1221" s="186">
        <f>'INFO'!$D$7</f>
        <v>0</v>
      </c>
      <c r="K1221" t="s" s="187">
        <f>'INFO'!$D$8</f>
      </c>
      <c r="L1221" s="186">
        <f>'INFO'!$D$9</f>
        <v>0</v>
      </c>
      <c r="M1221" s="186">
        <f>'INFO'!$D$10</f>
        <v>0</v>
      </c>
      <c r="N1221" t="s" s="187">
        <f>'INFO'!$D$11</f>
      </c>
      <c r="O1221" s="186">
        <f>'INFO'!$D$13</f>
        <v>0</v>
      </c>
      <c r="P1221" s="186">
        <f>'INFO'!$D$14</f>
        <v>0</v>
      </c>
      <c r="Q1221" t="s" s="187">
        <f>'INFO'!$D$15</f>
      </c>
      <c r="R1221" s="188">
        <f>'INFO'!$D$17</f>
      </c>
      <c r="S1221" t="s" s="187">
        <f>'INFO'!$D$18</f>
      </c>
      <c r="T1221" t="s" s="187">
        <f>'INFO'!$D$19</f>
      </c>
      <c r="U1221" s="186">
        <f>'INFO'!$D$22</f>
        <v>0</v>
      </c>
      <c r="V1221" s="186">
        <f>'INFO'!$D$23</f>
        <v>0</v>
      </c>
      <c r="W1221" t="s" s="187">
        <f>'INFO'!$D$24</f>
      </c>
      <c r="X1221" s="186">
        <f>'INFO'!$D$25</f>
        <v>0</v>
      </c>
      <c r="Y1221" s="186">
        <f>'INFO'!$D$26</f>
        <v>0</v>
      </c>
      <c r="Z1221" s="186">
        <f>'INFO'!$D$27</f>
        <v>0</v>
      </c>
      <c r="AA1221" t="s" s="187">
        <f>'INFO'!$D$28</f>
      </c>
      <c r="AB1221" s="186">
        <f>'INFO'!$D$29</f>
        <v>0</v>
      </c>
      <c r="AC1221" s="189">
        <f>'INFO'!$J$10</f>
        <v>0</v>
      </c>
      <c r="AD1221" s="186">
        <f>'INFO'!$J$9</f>
        <v>0</v>
      </c>
      <c r="AE1221" s="186">
        <f>IF($G$1217&gt;0,10*$G$1217/D1221,0)</f>
        <v>0</v>
      </c>
    </row>
    <row r="1222" ht="15.35" customHeight="1">
      <c r="A1222" t="s" s="180">
        <v>571</v>
      </c>
      <c r="B1222" t="s" s="180">
        <v>371</v>
      </c>
      <c r="C1222" s="210">
        <v>10129</v>
      </c>
      <c r="D1222" s="182">
        <f>_xlfn.SUMIFS('MACROS'!N1:N87,'MACROS'!C1:C87,B1222)+_xlfn.SUMIFS('MACROS'!N1:N87,'MACROS'!C1:C87,"CH.VM.MIDTSET")</f>
        <v>0</v>
      </c>
      <c r="E1222" t="s" s="183">
        <v>6</v>
      </c>
      <c r="F1222" s="184">
        <f>VLOOKUP(B1222,'MACROS'!C1:T87,5,FALSE)</f>
        <v>230</v>
      </c>
      <c r="G1222" s="182">
        <f>_xlfn.SUMIFS('MACROS'!N1:N87,'MACROS'!C1:C87,B1222)</f>
        <v>0</v>
      </c>
      <c r="H1222" s="185">
        <f>F1222*G1222</f>
        <v>0</v>
      </c>
      <c r="I1222" s="186">
        <f>'INFO'!$D$6</f>
        <v>0</v>
      </c>
      <c r="J1222" s="186">
        <f>'INFO'!$D$7</f>
        <v>0</v>
      </c>
      <c r="K1222" t="s" s="187">
        <f>'INFO'!$D$8</f>
      </c>
      <c r="L1222" s="186">
        <f>'INFO'!$D$9</f>
        <v>0</v>
      </c>
      <c r="M1222" s="186">
        <f>'INFO'!$D$10</f>
        <v>0</v>
      </c>
      <c r="N1222" t="s" s="187">
        <f>'INFO'!$D$11</f>
      </c>
      <c r="O1222" s="186">
        <f>'INFO'!$D$13</f>
        <v>0</v>
      </c>
      <c r="P1222" s="186">
        <f>'INFO'!$D$14</f>
        <v>0</v>
      </c>
      <c r="Q1222" t="s" s="187">
        <f>'INFO'!$D$15</f>
      </c>
      <c r="R1222" s="188">
        <f>'INFO'!$D$17</f>
      </c>
      <c r="S1222" t="s" s="187">
        <f>'INFO'!$D$18</f>
      </c>
      <c r="T1222" t="s" s="187">
        <f>'INFO'!$D$19</f>
      </c>
      <c r="U1222" s="186">
        <f>'INFO'!$D$22</f>
        <v>0</v>
      </c>
      <c r="V1222" s="186">
        <f>'INFO'!$D$23</f>
        <v>0</v>
      </c>
      <c r="W1222" t="s" s="187">
        <f>'INFO'!$D$24</f>
      </c>
      <c r="X1222" s="186">
        <f>'INFO'!$D$25</f>
        <v>0</v>
      </c>
      <c r="Y1222" s="186">
        <f>'INFO'!$D$26</f>
        <v>0</v>
      </c>
      <c r="Z1222" s="186">
        <f>'INFO'!$D$27</f>
        <v>0</v>
      </c>
      <c r="AA1222" t="s" s="187">
        <f>'INFO'!$D$28</f>
      </c>
      <c r="AB1222" s="186">
        <f>'INFO'!$D$29</f>
        <v>0</v>
      </c>
      <c r="AC1222" s="189">
        <f>'INFO'!$J$10</f>
        <v>0</v>
      </c>
      <c r="AD1222" s="186">
        <f>'INFO'!$J$9</f>
        <v>0</v>
      </c>
      <c r="AE1222" s="186">
        <f>IF($G$1217&gt;0,10*$G$1217/D1222,0)</f>
        <v>0</v>
      </c>
    </row>
    <row r="1223" ht="15.35" customHeight="1">
      <c r="A1223" t="s" s="180">
        <v>572</v>
      </c>
      <c r="B1223" t="s" s="180">
        <v>373</v>
      </c>
      <c r="C1223" s="210">
        <v>10129</v>
      </c>
      <c r="D1223" s="182">
        <f>_xlfn.SUMIFS('MACROS'!N1:N87,'MACROS'!C1:C87,B1223)+_xlfn.SUMIFS('MACROS'!N1:N87,'MACROS'!C1:C87,"CH.VM.MIDTSET")</f>
        <v>0</v>
      </c>
      <c r="E1223" t="s" s="183">
        <v>6</v>
      </c>
      <c r="F1223" s="184">
        <f>VLOOKUP(B1223,'MACROS'!C1:T87,5,FALSE)</f>
        <v>227.5</v>
      </c>
      <c r="G1223" s="182">
        <f>_xlfn.SUMIFS('MACROS'!N1:N87,'MACROS'!C1:C87,B1223)</f>
        <v>0</v>
      </c>
      <c r="H1223" s="185">
        <f>F1223*G1223</f>
        <v>0</v>
      </c>
      <c r="I1223" s="186">
        <f>'INFO'!$D$6</f>
        <v>0</v>
      </c>
      <c r="J1223" s="186">
        <f>'INFO'!$D$7</f>
        <v>0</v>
      </c>
      <c r="K1223" t="s" s="187">
        <f>'INFO'!$D$8</f>
      </c>
      <c r="L1223" s="186">
        <f>'INFO'!$D$9</f>
        <v>0</v>
      </c>
      <c r="M1223" s="186">
        <f>'INFO'!$D$10</f>
        <v>0</v>
      </c>
      <c r="N1223" t="s" s="187">
        <f>'INFO'!$D$11</f>
      </c>
      <c r="O1223" s="186">
        <f>'INFO'!$D$13</f>
        <v>0</v>
      </c>
      <c r="P1223" s="186">
        <f>'INFO'!$D$14</f>
        <v>0</v>
      </c>
      <c r="Q1223" t="s" s="187">
        <f>'INFO'!$D$15</f>
      </c>
      <c r="R1223" s="188">
        <f>'INFO'!$D$17</f>
      </c>
      <c r="S1223" t="s" s="187">
        <f>'INFO'!$D$18</f>
      </c>
      <c r="T1223" t="s" s="187">
        <f>'INFO'!$D$19</f>
      </c>
      <c r="U1223" s="186">
        <f>'INFO'!$D$22</f>
        <v>0</v>
      </c>
      <c r="V1223" s="186">
        <f>'INFO'!$D$23</f>
        <v>0</v>
      </c>
      <c r="W1223" t="s" s="187">
        <f>'INFO'!$D$24</f>
      </c>
      <c r="X1223" s="186">
        <f>'INFO'!$D$25</f>
        <v>0</v>
      </c>
      <c r="Y1223" s="186">
        <f>'INFO'!$D$26</f>
        <v>0</v>
      </c>
      <c r="Z1223" s="186">
        <f>'INFO'!$D$27</f>
        <v>0</v>
      </c>
      <c r="AA1223" t="s" s="187">
        <f>'INFO'!$D$28</f>
      </c>
      <c r="AB1223" s="186">
        <f>'INFO'!$D$29</f>
        <v>0</v>
      </c>
      <c r="AC1223" s="189">
        <f>'INFO'!$J$10</f>
        <v>0</v>
      </c>
      <c r="AD1223" s="186">
        <f>'INFO'!$J$9</f>
        <v>0</v>
      </c>
      <c r="AE1223" s="186">
        <f>IF($G$1217&gt;0,10*$G$1217/D1223,0)</f>
        <v>0</v>
      </c>
    </row>
    <row r="1224" ht="15.35" customHeight="1">
      <c r="A1224" t="s" s="180">
        <v>573</v>
      </c>
      <c r="B1224" t="s" s="180">
        <v>375</v>
      </c>
      <c r="C1224" s="210">
        <v>10129</v>
      </c>
      <c r="D1224" s="182">
        <f>_xlfn.SUMIFS('MACROS'!N1:N87,'MACROS'!C1:C87,B1224)+_xlfn.SUMIFS('MACROS'!N1:N87,'MACROS'!C1:C87,"CH.VM.MIDTSET")</f>
        <v>0</v>
      </c>
      <c r="E1224" t="s" s="183">
        <v>6</v>
      </c>
      <c r="F1224" s="184">
        <f>VLOOKUP(B1224,'MACROS'!C1:T87,5,FALSE)</f>
        <v>210</v>
      </c>
      <c r="G1224" s="182">
        <f>_xlfn.SUMIFS('MACROS'!N1:N87,'MACROS'!C1:C87,B1224)</f>
        <v>0</v>
      </c>
      <c r="H1224" s="185">
        <f>F1224*G1224</f>
        <v>0</v>
      </c>
      <c r="I1224" s="186">
        <f>'INFO'!$D$6</f>
        <v>0</v>
      </c>
      <c r="J1224" s="186">
        <f>'INFO'!$D$7</f>
        <v>0</v>
      </c>
      <c r="K1224" t="s" s="187">
        <f>'INFO'!$D$8</f>
      </c>
      <c r="L1224" s="186">
        <f>'INFO'!$D$9</f>
        <v>0</v>
      </c>
      <c r="M1224" s="186">
        <f>'INFO'!$D$10</f>
        <v>0</v>
      </c>
      <c r="N1224" t="s" s="187">
        <f>'INFO'!$D$11</f>
      </c>
      <c r="O1224" s="186">
        <f>'INFO'!$D$13</f>
        <v>0</v>
      </c>
      <c r="P1224" s="186">
        <f>'INFO'!$D$14</f>
        <v>0</v>
      </c>
      <c r="Q1224" t="s" s="187">
        <f>'INFO'!$D$15</f>
      </c>
      <c r="R1224" s="188">
        <f>'INFO'!$D$17</f>
      </c>
      <c r="S1224" t="s" s="187">
        <f>'INFO'!$D$18</f>
      </c>
      <c r="T1224" t="s" s="187">
        <f>'INFO'!$D$19</f>
      </c>
      <c r="U1224" s="186">
        <f>'INFO'!$D$22</f>
        <v>0</v>
      </c>
      <c r="V1224" s="186">
        <f>'INFO'!$D$23</f>
        <v>0</v>
      </c>
      <c r="W1224" t="s" s="187">
        <f>'INFO'!$D$24</f>
      </c>
      <c r="X1224" s="186">
        <f>'INFO'!$D$25</f>
        <v>0</v>
      </c>
      <c r="Y1224" s="186">
        <f>'INFO'!$D$26</f>
        <v>0</v>
      </c>
      <c r="Z1224" s="186">
        <f>'INFO'!$D$27</f>
        <v>0</v>
      </c>
      <c r="AA1224" t="s" s="187">
        <f>'INFO'!$D$28</f>
      </c>
      <c r="AB1224" s="186">
        <f>'INFO'!$D$29</f>
        <v>0</v>
      </c>
      <c r="AC1224" s="189">
        <f>'INFO'!$J$10</f>
        <v>0</v>
      </c>
      <c r="AD1224" s="186">
        <f>'INFO'!$J$9</f>
        <v>0</v>
      </c>
      <c r="AE1224" s="186">
        <f>IF($G$1217&gt;0,10*$G$1217/D1224,0)</f>
        <v>0</v>
      </c>
    </row>
    <row r="1225" ht="15.35" customHeight="1">
      <c r="A1225" t="s" s="180">
        <v>574</v>
      </c>
      <c r="B1225" t="s" s="180">
        <v>377</v>
      </c>
      <c r="C1225" s="210">
        <v>10129</v>
      </c>
      <c r="D1225" s="182">
        <f>_xlfn.SUMIFS('MACROS'!N1:N87,'MACROS'!C1:C87,B1225)+_xlfn.SUMIFS('MACROS'!N1:N87,'MACROS'!C1:C87,"CH.VM.MIDTSET")</f>
        <v>0</v>
      </c>
      <c r="E1225" t="s" s="183">
        <v>6</v>
      </c>
      <c r="F1225" s="184">
        <f>VLOOKUP(B1225,'MACROS'!C1:T87,5,FALSE)</f>
        <v>195</v>
      </c>
      <c r="G1225" s="182">
        <f>_xlfn.SUMIFS('MACROS'!N1:N87,'MACROS'!C1:C87,B1225)</f>
        <v>0</v>
      </c>
      <c r="H1225" s="185">
        <f>F1225*G1225</f>
        <v>0</v>
      </c>
      <c r="I1225" s="186">
        <f>'INFO'!$D$6</f>
        <v>0</v>
      </c>
      <c r="J1225" s="186">
        <f>'INFO'!$D$7</f>
        <v>0</v>
      </c>
      <c r="K1225" t="s" s="187">
        <f>'INFO'!$D$8</f>
      </c>
      <c r="L1225" s="186">
        <f>'INFO'!$D$9</f>
        <v>0</v>
      </c>
      <c r="M1225" s="186">
        <f>'INFO'!$D$10</f>
        <v>0</v>
      </c>
      <c r="N1225" t="s" s="187">
        <f>'INFO'!$D$11</f>
      </c>
      <c r="O1225" s="186">
        <f>'INFO'!$D$13</f>
        <v>0</v>
      </c>
      <c r="P1225" s="186">
        <f>'INFO'!$D$14</f>
        <v>0</v>
      </c>
      <c r="Q1225" t="s" s="187">
        <f>'INFO'!$D$15</f>
      </c>
      <c r="R1225" s="188">
        <f>'INFO'!$D$17</f>
      </c>
      <c r="S1225" t="s" s="187">
        <f>'INFO'!$D$18</f>
      </c>
      <c r="T1225" t="s" s="187">
        <f>'INFO'!$D$19</f>
      </c>
      <c r="U1225" s="186">
        <f>'INFO'!$D$22</f>
        <v>0</v>
      </c>
      <c r="V1225" s="186">
        <f>'INFO'!$D$23</f>
        <v>0</v>
      </c>
      <c r="W1225" t="s" s="187">
        <f>'INFO'!$D$24</f>
      </c>
      <c r="X1225" s="186">
        <f>'INFO'!$D$25</f>
        <v>0</v>
      </c>
      <c r="Y1225" s="186">
        <f>'INFO'!$D$26</f>
        <v>0</v>
      </c>
      <c r="Z1225" s="186">
        <f>'INFO'!$D$27</f>
        <v>0</v>
      </c>
      <c r="AA1225" t="s" s="187">
        <f>'INFO'!$D$28</f>
      </c>
      <c r="AB1225" s="186">
        <f>'INFO'!$D$29</f>
        <v>0</v>
      </c>
      <c r="AC1225" s="189">
        <f>'INFO'!$J$10</f>
        <v>0</v>
      </c>
      <c r="AD1225" s="186">
        <f>'INFO'!$J$9</f>
        <v>0</v>
      </c>
      <c r="AE1225" s="186">
        <f>IF($G$1217&gt;0,10*$G$1217/D1225,0)</f>
        <v>0</v>
      </c>
    </row>
    <row r="1226" ht="15.35" customHeight="1">
      <c r="A1226" t="s" s="180">
        <v>575</v>
      </c>
      <c r="B1226" t="s" s="180">
        <v>379</v>
      </c>
      <c r="C1226" s="210">
        <v>10129</v>
      </c>
      <c r="D1226" s="182">
        <f>_xlfn.SUMIFS('MACROS'!N1:N87,'MACROS'!C1:C87,B1226)+_xlfn.SUMIFS('MACROS'!N1:N87,'MACROS'!C1:C87,"CH.VM.MIDTSET")</f>
        <v>0</v>
      </c>
      <c r="E1226" t="s" s="183">
        <v>6</v>
      </c>
      <c r="F1226" s="184">
        <f>VLOOKUP(B1226,'MACROS'!C1:T87,5,FALSE)</f>
        <v>202.5</v>
      </c>
      <c r="G1226" s="182">
        <f>_xlfn.SUMIFS('MACROS'!N1:N87,'MACROS'!C1:C87,B1226)</f>
        <v>0</v>
      </c>
      <c r="H1226" s="185">
        <f>F1226*G1226</f>
        <v>0</v>
      </c>
      <c r="I1226" s="186">
        <f>'INFO'!$D$6</f>
        <v>0</v>
      </c>
      <c r="J1226" s="186">
        <f>'INFO'!$D$7</f>
        <v>0</v>
      </c>
      <c r="K1226" t="s" s="187">
        <f>'INFO'!$D$8</f>
      </c>
      <c r="L1226" s="186">
        <f>'INFO'!$D$9</f>
        <v>0</v>
      </c>
      <c r="M1226" s="186">
        <f>'INFO'!$D$10</f>
        <v>0</v>
      </c>
      <c r="N1226" t="s" s="187">
        <f>'INFO'!$D$11</f>
      </c>
      <c r="O1226" s="186">
        <f>'INFO'!$D$13</f>
        <v>0</v>
      </c>
      <c r="P1226" s="186">
        <f>'INFO'!$D$14</f>
        <v>0</v>
      </c>
      <c r="Q1226" t="s" s="187">
        <f>'INFO'!$D$15</f>
      </c>
      <c r="R1226" s="188">
        <f>'INFO'!$D$17</f>
      </c>
      <c r="S1226" t="s" s="187">
        <f>'INFO'!$D$18</f>
      </c>
      <c r="T1226" t="s" s="187">
        <f>'INFO'!$D$19</f>
      </c>
      <c r="U1226" s="186">
        <f>'INFO'!$D$22</f>
        <v>0</v>
      </c>
      <c r="V1226" s="186">
        <f>'INFO'!$D$23</f>
        <v>0</v>
      </c>
      <c r="W1226" t="s" s="187">
        <f>'INFO'!$D$24</f>
      </c>
      <c r="X1226" s="186">
        <f>'INFO'!$D$25</f>
        <v>0</v>
      </c>
      <c r="Y1226" s="186">
        <f>'INFO'!$D$26</f>
        <v>0</v>
      </c>
      <c r="Z1226" s="186">
        <f>'INFO'!$D$27</f>
        <v>0</v>
      </c>
      <c r="AA1226" t="s" s="187">
        <f>'INFO'!$D$28</f>
      </c>
      <c r="AB1226" s="186">
        <f>'INFO'!$D$29</f>
        <v>0</v>
      </c>
      <c r="AC1226" s="189">
        <f>'INFO'!$J$10</f>
        <v>0</v>
      </c>
      <c r="AD1226" s="186">
        <f>'INFO'!$J$9</f>
        <v>0</v>
      </c>
      <c r="AE1226" s="186">
        <f>IF($G$1217&gt;0,10*$G$1217/D1226,0)</f>
        <v>0</v>
      </c>
    </row>
    <row r="1227" ht="15.35" customHeight="1">
      <c r="A1227" t="s" s="180">
        <v>576</v>
      </c>
      <c r="B1227" t="s" s="180">
        <v>381</v>
      </c>
      <c r="C1227" s="210">
        <v>10129</v>
      </c>
      <c r="D1227" s="182">
        <f>_xlfn.SUMIFS('MACROS'!N1:N87,'MACROS'!C1:C87,B1227)+_xlfn.SUMIFS('MACROS'!N1:N87,'MACROS'!C1:C87,"CH.VM.MIDTSET")</f>
        <v>0</v>
      </c>
      <c r="E1227" t="s" s="183">
        <v>6</v>
      </c>
      <c r="F1227" s="184">
        <f>VLOOKUP(B1227,'MACROS'!C1:T87,5,FALSE)</f>
        <v>207.5</v>
      </c>
      <c r="G1227" s="182">
        <f>_xlfn.SUMIFS('MACROS'!N1:N87,'MACROS'!C1:C87,B1227)</f>
        <v>0</v>
      </c>
      <c r="H1227" s="185">
        <f>F1227*G1227</f>
        <v>0</v>
      </c>
      <c r="I1227" s="186">
        <f>'INFO'!$D$6</f>
        <v>0</v>
      </c>
      <c r="J1227" s="186">
        <f>'INFO'!$D$7</f>
        <v>0</v>
      </c>
      <c r="K1227" t="s" s="187">
        <f>'INFO'!$D$8</f>
      </c>
      <c r="L1227" s="186">
        <f>'INFO'!$D$9</f>
        <v>0</v>
      </c>
      <c r="M1227" s="186">
        <f>'INFO'!$D$10</f>
        <v>0</v>
      </c>
      <c r="N1227" t="s" s="187">
        <f>'INFO'!$D$11</f>
      </c>
      <c r="O1227" s="186">
        <f>'INFO'!$D$13</f>
        <v>0</v>
      </c>
      <c r="P1227" s="186">
        <f>'INFO'!$D$14</f>
        <v>0</v>
      </c>
      <c r="Q1227" t="s" s="187">
        <f>'INFO'!$D$15</f>
      </c>
      <c r="R1227" s="188">
        <f>'INFO'!$D$17</f>
      </c>
      <c r="S1227" t="s" s="187">
        <f>'INFO'!$D$18</f>
      </c>
      <c r="T1227" t="s" s="187">
        <f>'INFO'!$D$19</f>
      </c>
      <c r="U1227" s="186">
        <f>'INFO'!$D$22</f>
        <v>0</v>
      </c>
      <c r="V1227" s="186">
        <f>'INFO'!$D$23</f>
        <v>0</v>
      </c>
      <c r="W1227" t="s" s="187">
        <f>'INFO'!$D$24</f>
      </c>
      <c r="X1227" s="186">
        <f>'INFO'!$D$25</f>
        <v>0</v>
      </c>
      <c r="Y1227" s="186">
        <f>'INFO'!$D$26</f>
        <v>0</v>
      </c>
      <c r="Z1227" s="186">
        <f>'INFO'!$D$27</f>
        <v>0</v>
      </c>
      <c r="AA1227" t="s" s="187">
        <f>'INFO'!$D$28</f>
      </c>
      <c r="AB1227" s="186">
        <f>'INFO'!$D$29</f>
        <v>0</v>
      </c>
      <c r="AC1227" s="189">
        <f>'INFO'!$J$10</f>
        <v>0</v>
      </c>
      <c r="AD1227" s="186">
        <f>'INFO'!$J$9</f>
        <v>0</v>
      </c>
      <c r="AE1227" s="186">
        <f>IF($G$1217&gt;0,10*$G$1217/D1227,0)</f>
        <v>0</v>
      </c>
    </row>
    <row r="1228" ht="15.35" customHeight="1">
      <c r="A1228" t="s" s="180">
        <v>577</v>
      </c>
      <c r="B1228" t="s" s="180">
        <v>383</v>
      </c>
      <c r="C1228" s="210">
        <v>10129</v>
      </c>
      <c r="D1228" s="182">
        <f>_xlfn.SUMIFS('MACROS'!N1:N87,'MACROS'!C1:C87,B1228)+_xlfn.SUMIFS('MACROS'!N1:N87,'MACROS'!C1:C87,"CH.VM.MIDTSET")</f>
        <v>0</v>
      </c>
      <c r="E1228" t="s" s="183">
        <v>6</v>
      </c>
      <c r="F1228" s="184">
        <f>VLOOKUP(B1228,'MACROS'!C1:T87,5,FALSE)</f>
        <v>212.5</v>
      </c>
      <c r="G1228" s="182">
        <f>_xlfn.SUMIFS('MACROS'!N1:N87,'MACROS'!C1:C87,B1228)</f>
        <v>0</v>
      </c>
      <c r="H1228" s="185">
        <f>F1228*G1228</f>
        <v>0</v>
      </c>
      <c r="I1228" s="186">
        <f>'INFO'!$D$6</f>
        <v>0</v>
      </c>
      <c r="J1228" s="186">
        <f>'INFO'!$D$7</f>
        <v>0</v>
      </c>
      <c r="K1228" t="s" s="187">
        <f>'INFO'!$D$8</f>
      </c>
      <c r="L1228" s="186">
        <f>'INFO'!$D$9</f>
        <v>0</v>
      </c>
      <c r="M1228" s="186">
        <f>'INFO'!$D$10</f>
        <v>0</v>
      </c>
      <c r="N1228" t="s" s="187">
        <f>'INFO'!$D$11</f>
      </c>
      <c r="O1228" s="186">
        <f>'INFO'!$D$13</f>
        <v>0</v>
      </c>
      <c r="P1228" s="186">
        <f>'INFO'!$D$14</f>
        <v>0</v>
      </c>
      <c r="Q1228" t="s" s="187">
        <f>'INFO'!$D$15</f>
      </c>
      <c r="R1228" s="188">
        <f>'INFO'!$D$17</f>
      </c>
      <c r="S1228" t="s" s="187">
        <f>'INFO'!$D$18</f>
      </c>
      <c r="T1228" t="s" s="187">
        <f>'INFO'!$D$19</f>
      </c>
      <c r="U1228" s="186">
        <f>'INFO'!$D$22</f>
        <v>0</v>
      </c>
      <c r="V1228" s="186">
        <f>'INFO'!$D$23</f>
        <v>0</v>
      </c>
      <c r="W1228" t="s" s="187">
        <f>'INFO'!$D$24</f>
      </c>
      <c r="X1228" s="186">
        <f>'INFO'!$D$25</f>
        <v>0</v>
      </c>
      <c r="Y1228" s="186">
        <f>'INFO'!$D$26</f>
        <v>0</v>
      </c>
      <c r="Z1228" s="186">
        <f>'INFO'!$D$27</f>
        <v>0</v>
      </c>
      <c r="AA1228" t="s" s="187">
        <f>'INFO'!$D$28</f>
      </c>
      <c r="AB1228" s="186">
        <f>'INFO'!$D$29</f>
        <v>0</v>
      </c>
      <c r="AC1228" s="189">
        <f>'INFO'!$J$10</f>
        <v>0</v>
      </c>
      <c r="AD1228" s="186">
        <f>'INFO'!$J$9</f>
        <v>0</v>
      </c>
      <c r="AE1228" s="186">
        <f>IF($G$1217&gt;0,10*$G$1217/D1228,0)</f>
        <v>0</v>
      </c>
    </row>
    <row r="1229" ht="15.35" customHeight="1">
      <c r="A1229" t="s" s="180">
        <v>578</v>
      </c>
      <c r="B1229" t="s" s="180">
        <v>385</v>
      </c>
      <c r="C1229" s="210">
        <v>10129</v>
      </c>
      <c r="D1229" s="182">
        <f>_xlfn.SUMIFS('MACROS'!N1:N87,'MACROS'!C1:C87,B1229)+_xlfn.SUMIFS('MACROS'!N1:N87,'MACROS'!C1:C87,"CH.VM.MIDTSET")</f>
        <v>0</v>
      </c>
      <c r="E1229" t="s" s="183">
        <v>6</v>
      </c>
      <c r="F1229" s="184">
        <f>VLOOKUP(B1229,'MACROS'!C1:T87,5,FALSE)</f>
        <v>165</v>
      </c>
      <c r="G1229" s="182">
        <f>_xlfn.SUMIFS('MACROS'!N1:N87,'MACROS'!C1:C87,B1229)</f>
        <v>0</v>
      </c>
      <c r="H1229" s="185">
        <f>F1229*G1229</f>
        <v>0</v>
      </c>
      <c r="I1229" s="186">
        <f>'INFO'!$D$6</f>
        <v>0</v>
      </c>
      <c r="J1229" s="186">
        <f>'INFO'!$D$7</f>
        <v>0</v>
      </c>
      <c r="K1229" t="s" s="187">
        <f>'INFO'!$D$8</f>
      </c>
      <c r="L1229" s="186">
        <f>'INFO'!$D$9</f>
        <v>0</v>
      </c>
      <c r="M1229" s="186">
        <f>'INFO'!$D$10</f>
        <v>0</v>
      </c>
      <c r="N1229" t="s" s="187">
        <f>'INFO'!$D$11</f>
      </c>
      <c r="O1229" s="186">
        <f>'INFO'!$D$13</f>
        <v>0</v>
      </c>
      <c r="P1229" s="186">
        <f>'INFO'!$D$14</f>
        <v>0</v>
      </c>
      <c r="Q1229" t="s" s="187">
        <f>'INFO'!$D$15</f>
      </c>
      <c r="R1229" s="188">
        <f>'INFO'!$D$17</f>
      </c>
      <c r="S1229" t="s" s="187">
        <f>'INFO'!$D$18</f>
      </c>
      <c r="T1229" t="s" s="187">
        <f>'INFO'!$D$19</f>
      </c>
      <c r="U1229" s="186">
        <f>'INFO'!$D$22</f>
        <v>0</v>
      </c>
      <c r="V1229" s="186">
        <f>'INFO'!$D$23</f>
        <v>0</v>
      </c>
      <c r="W1229" t="s" s="187">
        <f>'INFO'!$D$24</f>
      </c>
      <c r="X1229" s="186">
        <f>'INFO'!$D$25</f>
        <v>0</v>
      </c>
      <c r="Y1229" s="186">
        <f>'INFO'!$D$26</f>
        <v>0</v>
      </c>
      <c r="Z1229" s="186">
        <f>'INFO'!$D$27</f>
        <v>0</v>
      </c>
      <c r="AA1229" t="s" s="187">
        <f>'INFO'!$D$28</f>
      </c>
      <c r="AB1229" s="186">
        <f>'INFO'!$D$29</f>
        <v>0</v>
      </c>
      <c r="AC1229" s="189">
        <f>'INFO'!$J$10</f>
        <v>0</v>
      </c>
      <c r="AD1229" s="186">
        <f>'INFO'!$J$9</f>
        <v>0</v>
      </c>
      <c r="AE1229" s="186">
        <f>IF($G$1217&gt;0,10*$G$1217/D1229,0)</f>
        <v>0</v>
      </c>
    </row>
    <row r="1230" ht="15.35" customHeight="1">
      <c r="A1230" t="s" s="180">
        <v>579</v>
      </c>
      <c r="B1230" t="s" s="180">
        <v>387</v>
      </c>
      <c r="C1230" s="210">
        <v>10129</v>
      </c>
      <c r="D1230" s="182">
        <f>_xlfn.SUMIFS('MACROS'!N1:N87,'MACROS'!C1:C87,B1230)+_xlfn.SUMIFS('MACROS'!N1:N87,'MACROS'!C1:C87,"CH.VM.MIDTSET")</f>
        <v>0</v>
      </c>
      <c r="E1230" t="s" s="183">
        <v>6</v>
      </c>
      <c r="F1230" s="184">
        <f>VLOOKUP(B1230,'MACROS'!C1:T87,5,FALSE)</f>
        <v>204.5</v>
      </c>
      <c r="G1230" s="182">
        <f>_xlfn.SUMIFS('MACROS'!N1:N87,'MACROS'!C1:C87,B1230)</f>
        <v>0</v>
      </c>
      <c r="H1230" s="185">
        <f>F1230*G1230</f>
        <v>0</v>
      </c>
      <c r="I1230" s="186">
        <f>'INFO'!$D$6</f>
        <v>0</v>
      </c>
      <c r="J1230" s="186">
        <f>'INFO'!$D$7</f>
        <v>0</v>
      </c>
      <c r="K1230" t="s" s="187">
        <f>'INFO'!$D$8</f>
      </c>
      <c r="L1230" s="186">
        <f>'INFO'!$D$9</f>
        <v>0</v>
      </c>
      <c r="M1230" s="186">
        <f>'INFO'!$D$10</f>
        <v>0</v>
      </c>
      <c r="N1230" t="s" s="187">
        <f>'INFO'!$D$11</f>
      </c>
      <c r="O1230" s="186">
        <f>'INFO'!$D$13</f>
        <v>0</v>
      </c>
      <c r="P1230" s="186">
        <f>'INFO'!$D$14</f>
        <v>0</v>
      </c>
      <c r="Q1230" t="s" s="187">
        <f>'INFO'!$D$15</f>
      </c>
      <c r="R1230" s="188">
        <f>'INFO'!$D$17</f>
      </c>
      <c r="S1230" t="s" s="187">
        <f>'INFO'!$D$18</f>
      </c>
      <c r="T1230" t="s" s="187">
        <f>'INFO'!$D$19</f>
      </c>
      <c r="U1230" s="186">
        <f>'INFO'!$D$22</f>
        <v>0</v>
      </c>
      <c r="V1230" s="186">
        <f>'INFO'!$D$23</f>
        <v>0</v>
      </c>
      <c r="W1230" t="s" s="187">
        <f>'INFO'!$D$24</f>
      </c>
      <c r="X1230" s="186">
        <f>'INFO'!$D$25</f>
        <v>0</v>
      </c>
      <c r="Y1230" s="186">
        <f>'INFO'!$D$26</f>
        <v>0</v>
      </c>
      <c r="Z1230" s="186">
        <f>'INFO'!$D$27</f>
        <v>0</v>
      </c>
      <c r="AA1230" t="s" s="187">
        <f>'INFO'!$D$28</f>
      </c>
      <c r="AB1230" s="186">
        <f>'INFO'!$D$29</f>
        <v>0</v>
      </c>
      <c r="AC1230" s="189">
        <f>'INFO'!$J$10</f>
        <v>0</v>
      </c>
      <c r="AD1230" s="186">
        <f>'INFO'!$J$9</f>
        <v>0</v>
      </c>
      <c r="AE1230" s="186">
        <f>IF($G$1217&gt;0,10*$G$1217/D1230,0)</f>
        <v>0</v>
      </c>
    </row>
    <row r="1231" ht="15.35" customHeight="1">
      <c r="A1231" t="s" s="180">
        <v>580</v>
      </c>
      <c r="B1231" t="s" s="180">
        <v>389</v>
      </c>
      <c r="C1231" s="210">
        <v>10129</v>
      </c>
      <c r="D1231" s="182">
        <f>_xlfn.SUMIFS('MACROS'!N1:N87,'MACROS'!C1:C87,B1231)+_xlfn.SUMIFS('MACROS'!N1:N87,'MACROS'!C1:C87,"CH.VM.MIDTSET")</f>
        <v>0</v>
      </c>
      <c r="E1231" t="s" s="183">
        <v>6</v>
      </c>
      <c r="F1231" s="184">
        <f>VLOOKUP(B1231,'MACROS'!C1:T87,5,FALSE)</f>
        <v>167.5</v>
      </c>
      <c r="G1231" s="182">
        <f>_xlfn.SUMIFS('MACROS'!N1:N87,'MACROS'!C1:C87,B1231)</f>
        <v>0</v>
      </c>
      <c r="H1231" s="185">
        <f>F1231*G1231</f>
        <v>0</v>
      </c>
      <c r="I1231" s="186">
        <f>'INFO'!$D$6</f>
        <v>0</v>
      </c>
      <c r="J1231" s="186">
        <f>'INFO'!$D$7</f>
        <v>0</v>
      </c>
      <c r="K1231" t="s" s="187">
        <f>'INFO'!$D$8</f>
      </c>
      <c r="L1231" s="186">
        <f>'INFO'!$D$9</f>
        <v>0</v>
      </c>
      <c r="M1231" s="186">
        <f>'INFO'!$D$10</f>
        <v>0</v>
      </c>
      <c r="N1231" t="s" s="187">
        <f>'INFO'!$D$11</f>
      </c>
      <c r="O1231" s="186">
        <f>'INFO'!$D$13</f>
        <v>0</v>
      </c>
      <c r="P1231" s="186">
        <f>'INFO'!$D$14</f>
        <v>0</v>
      </c>
      <c r="Q1231" t="s" s="187">
        <f>'INFO'!$D$15</f>
      </c>
      <c r="R1231" s="188">
        <f>'INFO'!$D$17</f>
      </c>
      <c r="S1231" t="s" s="187">
        <f>'INFO'!$D$18</f>
      </c>
      <c r="T1231" t="s" s="187">
        <f>'INFO'!$D$19</f>
      </c>
      <c r="U1231" s="186">
        <f>'INFO'!$D$22</f>
        <v>0</v>
      </c>
      <c r="V1231" s="186">
        <f>'INFO'!$D$23</f>
        <v>0</v>
      </c>
      <c r="W1231" t="s" s="187">
        <f>'INFO'!$D$24</f>
      </c>
      <c r="X1231" s="186">
        <f>'INFO'!$D$25</f>
        <v>0</v>
      </c>
      <c r="Y1231" s="186">
        <f>'INFO'!$D$26</f>
        <v>0</v>
      </c>
      <c r="Z1231" s="186">
        <f>'INFO'!$D$27</f>
        <v>0</v>
      </c>
      <c r="AA1231" t="s" s="187">
        <f>'INFO'!$D$28</f>
      </c>
      <c r="AB1231" s="186">
        <f>'INFO'!$D$29</f>
        <v>0</v>
      </c>
      <c r="AC1231" s="189">
        <f>'INFO'!$J$10</f>
        <v>0</v>
      </c>
      <c r="AD1231" s="186">
        <f>'INFO'!$J$9</f>
        <v>0</v>
      </c>
      <c r="AE1231" s="191">
        <f>IF($G$1217&gt;0,10*$G$1217/D1231,0)</f>
        <v>0</v>
      </c>
    </row>
    <row r="1232" ht="15.35" customHeight="1">
      <c r="A1232" t="s" s="192">
        <v>520</v>
      </c>
      <c r="B1232" t="s" s="202">
        <v>116</v>
      </c>
      <c r="C1232" s="203">
        <v>10095</v>
      </c>
      <c r="D1232" s="169"/>
      <c r="E1232" t="s" s="194">
        <v>7</v>
      </c>
      <c r="F1232" s="195">
        <f>VLOOKUP(B1232,'HOLDS'!C1:T155,5,FALSE)</f>
        <v>4405.5</v>
      </c>
      <c r="G1232" s="172">
        <f>_xlfn.SUMIFS('HOLDS'!O1:O155,'HOLDS'!C1:C155,B1232)</f>
        <v>0</v>
      </c>
      <c r="H1232" s="196">
        <f>F1232*G1232</f>
        <v>0</v>
      </c>
      <c r="I1232" s="197">
        <f>'INFO'!$D$6</f>
        <v>0</v>
      </c>
      <c r="J1232" s="197">
        <f>'INFO'!$D$7</f>
        <v>0</v>
      </c>
      <c r="K1232" t="s" s="198">
        <f>'INFO'!$D$8</f>
      </c>
      <c r="L1232" s="197">
        <f>'INFO'!$D$9</f>
        <v>0</v>
      </c>
      <c r="M1232" s="197">
        <f>'INFO'!$D$10</f>
        <v>0</v>
      </c>
      <c r="N1232" t="s" s="198">
        <f>'INFO'!$D$11</f>
      </c>
      <c r="O1232" s="197">
        <f>'INFO'!$D$13</f>
        <v>0</v>
      </c>
      <c r="P1232" s="197">
        <f>'INFO'!$D$14</f>
        <v>0</v>
      </c>
      <c r="Q1232" t="s" s="198">
        <f>'INFO'!$D$15</f>
      </c>
      <c r="R1232" s="199">
        <f>'INFO'!$D$17</f>
      </c>
      <c r="S1232" t="s" s="198">
        <f>'INFO'!$D$18</f>
      </c>
      <c r="T1232" t="s" s="198">
        <f>'INFO'!$D$19</f>
      </c>
      <c r="U1232" s="197">
        <f>'INFO'!$D$22</f>
        <v>0</v>
      </c>
      <c r="V1232" s="197">
        <f>'INFO'!$D$23</f>
        <v>0</v>
      </c>
      <c r="W1232" t="s" s="198">
        <f>'INFO'!$D$24</f>
      </c>
      <c r="X1232" s="197">
        <f>'INFO'!$D$25</f>
        <v>0</v>
      </c>
      <c r="Y1232" s="197">
        <f>'INFO'!$D$26</f>
        <v>0</v>
      </c>
      <c r="Z1232" s="197">
        <f>'INFO'!$D$27</f>
        <v>0</v>
      </c>
      <c r="AA1232" t="s" s="198">
        <f>'INFO'!$D$28</f>
      </c>
      <c r="AB1232" s="197">
        <f>'INFO'!$D$29</f>
        <v>0</v>
      </c>
      <c r="AC1232" s="200">
        <f>'INFO'!$J$10</f>
        <v>0</v>
      </c>
      <c r="AD1232" s="201">
        <f>'INFO'!$J$9</f>
        <v>0</v>
      </c>
      <c r="AE1232" s="179"/>
    </row>
    <row r="1233" ht="15.35" customHeight="1">
      <c r="A1233" t="s" s="180">
        <v>521</v>
      </c>
      <c r="B1233" t="s" s="204">
        <v>118</v>
      </c>
      <c r="C1233" s="205">
        <v>10095</v>
      </c>
      <c r="D1233" s="182">
        <f>_xlfn.SUMIFS('HOLDS'!O1:O155,'HOLDS'!C1:C155,B1233)+_xlfn.SUMIFS('HOLDS'!O1:O155,'HOLDS'!C1:C155,"CH.GR.MISET")</f>
        <v>0</v>
      </c>
      <c r="E1233" t="s" s="183">
        <v>7</v>
      </c>
      <c r="F1233" s="184">
        <f>VLOOKUP(B1233,'HOLDS'!C1:T155,5,FALSE)</f>
        <v>150</v>
      </c>
      <c r="G1233" s="182">
        <f>_xlfn.SUMIFS('HOLDS'!O1:O155,'HOLDS'!C1:C155,B1233)</f>
        <v>0</v>
      </c>
      <c r="H1233" s="185">
        <f>F1233*G1233</f>
        <v>0</v>
      </c>
      <c r="I1233" s="186">
        <f>'INFO'!$D$6</f>
        <v>0</v>
      </c>
      <c r="J1233" s="186">
        <f>'INFO'!$D$7</f>
        <v>0</v>
      </c>
      <c r="K1233" t="s" s="187">
        <f>'INFO'!$D$8</f>
      </c>
      <c r="L1233" s="186">
        <f>'INFO'!$D$9</f>
        <v>0</v>
      </c>
      <c r="M1233" s="186">
        <f>'INFO'!$D$10</f>
        <v>0</v>
      </c>
      <c r="N1233" t="s" s="187">
        <f>'INFO'!$D$11</f>
      </c>
      <c r="O1233" s="186">
        <f>'INFO'!$D$13</f>
        <v>0</v>
      </c>
      <c r="P1233" s="186">
        <f>'INFO'!$D$14</f>
        <v>0</v>
      </c>
      <c r="Q1233" t="s" s="187">
        <f>'INFO'!$D$15</f>
      </c>
      <c r="R1233" s="188">
        <f>'INFO'!$D$17</f>
      </c>
      <c r="S1233" t="s" s="187">
        <f>'INFO'!$D$18</f>
      </c>
      <c r="T1233" t="s" s="187">
        <f>'INFO'!$D$19</f>
      </c>
      <c r="U1233" s="186">
        <f>'INFO'!$D$22</f>
        <v>0</v>
      </c>
      <c r="V1233" s="186">
        <f>'INFO'!$D$23</f>
        <v>0</v>
      </c>
      <c r="W1233" t="s" s="187">
        <f>'INFO'!$D$24</f>
      </c>
      <c r="X1233" s="186">
        <f>'INFO'!$D$25</f>
        <v>0</v>
      </c>
      <c r="Y1233" s="186">
        <f>'INFO'!$D$26</f>
        <v>0</v>
      </c>
      <c r="Z1233" s="186">
        <f>'INFO'!$D$27</f>
        <v>0</v>
      </c>
      <c r="AA1233" t="s" s="187">
        <f>'INFO'!$D$28</f>
      </c>
      <c r="AB1233" s="186">
        <f>'INFO'!$D$29</f>
        <v>0</v>
      </c>
      <c r="AC1233" s="189">
        <f>'INFO'!$J$10</f>
        <v>0</v>
      </c>
      <c r="AD1233" s="186">
        <f>'INFO'!$J$9</f>
        <v>0</v>
      </c>
      <c r="AE1233" s="190">
        <f>IF($G$1232&gt;0,10*$G$1232/D1233,0)</f>
        <v>0</v>
      </c>
    </row>
    <row r="1234" ht="15.35" customHeight="1">
      <c r="A1234" t="s" s="180">
        <v>522</v>
      </c>
      <c r="B1234" t="s" s="204">
        <v>120</v>
      </c>
      <c r="C1234" s="205">
        <v>10095</v>
      </c>
      <c r="D1234" s="182">
        <f>_xlfn.SUMIFS('HOLDS'!O1:O155,'HOLDS'!C1:C155,B1234)+_xlfn.SUMIFS('HOLDS'!O1:O155,'HOLDS'!C1:C155,"CH.GR.MISET")</f>
        <v>0</v>
      </c>
      <c r="E1234" t="s" s="183">
        <v>7</v>
      </c>
      <c r="F1234" s="184">
        <f>VLOOKUP(B1234,'HOLDS'!C1:T155,5,FALSE)</f>
        <v>219</v>
      </c>
      <c r="G1234" s="182">
        <f>_xlfn.SUMIFS('HOLDS'!O1:O155,'HOLDS'!C1:C155,B1234)</f>
        <v>0</v>
      </c>
      <c r="H1234" s="185">
        <f>F1234*G1234</f>
        <v>0</v>
      </c>
      <c r="I1234" s="186">
        <f>'INFO'!$D$6</f>
        <v>0</v>
      </c>
      <c r="J1234" s="186">
        <f>'INFO'!$D$7</f>
        <v>0</v>
      </c>
      <c r="K1234" t="s" s="187">
        <f>'INFO'!$D$8</f>
      </c>
      <c r="L1234" s="186">
        <f>'INFO'!$D$9</f>
        <v>0</v>
      </c>
      <c r="M1234" s="186">
        <f>'INFO'!$D$10</f>
        <v>0</v>
      </c>
      <c r="N1234" t="s" s="187">
        <f>'INFO'!$D$11</f>
      </c>
      <c r="O1234" s="186">
        <f>'INFO'!$D$13</f>
        <v>0</v>
      </c>
      <c r="P1234" s="186">
        <f>'INFO'!$D$14</f>
        <v>0</v>
      </c>
      <c r="Q1234" t="s" s="187">
        <f>'INFO'!$D$15</f>
      </c>
      <c r="R1234" s="188">
        <f>'INFO'!$D$17</f>
      </c>
      <c r="S1234" t="s" s="187">
        <f>'INFO'!$D$18</f>
      </c>
      <c r="T1234" t="s" s="187">
        <f>'INFO'!$D$19</f>
      </c>
      <c r="U1234" s="186">
        <f>'INFO'!$D$22</f>
        <v>0</v>
      </c>
      <c r="V1234" s="186">
        <f>'INFO'!$D$23</f>
        <v>0</v>
      </c>
      <c r="W1234" t="s" s="187">
        <f>'INFO'!$D$24</f>
      </c>
      <c r="X1234" s="186">
        <f>'INFO'!$D$25</f>
        <v>0</v>
      </c>
      <c r="Y1234" s="186">
        <f>'INFO'!$D$26</f>
        <v>0</v>
      </c>
      <c r="Z1234" s="186">
        <f>'INFO'!$D$27</f>
        <v>0</v>
      </c>
      <c r="AA1234" t="s" s="187">
        <f>'INFO'!$D$28</f>
      </c>
      <c r="AB1234" s="186">
        <f>'INFO'!$D$29</f>
        <v>0</v>
      </c>
      <c r="AC1234" s="189">
        <f>'INFO'!$J$10</f>
        <v>0</v>
      </c>
      <c r="AD1234" s="186">
        <f>'INFO'!$J$9</f>
        <v>0</v>
      </c>
      <c r="AE1234" s="186">
        <f>IF($G$1232&gt;0,10*$G$1232/D1234,0)</f>
        <v>0</v>
      </c>
    </row>
    <row r="1235" ht="15.35" customHeight="1">
      <c r="A1235" t="s" s="180">
        <v>523</v>
      </c>
      <c r="B1235" t="s" s="204">
        <v>122</v>
      </c>
      <c r="C1235" s="205">
        <v>10095</v>
      </c>
      <c r="D1235" s="182">
        <f>_xlfn.SUMIFS('HOLDS'!O1:O155,'HOLDS'!C1:C155,B1235)+_xlfn.SUMIFS('HOLDS'!O1:O155,'HOLDS'!C1:C155,"CH.GR.MISET")</f>
        <v>0</v>
      </c>
      <c r="E1235" t="s" s="183">
        <v>7</v>
      </c>
      <c r="F1235" s="184">
        <f>VLOOKUP(B1235,'HOLDS'!C1:T155,5,FALSE)</f>
        <v>229.5</v>
      </c>
      <c r="G1235" s="182">
        <f>_xlfn.SUMIFS('HOLDS'!O1:O155,'HOLDS'!C1:C155,B1235)</f>
        <v>0</v>
      </c>
      <c r="H1235" s="185">
        <f>F1235*G1235</f>
        <v>0</v>
      </c>
      <c r="I1235" s="186">
        <f>'INFO'!$D$6</f>
        <v>0</v>
      </c>
      <c r="J1235" s="186">
        <f>'INFO'!$D$7</f>
        <v>0</v>
      </c>
      <c r="K1235" t="s" s="187">
        <f>'INFO'!$D$8</f>
      </c>
      <c r="L1235" s="186">
        <f>'INFO'!$D$9</f>
        <v>0</v>
      </c>
      <c r="M1235" s="186">
        <f>'INFO'!$D$10</f>
        <v>0</v>
      </c>
      <c r="N1235" t="s" s="187">
        <f>'INFO'!$D$11</f>
      </c>
      <c r="O1235" s="186">
        <f>'INFO'!$D$13</f>
        <v>0</v>
      </c>
      <c r="P1235" s="186">
        <f>'INFO'!$D$14</f>
        <v>0</v>
      </c>
      <c r="Q1235" t="s" s="187">
        <f>'INFO'!$D$15</f>
      </c>
      <c r="R1235" s="188">
        <f>'INFO'!$D$17</f>
      </c>
      <c r="S1235" t="s" s="187">
        <f>'INFO'!$D$18</f>
      </c>
      <c r="T1235" t="s" s="187">
        <f>'INFO'!$D$19</f>
      </c>
      <c r="U1235" s="186">
        <f>'INFO'!$D$22</f>
        <v>0</v>
      </c>
      <c r="V1235" s="186">
        <f>'INFO'!$D$23</f>
        <v>0</v>
      </c>
      <c r="W1235" t="s" s="187">
        <f>'INFO'!$D$24</f>
      </c>
      <c r="X1235" s="186">
        <f>'INFO'!$D$25</f>
        <v>0</v>
      </c>
      <c r="Y1235" s="186">
        <f>'INFO'!$D$26</f>
        <v>0</v>
      </c>
      <c r="Z1235" s="186">
        <f>'INFO'!$D$27</f>
        <v>0</v>
      </c>
      <c r="AA1235" t="s" s="187">
        <f>'INFO'!$D$28</f>
      </c>
      <c r="AB1235" s="186">
        <f>'INFO'!$D$29</f>
        <v>0</v>
      </c>
      <c r="AC1235" s="189">
        <f>'INFO'!$J$10</f>
        <v>0</v>
      </c>
      <c r="AD1235" s="186">
        <f>'INFO'!$J$9</f>
        <v>0</v>
      </c>
      <c r="AE1235" s="186">
        <f>IF($G$1232&gt;0,10*$G$1232/D1235,0)</f>
        <v>0</v>
      </c>
    </row>
    <row r="1236" ht="15.35" customHeight="1">
      <c r="A1236" t="s" s="180">
        <v>524</v>
      </c>
      <c r="B1236" t="s" s="204">
        <v>124</v>
      </c>
      <c r="C1236" s="205">
        <v>10095</v>
      </c>
      <c r="D1236" s="182">
        <f>_xlfn.SUMIFS('HOLDS'!O1:O155,'HOLDS'!C1:C155,B1236)+_xlfn.SUMIFS('HOLDS'!O1:O155,'HOLDS'!C1:C155,"CH.GR.MISET")</f>
        <v>0</v>
      </c>
      <c r="E1236" t="s" s="183">
        <v>7</v>
      </c>
      <c r="F1236" s="184">
        <f>VLOOKUP(B1236,'HOLDS'!C1:T155,5,FALSE)</f>
        <v>151</v>
      </c>
      <c r="G1236" s="182">
        <f>_xlfn.SUMIFS('HOLDS'!O1:O155,'HOLDS'!C1:C155,B1236)</f>
        <v>0</v>
      </c>
      <c r="H1236" s="185">
        <f>F1236*G1236</f>
        <v>0</v>
      </c>
      <c r="I1236" s="186">
        <f>'INFO'!$D$6</f>
        <v>0</v>
      </c>
      <c r="J1236" s="186">
        <f>'INFO'!$D$7</f>
        <v>0</v>
      </c>
      <c r="K1236" t="s" s="187">
        <f>'INFO'!$D$8</f>
      </c>
      <c r="L1236" s="186">
        <f>'INFO'!$D$9</f>
        <v>0</v>
      </c>
      <c r="M1236" s="186">
        <f>'INFO'!$D$10</f>
        <v>0</v>
      </c>
      <c r="N1236" t="s" s="187">
        <f>'INFO'!$D$11</f>
      </c>
      <c r="O1236" s="186">
        <f>'INFO'!$D$13</f>
        <v>0</v>
      </c>
      <c r="P1236" s="186">
        <f>'INFO'!$D$14</f>
        <v>0</v>
      </c>
      <c r="Q1236" t="s" s="187">
        <f>'INFO'!$D$15</f>
      </c>
      <c r="R1236" s="188">
        <f>'INFO'!$D$17</f>
      </c>
      <c r="S1236" t="s" s="187">
        <f>'INFO'!$D$18</f>
      </c>
      <c r="T1236" t="s" s="187">
        <f>'INFO'!$D$19</f>
      </c>
      <c r="U1236" s="186">
        <f>'INFO'!$D$22</f>
        <v>0</v>
      </c>
      <c r="V1236" s="186">
        <f>'INFO'!$D$23</f>
        <v>0</v>
      </c>
      <c r="W1236" t="s" s="187">
        <f>'INFO'!$D$24</f>
      </c>
      <c r="X1236" s="186">
        <f>'INFO'!$D$25</f>
        <v>0</v>
      </c>
      <c r="Y1236" s="186">
        <f>'INFO'!$D$26</f>
        <v>0</v>
      </c>
      <c r="Z1236" s="186">
        <f>'INFO'!$D$27</f>
        <v>0</v>
      </c>
      <c r="AA1236" t="s" s="187">
        <f>'INFO'!$D$28</f>
      </c>
      <c r="AB1236" s="186">
        <f>'INFO'!$D$29</f>
        <v>0</v>
      </c>
      <c r="AC1236" s="189">
        <f>'INFO'!$J$10</f>
        <v>0</v>
      </c>
      <c r="AD1236" s="186">
        <f>'INFO'!$J$9</f>
        <v>0</v>
      </c>
      <c r="AE1236" s="186">
        <f>IF($G$1232&gt;0,10*$G$1232/D1236,0)</f>
        <v>0</v>
      </c>
    </row>
    <row r="1237" ht="15.35" customHeight="1">
      <c r="A1237" t="s" s="180">
        <v>525</v>
      </c>
      <c r="B1237" t="s" s="204">
        <v>126</v>
      </c>
      <c r="C1237" s="205">
        <v>10095</v>
      </c>
      <c r="D1237" s="182">
        <f>_xlfn.SUMIFS('HOLDS'!O1:O155,'HOLDS'!C1:C155,B1237)+_xlfn.SUMIFS('HOLDS'!O1:O155,'HOLDS'!C1:C155,"CH.GR.MISET")</f>
        <v>0</v>
      </c>
      <c r="E1237" t="s" s="183">
        <v>7</v>
      </c>
      <c r="F1237" s="184">
        <f>VLOOKUP(B1237,'HOLDS'!C1:T155,5,FALSE)</f>
        <v>210</v>
      </c>
      <c r="G1237" s="182">
        <f>_xlfn.SUMIFS('HOLDS'!O1:O155,'HOLDS'!C1:C155,B1237)</f>
        <v>0</v>
      </c>
      <c r="H1237" s="185">
        <f>F1237*G1237</f>
        <v>0</v>
      </c>
      <c r="I1237" s="186">
        <f>'INFO'!$D$6</f>
        <v>0</v>
      </c>
      <c r="J1237" s="186">
        <f>'INFO'!$D$7</f>
        <v>0</v>
      </c>
      <c r="K1237" t="s" s="187">
        <f>'INFO'!$D$8</f>
      </c>
      <c r="L1237" s="186">
        <f>'INFO'!$D$9</f>
        <v>0</v>
      </c>
      <c r="M1237" s="186">
        <f>'INFO'!$D$10</f>
        <v>0</v>
      </c>
      <c r="N1237" t="s" s="187">
        <f>'INFO'!$D$11</f>
      </c>
      <c r="O1237" s="186">
        <f>'INFO'!$D$13</f>
        <v>0</v>
      </c>
      <c r="P1237" s="186">
        <f>'INFO'!$D$14</f>
        <v>0</v>
      </c>
      <c r="Q1237" t="s" s="187">
        <f>'INFO'!$D$15</f>
      </c>
      <c r="R1237" s="188">
        <f>'INFO'!$D$17</f>
      </c>
      <c r="S1237" t="s" s="187">
        <f>'INFO'!$D$18</f>
      </c>
      <c r="T1237" t="s" s="187">
        <f>'INFO'!$D$19</f>
      </c>
      <c r="U1237" s="186">
        <f>'INFO'!$D$22</f>
        <v>0</v>
      </c>
      <c r="V1237" s="186">
        <f>'INFO'!$D$23</f>
        <v>0</v>
      </c>
      <c r="W1237" t="s" s="187">
        <f>'INFO'!$D$24</f>
      </c>
      <c r="X1237" s="186">
        <f>'INFO'!$D$25</f>
        <v>0</v>
      </c>
      <c r="Y1237" s="186">
        <f>'INFO'!$D$26</f>
        <v>0</v>
      </c>
      <c r="Z1237" s="186">
        <f>'INFO'!$D$27</f>
        <v>0</v>
      </c>
      <c r="AA1237" t="s" s="187">
        <f>'INFO'!$D$28</f>
      </c>
      <c r="AB1237" s="186">
        <f>'INFO'!$D$29</f>
        <v>0</v>
      </c>
      <c r="AC1237" s="189">
        <f>'INFO'!$J$10</f>
        <v>0</v>
      </c>
      <c r="AD1237" s="186">
        <f>'INFO'!$J$9</f>
        <v>0</v>
      </c>
      <c r="AE1237" s="186">
        <f>IF($G$1232&gt;0,10*$G$1232/D1237,0)</f>
        <v>0</v>
      </c>
    </row>
    <row r="1238" ht="15.35" customHeight="1">
      <c r="A1238" t="s" s="180">
        <v>526</v>
      </c>
      <c r="B1238" t="s" s="204">
        <v>128</v>
      </c>
      <c r="C1238" s="205">
        <v>10095</v>
      </c>
      <c r="D1238" s="182">
        <f>_xlfn.SUMIFS('HOLDS'!O1:O155,'HOLDS'!C1:C155,B1238)+_xlfn.SUMIFS('HOLDS'!O1:O155,'HOLDS'!C1:C155,"CH.GR.MISET")</f>
        <v>0</v>
      </c>
      <c r="E1238" t="s" s="183">
        <v>7</v>
      </c>
      <c r="F1238" s="184">
        <f>VLOOKUP(B1238,'HOLDS'!C1:T155,5,FALSE)</f>
        <v>215</v>
      </c>
      <c r="G1238" s="182">
        <f>_xlfn.SUMIFS('HOLDS'!O1:O155,'HOLDS'!C1:C155,B1238)</f>
        <v>0</v>
      </c>
      <c r="H1238" s="185">
        <f>F1238*G1238</f>
        <v>0</v>
      </c>
      <c r="I1238" s="186">
        <f>'INFO'!$D$6</f>
        <v>0</v>
      </c>
      <c r="J1238" s="186">
        <f>'INFO'!$D$7</f>
        <v>0</v>
      </c>
      <c r="K1238" t="s" s="187">
        <f>'INFO'!$D$8</f>
      </c>
      <c r="L1238" s="186">
        <f>'INFO'!$D$9</f>
        <v>0</v>
      </c>
      <c r="M1238" s="186">
        <f>'INFO'!$D$10</f>
        <v>0</v>
      </c>
      <c r="N1238" t="s" s="187">
        <f>'INFO'!$D$11</f>
      </c>
      <c r="O1238" s="186">
        <f>'INFO'!$D$13</f>
        <v>0</v>
      </c>
      <c r="P1238" s="186">
        <f>'INFO'!$D$14</f>
        <v>0</v>
      </c>
      <c r="Q1238" t="s" s="187">
        <f>'INFO'!$D$15</f>
      </c>
      <c r="R1238" s="188">
        <f>'INFO'!$D$17</f>
      </c>
      <c r="S1238" t="s" s="187">
        <f>'INFO'!$D$18</f>
      </c>
      <c r="T1238" t="s" s="187">
        <f>'INFO'!$D$19</f>
      </c>
      <c r="U1238" s="186">
        <f>'INFO'!$D$22</f>
        <v>0</v>
      </c>
      <c r="V1238" s="186">
        <f>'INFO'!$D$23</f>
        <v>0</v>
      </c>
      <c r="W1238" t="s" s="187">
        <f>'INFO'!$D$24</f>
      </c>
      <c r="X1238" s="186">
        <f>'INFO'!$D$25</f>
        <v>0</v>
      </c>
      <c r="Y1238" s="186">
        <f>'INFO'!$D$26</f>
        <v>0</v>
      </c>
      <c r="Z1238" s="186">
        <f>'INFO'!$D$27</f>
        <v>0</v>
      </c>
      <c r="AA1238" t="s" s="187">
        <f>'INFO'!$D$28</f>
      </c>
      <c r="AB1238" s="186">
        <f>'INFO'!$D$29</f>
        <v>0</v>
      </c>
      <c r="AC1238" s="189">
        <f>'INFO'!$J$10</f>
        <v>0</v>
      </c>
      <c r="AD1238" s="186">
        <f>'INFO'!$J$9</f>
        <v>0</v>
      </c>
      <c r="AE1238" s="186">
        <f>IF($G$1232&gt;0,10*$G$1232/D1238,0)</f>
        <v>0</v>
      </c>
    </row>
    <row r="1239" ht="15.35" customHeight="1">
      <c r="A1239" t="s" s="180">
        <v>527</v>
      </c>
      <c r="B1239" t="s" s="204">
        <v>130</v>
      </c>
      <c r="C1239" s="205">
        <v>10095</v>
      </c>
      <c r="D1239" s="182">
        <f>_xlfn.SUMIFS('HOLDS'!O1:O155,'HOLDS'!C1:C155,B1239)+_xlfn.SUMIFS('HOLDS'!O1:O155,'HOLDS'!C1:C155,"CH.GR.MISET")</f>
        <v>0</v>
      </c>
      <c r="E1239" t="s" s="183">
        <v>7</v>
      </c>
      <c r="F1239" s="184">
        <f>VLOOKUP(B1239,'HOLDS'!C1:T155,5,FALSE)</f>
        <v>159</v>
      </c>
      <c r="G1239" s="182">
        <f>_xlfn.SUMIFS('HOLDS'!O1:O155,'HOLDS'!C1:C155,B1239)</f>
        <v>0</v>
      </c>
      <c r="H1239" s="185">
        <f>F1239*G1239</f>
        <v>0</v>
      </c>
      <c r="I1239" s="186">
        <f>'INFO'!$D$6</f>
        <v>0</v>
      </c>
      <c r="J1239" s="186">
        <f>'INFO'!$D$7</f>
        <v>0</v>
      </c>
      <c r="K1239" t="s" s="187">
        <f>'INFO'!$D$8</f>
      </c>
      <c r="L1239" s="186">
        <f>'INFO'!$D$9</f>
        <v>0</v>
      </c>
      <c r="M1239" s="186">
        <f>'INFO'!$D$10</f>
        <v>0</v>
      </c>
      <c r="N1239" t="s" s="187">
        <f>'INFO'!$D$11</f>
      </c>
      <c r="O1239" s="186">
        <f>'INFO'!$D$13</f>
        <v>0</v>
      </c>
      <c r="P1239" s="186">
        <f>'INFO'!$D$14</f>
        <v>0</v>
      </c>
      <c r="Q1239" t="s" s="187">
        <f>'INFO'!$D$15</f>
      </c>
      <c r="R1239" s="188">
        <f>'INFO'!$D$17</f>
      </c>
      <c r="S1239" t="s" s="187">
        <f>'INFO'!$D$18</f>
      </c>
      <c r="T1239" t="s" s="187">
        <f>'INFO'!$D$19</f>
      </c>
      <c r="U1239" s="186">
        <f>'INFO'!$D$22</f>
        <v>0</v>
      </c>
      <c r="V1239" s="186">
        <f>'INFO'!$D$23</f>
        <v>0</v>
      </c>
      <c r="W1239" t="s" s="187">
        <f>'INFO'!$D$24</f>
      </c>
      <c r="X1239" s="186">
        <f>'INFO'!$D$25</f>
        <v>0</v>
      </c>
      <c r="Y1239" s="186">
        <f>'INFO'!$D$26</f>
        <v>0</v>
      </c>
      <c r="Z1239" s="186">
        <f>'INFO'!$D$27</f>
        <v>0</v>
      </c>
      <c r="AA1239" t="s" s="187">
        <f>'INFO'!$D$28</f>
      </c>
      <c r="AB1239" s="186">
        <f>'INFO'!$D$29</f>
        <v>0</v>
      </c>
      <c r="AC1239" s="189">
        <f>'INFO'!$J$10</f>
        <v>0</v>
      </c>
      <c r="AD1239" s="186">
        <f>'INFO'!$J$9</f>
        <v>0</v>
      </c>
      <c r="AE1239" s="186">
        <f>IF($G$1232&gt;0,10*$G$1232/D1239,0)</f>
        <v>0</v>
      </c>
    </row>
    <row r="1240" ht="15.35" customHeight="1">
      <c r="A1240" t="s" s="180">
        <v>528</v>
      </c>
      <c r="B1240" t="s" s="204">
        <v>132</v>
      </c>
      <c r="C1240" s="205">
        <v>10095</v>
      </c>
      <c r="D1240" s="182">
        <f>_xlfn.SUMIFS('HOLDS'!O1:O155,'HOLDS'!C1:C155,B1240)+_xlfn.SUMIFS('HOLDS'!O1:O155,'HOLDS'!C1:C155,"CH.GR.MISET")</f>
        <v>0</v>
      </c>
      <c r="E1240" t="s" s="183">
        <v>7</v>
      </c>
      <c r="F1240" s="184">
        <f>VLOOKUP(B1240,'HOLDS'!C1:T155,5,FALSE)</f>
        <v>126.5</v>
      </c>
      <c r="G1240" s="182">
        <f>_xlfn.SUMIFS('HOLDS'!O1:O155,'HOLDS'!C1:C155,B1240)</f>
        <v>0</v>
      </c>
      <c r="H1240" s="185">
        <f>F1240*G1240</f>
        <v>0</v>
      </c>
      <c r="I1240" s="186">
        <f>'INFO'!$D$6</f>
        <v>0</v>
      </c>
      <c r="J1240" s="186">
        <f>'INFO'!$D$7</f>
        <v>0</v>
      </c>
      <c r="K1240" t="s" s="187">
        <f>'INFO'!$D$8</f>
      </c>
      <c r="L1240" s="186">
        <f>'INFO'!$D$9</f>
        <v>0</v>
      </c>
      <c r="M1240" s="186">
        <f>'INFO'!$D$10</f>
        <v>0</v>
      </c>
      <c r="N1240" t="s" s="187">
        <f>'INFO'!$D$11</f>
      </c>
      <c r="O1240" s="186">
        <f>'INFO'!$D$13</f>
        <v>0</v>
      </c>
      <c r="P1240" s="186">
        <f>'INFO'!$D$14</f>
        <v>0</v>
      </c>
      <c r="Q1240" t="s" s="187">
        <f>'INFO'!$D$15</f>
      </c>
      <c r="R1240" s="188">
        <f>'INFO'!$D$17</f>
      </c>
      <c r="S1240" t="s" s="187">
        <f>'INFO'!$D$18</f>
      </c>
      <c r="T1240" t="s" s="187">
        <f>'INFO'!$D$19</f>
      </c>
      <c r="U1240" s="186">
        <f>'INFO'!$D$22</f>
        <v>0</v>
      </c>
      <c r="V1240" s="186">
        <f>'INFO'!$D$23</f>
        <v>0</v>
      </c>
      <c r="W1240" t="s" s="187">
        <f>'INFO'!$D$24</f>
      </c>
      <c r="X1240" s="186">
        <f>'INFO'!$D$25</f>
        <v>0</v>
      </c>
      <c r="Y1240" s="186">
        <f>'INFO'!$D$26</f>
        <v>0</v>
      </c>
      <c r="Z1240" s="186">
        <f>'INFO'!$D$27</f>
        <v>0</v>
      </c>
      <c r="AA1240" t="s" s="187">
        <f>'INFO'!$D$28</f>
      </c>
      <c r="AB1240" s="186">
        <f>'INFO'!$D$29</f>
        <v>0</v>
      </c>
      <c r="AC1240" s="189">
        <f>'INFO'!$J$10</f>
        <v>0</v>
      </c>
      <c r="AD1240" s="186">
        <f>'INFO'!$J$9</f>
        <v>0</v>
      </c>
      <c r="AE1240" s="186">
        <f>IF($G$1232&gt;0,10*$G$1232/D1240,0)</f>
        <v>0</v>
      </c>
    </row>
    <row r="1241" ht="15.35" customHeight="1">
      <c r="A1241" t="s" s="180">
        <v>529</v>
      </c>
      <c r="B1241" t="s" s="204">
        <v>134</v>
      </c>
      <c r="C1241" s="205">
        <v>10095</v>
      </c>
      <c r="D1241" s="182">
        <f>_xlfn.SUMIFS('HOLDS'!O1:O155,'HOLDS'!C1:C155,B1241)+_xlfn.SUMIFS('HOLDS'!O1:O155,'HOLDS'!C1:C155,"CH.GR.MISET")</f>
        <v>0</v>
      </c>
      <c r="E1241" t="s" s="183">
        <v>7</v>
      </c>
      <c r="F1241" s="184">
        <f>VLOOKUP(B1241,'HOLDS'!C1:T155,5,FALSE)</f>
        <v>124</v>
      </c>
      <c r="G1241" s="182">
        <f>_xlfn.SUMIFS('HOLDS'!O1:O155,'HOLDS'!C1:C155,B1241)</f>
        <v>0</v>
      </c>
      <c r="H1241" s="185">
        <f>F1241*G1241</f>
        <v>0</v>
      </c>
      <c r="I1241" s="186">
        <f>'INFO'!$D$6</f>
        <v>0</v>
      </c>
      <c r="J1241" s="186">
        <f>'INFO'!$D$7</f>
        <v>0</v>
      </c>
      <c r="K1241" t="s" s="187">
        <f>'INFO'!$D$8</f>
      </c>
      <c r="L1241" s="186">
        <f>'INFO'!$D$9</f>
        <v>0</v>
      </c>
      <c r="M1241" s="186">
        <f>'INFO'!$D$10</f>
        <v>0</v>
      </c>
      <c r="N1241" t="s" s="187">
        <f>'INFO'!$D$11</f>
      </c>
      <c r="O1241" s="186">
        <f>'INFO'!$D$13</f>
        <v>0</v>
      </c>
      <c r="P1241" s="186">
        <f>'INFO'!$D$14</f>
        <v>0</v>
      </c>
      <c r="Q1241" t="s" s="187">
        <f>'INFO'!$D$15</f>
      </c>
      <c r="R1241" s="188">
        <f>'INFO'!$D$17</f>
      </c>
      <c r="S1241" t="s" s="187">
        <f>'INFO'!$D$18</f>
      </c>
      <c r="T1241" t="s" s="187">
        <f>'INFO'!$D$19</f>
      </c>
      <c r="U1241" s="186">
        <f>'INFO'!$D$22</f>
        <v>0</v>
      </c>
      <c r="V1241" s="186">
        <f>'INFO'!$D$23</f>
        <v>0</v>
      </c>
      <c r="W1241" t="s" s="187">
        <f>'INFO'!$D$24</f>
      </c>
      <c r="X1241" s="186">
        <f>'INFO'!$D$25</f>
        <v>0</v>
      </c>
      <c r="Y1241" s="186">
        <f>'INFO'!$D$26</f>
        <v>0</v>
      </c>
      <c r="Z1241" s="186">
        <f>'INFO'!$D$27</f>
        <v>0</v>
      </c>
      <c r="AA1241" t="s" s="187">
        <f>'INFO'!$D$28</f>
      </c>
      <c r="AB1241" s="186">
        <f>'INFO'!$D$29</f>
        <v>0</v>
      </c>
      <c r="AC1241" s="189">
        <f>'INFO'!$J$10</f>
        <v>0</v>
      </c>
      <c r="AD1241" s="186">
        <f>'INFO'!$J$9</f>
        <v>0</v>
      </c>
      <c r="AE1241" s="186">
        <f>IF($G$1232&gt;0,10*$G$1232/D1241,0)</f>
        <v>0</v>
      </c>
    </row>
    <row r="1242" ht="15.35" customHeight="1">
      <c r="A1242" t="s" s="180">
        <v>530</v>
      </c>
      <c r="B1242" t="s" s="204">
        <v>136</v>
      </c>
      <c r="C1242" s="205">
        <v>10095</v>
      </c>
      <c r="D1242" s="182">
        <f>_xlfn.SUMIFS('HOLDS'!O1:O155,'HOLDS'!C1:C155,B1242)+_xlfn.SUMIFS('HOLDS'!O1:O155,'HOLDS'!C1:C155,"CH.GR.MISET")</f>
        <v>0</v>
      </c>
      <c r="E1242" t="s" s="183">
        <v>7</v>
      </c>
      <c r="F1242" s="184">
        <f>VLOOKUP(B1242,'HOLDS'!C1:T155,5,FALSE)</f>
        <v>157.5</v>
      </c>
      <c r="G1242" s="182">
        <f>_xlfn.SUMIFS('HOLDS'!O1:O155,'HOLDS'!C1:C155,B1242)</f>
        <v>0</v>
      </c>
      <c r="H1242" s="185">
        <f>F1242*G1242</f>
        <v>0</v>
      </c>
      <c r="I1242" s="186">
        <f>'INFO'!$D$6</f>
        <v>0</v>
      </c>
      <c r="J1242" s="186">
        <f>'INFO'!$D$7</f>
        <v>0</v>
      </c>
      <c r="K1242" t="s" s="187">
        <f>'INFO'!$D$8</f>
      </c>
      <c r="L1242" s="186">
        <f>'INFO'!$D$9</f>
        <v>0</v>
      </c>
      <c r="M1242" s="186">
        <f>'INFO'!$D$10</f>
        <v>0</v>
      </c>
      <c r="N1242" t="s" s="187">
        <f>'INFO'!$D$11</f>
      </c>
      <c r="O1242" s="186">
        <f>'INFO'!$D$13</f>
        <v>0</v>
      </c>
      <c r="P1242" s="186">
        <f>'INFO'!$D$14</f>
        <v>0</v>
      </c>
      <c r="Q1242" t="s" s="187">
        <f>'INFO'!$D$15</f>
      </c>
      <c r="R1242" s="188">
        <f>'INFO'!$D$17</f>
      </c>
      <c r="S1242" t="s" s="187">
        <f>'INFO'!$D$18</f>
      </c>
      <c r="T1242" t="s" s="187">
        <f>'INFO'!$D$19</f>
      </c>
      <c r="U1242" s="186">
        <f>'INFO'!$D$22</f>
        <v>0</v>
      </c>
      <c r="V1242" s="186">
        <f>'INFO'!$D$23</f>
        <v>0</v>
      </c>
      <c r="W1242" t="s" s="187">
        <f>'INFO'!$D$24</f>
      </c>
      <c r="X1242" s="186">
        <f>'INFO'!$D$25</f>
        <v>0</v>
      </c>
      <c r="Y1242" s="186">
        <f>'INFO'!$D$26</f>
        <v>0</v>
      </c>
      <c r="Z1242" s="186">
        <f>'INFO'!$D$27</f>
        <v>0</v>
      </c>
      <c r="AA1242" t="s" s="187">
        <f>'INFO'!$D$28</f>
      </c>
      <c r="AB1242" s="186">
        <f>'INFO'!$D$29</f>
        <v>0</v>
      </c>
      <c r="AC1242" s="189">
        <f>'INFO'!$J$10</f>
        <v>0</v>
      </c>
      <c r="AD1242" s="186">
        <f>'INFO'!$J$9</f>
        <v>0</v>
      </c>
      <c r="AE1242" s="186">
        <f>IF($G$1232&gt;0,10*$G$1232/D1242,0)</f>
        <v>0</v>
      </c>
    </row>
    <row r="1243" ht="15.35" customHeight="1">
      <c r="A1243" t="s" s="180">
        <v>531</v>
      </c>
      <c r="B1243" t="s" s="204">
        <v>138</v>
      </c>
      <c r="C1243" s="205">
        <v>10095</v>
      </c>
      <c r="D1243" s="182">
        <f>_xlfn.SUMIFS('HOLDS'!O1:O155,'HOLDS'!C1:C155,B1243)+_xlfn.SUMIFS('HOLDS'!O1:O155,'HOLDS'!C1:C155,"CH.GR.MISET")</f>
        <v>0</v>
      </c>
      <c r="E1243" t="s" s="183">
        <v>7</v>
      </c>
      <c r="F1243" s="184">
        <f>VLOOKUP(B1243,'HOLDS'!C1:T155,5,FALSE)</f>
        <v>159.5</v>
      </c>
      <c r="G1243" s="182">
        <f>_xlfn.SUMIFS('HOLDS'!O1:O155,'HOLDS'!C1:C155,B1243)</f>
        <v>0</v>
      </c>
      <c r="H1243" s="185">
        <f>F1243*G1243</f>
        <v>0</v>
      </c>
      <c r="I1243" s="186">
        <f>'INFO'!$D$6</f>
        <v>0</v>
      </c>
      <c r="J1243" s="186">
        <f>'INFO'!$D$7</f>
        <v>0</v>
      </c>
      <c r="K1243" t="s" s="187">
        <f>'INFO'!$D$8</f>
      </c>
      <c r="L1243" s="186">
        <f>'INFO'!$D$9</f>
        <v>0</v>
      </c>
      <c r="M1243" s="186">
        <f>'INFO'!$D$10</f>
        <v>0</v>
      </c>
      <c r="N1243" t="s" s="187">
        <f>'INFO'!$D$11</f>
      </c>
      <c r="O1243" s="186">
        <f>'INFO'!$D$13</f>
        <v>0</v>
      </c>
      <c r="P1243" s="186">
        <f>'INFO'!$D$14</f>
        <v>0</v>
      </c>
      <c r="Q1243" t="s" s="187">
        <f>'INFO'!$D$15</f>
      </c>
      <c r="R1243" s="188">
        <f>'INFO'!$D$17</f>
      </c>
      <c r="S1243" t="s" s="187">
        <f>'INFO'!$D$18</f>
      </c>
      <c r="T1243" t="s" s="187">
        <f>'INFO'!$D$19</f>
      </c>
      <c r="U1243" s="186">
        <f>'INFO'!$D$22</f>
        <v>0</v>
      </c>
      <c r="V1243" s="186">
        <f>'INFO'!$D$23</f>
        <v>0</v>
      </c>
      <c r="W1243" t="s" s="187">
        <f>'INFO'!$D$24</f>
      </c>
      <c r="X1243" s="186">
        <f>'INFO'!$D$25</f>
        <v>0</v>
      </c>
      <c r="Y1243" s="186">
        <f>'INFO'!$D$26</f>
        <v>0</v>
      </c>
      <c r="Z1243" s="186">
        <f>'INFO'!$D$27</f>
        <v>0</v>
      </c>
      <c r="AA1243" t="s" s="187">
        <f>'INFO'!$D$28</f>
      </c>
      <c r="AB1243" s="186">
        <f>'INFO'!$D$29</f>
        <v>0</v>
      </c>
      <c r="AC1243" s="189">
        <f>'INFO'!$J$10</f>
        <v>0</v>
      </c>
      <c r="AD1243" s="186">
        <f>'INFO'!$J$9</f>
        <v>0</v>
      </c>
      <c r="AE1243" s="186">
        <f>IF($G$1232&gt;0,10*$G$1232/D1243,0)</f>
        <v>0</v>
      </c>
    </row>
    <row r="1244" ht="15.35" customHeight="1">
      <c r="A1244" t="s" s="180">
        <v>532</v>
      </c>
      <c r="B1244" t="s" s="204">
        <v>141</v>
      </c>
      <c r="C1244" s="205">
        <v>10095</v>
      </c>
      <c r="D1244" s="182">
        <f>_xlfn.SUMIFS('HOLDS'!O1:O155,'HOLDS'!C1:C155,B1244)+_xlfn.SUMIFS('HOLDS'!O1:O155,'HOLDS'!C1:C155,"CH.GR.MISET")</f>
        <v>0</v>
      </c>
      <c r="E1244" t="s" s="183">
        <v>7</v>
      </c>
      <c r="F1244" s="184">
        <f>VLOOKUP(B1244,'HOLDS'!C1:T155,5,FALSE)</f>
        <v>156</v>
      </c>
      <c r="G1244" s="182">
        <f>_xlfn.SUMIFS('HOLDS'!O1:O155,'HOLDS'!C1:C155,B1244)</f>
        <v>0</v>
      </c>
      <c r="H1244" s="185">
        <f>F1244*G1244</f>
        <v>0</v>
      </c>
      <c r="I1244" s="186">
        <f>'INFO'!$D$6</f>
        <v>0</v>
      </c>
      <c r="J1244" s="186">
        <f>'INFO'!$D$7</f>
        <v>0</v>
      </c>
      <c r="K1244" t="s" s="187">
        <f>'INFO'!$D$8</f>
      </c>
      <c r="L1244" s="186">
        <f>'INFO'!$D$9</f>
        <v>0</v>
      </c>
      <c r="M1244" s="186">
        <f>'INFO'!$D$10</f>
        <v>0</v>
      </c>
      <c r="N1244" t="s" s="187">
        <f>'INFO'!$D$11</f>
      </c>
      <c r="O1244" s="186">
        <f>'INFO'!$D$13</f>
        <v>0</v>
      </c>
      <c r="P1244" s="186">
        <f>'INFO'!$D$14</f>
        <v>0</v>
      </c>
      <c r="Q1244" t="s" s="187">
        <f>'INFO'!$D$15</f>
      </c>
      <c r="R1244" s="188">
        <f>'INFO'!$D$17</f>
      </c>
      <c r="S1244" t="s" s="187">
        <f>'INFO'!$D$18</f>
      </c>
      <c r="T1244" t="s" s="187">
        <f>'INFO'!$D$19</f>
      </c>
      <c r="U1244" s="186">
        <f>'INFO'!$D$22</f>
        <v>0</v>
      </c>
      <c r="V1244" s="186">
        <f>'INFO'!$D$23</f>
        <v>0</v>
      </c>
      <c r="W1244" t="s" s="187">
        <f>'INFO'!$D$24</f>
      </c>
      <c r="X1244" s="186">
        <f>'INFO'!$D$25</f>
        <v>0</v>
      </c>
      <c r="Y1244" s="186">
        <f>'INFO'!$D$26</f>
        <v>0</v>
      </c>
      <c r="Z1244" s="186">
        <f>'INFO'!$D$27</f>
        <v>0</v>
      </c>
      <c r="AA1244" t="s" s="187">
        <f>'INFO'!$D$28</f>
      </c>
      <c r="AB1244" s="186">
        <f>'INFO'!$D$29</f>
        <v>0</v>
      </c>
      <c r="AC1244" s="189">
        <f>'INFO'!$J$10</f>
        <v>0</v>
      </c>
      <c r="AD1244" s="186">
        <f>'INFO'!$J$9</f>
        <v>0</v>
      </c>
      <c r="AE1244" s="186">
        <f>IF($G$1232&gt;0,10*$G$1232/D1244,0)</f>
        <v>0</v>
      </c>
    </row>
    <row r="1245" ht="15.35" customHeight="1">
      <c r="A1245" t="s" s="180">
        <v>533</v>
      </c>
      <c r="B1245" t="s" s="204">
        <v>143</v>
      </c>
      <c r="C1245" s="205">
        <v>10095</v>
      </c>
      <c r="D1245" s="182">
        <f>_xlfn.SUMIFS('HOLDS'!O1:O155,'HOLDS'!C1:C155,B1245)+_xlfn.SUMIFS('HOLDS'!O1:O155,'HOLDS'!C1:C155,"CH.GR.MISET")</f>
        <v>0</v>
      </c>
      <c r="E1245" t="s" s="183">
        <v>7</v>
      </c>
      <c r="F1245" s="184">
        <f>VLOOKUP(B1245,'HOLDS'!C1:T155,5,FALSE)</f>
        <v>189.5</v>
      </c>
      <c r="G1245" s="182">
        <f>_xlfn.SUMIFS('HOLDS'!O1:O155,'HOLDS'!C1:C155,B1245)</f>
        <v>0</v>
      </c>
      <c r="H1245" s="185">
        <f>F1245*G1245</f>
        <v>0</v>
      </c>
      <c r="I1245" s="186">
        <f>'INFO'!$D$6</f>
        <v>0</v>
      </c>
      <c r="J1245" s="186">
        <f>'INFO'!$D$7</f>
        <v>0</v>
      </c>
      <c r="K1245" t="s" s="187">
        <f>'INFO'!$D$8</f>
      </c>
      <c r="L1245" s="186">
        <f>'INFO'!$D$9</f>
        <v>0</v>
      </c>
      <c r="M1245" s="186">
        <f>'INFO'!$D$10</f>
        <v>0</v>
      </c>
      <c r="N1245" t="s" s="187">
        <f>'INFO'!$D$11</f>
      </c>
      <c r="O1245" s="186">
        <f>'INFO'!$D$13</f>
        <v>0</v>
      </c>
      <c r="P1245" s="186">
        <f>'INFO'!$D$14</f>
        <v>0</v>
      </c>
      <c r="Q1245" t="s" s="187">
        <f>'INFO'!$D$15</f>
      </c>
      <c r="R1245" s="188">
        <f>'INFO'!$D$17</f>
      </c>
      <c r="S1245" t="s" s="187">
        <f>'INFO'!$D$18</f>
      </c>
      <c r="T1245" t="s" s="187">
        <f>'INFO'!$D$19</f>
      </c>
      <c r="U1245" s="186">
        <f>'INFO'!$D$22</f>
        <v>0</v>
      </c>
      <c r="V1245" s="186">
        <f>'INFO'!$D$23</f>
        <v>0</v>
      </c>
      <c r="W1245" t="s" s="187">
        <f>'INFO'!$D$24</f>
      </c>
      <c r="X1245" s="186">
        <f>'INFO'!$D$25</f>
        <v>0</v>
      </c>
      <c r="Y1245" s="186">
        <f>'INFO'!$D$26</f>
        <v>0</v>
      </c>
      <c r="Z1245" s="186">
        <f>'INFO'!$D$27</f>
        <v>0</v>
      </c>
      <c r="AA1245" t="s" s="187">
        <f>'INFO'!$D$28</f>
      </c>
      <c r="AB1245" s="186">
        <f>'INFO'!$D$29</f>
        <v>0</v>
      </c>
      <c r="AC1245" s="189">
        <f>'INFO'!$J$10</f>
        <v>0</v>
      </c>
      <c r="AD1245" s="186">
        <f>'INFO'!$J$9</f>
        <v>0</v>
      </c>
      <c r="AE1245" s="186">
        <f>IF($G$1232&gt;0,10*$G$1232/D1245,0)</f>
        <v>0</v>
      </c>
    </row>
    <row r="1246" ht="15.35" customHeight="1">
      <c r="A1246" t="s" s="180">
        <v>534</v>
      </c>
      <c r="B1246" t="s" s="204">
        <v>145</v>
      </c>
      <c r="C1246" s="205">
        <v>10095</v>
      </c>
      <c r="D1246" s="182">
        <f>_xlfn.SUMIFS('HOLDS'!O1:O155,'HOLDS'!C1:C155,B1246)+_xlfn.SUMIFS('HOLDS'!O1:O155,'HOLDS'!C1:C155,"CH.GR.MISET")</f>
        <v>0</v>
      </c>
      <c r="E1246" t="s" s="183">
        <v>7</v>
      </c>
      <c r="F1246" s="184">
        <f>VLOOKUP(B1246,'HOLDS'!C1:T155,5,FALSE)</f>
        <v>138</v>
      </c>
      <c r="G1246" s="182">
        <f>_xlfn.SUMIFS('HOLDS'!O1:O155,'HOLDS'!C1:C155,B1246)</f>
        <v>0</v>
      </c>
      <c r="H1246" s="185">
        <f>F1246*G1246</f>
        <v>0</v>
      </c>
      <c r="I1246" s="186">
        <f>'INFO'!$D$6</f>
        <v>0</v>
      </c>
      <c r="J1246" s="186">
        <f>'INFO'!$D$7</f>
        <v>0</v>
      </c>
      <c r="K1246" t="s" s="187">
        <f>'INFO'!$D$8</f>
      </c>
      <c r="L1246" s="186">
        <f>'INFO'!$D$9</f>
        <v>0</v>
      </c>
      <c r="M1246" s="186">
        <f>'INFO'!$D$10</f>
        <v>0</v>
      </c>
      <c r="N1246" t="s" s="187">
        <f>'INFO'!$D$11</f>
      </c>
      <c r="O1246" s="186">
        <f>'INFO'!$D$13</f>
        <v>0</v>
      </c>
      <c r="P1246" s="186">
        <f>'INFO'!$D$14</f>
        <v>0</v>
      </c>
      <c r="Q1246" t="s" s="187">
        <f>'INFO'!$D$15</f>
      </c>
      <c r="R1246" s="188">
        <f>'INFO'!$D$17</f>
      </c>
      <c r="S1246" t="s" s="187">
        <f>'INFO'!$D$18</f>
      </c>
      <c r="T1246" t="s" s="187">
        <f>'INFO'!$D$19</f>
      </c>
      <c r="U1246" s="186">
        <f>'INFO'!$D$22</f>
        <v>0</v>
      </c>
      <c r="V1246" s="186">
        <f>'INFO'!$D$23</f>
        <v>0</v>
      </c>
      <c r="W1246" t="s" s="187">
        <f>'INFO'!$D$24</f>
      </c>
      <c r="X1246" s="186">
        <f>'INFO'!$D$25</f>
        <v>0</v>
      </c>
      <c r="Y1246" s="186">
        <f>'INFO'!$D$26</f>
        <v>0</v>
      </c>
      <c r="Z1246" s="186">
        <f>'INFO'!$D$27</f>
        <v>0</v>
      </c>
      <c r="AA1246" t="s" s="187">
        <f>'INFO'!$D$28</f>
      </c>
      <c r="AB1246" s="186">
        <f>'INFO'!$D$29</f>
        <v>0</v>
      </c>
      <c r="AC1246" s="189">
        <f>'INFO'!$J$10</f>
        <v>0</v>
      </c>
      <c r="AD1246" s="186">
        <f>'INFO'!$J$9</f>
        <v>0</v>
      </c>
      <c r="AE1246" s="186">
        <f>IF($G$1232&gt;0,10*$G$1232/D1246,0)</f>
        <v>0</v>
      </c>
    </row>
    <row r="1247" ht="15.35" customHeight="1">
      <c r="A1247" t="s" s="180">
        <v>535</v>
      </c>
      <c r="B1247" t="s" s="204">
        <v>147</v>
      </c>
      <c r="C1247" s="205">
        <v>10095</v>
      </c>
      <c r="D1247" s="182">
        <f>_xlfn.SUMIFS('HOLDS'!O1:O155,'HOLDS'!C1:C155,B1247)+_xlfn.SUMIFS('HOLDS'!O1:O155,'HOLDS'!C1:C155,"CH.GR.MISET")</f>
        <v>0</v>
      </c>
      <c r="E1247" t="s" s="183">
        <v>7</v>
      </c>
      <c r="F1247" s="184">
        <f>VLOOKUP(B1247,'HOLDS'!C1:T155,5,FALSE)</f>
        <v>131.5</v>
      </c>
      <c r="G1247" s="182">
        <f>_xlfn.SUMIFS('HOLDS'!O1:O155,'HOLDS'!C1:C155,B1247)</f>
        <v>0</v>
      </c>
      <c r="H1247" s="185">
        <f>F1247*G1247</f>
        <v>0</v>
      </c>
      <c r="I1247" s="186">
        <f>'INFO'!$D$6</f>
        <v>0</v>
      </c>
      <c r="J1247" s="186">
        <f>'INFO'!$D$7</f>
        <v>0</v>
      </c>
      <c r="K1247" t="s" s="187">
        <f>'INFO'!$D$8</f>
      </c>
      <c r="L1247" s="186">
        <f>'INFO'!$D$9</f>
        <v>0</v>
      </c>
      <c r="M1247" s="186">
        <f>'INFO'!$D$10</f>
        <v>0</v>
      </c>
      <c r="N1247" t="s" s="187">
        <f>'INFO'!$D$11</f>
      </c>
      <c r="O1247" s="186">
        <f>'INFO'!$D$13</f>
        <v>0</v>
      </c>
      <c r="P1247" s="186">
        <f>'INFO'!$D$14</f>
        <v>0</v>
      </c>
      <c r="Q1247" t="s" s="187">
        <f>'INFO'!$D$15</f>
      </c>
      <c r="R1247" s="188">
        <f>'INFO'!$D$17</f>
      </c>
      <c r="S1247" t="s" s="187">
        <f>'INFO'!$D$18</f>
      </c>
      <c r="T1247" t="s" s="187">
        <f>'INFO'!$D$19</f>
      </c>
      <c r="U1247" s="186">
        <f>'INFO'!$D$22</f>
        <v>0</v>
      </c>
      <c r="V1247" s="186">
        <f>'INFO'!$D$23</f>
        <v>0</v>
      </c>
      <c r="W1247" t="s" s="187">
        <f>'INFO'!$D$24</f>
      </c>
      <c r="X1247" s="186">
        <f>'INFO'!$D$25</f>
        <v>0</v>
      </c>
      <c r="Y1247" s="186">
        <f>'INFO'!$D$26</f>
        <v>0</v>
      </c>
      <c r="Z1247" s="186">
        <f>'INFO'!$D$27</f>
        <v>0</v>
      </c>
      <c r="AA1247" t="s" s="187">
        <f>'INFO'!$D$28</f>
      </c>
      <c r="AB1247" s="186">
        <f>'INFO'!$D$29</f>
        <v>0</v>
      </c>
      <c r="AC1247" s="189">
        <f>'INFO'!$J$10</f>
        <v>0</v>
      </c>
      <c r="AD1247" s="186">
        <f>'INFO'!$J$9</f>
        <v>0</v>
      </c>
      <c r="AE1247" s="186">
        <f>IF($G$1232&gt;0,10*$G$1232/D1247,0)</f>
        <v>0</v>
      </c>
    </row>
    <row r="1248" ht="15.35" customHeight="1">
      <c r="A1248" t="s" s="180">
        <v>536</v>
      </c>
      <c r="B1248" t="s" s="204">
        <v>149</v>
      </c>
      <c r="C1248" s="205">
        <v>10095</v>
      </c>
      <c r="D1248" s="182">
        <f>_xlfn.SUMIFS('HOLDS'!O1:O155,'HOLDS'!C1:C155,B1248)+_xlfn.SUMIFS('HOLDS'!O1:O155,'HOLDS'!C1:C155,"CH.GR.MISET")</f>
        <v>0</v>
      </c>
      <c r="E1248" t="s" s="183">
        <v>7</v>
      </c>
      <c r="F1248" s="184">
        <f>VLOOKUP(B1248,'HOLDS'!C1:T155,5,FALSE)</f>
        <v>139.5</v>
      </c>
      <c r="G1248" s="182">
        <f>_xlfn.SUMIFS('HOLDS'!O1:O155,'HOLDS'!C1:C155,B1248)</f>
        <v>0</v>
      </c>
      <c r="H1248" s="185">
        <f>F1248*G1248</f>
        <v>0</v>
      </c>
      <c r="I1248" s="186">
        <f>'INFO'!$D$6</f>
        <v>0</v>
      </c>
      <c r="J1248" s="186">
        <f>'INFO'!$D$7</f>
        <v>0</v>
      </c>
      <c r="K1248" t="s" s="187">
        <f>'INFO'!$D$8</f>
      </c>
      <c r="L1248" s="186">
        <f>'INFO'!$D$9</f>
        <v>0</v>
      </c>
      <c r="M1248" s="186">
        <f>'INFO'!$D$10</f>
        <v>0</v>
      </c>
      <c r="N1248" t="s" s="187">
        <f>'INFO'!$D$11</f>
      </c>
      <c r="O1248" s="186">
        <f>'INFO'!$D$13</f>
        <v>0</v>
      </c>
      <c r="P1248" s="186">
        <f>'INFO'!$D$14</f>
        <v>0</v>
      </c>
      <c r="Q1248" t="s" s="187">
        <f>'INFO'!$D$15</f>
      </c>
      <c r="R1248" s="188">
        <f>'INFO'!$D$17</f>
      </c>
      <c r="S1248" t="s" s="187">
        <f>'INFO'!$D$18</f>
      </c>
      <c r="T1248" t="s" s="187">
        <f>'INFO'!$D$19</f>
      </c>
      <c r="U1248" s="186">
        <f>'INFO'!$D$22</f>
        <v>0</v>
      </c>
      <c r="V1248" s="186">
        <f>'INFO'!$D$23</f>
        <v>0</v>
      </c>
      <c r="W1248" t="s" s="187">
        <f>'INFO'!$D$24</f>
      </c>
      <c r="X1248" s="186">
        <f>'INFO'!$D$25</f>
        <v>0</v>
      </c>
      <c r="Y1248" s="186">
        <f>'INFO'!$D$26</f>
        <v>0</v>
      </c>
      <c r="Z1248" s="186">
        <f>'INFO'!$D$27</f>
        <v>0</v>
      </c>
      <c r="AA1248" t="s" s="187">
        <f>'INFO'!$D$28</f>
      </c>
      <c r="AB1248" s="186">
        <f>'INFO'!$D$29</f>
        <v>0</v>
      </c>
      <c r="AC1248" s="189">
        <f>'INFO'!$J$10</f>
        <v>0</v>
      </c>
      <c r="AD1248" s="186">
        <f>'INFO'!$J$9</f>
        <v>0</v>
      </c>
      <c r="AE1248" s="186">
        <f>IF($G$1232&gt;0,10*$G$1232/D1248,0)</f>
        <v>0</v>
      </c>
    </row>
    <row r="1249" ht="15.35" customHeight="1">
      <c r="A1249" t="s" s="180">
        <v>537</v>
      </c>
      <c r="B1249" t="s" s="204">
        <v>151</v>
      </c>
      <c r="C1249" s="205">
        <v>10095</v>
      </c>
      <c r="D1249" s="182">
        <f>_xlfn.SUMIFS('HOLDS'!O1:O155,'HOLDS'!C1:C155,B1249)+_xlfn.SUMIFS('HOLDS'!O1:O155,'HOLDS'!C1:C155,"CH.GR.MISET")</f>
        <v>0</v>
      </c>
      <c r="E1249" t="s" s="183">
        <v>7</v>
      </c>
      <c r="F1249" s="184">
        <f>VLOOKUP(B1249,'HOLDS'!C1:T155,5,FALSE)</f>
        <v>156.5</v>
      </c>
      <c r="G1249" s="182">
        <f>_xlfn.SUMIFS('HOLDS'!O1:O155,'HOLDS'!C1:C155,B1249)</f>
        <v>0</v>
      </c>
      <c r="H1249" s="185">
        <f>F1249*G1249</f>
        <v>0</v>
      </c>
      <c r="I1249" s="186">
        <f>'INFO'!$D$6</f>
        <v>0</v>
      </c>
      <c r="J1249" s="186">
        <f>'INFO'!$D$7</f>
        <v>0</v>
      </c>
      <c r="K1249" t="s" s="187">
        <f>'INFO'!$D$8</f>
      </c>
      <c r="L1249" s="186">
        <f>'INFO'!$D$9</f>
        <v>0</v>
      </c>
      <c r="M1249" s="186">
        <f>'INFO'!$D$10</f>
        <v>0</v>
      </c>
      <c r="N1249" t="s" s="187">
        <f>'INFO'!$D$11</f>
      </c>
      <c r="O1249" s="186">
        <f>'INFO'!$D$13</f>
        <v>0</v>
      </c>
      <c r="P1249" s="186">
        <f>'INFO'!$D$14</f>
        <v>0</v>
      </c>
      <c r="Q1249" t="s" s="187">
        <f>'INFO'!$D$15</f>
      </c>
      <c r="R1249" s="188">
        <f>'INFO'!$D$17</f>
      </c>
      <c r="S1249" t="s" s="187">
        <f>'INFO'!$D$18</f>
      </c>
      <c r="T1249" t="s" s="187">
        <f>'INFO'!$D$19</f>
      </c>
      <c r="U1249" s="186">
        <f>'INFO'!$D$22</f>
        <v>0</v>
      </c>
      <c r="V1249" s="186">
        <f>'INFO'!$D$23</f>
        <v>0</v>
      </c>
      <c r="W1249" t="s" s="187">
        <f>'INFO'!$D$24</f>
      </c>
      <c r="X1249" s="186">
        <f>'INFO'!$D$25</f>
        <v>0</v>
      </c>
      <c r="Y1249" s="186">
        <f>'INFO'!$D$26</f>
        <v>0</v>
      </c>
      <c r="Z1249" s="186">
        <f>'INFO'!$D$27</f>
        <v>0</v>
      </c>
      <c r="AA1249" t="s" s="187">
        <f>'INFO'!$D$28</f>
      </c>
      <c r="AB1249" s="186">
        <f>'INFO'!$D$29</f>
        <v>0</v>
      </c>
      <c r="AC1249" s="189">
        <f>'INFO'!$J$10</f>
        <v>0</v>
      </c>
      <c r="AD1249" s="186">
        <f>'INFO'!$J$9</f>
        <v>0</v>
      </c>
      <c r="AE1249" s="186">
        <f>IF($G$1232&gt;0,10*$G$1232/D1249,0)</f>
        <v>0</v>
      </c>
    </row>
    <row r="1250" ht="15.35" customHeight="1">
      <c r="A1250" t="s" s="180">
        <v>538</v>
      </c>
      <c r="B1250" t="s" s="204">
        <v>153</v>
      </c>
      <c r="C1250" s="205">
        <v>10095</v>
      </c>
      <c r="D1250" s="182">
        <f>_xlfn.SUMIFS('HOLDS'!O1:O155,'HOLDS'!C1:C155,B1250)+_xlfn.SUMIFS('HOLDS'!O1:O155,'HOLDS'!C1:C155,"CH.GR.MISET")</f>
        <v>0</v>
      </c>
      <c r="E1250" t="s" s="183">
        <v>7</v>
      </c>
      <c r="F1250" s="184">
        <f>VLOOKUP(B1250,'HOLDS'!C1:T155,5,FALSE)</f>
        <v>151</v>
      </c>
      <c r="G1250" s="182">
        <f>_xlfn.SUMIFS('HOLDS'!O1:O155,'HOLDS'!C1:C155,B1250)</f>
        <v>0</v>
      </c>
      <c r="H1250" s="185">
        <f>F1250*G1250</f>
        <v>0</v>
      </c>
      <c r="I1250" s="186">
        <f>'INFO'!$D$6</f>
        <v>0</v>
      </c>
      <c r="J1250" s="186">
        <f>'INFO'!$D$7</f>
        <v>0</v>
      </c>
      <c r="K1250" t="s" s="187">
        <f>'INFO'!$D$8</f>
      </c>
      <c r="L1250" s="186">
        <f>'INFO'!$D$9</f>
        <v>0</v>
      </c>
      <c r="M1250" s="186">
        <f>'INFO'!$D$10</f>
        <v>0</v>
      </c>
      <c r="N1250" t="s" s="187">
        <f>'INFO'!$D$11</f>
      </c>
      <c r="O1250" s="186">
        <f>'INFO'!$D$13</f>
        <v>0</v>
      </c>
      <c r="P1250" s="186">
        <f>'INFO'!$D$14</f>
        <v>0</v>
      </c>
      <c r="Q1250" t="s" s="187">
        <f>'INFO'!$D$15</f>
      </c>
      <c r="R1250" s="188">
        <f>'INFO'!$D$17</f>
      </c>
      <c r="S1250" t="s" s="187">
        <f>'INFO'!$D$18</f>
      </c>
      <c r="T1250" t="s" s="187">
        <f>'INFO'!$D$19</f>
      </c>
      <c r="U1250" s="186">
        <f>'INFO'!$D$22</f>
        <v>0</v>
      </c>
      <c r="V1250" s="186">
        <f>'INFO'!$D$23</f>
        <v>0</v>
      </c>
      <c r="W1250" t="s" s="187">
        <f>'INFO'!$D$24</f>
      </c>
      <c r="X1250" s="186">
        <f>'INFO'!$D$25</f>
        <v>0</v>
      </c>
      <c r="Y1250" s="186">
        <f>'INFO'!$D$26</f>
        <v>0</v>
      </c>
      <c r="Z1250" s="186">
        <f>'INFO'!$D$27</f>
        <v>0</v>
      </c>
      <c r="AA1250" t="s" s="187">
        <f>'INFO'!$D$28</f>
      </c>
      <c r="AB1250" s="186">
        <f>'INFO'!$D$29</f>
        <v>0</v>
      </c>
      <c r="AC1250" s="189">
        <f>'INFO'!$J$10</f>
        <v>0</v>
      </c>
      <c r="AD1250" s="186">
        <f>'INFO'!$J$9</f>
        <v>0</v>
      </c>
      <c r="AE1250" s="186">
        <f>IF($G$1232&gt;0,10*$G$1232/D1250,0)</f>
        <v>0</v>
      </c>
    </row>
    <row r="1251" ht="15.35" customHeight="1">
      <c r="A1251" t="s" s="180">
        <v>539</v>
      </c>
      <c r="B1251" t="s" s="204">
        <v>155</v>
      </c>
      <c r="C1251" s="205">
        <v>10095</v>
      </c>
      <c r="D1251" s="182">
        <f>_xlfn.SUMIFS('HOLDS'!O1:O155,'HOLDS'!C1:C155,B1251)+_xlfn.SUMIFS('HOLDS'!O1:O155,'HOLDS'!C1:C155,"CH.GR.MISET")</f>
        <v>0</v>
      </c>
      <c r="E1251" t="s" s="183">
        <v>7</v>
      </c>
      <c r="F1251" s="184">
        <f>VLOOKUP(B1251,'HOLDS'!C1:T155,5,FALSE)</f>
        <v>162.5</v>
      </c>
      <c r="G1251" s="182">
        <f>_xlfn.SUMIFS('HOLDS'!O1:O155,'HOLDS'!C1:C155,B1251)</f>
        <v>0</v>
      </c>
      <c r="H1251" s="185">
        <f>F1251*G1251</f>
        <v>0</v>
      </c>
      <c r="I1251" s="186">
        <f>'INFO'!$D$6</f>
        <v>0</v>
      </c>
      <c r="J1251" s="186">
        <f>'INFO'!$D$7</f>
        <v>0</v>
      </c>
      <c r="K1251" t="s" s="187">
        <f>'INFO'!$D$8</f>
      </c>
      <c r="L1251" s="186">
        <f>'INFO'!$D$9</f>
        <v>0</v>
      </c>
      <c r="M1251" s="186">
        <f>'INFO'!$D$10</f>
        <v>0</v>
      </c>
      <c r="N1251" t="s" s="187">
        <f>'INFO'!$D$11</f>
      </c>
      <c r="O1251" s="186">
        <f>'INFO'!$D$13</f>
        <v>0</v>
      </c>
      <c r="P1251" s="186">
        <f>'INFO'!$D$14</f>
        <v>0</v>
      </c>
      <c r="Q1251" t="s" s="187">
        <f>'INFO'!$D$15</f>
      </c>
      <c r="R1251" s="188">
        <f>'INFO'!$D$17</f>
      </c>
      <c r="S1251" t="s" s="187">
        <f>'INFO'!$D$18</f>
      </c>
      <c r="T1251" t="s" s="187">
        <f>'INFO'!$D$19</f>
      </c>
      <c r="U1251" s="186">
        <f>'INFO'!$D$22</f>
        <v>0</v>
      </c>
      <c r="V1251" s="186">
        <f>'INFO'!$D$23</f>
        <v>0</v>
      </c>
      <c r="W1251" t="s" s="187">
        <f>'INFO'!$D$24</f>
      </c>
      <c r="X1251" s="186">
        <f>'INFO'!$D$25</f>
        <v>0</v>
      </c>
      <c r="Y1251" s="186">
        <f>'INFO'!$D$26</f>
        <v>0</v>
      </c>
      <c r="Z1251" s="186">
        <f>'INFO'!$D$27</f>
        <v>0</v>
      </c>
      <c r="AA1251" t="s" s="187">
        <f>'INFO'!$D$28</f>
      </c>
      <c r="AB1251" s="186">
        <f>'INFO'!$D$29</f>
        <v>0</v>
      </c>
      <c r="AC1251" s="189">
        <f>'INFO'!$J$10</f>
        <v>0</v>
      </c>
      <c r="AD1251" s="186">
        <f>'INFO'!$J$9</f>
        <v>0</v>
      </c>
      <c r="AE1251" s="186">
        <f>IF($G$1232&gt;0,10*$G$1232/D1251,0)</f>
        <v>0</v>
      </c>
    </row>
    <row r="1252" ht="15.35" customHeight="1">
      <c r="A1252" t="s" s="180">
        <v>540</v>
      </c>
      <c r="B1252" t="s" s="204">
        <v>157</v>
      </c>
      <c r="C1252" s="205">
        <v>10095</v>
      </c>
      <c r="D1252" s="182">
        <f>_xlfn.SUMIFS('HOLDS'!O1:O155,'HOLDS'!C1:C155,B1252)+_xlfn.SUMIFS('HOLDS'!O1:O155,'HOLDS'!C1:C155,"CH.GR.MISET")</f>
        <v>0</v>
      </c>
      <c r="E1252" t="s" s="183">
        <v>7</v>
      </c>
      <c r="F1252" s="184">
        <f>VLOOKUP(B1252,'HOLDS'!C1:T155,5,FALSE)</f>
        <v>139.5</v>
      </c>
      <c r="G1252" s="182">
        <f>_xlfn.SUMIFS('HOLDS'!O1:O155,'HOLDS'!C1:C155,B1252)</f>
        <v>0</v>
      </c>
      <c r="H1252" s="185">
        <f>F1252*G1252</f>
        <v>0</v>
      </c>
      <c r="I1252" s="186">
        <f>'INFO'!$D$6</f>
        <v>0</v>
      </c>
      <c r="J1252" s="186">
        <f>'INFO'!$D$7</f>
        <v>0</v>
      </c>
      <c r="K1252" t="s" s="187">
        <f>'INFO'!$D$8</f>
      </c>
      <c r="L1252" s="186">
        <f>'INFO'!$D$9</f>
        <v>0</v>
      </c>
      <c r="M1252" s="186">
        <f>'INFO'!$D$10</f>
        <v>0</v>
      </c>
      <c r="N1252" t="s" s="187">
        <f>'INFO'!$D$11</f>
      </c>
      <c r="O1252" s="186">
        <f>'INFO'!$D$13</f>
        <v>0</v>
      </c>
      <c r="P1252" s="186">
        <f>'INFO'!$D$14</f>
        <v>0</v>
      </c>
      <c r="Q1252" t="s" s="187">
        <f>'INFO'!$D$15</f>
      </c>
      <c r="R1252" s="188">
        <f>'INFO'!$D$17</f>
      </c>
      <c r="S1252" t="s" s="187">
        <f>'INFO'!$D$18</f>
      </c>
      <c r="T1252" t="s" s="187">
        <f>'INFO'!$D$19</f>
      </c>
      <c r="U1252" s="186">
        <f>'INFO'!$D$22</f>
        <v>0</v>
      </c>
      <c r="V1252" s="186">
        <f>'INFO'!$D$23</f>
        <v>0</v>
      </c>
      <c r="W1252" t="s" s="187">
        <f>'INFO'!$D$24</f>
      </c>
      <c r="X1252" s="186">
        <f>'INFO'!$D$25</f>
        <v>0</v>
      </c>
      <c r="Y1252" s="186">
        <f>'INFO'!$D$26</f>
        <v>0</v>
      </c>
      <c r="Z1252" s="186">
        <f>'INFO'!$D$27</f>
        <v>0</v>
      </c>
      <c r="AA1252" t="s" s="187">
        <f>'INFO'!$D$28</f>
      </c>
      <c r="AB1252" s="186">
        <f>'INFO'!$D$29</f>
        <v>0</v>
      </c>
      <c r="AC1252" s="189">
        <f>'INFO'!$J$10</f>
        <v>0</v>
      </c>
      <c r="AD1252" s="186">
        <f>'INFO'!$J$9</f>
        <v>0</v>
      </c>
      <c r="AE1252" s="186">
        <f>IF($G$1232&gt;0,10*$G$1232/D1252,0)</f>
        <v>0</v>
      </c>
    </row>
    <row r="1253" ht="15.35" customHeight="1">
      <c r="A1253" t="s" s="180">
        <v>541</v>
      </c>
      <c r="B1253" t="s" s="204">
        <v>160</v>
      </c>
      <c r="C1253" s="205">
        <v>10095</v>
      </c>
      <c r="D1253" s="182">
        <f>_xlfn.SUMIFS('HOLDS'!O1:O155,'HOLDS'!C1:C155,B1253)+_xlfn.SUMIFS('HOLDS'!O1:O155,'HOLDS'!C1:C155,"CH.GR.MISET")</f>
        <v>0</v>
      </c>
      <c r="E1253" t="s" s="183">
        <v>7</v>
      </c>
      <c r="F1253" s="184">
        <f>VLOOKUP(B1253,'HOLDS'!C1:T155,5,FALSE)</f>
        <v>227.5</v>
      </c>
      <c r="G1253" s="182">
        <f>_xlfn.SUMIFS('HOLDS'!O1:O155,'HOLDS'!C1:C155,B1253)</f>
        <v>0</v>
      </c>
      <c r="H1253" s="185">
        <f>F1253*G1253</f>
        <v>0</v>
      </c>
      <c r="I1253" s="186">
        <f>'INFO'!$D$6</f>
        <v>0</v>
      </c>
      <c r="J1253" s="186">
        <f>'INFO'!$D$7</f>
        <v>0</v>
      </c>
      <c r="K1253" t="s" s="187">
        <f>'INFO'!$D$8</f>
      </c>
      <c r="L1253" s="186">
        <f>'INFO'!$D$9</f>
        <v>0</v>
      </c>
      <c r="M1253" s="186">
        <f>'INFO'!$D$10</f>
        <v>0</v>
      </c>
      <c r="N1253" t="s" s="187">
        <f>'INFO'!$D$11</f>
      </c>
      <c r="O1253" s="186">
        <f>'INFO'!$D$13</f>
        <v>0</v>
      </c>
      <c r="P1253" s="186">
        <f>'INFO'!$D$14</f>
        <v>0</v>
      </c>
      <c r="Q1253" t="s" s="187">
        <f>'INFO'!$D$15</f>
      </c>
      <c r="R1253" s="188">
        <f>'INFO'!$D$17</f>
      </c>
      <c r="S1253" t="s" s="187">
        <f>'INFO'!$D$18</f>
      </c>
      <c r="T1253" t="s" s="187">
        <f>'INFO'!$D$19</f>
      </c>
      <c r="U1253" s="186">
        <f>'INFO'!$D$22</f>
        <v>0</v>
      </c>
      <c r="V1253" s="186">
        <f>'INFO'!$D$23</f>
        <v>0</v>
      </c>
      <c r="W1253" t="s" s="187">
        <f>'INFO'!$D$24</f>
      </c>
      <c r="X1253" s="186">
        <f>'INFO'!$D$25</f>
        <v>0</v>
      </c>
      <c r="Y1253" s="186">
        <f>'INFO'!$D$26</f>
        <v>0</v>
      </c>
      <c r="Z1253" s="186">
        <f>'INFO'!$D$27</f>
        <v>0</v>
      </c>
      <c r="AA1253" t="s" s="187">
        <f>'INFO'!$D$28</f>
      </c>
      <c r="AB1253" s="186">
        <f>'INFO'!$D$29</f>
        <v>0</v>
      </c>
      <c r="AC1253" s="189">
        <f>'INFO'!$J$10</f>
        <v>0</v>
      </c>
      <c r="AD1253" s="186">
        <f>'INFO'!$J$9</f>
        <v>0</v>
      </c>
      <c r="AE1253" s="186">
        <f>IF($G$1232&gt;0,10*$G$1232/D1253,0)</f>
        <v>0</v>
      </c>
    </row>
    <row r="1254" ht="15.35" customHeight="1">
      <c r="A1254" t="s" s="180">
        <v>542</v>
      </c>
      <c r="B1254" t="s" s="204">
        <v>162</v>
      </c>
      <c r="C1254" s="205">
        <v>10095</v>
      </c>
      <c r="D1254" s="182">
        <f>_xlfn.SUMIFS('HOLDS'!O1:O155,'HOLDS'!C1:C155,B1254)+_xlfn.SUMIFS('HOLDS'!O1:O155,'HOLDS'!C1:C155,"CH.GR.MISET")</f>
        <v>0</v>
      </c>
      <c r="E1254" t="s" s="183">
        <v>7</v>
      </c>
      <c r="F1254" s="184">
        <f>VLOOKUP(B1254,'HOLDS'!C1:T155,5,FALSE)</f>
        <v>156</v>
      </c>
      <c r="G1254" s="182">
        <f>_xlfn.SUMIFS('HOLDS'!O1:O155,'HOLDS'!C1:C155,B1254)</f>
        <v>0</v>
      </c>
      <c r="H1254" s="185">
        <f>F1254*G1254</f>
        <v>0</v>
      </c>
      <c r="I1254" s="186">
        <f>'INFO'!$D$6</f>
        <v>0</v>
      </c>
      <c r="J1254" s="186">
        <f>'INFO'!$D$7</f>
        <v>0</v>
      </c>
      <c r="K1254" t="s" s="187">
        <f>'INFO'!$D$8</f>
      </c>
      <c r="L1254" s="186">
        <f>'INFO'!$D$9</f>
        <v>0</v>
      </c>
      <c r="M1254" s="186">
        <f>'INFO'!$D$10</f>
        <v>0</v>
      </c>
      <c r="N1254" t="s" s="187">
        <f>'INFO'!$D$11</f>
      </c>
      <c r="O1254" s="186">
        <f>'INFO'!$D$13</f>
        <v>0</v>
      </c>
      <c r="P1254" s="186">
        <f>'INFO'!$D$14</f>
        <v>0</v>
      </c>
      <c r="Q1254" t="s" s="187">
        <f>'INFO'!$D$15</f>
      </c>
      <c r="R1254" s="188">
        <f>'INFO'!$D$17</f>
      </c>
      <c r="S1254" t="s" s="187">
        <f>'INFO'!$D$18</f>
      </c>
      <c r="T1254" t="s" s="187">
        <f>'INFO'!$D$19</f>
      </c>
      <c r="U1254" s="186">
        <f>'INFO'!$D$22</f>
        <v>0</v>
      </c>
      <c r="V1254" s="186">
        <f>'INFO'!$D$23</f>
        <v>0</v>
      </c>
      <c r="W1254" t="s" s="187">
        <f>'INFO'!$D$24</f>
      </c>
      <c r="X1254" s="186">
        <f>'INFO'!$D$25</f>
        <v>0</v>
      </c>
      <c r="Y1254" s="186">
        <f>'INFO'!$D$26</f>
        <v>0</v>
      </c>
      <c r="Z1254" s="186">
        <f>'INFO'!$D$27</f>
        <v>0</v>
      </c>
      <c r="AA1254" t="s" s="187">
        <f>'INFO'!$D$28</f>
      </c>
      <c r="AB1254" s="186">
        <f>'INFO'!$D$29</f>
        <v>0</v>
      </c>
      <c r="AC1254" s="189">
        <f>'INFO'!$J$10</f>
        <v>0</v>
      </c>
      <c r="AD1254" s="186">
        <f>'INFO'!$J$9</f>
        <v>0</v>
      </c>
      <c r="AE1254" s="186">
        <f>IF($G$1232&gt;0,10*$G$1232/D1254,0)</f>
        <v>0</v>
      </c>
    </row>
    <row r="1255" ht="15.35" customHeight="1">
      <c r="A1255" t="s" s="180">
        <v>543</v>
      </c>
      <c r="B1255" t="s" s="204">
        <v>164</v>
      </c>
      <c r="C1255" s="205">
        <v>10095</v>
      </c>
      <c r="D1255" s="182">
        <f>_xlfn.SUMIFS('HOLDS'!O1:O155,'HOLDS'!C1:C155,B1255)+_xlfn.SUMIFS('HOLDS'!O1:O155,'HOLDS'!C1:C155,"CH.GR.MISET")</f>
        <v>0</v>
      </c>
      <c r="E1255" t="s" s="183">
        <v>7</v>
      </c>
      <c r="F1255" s="184">
        <f>VLOOKUP(B1255,'HOLDS'!C1:T155,5,FALSE)</f>
        <v>148</v>
      </c>
      <c r="G1255" s="182">
        <f>_xlfn.SUMIFS('HOLDS'!O1:O155,'HOLDS'!C1:C155,B1255)</f>
        <v>0</v>
      </c>
      <c r="H1255" s="185">
        <f>F1255*G1255</f>
        <v>0</v>
      </c>
      <c r="I1255" s="186">
        <f>'INFO'!$D$6</f>
        <v>0</v>
      </c>
      <c r="J1255" s="186">
        <f>'INFO'!$D$7</f>
        <v>0</v>
      </c>
      <c r="K1255" t="s" s="187">
        <f>'INFO'!$D$8</f>
      </c>
      <c r="L1255" s="186">
        <f>'INFO'!$D$9</f>
        <v>0</v>
      </c>
      <c r="M1255" s="186">
        <f>'INFO'!$D$10</f>
        <v>0</v>
      </c>
      <c r="N1255" t="s" s="187">
        <f>'INFO'!$D$11</f>
      </c>
      <c r="O1255" s="186">
        <f>'INFO'!$D$13</f>
        <v>0</v>
      </c>
      <c r="P1255" s="186">
        <f>'INFO'!$D$14</f>
        <v>0</v>
      </c>
      <c r="Q1255" t="s" s="187">
        <f>'INFO'!$D$15</f>
      </c>
      <c r="R1255" s="188">
        <f>'INFO'!$D$17</f>
      </c>
      <c r="S1255" t="s" s="187">
        <f>'INFO'!$D$18</f>
      </c>
      <c r="T1255" t="s" s="187">
        <f>'INFO'!$D$19</f>
      </c>
      <c r="U1255" s="186">
        <f>'INFO'!$D$22</f>
        <v>0</v>
      </c>
      <c r="V1255" s="186">
        <f>'INFO'!$D$23</f>
        <v>0</v>
      </c>
      <c r="W1255" t="s" s="187">
        <f>'INFO'!$D$24</f>
      </c>
      <c r="X1255" s="186">
        <f>'INFO'!$D$25</f>
        <v>0</v>
      </c>
      <c r="Y1255" s="186">
        <f>'INFO'!$D$26</f>
        <v>0</v>
      </c>
      <c r="Z1255" s="186">
        <f>'INFO'!$D$27</f>
        <v>0</v>
      </c>
      <c r="AA1255" t="s" s="187">
        <f>'INFO'!$D$28</f>
      </c>
      <c r="AB1255" s="186">
        <f>'INFO'!$D$29</f>
        <v>0</v>
      </c>
      <c r="AC1255" s="189">
        <f>'INFO'!$J$10</f>
        <v>0</v>
      </c>
      <c r="AD1255" s="186">
        <f>'INFO'!$J$9</f>
        <v>0</v>
      </c>
      <c r="AE1255" s="186">
        <f>IF($G$1232&gt;0,10*$G$1232/D1255,0)</f>
        <v>0</v>
      </c>
    </row>
    <row r="1256" ht="15.35" customHeight="1">
      <c r="A1256" t="s" s="180">
        <v>544</v>
      </c>
      <c r="B1256" t="s" s="204">
        <v>166</v>
      </c>
      <c r="C1256" s="205">
        <v>10095</v>
      </c>
      <c r="D1256" s="182">
        <f>_xlfn.SUMIFS('HOLDS'!O1:O155,'HOLDS'!C1:C155,B1256)+_xlfn.SUMIFS('HOLDS'!O1:O155,'HOLDS'!C1:C155,"CH.GR.MISET")</f>
        <v>0</v>
      </c>
      <c r="E1256" t="s" s="183">
        <v>7</v>
      </c>
      <c r="F1256" s="184">
        <f>VLOOKUP(B1256,'HOLDS'!C1:T155,5,FALSE)</f>
        <v>157.5</v>
      </c>
      <c r="G1256" s="182">
        <f>_xlfn.SUMIFS('HOLDS'!O1:O155,'HOLDS'!C1:C155,B1256)</f>
        <v>0</v>
      </c>
      <c r="H1256" s="185">
        <f>F1256*G1256</f>
        <v>0</v>
      </c>
      <c r="I1256" s="186">
        <f>'INFO'!$D$6</f>
        <v>0</v>
      </c>
      <c r="J1256" s="186">
        <f>'INFO'!$D$7</f>
        <v>0</v>
      </c>
      <c r="K1256" t="s" s="187">
        <f>'INFO'!$D$8</f>
      </c>
      <c r="L1256" s="186">
        <f>'INFO'!$D$9</f>
        <v>0</v>
      </c>
      <c r="M1256" s="186">
        <f>'INFO'!$D$10</f>
        <v>0</v>
      </c>
      <c r="N1256" t="s" s="187">
        <f>'INFO'!$D$11</f>
      </c>
      <c r="O1256" s="186">
        <f>'INFO'!$D$13</f>
        <v>0</v>
      </c>
      <c r="P1256" s="186">
        <f>'INFO'!$D$14</f>
        <v>0</v>
      </c>
      <c r="Q1256" t="s" s="187">
        <f>'INFO'!$D$15</f>
      </c>
      <c r="R1256" s="188">
        <f>'INFO'!$D$17</f>
      </c>
      <c r="S1256" t="s" s="187">
        <f>'INFO'!$D$18</f>
      </c>
      <c r="T1256" t="s" s="187">
        <f>'INFO'!$D$19</f>
      </c>
      <c r="U1256" s="186">
        <f>'INFO'!$D$22</f>
        <v>0</v>
      </c>
      <c r="V1256" s="186">
        <f>'INFO'!$D$23</f>
        <v>0</v>
      </c>
      <c r="W1256" t="s" s="187">
        <f>'INFO'!$D$24</f>
      </c>
      <c r="X1256" s="186">
        <f>'INFO'!$D$25</f>
        <v>0</v>
      </c>
      <c r="Y1256" s="186">
        <f>'INFO'!$D$26</f>
        <v>0</v>
      </c>
      <c r="Z1256" s="186">
        <f>'INFO'!$D$27</f>
        <v>0</v>
      </c>
      <c r="AA1256" t="s" s="187">
        <f>'INFO'!$D$28</f>
      </c>
      <c r="AB1256" s="186">
        <f>'INFO'!$D$29</f>
        <v>0</v>
      </c>
      <c r="AC1256" s="189">
        <f>'INFO'!$J$10</f>
        <v>0</v>
      </c>
      <c r="AD1256" s="186">
        <f>'INFO'!$J$9</f>
        <v>0</v>
      </c>
      <c r="AE1256" s="186">
        <f>IF($G$1232&gt;0,10*$G$1232/D1256,0)</f>
        <v>0</v>
      </c>
    </row>
    <row r="1257" ht="15.35" customHeight="1">
      <c r="A1257" t="s" s="180">
        <v>545</v>
      </c>
      <c r="B1257" t="s" s="204">
        <v>168</v>
      </c>
      <c r="C1257" s="205">
        <v>10095</v>
      </c>
      <c r="D1257" s="182">
        <f>_xlfn.SUMIFS('HOLDS'!O1:O155,'HOLDS'!C1:C155,B1257)+_xlfn.SUMIFS('HOLDS'!O1:O155,'HOLDS'!C1:C155,"CH.GR.MISET")</f>
        <v>0</v>
      </c>
      <c r="E1257" t="s" s="183">
        <v>7</v>
      </c>
      <c r="F1257" s="184">
        <f>VLOOKUP(B1257,'HOLDS'!C1:T155,5,FALSE)</f>
        <v>166.5</v>
      </c>
      <c r="G1257" s="182">
        <f>_xlfn.SUMIFS('HOLDS'!O1:O155,'HOLDS'!C1:C155,B1257)</f>
        <v>0</v>
      </c>
      <c r="H1257" s="185">
        <f>F1257*G1257</f>
        <v>0</v>
      </c>
      <c r="I1257" s="186">
        <f>'INFO'!$D$6</f>
        <v>0</v>
      </c>
      <c r="J1257" s="186">
        <f>'INFO'!$D$7</f>
        <v>0</v>
      </c>
      <c r="K1257" t="s" s="187">
        <f>'INFO'!$D$8</f>
      </c>
      <c r="L1257" s="186">
        <f>'INFO'!$D$9</f>
        <v>0</v>
      </c>
      <c r="M1257" s="186">
        <f>'INFO'!$D$10</f>
        <v>0</v>
      </c>
      <c r="N1257" t="s" s="187">
        <f>'INFO'!$D$11</f>
      </c>
      <c r="O1257" s="186">
        <f>'INFO'!$D$13</f>
        <v>0</v>
      </c>
      <c r="P1257" s="186">
        <f>'INFO'!$D$14</f>
        <v>0</v>
      </c>
      <c r="Q1257" t="s" s="187">
        <f>'INFO'!$D$15</f>
      </c>
      <c r="R1257" s="188">
        <f>'INFO'!$D$17</f>
      </c>
      <c r="S1257" t="s" s="187">
        <f>'INFO'!$D$18</f>
      </c>
      <c r="T1257" t="s" s="187">
        <f>'INFO'!$D$19</f>
      </c>
      <c r="U1257" s="186">
        <f>'INFO'!$D$22</f>
        <v>0</v>
      </c>
      <c r="V1257" s="186">
        <f>'INFO'!$D$23</f>
        <v>0</v>
      </c>
      <c r="W1257" t="s" s="187">
        <f>'INFO'!$D$24</f>
      </c>
      <c r="X1257" s="186">
        <f>'INFO'!$D$25</f>
        <v>0</v>
      </c>
      <c r="Y1257" s="186">
        <f>'INFO'!$D$26</f>
        <v>0</v>
      </c>
      <c r="Z1257" s="186">
        <f>'INFO'!$D$27</f>
        <v>0</v>
      </c>
      <c r="AA1257" t="s" s="187">
        <f>'INFO'!$D$28</f>
      </c>
      <c r="AB1257" s="186">
        <f>'INFO'!$D$29</f>
        <v>0</v>
      </c>
      <c r="AC1257" s="189">
        <f>'INFO'!$J$10</f>
        <v>0</v>
      </c>
      <c r="AD1257" s="186">
        <f>'INFO'!$J$9</f>
        <v>0</v>
      </c>
      <c r="AE1257" s="186">
        <f>IF($G$1232&gt;0,10*$G$1232/D1257,0)</f>
        <v>0</v>
      </c>
    </row>
    <row r="1258" ht="15.35" customHeight="1">
      <c r="A1258" t="s" s="180">
        <v>546</v>
      </c>
      <c r="B1258" t="s" s="204">
        <v>170</v>
      </c>
      <c r="C1258" s="205">
        <v>10095</v>
      </c>
      <c r="D1258" s="182">
        <f>_xlfn.SUMIFS('HOLDS'!O1:O155,'HOLDS'!C1:C155,B1258)+_xlfn.SUMIFS('HOLDS'!O1:O155,'HOLDS'!C1:C155,"CH.GR.MISET")</f>
        <v>0</v>
      </c>
      <c r="E1258" t="s" s="183">
        <v>7</v>
      </c>
      <c r="F1258" s="184">
        <f>VLOOKUP(B1258,'HOLDS'!C1:T155,5,FALSE)</f>
        <v>166.5</v>
      </c>
      <c r="G1258" s="182">
        <f>_xlfn.SUMIFS('HOLDS'!O1:O155,'HOLDS'!C1:C155,B1258)</f>
        <v>0</v>
      </c>
      <c r="H1258" s="185">
        <f>F1258*G1258</f>
        <v>0</v>
      </c>
      <c r="I1258" s="186">
        <f>'INFO'!$D$6</f>
        <v>0</v>
      </c>
      <c r="J1258" s="186">
        <f>'INFO'!$D$7</f>
        <v>0</v>
      </c>
      <c r="K1258" t="s" s="187">
        <f>'INFO'!$D$8</f>
      </c>
      <c r="L1258" s="186">
        <f>'INFO'!$D$9</f>
        <v>0</v>
      </c>
      <c r="M1258" s="186">
        <f>'INFO'!$D$10</f>
        <v>0</v>
      </c>
      <c r="N1258" t="s" s="187">
        <f>'INFO'!$D$11</f>
      </c>
      <c r="O1258" s="186">
        <f>'INFO'!$D$13</f>
        <v>0</v>
      </c>
      <c r="P1258" s="186">
        <f>'INFO'!$D$14</f>
        <v>0</v>
      </c>
      <c r="Q1258" t="s" s="187">
        <f>'INFO'!$D$15</f>
      </c>
      <c r="R1258" s="188">
        <f>'INFO'!$D$17</f>
      </c>
      <c r="S1258" t="s" s="187">
        <f>'INFO'!$D$18</f>
      </c>
      <c r="T1258" t="s" s="187">
        <f>'INFO'!$D$19</f>
      </c>
      <c r="U1258" s="186">
        <f>'INFO'!$D$22</f>
        <v>0</v>
      </c>
      <c r="V1258" s="186">
        <f>'INFO'!$D$23</f>
        <v>0</v>
      </c>
      <c r="W1258" t="s" s="187">
        <f>'INFO'!$D$24</f>
      </c>
      <c r="X1258" s="186">
        <f>'INFO'!$D$25</f>
        <v>0</v>
      </c>
      <c r="Y1258" s="186">
        <f>'INFO'!$D$26</f>
        <v>0</v>
      </c>
      <c r="Z1258" s="186">
        <f>'INFO'!$D$27</f>
        <v>0</v>
      </c>
      <c r="AA1258" t="s" s="187">
        <f>'INFO'!$D$28</f>
      </c>
      <c r="AB1258" s="186">
        <f>'INFO'!$D$29</f>
        <v>0</v>
      </c>
      <c r="AC1258" s="189">
        <f>'INFO'!$J$10</f>
        <v>0</v>
      </c>
      <c r="AD1258" s="186">
        <f>'INFO'!$J$9</f>
        <v>0</v>
      </c>
      <c r="AE1258" s="186">
        <f>IF($G$1232&gt;0,10*$G$1232/D1258,0)</f>
        <v>0</v>
      </c>
    </row>
    <row r="1259" ht="15.35" customHeight="1">
      <c r="A1259" t="s" s="180">
        <v>547</v>
      </c>
      <c r="B1259" t="s" s="204">
        <v>172</v>
      </c>
      <c r="C1259" s="205">
        <v>10095</v>
      </c>
      <c r="D1259" s="182">
        <f>_xlfn.SUMIFS('HOLDS'!O1:O155,'HOLDS'!C1:C155,B1259)+_xlfn.SUMIFS('HOLDS'!O1:O155,'HOLDS'!C1:C155,"CH.GR.MISET")</f>
        <v>0</v>
      </c>
      <c r="E1259" t="s" s="183">
        <v>7</v>
      </c>
      <c r="F1259" s="184">
        <f>VLOOKUP(B1259,'HOLDS'!C1:T155,5,FALSE)</f>
        <v>164.5</v>
      </c>
      <c r="G1259" s="182">
        <f>_xlfn.SUMIFS('HOLDS'!O1:O155,'HOLDS'!C1:C155,B1259)</f>
        <v>0</v>
      </c>
      <c r="H1259" s="185">
        <f>F1259*G1259</f>
        <v>0</v>
      </c>
      <c r="I1259" s="186">
        <f>'INFO'!$D$6</f>
        <v>0</v>
      </c>
      <c r="J1259" s="186">
        <f>'INFO'!$D$7</f>
        <v>0</v>
      </c>
      <c r="K1259" t="s" s="187">
        <f>'INFO'!$D$8</f>
      </c>
      <c r="L1259" s="186">
        <f>'INFO'!$D$9</f>
        <v>0</v>
      </c>
      <c r="M1259" s="186">
        <f>'INFO'!$D$10</f>
        <v>0</v>
      </c>
      <c r="N1259" t="s" s="187">
        <f>'INFO'!$D$11</f>
      </c>
      <c r="O1259" s="186">
        <f>'INFO'!$D$13</f>
        <v>0</v>
      </c>
      <c r="P1259" s="186">
        <f>'INFO'!$D$14</f>
        <v>0</v>
      </c>
      <c r="Q1259" t="s" s="187">
        <f>'INFO'!$D$15</f>
      </c>
      <c r="R1259" s="188">
        <f>'INFO'!$D$17</f>
      </c>
      <c r="S1259" t="s" s="187">
        <f>'INFO'!$D$18</f>
      </c>
      <c r="T1259" t="s" s="187">
        <f>'INFO'!$D$19</f>
      </c>
      <c r="U1259" s="186">
        <f>'INFO'!$D$22</f>
        <v>0</v>
      </c>
      <c r="V1259" s="186">
        <f>'INFO'!$D$23</f>
        <v>0</v>
      </c>
      <c r="W1259" t="s" s="187">
        <f>'INFO'!$D$24</f>
      </c>
      <c r="X1259" s="186">
        <f>'INFO'!$D$25</f>
        <v>0</v>
      </c>
      <c r="Y1259" s="186">
        <f>'INFO'!$D$26</f>
        <v>0</v>
      </c>
      <c r="Z1259" s="186">
        <f>'INFO'!$D$27</f>
        <v>0</v>
      </c>
      <c r="AA1259" t="s" s="187">
        <f>'INFO'!$D$28</f>
      </c>
      <c r="AB1259" s="186">
        <f>'INFO'!$D$29</f>
        <v>0</v>
      </c>
      <c r="AC1259" s="189">
        <f>'INFO'!$J$10</f>
        <v>0</v>
      </c>
      <c r="AD1259" s="186">
        <f>'INFO'!$J$9</f>
        <v>0</v>
      </c>
      <c r="AE1259" s="186">
        <f>IF($G$1232&gt;0,10*$G$1232/D1259,0)</f>
        <v>0</v>
      </c>
    </row>
    <row r="1260" ht="15.35" customHeight="1">
      <c r="A1260" t="s" s="180">
        <v>548</v>
      </c>
      <c r="B1260" t="s" s="204">
        <v>174</v>
      </c>
      <c r="C1260" s="205">
        <v>10095</v>
      </c>
      <c r="D1260" s="182">
        <f>_xlfn.SUMIFS('HOLDS'!O1:O155,'HOLDS'!C1:C155,B1260)+_xlfn.SUMIFS('HOLDS'!O1:O155,'HOLDS'!C1:C155,"CH.GR.MISET")</f>
        <v>0</v>
      </c>
      <c r="E1260" t="s" s="183">
        <v>7</v>
      </c>
      <c r="F1260" s="184">
        <f>VLOOKUP(B1260,'HOLDS'!C1:T155,5,FALSE)</f>
        <v>148</v>
      </c>
      <c r="G1260" s="182">
        <f>_xlfn.SUMIFS('HOLDS'!O1:O155,'HOLDS'!C1:C155,B1260)</f>
        <v>0</v>
      </c>
      <c r="H1260" s="185">
        <f>F1260*G1260</f>
        <v>0</v>
      </c>
      <c r="I1260" s="186">
        <f>'INFO'!$D$6</f>
        <v>0</v>
      </c>
      <c r="J1260" s="186">
        <f>'INFO'!$D$7</f>
        <v>0</v>
      </c>
      <c r="K1260" t="s" s="187">
        <f>'INFO'!$D$8</f>
      </c>
      <c r="L1260" s="186">
        <f>'INFO'!$D$9</f>
        <v>0</v>
      </c>
      <c r="M1260" s="186">
        <f>'INFO'!$D$10</f>
        <v>0</v>
      </c>
      <c r="N1260" t="s" s="187">
        <f>'INFO'!$D$11</f>
      </c>
      <c r="O1260" s="186">
        <f>'INFO'!$D$13</f>
        <v>0</v>
      </c>
      <c r="P1260" s="186">
        <f>'INFO'!$D$14</f>
        <v>0</v>
      </c>
      <c r="Q1260" t="s" s="187">
        <f>'INFO'!$D$15</f>
      </c>
      <c r="R1260" s="188">
        <f>'INFO'!$D$17</f>
      </c>
      <c r="S1260" t="s" s="187">
        <f>'INFO'!$D$18</f>
      </c>
      <c r="T1260" t="s" s="187">
        <f>'INFO'!$D$19</f>
      </c>
      <c r="U1260" s="186">
        <f>'INFO'!$D$22</f>
        <v>0</v>
      </c>
      <c r="V1260" s="186">
        <f>'INFO'!$D$23</f>
        <v>0</v>
      </c>
      <c r="W1260" t="s" s="187">
        <f>'INFO'!$D$24</f>
      </c>
      <c r="X1260" s="186">
        <f>'INFO'!$D$25</f>
        <v>0</v>
      </c>
      <c r="Y1260" s="186">
        <f>'INFO'!$D$26</f>
        <v>0</v>
      </c>
      <c r="Z1260" s="186">
        <f>'INFO'!$D$27</f>
        <v>0</v>
      </c>
      <c r="AA1260" t="s" s="187">
        <f>'INFO'!$D$28</f>
      </c>
      <c r="AB1260" s="186">
        <f>'INFO'!$D$29</f>
        <v>0</v>
      </c>
      <c r="AC1260" s="189">
        <f>'INFO'!$J$10</f>
        <v>0</v>
      </c>
      <c r="AD1260" s="186">
        <f>'INFO'!$J$9</f>
        <v>0</v>
      </c>
      <c r="AE1260" s="186">
        <f>IF($G$1232&gt;0,10*$G$1232/D1260,0)</f>
        <v>0</v>
      </c>
    </row>
    <row r="1261" ht="15.35" customHeight="1">
      <c r="A1261" t="s" s="180">
        <v>549</v>
      </c>
      <c r="B1261" t="s" s="204">
        <v>177</v>
      </c>
      <c r="C1261" s="205">
        <v>10095</v>
      </c>
      <c r="D1261" s="182">
        <f>_xlfn.SUMIFS('HOLDS'!O1:O155,'HOLDS'!C1:C155,B1261)+_xlfn.SUMIFS('HOLDS'!O1:O155,'HOLDS'!C1:C155,"CH.GR.MISET")</f>
        <v>0</v>
      </c>
      <c r="E1261" t="s" s="183">
        <v>7</v>
      </c>
      <c r="F1261" s="184">
        <f>VLOOKUP(B1261,'HOLDS'!C1:T155,5,FALSE)</f>
        <v>155</v>
      </c>
      <c r="G1261" s="182">
        <f>_xlfn.SUMIFS('HOLDS'!O1:O155,'HOLDS'!C1:C155,B1261)</f>
        <v>0</v>
      </c>
      <c r="H1261" s="185">
        <f>F1261*G1261</f>
        <v>0</v>
      </c>
      <c r="I1261" s="186">
        <f>'INFO'!$D$6</f>
        <v>0</v>
      </c>
      <c r="J1261" s="186">
        <f>'INFO'!$D$7</f>
        <v>0</v>
      </c>
      <c r="K1261" t="s" s="187">
        <f>'INFO'!$D$8</f>
      </c>
      <c r="L1261" s="186">
        <f>'INFO'!$D$9</f>
        <v>0</v>
      </c>
      <c r="M1261" s="186">
        <f>'INFO'!$D$10</f>
        <v>0</v>
      </c>
      <c r="N1261" t="s" s="187">
        <f>'INFO'!$D$11</f>
      </c>
      <c r="O1261" s="186">
        <f>'INFO'!$D$13</f>
        <v>0</v>
      </c>
      <c r="P1261" s="186">
        <f>'INFO'!$D$14</f>
        <v>0</v>
      </c>
      <c r="Q1261" t="s" s="187">
        <f>'INFO'!$D$15</f>
      </c>
      <c r="R1261" s="188">
        <f>'INFO'!$D$17</f>
      </c>
      <c r="S1261" t="s" s="187">
        <f>'INFO'!$D$18</f>
      </c>
      <c r="T1261" t="s" s="187">
        <f>'INFO'!$D$19</f>
      </c>
      <c r="U1261" s="186">
        <f>'INFO'!$D$22</f>
        <v>0</v>
      </c>
      <c r="V1261" s="186">
        <f>'INFO'!$D$23</f>
        <v>0</v>
      </c>
      <c r="W1261" t="s" s="187">
        <f>'INFO'!$D$24</f>
      </c>
      <c r="X1261" s="186">
        <f>'INFO'!$D$25</f>
        <v>0</v>
      </c>
      <c r="Y1261" s="186">
        <f>'INFO'!$D$26</f>
        <v>0</v>
      </c>
      <c r="Z1261" s="186">
        <f>'INFO'!$D$27</f>
        <v>0</v>
      </c>
      <c r="AA1261" t="s" s="187">
        <f>'INFO'!$D$28</f>
      </c>
      <c r="AB1261" s="186">
        <f>'INFO'!$D$29</f>
        <v>0</v>
      </c>
      <c r="AC1261" s="189">
        <f>'INFO'!$J$10</f>
        <v>0</v>
      </c>
      <c r="AD1261" s="186">
        <f>'INFO'!$J$9</f>
        <v>0</v>
      </c>
      <c r="AE1261" s="186">
        <f>IF($G$1232&gt;0,10*$G$1232/D1261,0)</f>
        <v>0</v>
      </c>
    </row>
    <row r="1262" ht="15.35" customHeight="1">
      <c r="A1262" t="s" s="180">
        <v>550</v>
      </c>
      <c r="B1262" t="s" s="204">
        <v>180</v>
      </c>
      <c r="C1262" s="205">
        <v>10095</v>
      </c>
      <c r="D1262" s="182">
        <f>_xlfn.SUMIFS('HOLDS'!O1:O155,'HOLDS'!C1:C155,B1262)+_xlfn.SUMIFS('HOLDS'!O1:O155,'HOLDS'!C1:C155,"CH.GR.MISET")</f>
        <v>0</v>
      </c>
      <c r="E1262" t="s" s="183">
        <v>7</v>
      </c>
      <c r="F1262" s="184">
        <f>VLOOKUP(B1262,'HOLDS'!C1:T155,5,FALSE)</f>
        <v>140</v>
      </c>
      <c r="G1262" s="182">
        <f>_xlfn.SUMIFS('HOLDS'!O1:O155,'HOLDS'!C1:C155,B1262)</f>
        <v>0</v>
      </c>
      <c r="H1262" s="185">
        <f>F1262*G1262</f>
        <v>0</v>
      </c>
      <c r="I1262" s="186">
        <f>'INFO'!$D$6</f>
        <v>0</v>
      </c>
      <c r="J1262" s="186">
        <f>'INFO'!$D$7</f>
        <v>0</v>
      </c>
      <c r="K1262" t="s" s="187">
        <f>'INFO'!$D$8</f>
      </c>
      <c r="L1262" s="186">
        <f>'INFO'!$D$9</f>
        <v>0</v>
      </c>
      <c r="M1262" s="186">
        <f>'INFO'!$D$10</f>
        <v>0</v>
      </c>
      <c r="N1262" t="s" s="187">
        <f>'INFO'!$D$11</f>
      </c>
      <c r="O1262" s="186">
        <f>'INFO'!$D$13</f>
        <v>0</v>
      </c>
      <c r="P1262" s="186">
        <f>'INFO'!$D$14</f>
        <v>0</v>
      </c>
      <c r="Q1262" t="s" s="187">
        <f>'INFO'!$D$15</f>
      </c>
      <c r="R1262" s="188">
        <f>'INFO'!$D$17</f>
      </c>
      <c r="S1262" t="s" s="187">
        <f>'INFO'!$D$18</f>
      </c>
      <c r="T1262" t="s" s="187">
        <f>'INFO'!$D$19</f>
      </c>
      <c r="U1262" s="186">
        <f>'INFO'!$D$22</f>
        <v>0</v>
      </c>
      <c r="V1262" s="186">
        <f>'INFO'!$D$23</f>
        <v>0</v>
      </c>
      <c r="W1262" t="s" s="187">
        <f>'INFO'!$D$24</f>
      </c>
      <c r="X1262" s="186">
        <f>'INFO'!$D$25</f>
        <v>0</v>
      </c>
      <c r="Y1262" s="186">
        <f>'INFO'!$D$26</f>
        <v>0</v>
      </c>
      <c r="Z1262" s="186">
        <f>'INFO'!$D$27</f>
        <v>0</v>
      </c>
      <c r="AA1262" t="s" s="187">
        <f>'INFO'!$D$28</f>
      </c>
      <c r="AB1262" s="186">
        <f>'INFO'!$D$29</f>
        <v>0</v>
      </c>
      <c r="AC1262" s="189">
        <f>'INFO'!$J$10</f>
        <v>0</v>
      </c>
      <c r="AD1262" s="186">
        <f>'INFO'!$J$9</f>
        <v>0</v>
      </c>
      <c r="AE1262" s="191">
        <f>IF($G$1232&gt;0,10*$G$1232/D1262,0)</f>
        <v>0</v>
      </c>
    </row>
    <row r="1263" ht="15.35" customHeight="1">
      <c r="A1263" t="s" s="192">
        <v>551</v>
      </c>
      <c r="B1263" t="s" s="202">
        <v>331</v>
      </c>
      <c r="C1263" s="203">
        <v>10095</v>
      </c>
      <c r="D1263" s="169"/>
      <c r="E1263" t="s" s="194">
        <v>7</v>
      </c>
      <c r="F1263" s="195">
        <f>VLOOKUP(B1263,'MACROS'!C1:T87,5,FALSE)</f>
        <v>1993.5</v>
      </c>
      <c r="G1263" s="172">
        <f>_xlfn.SUMIFS('MACROS'!O1:O87,'MACROS'!C1:C87,B1263)</f>
        <v>0</v>
      </c>
      <c r="H1263" s="196">
        <f>F1263*G1263</f>
        <v>0</v>
      </c>
      <c r="I1263" s="197">
        <f>'INFO'!$D$6</f>
        <v>0</v>
      </c>
      <c r="J1263" s="197">
        <f>'INFO'!$D$7</f>
        <v>0</v>
      </c>
      <c r="K1263" t="s" s="198">
        <f>'INFO'!$D$8</f>
      </c>
      <c r="L1263" s="197">
        <f>'INFO'!$D$9</f>
        <v>0</v>
      </c>
      <c r="M1263" s="197">
        <f>'INFO'!$D$10</f>
        <v>0</v>
      </c>
      <c r="N1263" t="s" s="198">
        <f>'INFO'!$D$11</f>
      </c>
      <c r="O1263" s="197">
        <f>'INFO'!$D$13</f>
        <v>0</v>
      </c>
      <c r="P1263" s="197">
        <f>'INFO'!$D$14</f>
        <v>0</v>
      </c>
      <c r="Q1263" t="s" s="198">
        <f>'INFO'!$D$15</f>
      </c>
      <c r="R1263" s="199">
        <f>'INFO'!$D$17</f>
      </c>
      <c r="S1263" t="s" s="198">
        <f>'INFO'!$D$18</f>
      </c>
      <c r="T1263" t="s" s="198">
        <f>'INFO'!$D$19</f>
      </c>
      <c r="U1263" s="197">
        <f>'INFO'!$D$22</f>
        <v>0</v>
      </c>
      <c r="V1263" s="197">
        <f>'INFO'!$D$23</f>
        <v>0</v>
      </c>
      <c r="W1263" t="s" s="198">
        <f>'INFO'!$D$24</f>
      </c>
      <c r="X1263" s="197">
        <f>'INFO'!$D$25</f>
        <v>0</v>
      </c>
      <c r="Y1263" s="197">
        <f>'INFO'!$D$26</f>
        <v>0</v>
      </c>
      <c r="Z1263" s="197">
        <f>'INFO'!$D$27</f>
        <v>0</v>
      </c>
      <c r="AA1263" t="s" s="198">
        <f>'INFO'!$D$28</f>
      </c>
      <c r="AB1263" s="197">
        <f>'INFO'!$D$29</f>
        <v>0</v>
      </c>
      <c r="AC1263" s="200">
        <f>'INFO'!$J$10</f>
        <v>0</v>
      </c>
      <c r="AD1263" s="201">
        <f>'INFO'!$J$9</f>
        <v>0</v>
      </c>
      <c r="AE1263" s="179"/>
    </row>
    <row r="1264" ht="15.35" customHeight="1">
      <c r="A1264" t="s" s="180">
        <v>552</v>
      </c>
      <c r="B1264" t="s" s="204">
        <v>333</v>
      </c>
      <c r="C1264" s="205">
        <v>10095</v>
      </c>
      <c r="D1264" s="182">
        <f>_xlfn.SUMIFS('MACROS'!O1:O87,'MACROS'!C1:C87,B1264)+_xlfn.SUMIFS('MACROS'!O1:O87,'MACROS'!C1:C87,"CH.VM.MISET")</f>
        <v>0</v>
      </c>
      <c r="E1264" t="s" s="183">
        <v>7</v>
      </c>
      <c r="F1264" s="184">
        <f>VLOOKUP(B1264,'MACROS'!C1:T87,5,FALSE)</f>
        <v>164.5</v>
      </c>
      <c r="G1264" s="182">
        <f>_xlfn.SUMIFS('MACROS'!O1:O87,'MACROS'!C1:C87,B1264)</f>
        <v>0</v>
      </c>
      <c r="H1264" s="185">
        <f>F1264*G1264</f>
        <v>0</v>
      </c>
      <c r="I1264" s="186">
        <f>'INFO'!$D$6</f>
        <v>0</v>
      </c>
      <c r="J1264" s="186">
        <f>'INFO'!$D$7</f>
        <v>0</v>
      </c>
      <c r="K1264" t="s" s="187">
        <f>'INFO'!$D$8</f>
      </c>
      <c r="L1264" s="186">
        <f>'INFO'!$D$9</f>
        <v>0</v>
      </c>
      <c r="M1264" s="186">
        <f>'INFO'!$D$10</f>
        <v>0</v>
      </c>
      <c r="N1264" t="s" s="187">
        <f>'INFO'!$D$11</f>
      </c>
      <c r="O1264" s="186">
        <f>'INFO'!$D$13</f>
        <v>0</v>
      </c>
      <c r="P1264" s="186">
        <f>'INFO'!$D$14</f>
        <v>0</v>
      </c>
      <c r="Q1264" t="s" s="187">
        <f>'INFO'!$D$15</f>
      </c>
      <c r="R1264" s="188">
        <f>'INFO'!$D$17</f>
      </c>
      <c r="S1264" t="s" s="187">
        <f>'INFO'!$D$18</f>
      </c>
      <c r="T1264" t="s" s="187">
        <f>'INFO'!$D$19</f>
      </c>
      <c r="U1264" s="186">
        <f>'INFO'!$D$22</f>
        <v>0</v>
      </c>
      <c r="V1264" s="186">
        <f>'INFO'!$D$23</f>
        <v>0</v>
      </c>
      <c r="W1264" t="s" s="187">
        <f>'INFO'!$D$24</f>
      </c>
      <c r="X1264" s="186">
        <f>'INFO'!$D$25</f>
        <v>0</v>
      </c>
      <c r="Y1264" s="186">
        <f>'INFO'!$D$26</f>
        <v>0</v>
      </c>
      <c r="Z1264" s="186">
        <f>'INFO'!$D$27</f>
        <v>0</v>
      </c>
      <c r="AA1264" t="s" s="187">
        <f>'INFO'!$D$28</f>
      </c>
      <c r="AB1264" s="186">
        <f>'INFO'!$D$29</f>
        <v>0</v>
      </c>
      <c r="AC1264" s="189">
        <f>'INFO'!$J$10</f>
        <v>0</v>
      </c>
      <c r="AD1264" s="186">
        <f>'INFO'!$J$9</f>
        <v>0</v>
      </c>
      <c r="AE1264" s="190">
        <f>IF($G$1263&gt;0,10*$G$1263/D1264,0)</f>
        <v>0</v>
      </c>
    </row>
    <row r="1265" ht="15.35" customHeight="1">
      <c r="A1265" t="s" s="180">
        <v>553</v>
      </c>
      <c r="B1265" t="s" s="204">
        <v>335</v>
      </c>
      <c r="C1265" s="205">
        <v>10095</v>
      </c>
      <c r="D1265" s="182">
        <f>_xlfn.SUMIFS('MACROS'!O1:O87,'MACROS'!C1:C87,B1265)+_xlfn.SUMIFS('MACROS'!O1:O87,'MACROS'!C1:C87,"CH.VM.MISET")</f>
        <v>0</v>
      </c>
      <c r="E1265" t="s" s="183">
        <v>7</v>
      </c>
      <c r="F1265" s="184">
        <f>VLOOKUP(B1265,'MACROS'!C1:T87,5,FALSE)</f>
        <v>167.5</v>
      </c>
      <c r="G1265" s="182">
        <f>_xlfn.SUMIFS('MACROS'!O1:O87,'MACROS'!C1:C87,B1265)</f>
        <v>0</v>
      </c>
      <c r="H1265" s="185">
        <f>F1265*G1265</f>
        <v>0</v>
      </c>
      <c r="I1265" s="186">
        <f>'INFO'!$D$6</f>
        <v>0</v>
      </c>
      <c r="J1265" s="186">
        <f>'INFO'!$D$7</f>
        <v>0</v>
      </c>
      <c r="K1265" t="s" s="187">
        <f>'INFO'!$D$8</f>
      </c>
      <c r="L1265" s="186">
        <f>'INFO'!$D$9</f>
        <v>0</v>
      </c>
      <c r="M1265" s="186">
        <f>'INFO'!$D$10</f>
        <v>0</v>
      </c>
      <c r="N1265" t="s" s="187">
        <f>'INFO'!$D$11</f>
      </c>
      <c r="O1265" s="186">
        <f>'INFO'!$D$13</f>
        <v>0</v>
      </c>
      <c r="P1265" s="186">
        <f>'INFO'!$D$14</f>
        <v>0</v>
      </c>
      <c r="Q1265" t="s" s="187">
        <f>'INFO'!$D$15</f>
      </c>
      <c r="R1265" s="188">
        <f>'INFO'!$D$17</f>
      </c>
      <c r="S1265" t="s" s="187">
        <f>'INFO'!$D$18</f>
      </c>
      <c r="T1265" t="s" s="187">
        <f>'INFO'!$D$19</f>
      </c>
      <c r="U1265" s="186">
        <f>'INFO'!$D$22</f>
        <v>0</v>
      </c>
      <c r="V1265" s="186">
        <f>'INFO'!$D$23</f>
        <v>0</v>
      </c>
      <c r="W1265" t="s" s="187">
        <f>'INFO'!$D$24</f>
      </c>
      <c r="X1265" s="186">
        <f>'INFO'!$D$25</f>
        <v>0</v>
      </c>
      <c r="Y1265" s="186">
        <f>'INFO'!$D$26</f>
        <v>0</v>
      </c>
      <c r="Z1265" s="186">
        <f>'INFO'!$D$27</f>
        <v>0</v>
      </c>
      <c r="AA1265" t="s" s="187">
        <f>'INFO'!$D$28</f>
      </c>
      <c r="AB1265" s="186">
        <f>'INFO'!$D$29</f>
        <v>0</v>
      </c>
      <c r="AC1265" s="189">
        <f>'INFO'!$J$10</f>
        <v>0</v>
      </c>
      <c r="AD1265" s="186">
        <f>'INFO'!$J$9</f>
        <v>0</v>
      </c>
      <c r="AE1265" s="186">
        <f>IF($G$1263&gt;0,10*$G$1263/D1265,0)</f>
        <v>0</v>
      </c>
    </row>
    <row r="1266" ht="15.35" customHeight="1">
      <c r="A1266" t="s" s="180">
        <v>554</v>
      </c>
      <c r="B1266" t="s" s="204">
        <v>337</v>
      </c>
      <c r="C1266" s="205">
        <v>10095</v>
      </c>
      <c r="D1266" s="182">
        <f>_xlfn.SUMIFS('MACROS'!O1:O87,'MACROS'!C1:C87,B1266)+_xlfn.SUMIFS('MACROS'!O1:O87,'MACROS'!C1:C87,"CH.VM.MISET")</f>
        <v>0</v>
      </c>
      <c r="E1266" t="s" s="183">
        <v>7</v>
      </c>
      <c r="F1266" s="184">
        <f>VLOOKUP(B1266,'MACROS'!C1:T87,5,FALSE)</f>
        <v>139.5</v>
      </c>
      <c r="G1266" s="182">
        <f>_xlfn.SUMIFS('MACROS'!O1:O87,'MACROS'!C1:C87,B1266)</f>
        <v>0</v>
      </c>
      <c r="H1266" s="185">
        <f>F1266*G1266</f>
        <v>0</v>
      </c>
      <c r="I1266" s="186">
        <f>'INFO'!$D$6</f>
        <v>0</v>
      </c>
      <c r="J1266" s="186">
        <f>'INFO'!$D$7</f>
        <v>0</v>
      </c>
      <c r="K1266" t="s" s="187">
        <f>'INFO'!$D$8</f>
      </c>
      <c r="L1266" s="186">
        <f>'INFO'!$D$9</f>
        <v>0</v>
      </c>
      <c r="M1266" s="186">
        <f>'INFO'!$D$10</f>
        <v>0</v>
      </c>
      <c r="N1266" t="s" s="187">
        <f>'INFO'!$D$11</f>
      </c>
      <c r="O1266" s="186">
        <f>'INFO'!$D$13</f>
        <v>0</v>
      </c>
      <c r="P1266" s="186">
        <f>'INFO'!$D$14</f>
        <v>0</v>
      </c>
      <c r="Q1266" t="s" s="187">
        <f>'INFO'!$D$15</f>
      </c>
      <c r="R1266" s="188">
        <f>'INFO'!$D$17</f>
      </c>
      <c r="S1266" t="s" s="187">
        <f>'INFO'!$D$18</f>
      </c>
      <c r="T1266" t="s" s="187">
        <f>'INFO'!$D$19</f>
      </c>
      <c r="U1266" s="186">
        <f>'INFO'!$D$22</f>
        <v>0</v>
      </c>
      <c r="V1266" s="186">
        <f>'INFO'!$D$23</f>
        <v>0</v>
      </c>
      <c r="W1266" t="s" s="187">
        <f>'INFO'!$D$24</f>
      </c>
      <c r="X1266" s="186">
        <f>'INFO'!$D$25</f>
        <v>0</v>
      </c>
      <c r="Y1266" s="186">
        <f>'INFO'!$D$26</f>
        <v>0</v>
      </c>
      <c r="Z1266" s="186">
        <f>'INFO'!$D$27</f>
        <v>0</v>
      </c>
      <c r="AA1266" t="s" s="187">
        <f>'INFO'!$D$28</f>
      </c>
      <c r="AB1266" s="186">
        <f>'INFO'!$D$29</f>
        <v>0</v>
      </c>
      <c r="AC1266" s="189">
        <f>'INFO'!$J$10</f>
        <v>0</v>
      </c>
      <c r="AD1266" s="186">
        <f>'INFO'!$J$9</f>
        <v>0</v>
      </c>
      <c r="AE1266" s="186">
        <f>IF($G$1263&gt;0,10*$G$1263/D1266,0)</f>
        <v>0</v>
      </c>
    </row>
    <row r="1267" ht="15.35" customHeight="1">
      <c r="A1267" t="s" s="180">
        <v>555</v>
      </c>
      <c r="B1267" t="s" s="204">
        <v>339</v>
      </c>
      <c r="C1267" s="205">
        <v>10095</v>
      </c>
      <c r="D1267" s="182">
        <f>_xlfn.SUMIFS('MACROS'!O1:O87,'MACROS'!C1:C87,B1267)+_xlfn.SUMIFS('MACROS'!O1:O87,'MACROS'!C1:C87,"CH.VM.MISET")</f>
        <v>0</v>
      </c>
      <c r="E1267" t="s" s="183">
        <v>7</v>
      </c>
      <c r="F1267" s="184">
        <f>VLOOKUP(B1267,'MACROS'!C1:T87,5,FALSE)</f>
        <v>134</v>
      </c>
      <c r="G1267" s="182">
        <f>_xlfn.SUMIFS('MACROS'!O1:O87,'MACROS'!C1:C87,B1267)</f>
        <v>0</v>
      </c>
      <c r="H1267" s="185">
        <f>F1267*G1267</f>
        <v>0</v>
      </c>
      <c r="I1267" s="186">
        <f>'INFO'!$D$6</f>
        <v>0</v>
      </c>
      <c r="J1267" s="186">
        <f>'INFO'!$D$7</f>
        <v>0</v>
      </c>
      <c r="K1267" t="s" s="187">
        <f>'INFO'!$D$8</f>
      </c>
      <c r="L1267" s="186">
        <f>'INFO'!$D$9</f>
        <v>0</v>
      </c>
      <c r="M1267" s="186">
        <f>'INFO'!$D$10</f>
        <v>0</v>
      </c>
      <c r="N1267" t="s" s="187">
        <f>'INFO'!$D$11</f>
      </c>
      <c r="O1267" s="186">
        <f>'INFO'!$D$13</f>
        <v>0</v>
      </c>
      <c r="P1267" s="186">
        <f>'INFO'!$D$14</f>
        <v>0</v>
      </c>
      <c r="Q1267" t="s" s="187">
        <f>'INFO'!$D$15</f>
      </c>
      <c r="R1267" s="188">
        <f>'INFO'!$D$17</f>
      </c>
      <c r="S1267" t="s" s="187">
        <f>'INFO'!$D$18</f>
      </c>
      <c r="T1267" t="s" s="187">
        <f>'INFO'!$D$19</f>
      </c>
      <c r="U1267" s="186">
        <f>'INFO'!$D$22</f>
        <v>0</v>
      </c>
      <c r="V1267" s="186">
        <f>'INFO'!$D$23</f>
        <v>0</v>
      </c>
      <c r="W1267" t="s" s="187">
        <f>'INFO'!$D$24</f>
      </c>
      <c r="X1267" s="186">
        <f>'INFO'!$D$25</f>
        <v>0</v>
      </c>
      <c r="Y1267" s="186">
        <f>'INFO'!$D$26</f>
        <v>0</v>
      </c>
      <c r="Z1267" s="186">
        <f>'INFO'!$D$27</f>
        <v>0</v>
      </c>
      <c r="AA1267" t="s" s="187">
        <f>'INFO'!$D$28</f>
      </c>
      <c r="AB1267" s="186">
        <f>'INFO'!$D$29</f>
        <v>0</v>
      </c>
      <c r="AC1267" s="189">
        <f>'INFO'!$J$10</f>
        <v>0</v>
      </c>
      <c r="AD1267" s="186">
        <f>'INFO'!$J$9</f>
        <v>0</v>
      </c>
      <c r="AE1267" s="186">
        <f>IF($G$1263&gt;0,10*$G$1263/D1267,0)</f>
        <v>0</v>
      </c>
    </row>
    <row r="1268" ht="15.35" customHeight="1">
      <c r="A1268" t="s" s="180">
        <v>556</v>
      </c>
      <c r="B1268" t="s" s="204">
        <v>341</v>
      </c>
      <c r="C1268" s="205">
        <v>10095</v>
      </c>
      <c r="D1268" s="182">
        <f>_xlfn.SUMIFS('MACROS'!O1:O87,'MACROS'!C1:C87,B1268)+_xlfn.SUMIFS('MACROS'!O1:O87,'MACROS'!C1:C87,"CH.VM.MISET")</f>
        <v>0</v>
      </c>
      <c r="E1268" t="s" s="183">
        <v>7</v>
      </c>
      <c r="F1268" s="184">
        <f>VLOOKUP(B1268,'MACROS'!C1:T87,5,FALSE)</f>
        <v>179</v>
      </c>
      <c r="G1268" s="182">
        <f>_xlfn.SUMIFS('MACROS'!O1:O87,'MACROS'!C1:C87,B1268)</f>
        <v>0</v>
      </c>
      <c r="H1268" s="185">
        <f>F1268*G1268</f>
        <v>0</v>
      </c>
      <c r="I1268" s="186">
        <f>'INFO'!$D$6</f>
        <v>0</v>
      </c>
      <c r="J1268" s="186">
        <f>'INFO'!$D$7</f>
        <v>0</v>
      </c>
      <c r="K1268" t="s" s="187">
        <f>'INFO'!$D$8</f>
      </c>
      <c r="L1268" s="186">
        <f>'INFO'!$D$9</f>
        <v>0</v>
      </c>
      <c r="M1268" s="186">
        <f>'INFO'!$D$10</f>
        <v>0</v>
      </c>
      <c r="N1268" t="s" s="187">
        <f>'INFO'!$D$11</f>
      </c>
      <c r="O1268" s="186">
        <f>'INFO'!$D$13</f>
        <v>0</v>
      </c>
      <c r="P1268" s="186">
        <f>'INFO'!$D$14</f>
        <v>0</v>
      </c>
      <c r="Q1268" t="s" s="187">
        <f>'INFO'!$D$15</f>
      </c>
      <c r="R1268" s="188">
        <f>'INFO'!$D$17</f>
      </c>
      <c r="S1268" t="s" s="187">
        <f>'INFO'!$D$18</f>
      </c>
      <c r="T1268" t="s" s="187">
        <f>'INFO'!$D$19</f>
      </c>
      <c r="U1268" s="186">
        <f>'INFO'!$D$22</f>
        <v>0</v>
      </c>
      <c r="V1268" s="186">
        <f>'INFO'!$D$23</f>
        <v>0</v>
      </c>
      <c r="W1268" t="s" s="187">
        <f>'INFO'!$D$24</f>
      </c>
      <c r="X1268" s="186">
        <f>'INFO'!$D$25</f>
        <v>0</v>
      </c>
      <c r="Y1268" s="186">
        <f>'INFO'!$D$26</f>
        <v>0</v>
      </c>
      <c r="Z1268" s="186">
        <f>'INFO'!$D$27</f>
        <v>0</v>
      </c>
      <c r="AA1268" t="s" s="187">
        <f>'INFO'!$D$28</f>
      </c>
      <c r="AB1268" s="186">
        <f>'INFO'!$D$29</f>
        <v>0</v>
      </c>
      <c r="AC1268" s="189">
        <f>'INFO'!$J$10</f>
        <v>0</v>
      </c>
      <c r="AD1268" s="186">
        <f>'INFO'!$J$9</f>
        <v>0</v>
      </c>
      <c r="AE1268" s="186">
        <f>IF($G$1263&gt;0,10*$G$1263/D1268,0)</f>
        <v>0</v>
      </c>
    </row>
    <row r="1269" ht="15.35" customHeight="1">
      <c r="A1269" t="s" s="180">
        <v>557</v>
      </c>
      <c r="B1269" t="s" s="204">
        <v>343</v>
      </c>
      <c r="C1269" s="205">
        <v>10095</v>
      </c>
      <c r="D1269" s="182">
        <f>_xlfn.SUMIFS('MACROS'!O1:O87,'MACROS'!C1:C87,B1269)+_xlfn.SUMIFS('MACROS'!O1:O87,'MACROS'!C1:C87,"CH.VM.MISET")</f>
        <v>0</v>
      </c>
      <c r="E1269" t="s" s="183">
        <v>7</v>
      </c>
      <c r="F1269" s="184">
        <f>VLOOKUP(B1269,'MACROS'!C1:T87,5,FALSE)</f>
        <v>177.5</v>
      </c>
      <c r="G1269" s="182">
        <f>_xlfn.SUMIFS('MACROS'!O1:O87,'MACROS'!C1:C87,B1269)</f>
        <v>0</v>
      </c>
      <c r="H1269" s="185">
        <f>F1269*G1269</f>
        <v>0</v>
      </c>
      <c r="I1269" s="186">
        <f>'INFO'!$D$6</f>
        <v>0</v>
      </c>
      <c r="J1269" s="186">
        <f>'INFO'!$D$7</f>
        <v>0</v>
      </c>
      <c r="K1269" t="s" s="187">
        <f>'INFO'!$D$8</f>
      </c>
      <c r="L1269" s="186">
        <f>'INFO'!$D$9</f>
        <v>0</v>
      </c>
      <c r="M1269" s="186">
        <f>'INFO'!$D$10</f>
        <v>0</v>
      </c>
      <c r="N1269" t="s" s="187">
        <f>'INFO'!$D$11</f>
      </c>
      <c r="O1269" s="186">
        <f>'INFO'!$D$13</f>
        <v>0</v>
      </c>
      <c r="P1269" s="186">
        <f>'INFO'!$D$14</f>
        <v>0</v>
      </c>
      <c r="Q1269" t="s" s="187">
        <f>'INFO'!$D$15</f>
      </c>
      <c r="R1269" s="188">
        <f>'INFO'!$D$17</f>
      </c>
      <c r="S1269" t="s" s="187">
        <f>'INFO'!$D$18</f>
      </c>
      <c r="T1269" t="s" s="187">
        <f>'INFO'!$D$19</f>
      </c>
      <c r="U1269" s="186">
        <f>'INFO'!$D$22</f>
        <v>0</v>
      </c>
      <c r="V1269" s="186">
        <f>'INFO'!$D$23</f>
        <v>0</v>
      </c>
      <c r="W1269" t="s" s="187">
        <f>'INFO'!$D$24</f>
      </c>
      <c r="X1269" s="186">
        <f>'INFO'!$D$25</f>
        <v>0</v>
      </c>
      <c r="Y1269" s="186">
        <f>'INFO'!$D$26</f>
        <v>0</v>
      </c>
      <c r="Z1269" s="186">
        <f>'INFO'!$D$27</f>
        <v>0</v>
      </c>
      <c r="AA1269" t="s" s="187">
        <f>'INFO'!$D$28</f>
      </c>
      <c r="AB1269" s="186">
        <f>'INFO'!$D$29</f>
        <v>0</v>
      </c>
      <c r="AC1269" s="189">
        <f>'INFO'!$J$10</f>
        <v>0</v>
      </c>
      <c r="AD1269" s="186">
        <f>'INFO'!$J$9</f>
        <v>0</v>
      </c>
      <c r="AE1269" s="186">
        <f>IF($G$1263&gt;0,10*$G$1263/D1269,0)</f>
        <v>0</v>
      </c>
    </row>
    <row r="1270" ht="15.35" customHeight="1">
      <c r="A1270" t="s" s="180">
        <v>558</v>
      </c>
      <c r="B1270" t="s" s="204">
        <v>345</v>
      </c>
      <c r="C1270" s="205">
        <v>10095</v>
      </c>
      <c r="D1270" s="182">
        <f>_xlfn.SUMIFS('MACROS'!O1:O87,'MACROS'!C1:C87,B1270)+_xlfn.SUMIFS('MACROS'!O1:O87,'MACROS'!C1:C87,"CH.VM.MISET")</f>
        <v>0</v>
      </c>
      <c r="E1270" t="s" s="183">
        <v>7</v>
      </c>
      <c r="F1270" s="184">
        <f>VLOOKUP(B1270,'MACROS'!C1:T87,5,FALSE)</f>
        <v>166.5</v>
      </c>
      <c r="G1270" s="182">
        <f>_xlfn.SUMIFS('MACROS'!O1:O87,'MACROS'!C1:C87,B1270)</f>
        <v>0</v>
      </c>
      <c r="H1270" s="185">
        <f>F1270*G1270</f>
        <v>0</v>
      </c>
      <c r="I1270" s="186">
        <f>'INFO'!$D$6</f>
        <v>0</v>
      </c>
      <c r="J1270" s="186">
        <f>'INFO'!$D$7</f>
        <v>0</v>
      </c>
      <c r="K1270" t="s" s="187">
        <f>'INFO'!$D$8</f>
      </c>
      <c r="L1270" s="186">
        <f>'INFO'!$D$9</f>
        <v>0</v>
      </c>
      <c r="M1270" s="186">
        <f>'INFO'!$D$10</f>
        <v>0</v>
      </c>
      <c r="N1270" t="s" s="187">
        <f>'INFO'!$D$11</f>
      </c>
      <c r="O1270" s="186">
        <f>'INFO'!$D$13</f>
        <v>0</v>
      </c>
      <c r="P1270" s="186">
        <f>'INFO'!$D$14</f>
        <v>0</v>
      </c>
      <c r="Q1270" t="s" s="187">
        <f>'INFO'!$D$15</f>
      </c>
      <c r="R1270" s="188">
        <f>'INFO'!$D$17</f>
      </c>
      <c r="S1270" t="s" s="187">
        <f>'INFO'!$D$18</f>
      </c>
      <c r="T1270" t="s" s="187">
        <f>'INFO'!$D$19</f>
      </c>
      <c r="U1270" s="186">
        <f>'INFO'!$D$22</f>
        <v>0</v>
      </c>
      <c r="V1270" s="186">
        <f>'INFO'!$D$23</f>
        <v>0</v>
      </c>
      <c r="W1270" t="s" s="187">
        <f>'INFO'!$D$24</f>
      </c>
      <c r="X1270" s="186">
        <f>'INFO'!$D$25</f>
        <v>0</v>
      </c>
      <c r="Y1270" s="186">
        <f>'INFO'!$D$26</f>
        <v>0</v>
      </c>
      <c r="Z1270" s="186">
        <f>'INFO'!$D$27</f>
        <v>0</v>
      </c>
      <c r="AA1270" t="s" s="187">
        <f>'INFO'!$D$28</f>
      </c>
      <c r="AB1270" s="186">
        <f>'INFO'!$D$29</f>
        <v>0</v>
      </c>
      <c r="AC1270" s="189">
        <f>'INFO'!$J$10</f>
        <v>0</v>
      </c>
      <c r="AD1270" s="186">
        <f>'INFO'!$J$9</f>
        <v>0</v>
      </c>
      <c r="AE1270" s="186">
        <f>IF($G$1263&gt;0,10*$G$1263/D1270,0)</f>
        <v>0</v>
      </c>
    </row>
    <row r="1271" ht="15.35" customHeight="1">
      <c r="A1271" t="s" s="180">
        <v>559</v>
      </c>
      <c r="B1271" t="s" s="204">
        <v>347</v>
      </c>
      <c r="C1271" s="205">
        <v>10095</v>
      </c>
      <c r="D1271" s="182">
        <f>_xlfn.SUMIFS('MACROS'!O1:O87,'MACROS'!C1:C87,B1271)+_xlfn.SUMIFS('MACROS'!O1:O87,'MACROS'!C1:C87,"CH.VM.MISET")</f>
        <v>0</v>
      </c>
      <c r="E1271" t="s" s="183">
        <v>7</v>
      </c>
      <c r="F1271" s="184">
        <f>VLOOKUP(B1271,'MACROS'!C1:T87,5,FALSE)</f>
        <v>156.5</v>
      </c>
      <c r="G1271" s="182">
        <f>_xlfn.SUMIFS('MACROS'!O1:O87,'MACROS'!C1:C87,B1271)</f>
        <v>0</v>
      </c>
      <c r="H1271" s="185">
        <f>F1271*G1271</f>
        <v>0</v>
      </c>
      <c r="I1271" s="186">
        <f>'INFO'!$D$6</f>
        <v>0</v>
      </c>
      <c r="J1271" s="186">
        <f>'INFO'!$D$7</f>
        <v>0</v>
      </c>
      <c r="K1271" t="s" s="187">
        <f>'INFO'!$D$8</f>
      </c>
      <c r="L1271" s="186">
        <f>'INFO'!$D$9</f>
        <v>0</v>
      </c>
      <c r="M1271" s="186">
        <f>'INFO'!$D$10</f>
        <v>0</v>
      </c>
      <c r="N1271" t="s" s="187">
        <f>'INFO'!$D$11</f>
      </c>
      <c r="O1271" s="186">
        <f>'INFO'!$D$13</f>
        <v>0</v>
      </c>
      <c r="P1271" s="186">
        <f>'INFO'!$D$14</f>
        <v>0</v>
      </c>
      <c r="Q1271" t="s" s="187">
        <f>'INFO'!$D$15</f>
      </c>
      <c r="R1271" s="188">
        <f>'INFO'!$D$17</f>
      </c>
      <c r="S1271" t="s" s="187">
        <f>'INFO'!$D$18</f>
      </c>
      <c r="T1271" t="s" s="187">
        <f>'INFO'!$D$19</f>
      </c>
      <c r="U1271" s="186">
        <f>'INFO'!$D$22</f>
        <v>0</v>
      </c>
      <c r="V1271" s="186">
        <f>'INFO'!$D$23</f>
        <v>0</v>
      </c>
      <c r="W1271" t="s" s="187">
        <f>'INFO'!$D$24</f>
      </c>
      <c r="X1271" s="186">
        <f>'INFO'!$D$25</f>
        <v>0</v>
      </c>
      <c r="Y1271" s="186">
        <f>'INFO'!$D$26</f>
        <v>0</v>
      </c>
      <c r="Z1271" s="186">
        <f>'INFO'!$D$27</f>
        <v>0</v>
      </c>
      <c r="AA1271" t="s" s="187">
        <f>'INFO'!$D$28</f>
      </c>
      <c r="AB1271" s="186">
        <f>'INFO'!$D$29</f>
        <v>0</v>
      </c>
      <c r="AC1271" s="189">
        <f>'INFO'!$J$10</f>
        <v>0</v>
      </c>
      <c r="AD1271" s="186">
        <f>'INFO'!$J$9</f>
        <v>0</v>
      </c>
      <c r="AE1271" s="186">
        <f>IF($G$1263&gt;0,10*$G$1263/D1271,0)</f>
        <v>0</v>
      </c>
    </row>
    <row r="1272" ht="15.35" customHeight="1">
      <c r="A1272" t="s" s="180">
        <v>560</v>
      </c>
      <c r="B1272" t="s" s="204">
        <v>349</v>
      </c>
      <c r="C1272" s="205">
        <v>10095</v>
      </c>
      <c r="D1272" s="182">
        <f>_xlfn.SUMIFS('MACROS'!O1:O87,'MACROS'!C1:C87,B1272)+_xlfn.SUMIFS('MACROS'!O1:O87,'MACROS'!C1:C87,"CH.VM.MISET")</f>
        <v>0</v>
      </c>
      <c r="E1272" t="s" s="183">
        <v>7</v>
      </c>
      <c r="F1272" s="184">
        <f>VLOOKUP(B1272,'MACROS'!C1:T87,5,FALSE)</f>
        <v>161</v>
      </c>
      <c r="G1272" s="182">
        <f>_xlfn.SUMIFS('MACROS'!O1:O87,'MACROS'!C1:C87,B1272)</f>
        <v>0</v>
      </c>
      <c r="H1272" s="185">
        <f>F1272*G1272</f>
        <v>0</v>
      </c>
      <c r="I1272" s="186">
        <f>'INFO'!$D$6</f>
        <v>0</v>
      </c>
      <c r="J1272" s="186">
        <f>'INFO'!$D$7</f>
        <v>0</v>
      </c>
      <c r="K1272" t="s" s="187">
        <f>'INFO'!$D$8</f>
      </c>
      <c r="L1272" s="186">
        <f>'INFO'!$D$9</f>
        <v>0</v>
      </c>
      <c r="M1272" s="186">
        <f>'INFO'!$D$10</f>
        <v>0</v>
      </c>
      <c r="N1272" t="s" s="187">
        <f>'INFO'!$D$11</f>
      </c>
      <c r="O1272" s="186">
        <f>'INFO'!$D$13</f>
        <v>0</v>
      </c>
      <c r="P1272" s="186">
        <f>'INFO'!$D$14</f>
        <v>0</v>
      </c>
      <c r="Q1272" t="s" s="187">
        <f>'INFO'!$D$15</f>
      </c>
      <c r="R1272" s="188">
        <f>'INFO'!$D$17</f>
      </c>
      <c r="S1272" t="s" s="187">
        <f>'INFO'!$D$18</f>
      </c>
      <c r="T1272" t="s" s="187">
        <f>'INFO'!$D$19</f>
      </c>
      <c r="U1272" s="186">
        <f>'INFO'!$D$22</f>
        <v>0</v>
      </c>
      <c r="V1272" s="186">
        <f>'INFO'!$D$23</f>
        <v>0</v>
      </c>
      <c r="W1272" t="s" s="187">
        <f>'INFO'!$D$24</f>
      </c>
      <c r="X1272" s="186">
        <f>'INFO'!$D$25</f>
        <v>0</v>
      </c>
      <c r="Y1272" s="186">
        <f>'INFO'!$D$26</f>
        <v>0</v>
      </c>
      <c r="Z1272" s="186">
        <f>'INFO'!$D$27</f>
        <v>0</v>
      </c>
      <c r="AA1272" t="s" s="187">
        <f>'INFO'!$D$28</f>
      </c>
      <c r="AB1272" s="186">
        <f>'INFO'!$D$29</f>
        <v>0</v>
      </c>
      <c r="AC1272" s="189">
        <f>'INFO'!$J$10</f>
        <v>0</v>
      </c>
      <c r="AD1272" s="186">
        <f>'INFO'!$J$9</f>
        <v>0</v>
      </c>
      <c r="AE1272" s="186">
        <f>IF($G$1263&gt;0,10*$G$1263/D1272,0)</f>
        <v>0</v>
      </c>
    </row>
    <row r="1273" ht="15.35" customHeight="1">
      <c r="A1273" t="s" s="180">
        <v>561</v>
      </c>
      <c r="B1273" t="s" s="204">
        <v>351</v>
      </c>
      <c r="C1273" s="205">
        <v>10095</v>
      </c>
      <c r="D1273" s="182">
        <f>_xlfn.SUMIFS('MACROS'!O1:O87,'MACROS'!C1:C87,B1273)+_xlfn.SUMIFS('MACROS'!O1:O87,'MACROS'!C1:C87,"CH.VM.MISET")</f>
        <v>0</v>
      </c>
      <c r="E1273" t="s" s="183">
        <v>7</v>
      </c>
      <c r="F1273" s="184">
        <f>VLOOKUP(B1273,'MACROS'!C1:T87,5,FALSE)</f>
        <v>164.5</v>
      </c>
      <c r="G1273" s="182">
        <f>_xlfn.SUMIFS('MACROS'!O1:O87,'MACROS'!C1:C87,B1273)</f>
        <v>0</v>
      </c>
      <c r="H1273" s="185">
        <f>F1273*G1273</f>
        <v>0</v>
      </c>
      <c r="I1273" s="186">
        <f>'INFO'!$D$6</f>
        <v>0</v>
      </c>
      <c r="J1273" s="186">
        <f>'INFO'!$D$7</f>
        <v>0</v>
      </c>
      <c r="K1273" t="s" s="187">
        <f>'INFO'!$D$8</f>
      </c>
      <c r="L1273" s="186">
        <f>'INFO'!$D$9</f>
        <v>0</v>
      </c>
      <c r="M1273" s="186">
        <f>'INFO'!$D$10</f>
        <v>0</v>
      </c>
      <c r="N1273" t="s" s="187">
        <f>'INFO'!$D$11</f>
      </c>
      <c r="O1273" s="186">
        <f>'INFO'!$D$13</f>
        <v>0</v>
      </c>
      <c r="P1273" s="186">
        <f>'INFO'!$D$14</f>
        <v>0</v>
      </c>
      <c r="Q1273" t="s" s="187">
        <f>'INFO'!$D$15</f>
      </c>
      <c r="R1273" s="188">
        <f>'INFO'!$D$17</f>
      </c>
      <c r="S1273" t="s" s="187">
        <f>'INFO'!$D$18</f>
      </c>
      <c r="T1273" t="s" s="187">
        <f>'INFO'!$D$19</f>
      </c>
      <c r="U1273" s="186">
        <f>'INFO'!$D$22</f>
        <v>0</v>
      </c>
      <c r="V1273" s="186">
        <f>'INFO'!$D$23</f>
        <v>0</v>
      </c>
      <c r="W1273" t="s" s="187">
        <f>'INFO'!$D$24</f>
      </c>
      <c r="X1273" s="186">
        <f>'INFO'!$D$25</f>
        <v>0</v>
      </c>
      <c r="Y1273" s="186">
        <f>'INFO'!$D$26</f>
        <v>0</v>
      </c>
      <c r="Z1273" s="186">
        <f>'INFO'!$D$27</f>
        <v>0</v>
      </c>
      <c r="AA1273" t="s" s="187">
        <f>'INFO'!$D$28</f>
      </c>
      <c r="AB1273" s="186">
        <f>'INFO'!$D$29</f>
        <v>0</v>
      </c>
      <c r="AC1273" s="189">
        <f>'INFO'!$J$10</f>
        <v>0</v>
      </c>
      <c r="AD1273" s="186">
        <f>'INFO'!$J$9</f>
        <v>0</v>
      </c>
      <c r="AE1273" s="186">
        <f>IF($G$1263&gt;0,10*$G$1263/D1273,0)</f>
        <v>0</v>
      </c>
    </row>
    <row r="1274" ht="15.35" customHeight="1">
      <c r="A1274" t="s" s="180">
        <v>562</v>
      </c>
      <c r="B1274" t="s" s="204">
        <v>353</v>
      </c>
      <c r="C1274" s="205">
        <v>10095</v>
      </c>
      <c r="D1274" s="182">
        <f>_xlfn.SUMIFS('MACROS'!O1:O87,'MACROS'!C1:C87,B1274)+_xlfn.SUMIFS('MACROS'!O1:O87,'MACROS'!C1:C87,"CH.VM.MISET")</f>
        <v>0</v>
      </c>
      <c r="E1274" t="s" s="183">
        <v>7</v>
      </c>
      <c r="F1274" s="184">
        <f>VLOOKUP(B1274,'MACROS'!C1:T87,5,FALSE)</f>
        <v>168</v>
      </c>
      <c r="G1274" s="182">
        <f>_xlfn.SUMIFS('MACROS'!O1:O87,'MACROS'!C1:C87,B1274)</f>
        <v>0</v>
      </c>
      <c r="H1274" s="185">
        <f>F1274*G1274</f>
        <v>0</v>
      </c>
      <c r="I1274" s="186">
        <f>'INFO'!$D$6</f>
        <v>0</v>
      </c>
      <c r="J1274" s="186">
        <f>'INFO'!$D$7</f>
        <v>0</v>
      </c>
      <c r="K1274" t="s" s="187">
        <f>'INFO'!$D$8</f>
      </c>
      <c r="L1274" s="186">
        <f>'INFO'!$D$9</f>
        <v>0</v>
      </c>
      <c r="M1274" s="186">
        <f>'INFO'!$D$10</f>
        <v>0</v>
      </c>
      <c r="N1274" t="s" s="187">
        <f>'INFO'!$D$11</f>
      </c>
      <c r="O1274" s="186">
        <f>'INFO'!$D$13</f>
        <v>0</v>
      </c>
      <c r="P1274" s="186">
        <f>'INFO'!$D$14</f>
        <v>0</v>
      </c>
      <c r="Q1274" t="s" s="187">
        <f>'INFO'!$D$15</f>
      </c>
      <c r="R1274" s="188">
        <f>'INFO'!$D$17</f>
      </c>
      <c r="S1274" t="s" s="187">
        <f>'INFO'!$D$18</f>
      </c>
      <c r="T1274" t="s" s="187">
        <f>'INFO'!$D$19</f>
      </c>
      <c r="U1274" s="186">
        <f>'INFO'!$D$22</f>
        <v>0</v>
      </c>
      <c r="V1274" s="186">
        <f>'INFO'!$D$23</f>
        <v>0</v>
      </c>
      <c r="W1274" t="s" s="187">
        <f>'INFO'!$D$24</f>
      </c>
      <c r="X1274" s="186">
        <f>'INFO'!$D$25</f>
        <v>0</v>
      </c>
      <c r="Y1274" s="186">
        <f>'INFO'!$D$26</f>
        <v>0</v>
      </c>
      <c r="Z1274" s="186">
        <f>'INFO'!$D$27</f>
        <v>0</v>
      </c>
      <c r="AA1274" t="s" s="187">
        <f>'INFO'!$D$28</f>
      </c>
      <c r="AB1274" s="186">
        <f>'INFO'!$D$29</f>
        <v>0</v>
      </c>
      <c r="AC1274" s="189">
        <f>'INFO'!$J$10</f>
        <v>0</v>
      </c>
      <c r="AD1274" s="186">
        <f>'INFO'!$J$9</f>
        <v>0</v>
      </c>
      <c r="AE1274" s="186">
        <f>IF($G$1263&gt;0,10*$G$1263/D1274,0)</f>
        <v>0</v>
      </c>
    </row>
    <row r="1275" ht="15.35" customHeight="1">
      <c r="A1275" t="s" s="180">
        <v>563</v>
      </c>
      <c r="B1275" t="s" s="204">
        <v>355</v>
      </c>
      <c r="C1275" s="205">
        <v>10095</v>
      </c>
      <c r="D1275" s="182">
        <f>_xlfn.SUMIFS('MACROS'!O1:O87,'MACROS'!C1:C87,B1275)+_xlfn.SUMIFS('MACROS'!O1:O87,'MACROS'!C1:C87,"CH.VM.MISET")</f>
        <v>0</v>
      </c>
      <c r="E1275" t="s" s="183">
        <v>7</v>
      </c>
      <c r="F1275" s="184">
        <f>VLOOKUP(B1275,'MACROS'!C1:T87,5,FALSE)</f>
        <v>136</v>
      </c>
      <c r="G1275" s="182">
        <f>_xlfn.SUMIFS('MACROS'!O1:O87,'MACROS'!C1:C87,B1275)</f>
        <v>0</v>
      </c>
      <c r="H1275" s="185">
        <f>F1275*G1275</f>
        <v>0</v>
      </c>
      <c r="I1275" s="186">
        <f>'INFO'!$D$6</f>
        <v>0</v>
      </c>
      <c r="J1275" s="186">
        <f>'INFO'!$D$7</f>
        <v>0</v>
      </c>
      <c r="K1275" t="s" s="187">
        <f>'INFO'!$D$8</f>
      </c>
      <c r="L1275" s="186">
        <f>'INFO'!$D$9</f>
        <v>0</v>
      </c>
      <c r="M1275" s="186">
        <f>'INFO'!$D$10</f>
        <v>0</v>
      </c>
      <c r="N1275" t="s" s="187">
        <f>'INFO'!$D$11</f>
      </c>
      <c r="O1275" s="186">
        <f>'INFO'!$D$13</f>
        <v>0</v>
      </c>
      <c r="P1275" s="186">
        <f>'INFO'!$D$14</f>
        <v>0</v>
      </c>
      <c r="Q1275" t="s" s="187">
        <f>'INFO'!$D$15</f>
      </c>
      <c r="R1275" s="188">
        <f>'INFO'!$D$17</f>
      </c>
      <c r="S1275" t="s" s="187">
        <f>'INFO'!$D$18</f>
      </c>
      <c r="T1275" t="s" s="187">
        <f>'INFO'!$D$19</f>
      </c>
      <c r="U1275" s="186">
        <f>'INFO'!$D$22</f>
        <v>0</v>
      </c>
      <c r="V1275" s="186">
        <f>'INFO'!$D$23</f>
        <v>0</v>
      </c>
      <c r="W1275" t="s" s="187">
        <f>'INFO'!$D$24</f>
      </c>
      <c r="X1275" s="186">
        <f>'INFO'!$D$25</f>
        <v>0</v>
      </c>
      <c r="Y1275" s="186">
        <f>'INFO'!$D$26</f>
        <v>0</v>
      </c>
      <c r="Z1275" s="186">
        <f>'INFO'!$D$27</f>
        <v>0</v>
      </c>
      <c r="AA1275" t="s" s="187">
        <f>'INFO'!$D$28</f>
      </c>
      <c r="AB1275" s="186">
        <f>'INFO'!$D$29</f>
        <v>0</v>
      </c>
      <c r="AC1275" s="189">
        <f>'INFO'!$J$10</f>
        <v>0</v>
      </c>
      <c r="AD1275" s="186">
        <f>'INFO'!$J$9</f>
        <v>0</v>
      </c>
      <c r="AE1275" s="186">
        <f>IF($G$1263&gt;0,10*$G$1263/D1275,0)</f>
        <v>0</v>
      </c>
    </row>
    <row r="1276" ht="15.35" customHeight="1">
      <c r="A1276" t="s" s="180">
        <v>564</v>
      </c>
      <c r="B1276" t="s" s="204">
        <v>357</v>
      </c>
      <c r="C1276" s="205">
        <v>10095</v>
      </c>
      <c r="D1276" s="182">
        <f>_xlfn.SUMIFS('MACROS'!O1:O87,'MACROS'!C1:C87,B1276)+_xlfn.SUMIFS('MACROS'!O1:O87,'MACROS'!C1:C87,"CH.VM.MISET")</f>
        <v>0</v>
      </c>
      <c r="E1276" t="s" s="183">
        <v>7</v>
      </c>
      <c r="F1276" s="184">
        <f>VLOOKUP(B1276,'MACROS'!C1:T87,5,FALSE)</f>
        <v>162.5</v>
      </c>
      <c r="G1276" s="182">
        <f>_xlfn.SUMIFS('MACROS'!O1:O87,'MACROS'!C1:C87,B1276)</f>
        <v>0</v>
      </c>
      <c r="H1276" s="185">
        <f>F1276*G1276</f>
        <v>0</v>
      </c>
      <c r="I1276" s="186">
        <f>'INFO'!$D$6</f>
        <v>0</v>
      </c>
      <c r="J1276" s="186">
        <f>'INFO'!$D$7</f>
        <v>0</v>
      </c>
      <c r="K1276" t="s" s="187">
        <f>'INFO'!$D$8</f>
      </c>
      <c r="L1276" s="186">
        <f>'INFO'!$D$9</f>
        <v>0</v>
      </c>
      <c r="M1276" s="186">
        <f>'INFO'!$D$10</f>
        <v>0</v>
      </c>
      <c r="N1276" t="s" s="187">
        <f>'INFO'!$D$11</f>
      </c>
      <c r="O1276" s="186">
        <f>'INFO'!$D$13</f>
        <v>0</v>
      </c>
      <c r="P1276" s="186">
        <f>'INFO'!$D$14</f>
        <v>0</v>
      </c>
      <c r="Q1276" t="s" s="187">
        <f>'INFO'!$D$15</f>
      </c>
      <c r="R1276" s="188">
        <f>'INFO'!$D$17</f>
      </c>
      <c r="S1276" t="s" s="187">
        <f>'INFO'!$D$18</f>
      </c>
      <c r="T1276" t="s" s="187">
        <f>'INFO'!$D$19</f>
      </c>
      <c r="U1276" s="186">
        <f>'INFO'!$D$22</f>
        <v>0</v>
      </c>
      <c r="V1276" s="186">
        <f>'INFO'!$D$23</f>
        <v>0</v>
      </c>
      <c r="W1276" t="s" s="187">
        <f>'INFO'!$D$24</f>
      </c>
      <c r="X1276" s="186">
        <f>'INFO'!$D$25</f>
        <v>0</v>
      </c>
      <c r="Y1276" s="186">
        <f>'INFO'!$D$26</f>
        <v>0</v>
      </c>
      <c r="Z1276" s="186">
        <f>'INFO'!$D$27</f>
        <v>0</v>
      </c>
      <c r="AA1276" t="s" s="187">
        <f>'INFO'!$D$28</f>
      </c>
      <c r="AB1276" s="186">
        <f>'INFO'!$D$29</f>
        <v>0</v>
      </c>
      <c r="AC1276" s="189">
        <f>'INFO'!$J$10</f>
        <v>0</v>
      </c>
      <c r="AD1276" s="186">
        <f>'INFO'!$J$9</f>
        <v>0</v>
      </c>
      <c r="AE1276" s="186">
        <f>IF($G$1263&gt;0,10*$G$1263/D1276,0)</f>
        <v>0</v>
      </c>
    </row>
    <row r="1277" ht="15.35" customHeight="1">
      <c r="A1277" t="s" s="180">
        <v>565</v>
      </c>
      <c r="B1277" t="s" s="204">
        <v>359</v>
      </c>
      <c r="C1277" s="205">
        <v>10095</v>
      </c>
      <c r="D1277" s="182">
        <f>_xlfn.SUMIFS('MACROS'!O1:O87,'MACROS'!C1:C87,B1277)+_xlfn.SUMIFS('MACROS'!O1:O87,'MACROS'!C1:C87,"CH.VM.MISET")</f>
        <v>0</v>
      </c>
      <c r="E1277" t="s" s="183">
        <v>7</v>
      </c>
      <c r="F1277" s="184">
        <f>VLOOKUP(B1277,'MACROS'!C1:T87,5,FALSE)</f>
        <v>138</v>
      </c>
      <c r="G1277" s="182">
        <f>_xlfn.SUMIFS('MACROS'!O1:O87,'MACROS'!C1:C87,B1277)</f>
        <v>0</v>
      </c>
      <c r="H1277" s="185">
        <f>F1277*G1277</f>
        <v>0</v>
      </c>
      <c r="I1277" s="186">
        <f>'INFO'!$D$6</f>
        <v>0</v>
      </c>
      <c r="J1277" s="186">
        <f>'INFO'!$D$7</f>
        <v>0</v>
      </c>
      <c r="K1277" t="s" s="187">
        <f>'INFO'!$D$8</f>
      </c>
      <c r="L1277" s="186">
        <f>'INFO'!$D$9</f>
        <v>0</v>
      </c>
      <c r="M1277" s="186">
        <f>'INFO'!$D$10</f>
        <v>0</v>
      </c>
      <c r="N1277" t="s" s="187">
        <f>'INFO'!$D$11</f>
      </c>
      <c r="O1277" s="186">
        <f>'INFO'!$D$13</f>
        <v>0</v>
      </c>
      <c r="P1277" s="186">
        <f>'INFO'!$D$14</f>
        <v>0</v>
      </c>
      <c r="Q1277" t="s" s="187">
        <f>'INFO'!$D$15</f>
      </c>
      <c r="R1277" s="188">
        <f>'INFO'!$D$17</f>
      </c>
      <c r="S1277" t="s" s="187">
        <f>'INFO'!$D$18</f>
      </c>
      <c r="T1277" t="s" s="187">
        <f>'INFO'!$D$19</f>
      </c>
      <c r="U1277" s="186">
        <f>'INFO'!$D$22</f>
        <v>0</v>
      </c>
      <c r="V1277" s="186">
        <f>'INFO'!$D$23</f>
        <v>0</v>
      </c>
      <c r="W1277" t="s" s="187">
        <f>'INFO'!$D$24</f>
      </c>
      <c r="X1277" s="186">
        <f>'INFO'!$D$25</f>
        <v>0</v>
      </c>
      <c r="Y1277" s="186">
        <f>'INFO'!$D$26</f>
        <v>0</v>
      </c>
      <c r="Z1277" s="186">
        <f>'INFO'!$D$27</f>
        <v>0</v>
      </c>
      <c r="AA1277" t="s" s="187">
        <f>'INFO'!$D$28</f>
      </c>
      <c r="AB1277" s="186">
        <f>'INFO'!$D$29</f>
        <v>0</v>
      </c>
      <c r="AC1277" s="189">
        <f>'INFO'!$J$10</f>
        <v>0</v>
      </c>
      <c r="AD1277" s="186">
        <f>'INFO'!$J$9</f>
        <v>0</v>
      </c>
      <c r="AE1277" s="191">
        <f>IF($G$1263&gt;0,10*$G$1263/D1277,0)</f>
        <v>0</v>
      </c>
    </row>
    <row r="1278" ht="15.35" customHeight="1">
      <c r="A1278" t="s" s="192">
        <v>566</v>
      </c>
      <c r="B1278" t="s" s="192">
        <v>361</v>
      </c>
      <c r="C1278" s="213">
        <v>10134</v>
      </c>
      <c r="D1278" s="169"/>
      <c r="E1278" t="s" s="194">
        <v>7</v>
      </c>
      <c r="F1278" s="195">
        <f>VLOOKUP(B1278,'MACROS'!C1:T87,5,FALSE)</f>
        <v>2494.5</v>
      </c>
      <c r="G1278" s="172">
        <f>_xlfn.SUMIFS('MACROS'!O1:O87,'MACROS'!C1:C87,B1278)</f>
        <v>0</v>
      </c>
      <c r="H1278" s="196">
        <f>F1278*G1278</f>
        <v>0</v>
      </c>
      <c r="I1278" s="197">
        <f>'INFO'!$D$6</f>
        <v>0</v>
      </c>
      <c r="J1278" s="197">
        <f>'INFO'!$D$7</f>
        <v>0</v>
      </c>
      <c r="K1278" t="s" s="198">
        <f>'INFO'!$D$8</f>
      </c>
      <c r="L1278" s="197">
        <f>'INFO'!$D$9</f>
        <v>0</v>
      </c>
      <c r="M1278" s="197">
        <f>'INFO'!$D$10</f>
        <v>0</v>
      </c>
      <c r="N1278" t="s" s="198">
        <f>'INFO'!$D$11</f>
      </c>
      <c r="O1278" s="197">
        <f>'INFO'!$D$13</f>
        <v>0</v>
      </c>
      <c r="P1278" s="197">
        <f>'INFO'!$D$14</f>
        <v>0</v>
      </c>
      <c r="Q1278" t="s" s="198">
        <f>'INFO'!$D$15</f>
      </c>
      <c r="R1278" s="199">
        <f>'INFO'!$D$17</f>
      </c>
      <c r="S1278" t="s" s="198">
        <f>'INFO'!$D$18</f>
      </c>
      <c r="T1278" t="s" s="198">
        <f>'INFO'!$D$19</f>
      </c>
      <c r="U1278" s="197">
        <f>'INFO'!$D$22</f>
        <v>0</v>
      </c>
      <c r="V1278" s="197">
        <f>'INFO'!$D$23</f>
        <v>0</v>
      </c>
      <c r="W1278" t="s" s="198">
        <f>'INFO'!$D$24</f>
      </c>
      <c r="X1278" s="197">
        <f>'INFO'!$D$25</f>
        <v>0</v>
      </c>
      <c r="Y1278" s="197">
        <f>'INFO'!$D$26</f>
        <v>0</v>
      </c>
      <c r="Z1278" s="197">
        <f>'INFO'!$D$27</f>
        <v>0</v>
      </c>
      <c r="AA1278" t="s" s="198">
        <f>'INFO'!$D$28</f>
      </c>
      <c r="AB1278" s="197">
        <f>'INFO'!$D$29</f>
        <v>0</v>
      </c>
      <c r="AC1278" s="200">
        <f>'INFO'!$J$10</f>
        <v>0</v>
      </c>
      <c r="AD1278" s="201">
        <f>'INFO'!$J$9</f>
        <v>0</v>
      </c>
      <c r="AE1278" s="179"/>
    </row>
    <row r="1279" ht="15.35" customHeight="1">
      <c r="A1279" t="s" s="180">
        <v>567</v>
      </c>
      <c r="B1279" t="s" s="180">
        <v>363</v>
      </c>
      <c r="C1279" s="210">
        <v>10134</v>
      </c>
      <c r="D1279" s="182">
        <f>_xlfn.SUMIFS('MACROS'!O1:O87,'MACROS'!C1:C87,B1279)+_xlfn.SUMIFS('MACROS'!O1:O87,'MACROS'!C1:C87,"CH.VM.MIDTSET")</f>
        <v>0</v>
      </c>
      <c r="E1279" t="s" s="183">
        <v>7</v>
      </c>
      <c r="F1279" s="184">
        <f>VLOOKUP(B1279,'MACROS'!C1:T87,5,FALSE)</f>
        <v>206</v>
      </c>
      <c r="G1279" s="182">
        <f>_xlfn.SUMIFS('MACROS'!O1:O87,'MACROS'!C1:C87,B1279)</f>
        <v>0</v>
      </c>
      <c r="H1279" s="185">
        <f>F1279*G1279</f>
        <v>0</v>
      </c>
      <c r="I1279" s="186">
        <f>'INFO'!$D$6</f>
        <v>0</v>
      </c>
      <c r="J1279" s="186">
        <f>'INFO'!$D$7</f>
        <v>0</v>
      </c>
      <c r="K1279" t="s" s="187">
        <f>'INFO'!$D$8</f>
      </c>
      <c r="L1279" s="186">
        <f>'INFO'!$D$9</f>
        <v>0</v>
      </c>
      <c r="M1279" s="186">
        <f>'INFO'!$D$10</f>
        <v>0</v>
      </c>
      <c r="N1279" t="s" s="187">
        <f>'INFO'!$D$11</f>
      </c>
      <c r="O1279" s="186">
        <f>'INFO'!$D$13</f>
        <v>0</v>
      </c>
      <c r="P1279" s="186">
        <f>'INFO'!$D$14</f>
        <v>0</v>
      </c>
      <c r="Q1279" t="s" s="187">
        <f>'INFO'!$D$15</f>
      </c>
      <c r="R1279" s="188">
        <f>'INFO'!$D$17</f>
      </c>
      <c r="S1279" t="s" s="187">
        <f>'INFO'!$D$18</f>
      </c>
      <c r="T1279" t="s" s="187">
        <f>'INFO'!$D$19</f>
      </c>
      <c r="U1279" s="186">
        <f>'INFO'!$D$22</f>
        <v>0</v>
      </c>
      <c r="V1279" s="186">
        <f>'INFO'!$D$23</f>
        <v>0</v>
      </c>
      <c r="W1279" t="s" s="187">
        <f>'INFO'!$D$24</f>
      </c>
      <c r="X1279" s="186">
        <f>'INFO'!$D$25</f>
        <v>0</v>
      </c>
      <c r="Y1279" s="186">
        <f>'INFO'!$D$26</f>
        <v>0</v>
      </c>
      <c r="Z1279" s="186">
        <f>'INFO'!$D$27</f>
        <v>0</v>
      </c>
      <c r="AA1279" t="s" s="187">
        <f>'INFO'!$D$28</f>
      </c>
      <c r="AB1279" s="186">
        <f>'INFO'!$D$29</f>
        <v>0</v>
      </c>
      <c r="AC1279" s="189">
        <f>'INFO'!$J$10</f>
        <v>0</v>
      </c>
      <c r="AD1279" s="186">
        <f>'INFO'!$J$9</f>
        <v>0</v>
      </c>
      <c r="AE1279" s="190">
        <f>IF($G$1278&gt;0,10*$G$1278/D1279,0)</f>
        <v>0</v>
      </c>
    </row>
    <row r="1280" ht="15.35" customHeight="1">
      <c r="A1280" t="s" s="180">
        <v>568</v>
      </c>
      <c r="B1280" t="s" s="180">
        <v>365</v>
      </c>
      <c r="C1280" s="210">
        <v>10134</v>
      </c>
      <c r="D1280" s="182">
        <f>_xlfn.SUMIFS('MACROS'!O1:O87,'MACROS'!C1:C87,B1280)+_xlfn.SUMIFS('MACROS'!O1:O87,'MACROS'!C1:C87,"CH.VM.MIDTSET")</f>
        <v>0</v>
      </c>
      <c r="E1280" t="s" s="183">
        <v>7</v>
      </c>
      <c r="F1280" s="184">
        <f>VLOOKUP(B1280,'MACROS'!C1:T87,5,FALSE)</f>
        <v>212.5</v>
      </c>
      <c r="G1280" s="182">
        <f>_xlfn.SUMIFS('MACROS'!O1:O87,'MACROS'!C1:C87,B1280)</f>
        <v>0</v>
      </c>
      <c r="H1280" s="185">
        <f>F1280*G1280</f>
        <v>0</v>
      </c>
      <c r="I1280" s="186">
        <f>'INFO'!$D$6</f>
        <v>0</v>
      </c>
      <c r="J1280" s="186">
        <f>'INFO'!$D$7</f>
        <v>0</v>
      </c>
      <c r="K1280" t="s" s="187">
        <f>'INFO'!$D$8</f>
      </c>
      <c r="L1280" s="186">
        <f>'INFO'!$D$9</f>
        <v>0</v>
      </c>
      <c r="M1280" s="186">
        <f>'INFO'!$D$10</f>
        <v>0</v>
      </c>
      <c r="N1280" t="s" s="187">
        <f>'INFO'!$D$11</f>
      </c>
      <c r="O1280" s="186">
        <f>'INFO'!$D$13</f>
        <v>0</v>
      </c>
      <c r="P1280" s="186">
        <f>'INFO'!$D$14</f>
        <v>0</v>
      </c>
      <c r="Q1280" t="s" s="187">
        <f>'INFO'!$D$15</f>
      </c>
      <c r="R1280" s="188">
        <f>'INFO'!$D$17</f>
      </c>
      <c r="S1280" t="s" s="187">
        <f>'INFO'!$D$18</f>
      </c>
      <c r="T1280" t="s" s="187">
        <f>'INFO'!$D$19</f>
      </c>
      <c r="U1280" s="186">
        <f>'INFO'!$D$22</f>
        <v>0</v>
      </c>
      <c r="V1280" s="186">
        <f>'INFO'!$D$23</f>
        <v>0</v>
      </c>
      <c r="W1280" t="s" s="187">
        <f>'INFO'!$D$24</f>
      </c>
      <c r="X1280" s="186">
        <f>'INFO'!$D$25</f>
        <v>0</v>
      </c>
      <c r="Y1280" s="186">
        <f>'INFO'!$D$26</f>
        <v>0</v>
      </c>
      <c r="Z1280" s="186">
        <f>'INFO'!$D$27</f>
        <v>0</v>
      </c>
      <c r="AA1280" t="s" s="187">
        <f>'INFO'!$D$28</f>
      </c>
      <c r="AB1280" s="186">
        <f>'INFO'!$D$29</f>
        <v>0</v>
      </c>
      <c r="AC1280" s="189">
        <f>'INFO'!$J$10</f>
        <v>0</v>
      </c>
      <c r="AD1280" s="186">
        <f>'INFO'!$J$9</f>
        <v>0</v>
      </c>
      <c r="AE1280" s="186">
        <f>IF($G$1278&gt;0,10*$G$1278/D1280,0)</f>
        <v>0</v>
      </c>
    </row>
    <row r="1281" ht="15.35" customHeight="1">
      <c r="A1281" t="s" s="180">
        <v>569</v>
      </c>
      <c r="B1281" t="s" s="180">
        <v>367</v>
      </c>
      <c r="C1281" s="210">
        <v>10134</v>
      </c>
      <c r="D1281" s="182">
        <f>_xlfn.SUMIFS('MACROS'!O1:O87,'MACROS'!C1:C87,B1281)+_xlfn.SUMIFS('MACROS'!O1:O87,'MACROS'!C1:C87,"CH.VM.MIDTSET")</f>
        <v>0</v>
      </c>
      <c r="E1281" t="s" s="183">
        <v>7</v>
      </c>
      <c r="F1281" s="184">
        <f>VLOOKUP(B1281,'MACROS'!C1:T87,5,FALSE)</f>
        <v>170</v>
      </c>
      <c r="G1281" s="182">
        <f>_xlfn.SUMIFS('MACROS'!O1:O87,'MACROS'!C1:C87,B1281)</f>
        <v>0</v>
      </c>
      <c r="H1281" s="185">
        <f>F1281*G1281</f>
        <v>0</v>
      </c>
      <c r="I1281" s="186">
        <f>'INFO'!$D$6</f>
        <v>0</v>
      </c>
      <c r="J1281" s="186">
        <f>'INFO'!$D$7</f>
        <v>0</v>
      </c>
      <c r="K1281" t="s" s="187">
        <f>'INFO'!$D$8</f>
      </c>
      <c r="L1281" s="186">
        <f>'INFO'!$D$9</f>
        <v>0</v>
      </c>
      <c r="M1281" s="186">
        <f>'INFO'!$D$10</f>
        <v>0</v>
      </c>
      <c r="N1281" t="s" s="187">
        <f>'INFO'!$D$11</f>
      </c>
      <c r="O1281" s="186">
        <f>'INFO'!$D$13</f>
        <v>0</v>
      </c>
      <c r="P1281" s="186">
        <f>'INFO'!$D$14</f>
        <v>0</v>
      </c>
      <c r="Q1281" t="s" s="187">
        <f>'INFO'!$D$15</f>
      </c>
      <c r="R1281" s="188">
        <f>'INFO'!$D$17</f>
      </c>
      <c r="S1281" t="s" s="187">
        <f>'INFO'!$D$18</f>
      </c>
      <c r="T1281" t="s" s="187">
        <f>'INFO'!$D$19</f>
      </c>
      <c r="U1281" s="186">
        <f>'INFO'!$D$22</f>
        <v>0</v>
      </c>
      <c r="V1281" s="186">
        <f>'INFO'!$D$23</f>
        <v>0</v>
      </c>
      <c r="W1281" t="s" s="187">
        <f>'INFO'!$D$24</f>
      </c>
      <c r="X1281" s="186">
        <f>'INFO'!$D$25</f>
        <v>0</v>
      </c>
      <c r="Y1281" s="186">
        <f>'INFO'!$D$26</f>
        <v>0</v>
      </c>
      <c r="Z1281" s="186">
        <f>'INFO'!$D$27</f>
        <v>0</v>
      </c>
      <c r="AA1281" t="s" s="187">
        <f>'INFO'!$D$28</f>
      </c>
      <c r="AB1281" s="186">
        <f>'INFO'!$D$29</f>
        <v>0</v>
      </c>
      <c r="AC1281" s="189">
        <f>'INFO'!$J$10</f>
        <v>0</v>
      </c>
      <c r="AD1281" s="186">
        <f>'INFO'!$J$9</f>
        <v>0</v>
      </c>
      <c r="AE1281" s="186">
        <f>IF($G$1278&gt;0,10*$G$1278/D1281,0)</f>
        <v>0</v>
      </c>
    </row>
    <row r="1282" ht="15.35" customHeight="1">
      <c r="A1282" t="s" s="180">
        <v>570</v>
      </c>
      <c r="B1282" t="s" s="180">
        <v>369</v>
      </c>
      <c r="C1282" s="210">
        <v>10134</v>
      </c>
      <c r="D1282" s="182">
        <f>_xlfn.SUMIFS('MACROS'!O1:O87,'MACROS'!C1:C87,B1282)+_xlfn.SUMIFS('MACROS'!O1:O87,'MACROS'!C1:C87,"CH.VM.MIDTSET")</f>
        <v>0</v>
      </c>
      <c r="E1282" t="s" s="183">
        <v>7</v>
      </c>
      <c r="F1282" s="184">
        <f>VLOOKUP(B1282,'MACROS'!C1:T87,5,FALSE)</f>
        <v>161</v>
      </c>
      <c r="G1282" s="182">
        <f>_xlfn.SUMIFS('MACROS'!O1:O87,'MACROS'!C1:C87,B1282)</f>
        <v>0</v>
      </c>
      <c r="H1282" s="185">
        <f>F1282*G1282</f>
        <v>0</v>
      </c>
      <c r="I1282" s="186">
        <f>'INFO'!$D$6</f>
        <v>0</v>
      </c>
      <c r="J1282" s="186">
        <f>'INFO'!$D$7</f>
        <v>0</v>
      </c>
      <c r="K1282" t="s" s="187">
        <f>'INFO'!$D$8</f>
      </c>
      <c r="L1282" s="186">
        <f>'INFO'!$D$9</f>
        <v>0</v>
      </c>
      <c r="M1282" s="186">
        <f>'INFO'!$D$10</f>
        <v>0</v>
      </c>
      <c r="N1282" t="s" s="187">
        <f>'INFO'!$D$11</f>
      </c>
      <c r="O1282" s="186">
        <f>'INFO'!$D$13</f>
        <v>0</v>
      </c>
      <c r="P1282" s="186">
        <f>'INFO'!$D$14</f>
        <v>0</v>
      </c>
      <c r="Q1282" t="s" s="187">
        <f>'INFO'!$D$15</f>
      </c>
      <c r="R1282" s="188">
        <f>'INFO'!$D$17</f>
      </c>
      <c r="S1282" t="s" s="187">
        <f>'INFO'!$D$18</f>
      </c>
      <c r="T1282" t="s" s="187">
        <f>'INFO'!$D$19</f>
      </c>
      <c r="U1282" s="186">
        <f>'INFO'!$D$22</f>
        <v>0</v>
      </c>
      <c r="V1282" s="186">
        <f>'INFO'!$D$23</f>
        <v>0</v>
      </c>
      <c r="W1282" t="s" s="187">
        <f>'INFO'!$D$24</f>
      </c>
      <c r="X1282" s="186">
        <f>'INFO'!$D$25</f>
        <v>0</v>
      </c>
      <c r="Y1282" s="186">
        <f>'INFO'!$D$26</f>
        <v>0</v>
      </c>
      <c r="Z1282" s="186">
        <f>'INFO'!$D$27</f>
        <v>0</v>
      </c>
      <c r="AA1282" t="s" s="187">
        <f>'INFO'!$D$28</f>
      </c>
      <c r="AB1282" s="186">
        <f>'INFO'!$D$29</f>
        <v>0</v>
      </c>
      <c r="AC1282" s="189">
        <f>'INFO'!$J$10</f>
        <v>0</v>
      </c>
      <c r="AD1282" s="186">
        <f>'INFO'!$J$9</f>
        <v>0</v>
      </c>
      <c r="AE1282" s="186">
        <f>IF($G$1278&gt;0,10*$G$1278/D1282,0)</f>
        <v>0</v>
      </c>
    </row>
    <row r="1283" ht="15.35" customHeight="1">
      <c r="A1283" t="s" s="180">
        <v>571</v>
      </c>
      <c r="B1283" t="s" s="180">
        <v>371</v>
      </c>
      <c r="C1283" s="210">
        <v>10134</v>
      </c>
      <c r="D1283" s="182">
        <f>_xlfn.SUMIFS('MACROS'!O1:O87,'MACROS'!C1:C87,B1283)+_xlfn.SUMIFS('MACROS'!O1:O87,'MACROS'!C1:C87,"CH.VM.MIDTSET")</f>
        <v>0</v>
      </c>
      <c r="E1283" t="s" s="183">
        <v>7</v>
      </c>
      <c r="F1283" s="184">
        <f>VLOOKUP(B1283,'MACROS'!C1:T87,5,FALSE)</f>
        <v>230</v>
      </c>
      <c r="G1283" s="182">
        <f>_xlfn.SUMIFS('MACROS'!O1:O87,'MACROS'!C1:C87,B1283)</f>
        <v>0</v>
      </c>
      <c r="H1283" s="185">
        <f>F1283*G1283</f>
        <v>0</v>
      </c>
      <c r="I1283" s="186">
        <f>'INFO'!$D$6</f>
        <v>0</v>
      </c>
      <c r="J1283" s="186">
        <f>'INFO'!$D$7</f>
        <v>0</v>
      </c>
      <c r="K1283" t="s" s="187">
        <f>'INFO'!$D$8</f>
      </c>
      <c r="L1283" s="186">
        <f>'INFO'!$D$9</f>
        <v>0</v>
      </c>
      <c r="M1283" s="186">
        <f>'INFO'!$D$10</f>
        <v>0</v>
      </c>
      <c r="N1283" t="s" s="187">
        <f>'INFO'!$D$11</f>
      </c>
      <c r="O1283" s="186">
        <f>'INFO'!$D$13</f>
        <v>0</v>
      </c>
      <c r="P1283" s="186">
        <f>'INFO'!$D$14</f>
        <v>0</v>
      </c>
      <c r="Q1283" t="s" s="187">
        <f>'INFO'!$D$15</f>
      </c>
      <c r="R1283" s="188">
        <f>'INFO'!$D$17</f>
      </c>
      <c r="S1283" t="s" s="187">
        <f>'INFO'!$D$18</f>
      </c>
      <c r="T1283" t="s" s="187">
        <f>'INFO'!$D$19</f>
      </c>
      <c r="U1283" s="186">
        <f>'INFO'!$D$22</f>
        <v>0</v>
      </c>
      <c r="V1283" s="186">
        <f>'INFO'!$D$23</f>
        <v>0</v>
      </c>
      <c r="W1283" t="s" s="187">
        <f>'INFO'!$D$24</f>
      </c>
      <c r="X1283" s="186">
        <f>'INFO'!$D$25</f>
        <v>0</v>
      </c>
      <c r="Y1283" s="186">
        <f>'INFO'!$D$26</f>
        <v>0</v>
      </c>
      <c r="Z1283" s="186">
        <f>'INFO'!$D$27</f>
        <v>0</v>
      </c>
      <c r="AA1283" t="s" s="187">
        <f>'INFO'!$D$28</f>
      </c>
      <c r="AB1283" s="186">
        <f>'INFO'!$D$29</f>
        <v>0</v>
      </c>
      <c r="AC1283" s="189">
        <f>'INFO'!$J$10</f>
        <v>0</v>
      </c>
      <c r="AD1283" s="186">
        <f>'INFO'!$J$9</f>
        <v>0</v>
      </c>
      <c r="AE1283" s="186">
        <f>IF($G$1278&gt;0,10*$G$1278/D1283,0)</f>
        <v>0</v>
      </c>
    </row>
    <row r="1284" ht="15.35" customHeight="1">
      <c r="A1284" t="s" s="180">
        <v>572</v>
      </c>
      <c r="B1284" t="s" s="180">
        <v>373</v>
      </c>
      <c r="C1284" s="210">
        <v>10134</v>
      </c>
      <c r="D1284" s="182">
        <f>_xlfn.SUMIFS('MACROS'!O1:O87,'MACROS'!C1:C87,B1284)+_xlfn.SUMIFS('MACROS'!O1:O87,'MACROS'!C1:C87,"CH.VM.MIDTSET")</f>
        <v>0</v>
      </c>
      <c r="E1284" t="s" s="183">
        <v>7</v>
      </c>
      <c r="F1284" s="184">
        <f>VLOOKUP(B1284,'MACROS'!C1:T87,5,FALSE)</f>
        <v>227.5</v>
      </c>
      <c r="G1284" s="182">
        <f>_xlfn.SUMIFS('MACROS'!O1:O87,'MACROS'!C1:C87,B1284)</f>
        <v>0</v>
      </c>
      <c r="H1284" s="185">
        <f>F1284*G1284</f>
        <v>0</v>
      </c>
      <c r="I1284" s="186">
        <f>'INFO'!$D$6</f>
        <v>0</v>
      </c>
      <c r="J1284" s="186">
        <f>'INFO'!$D$7</f>
        <v>0</v>
      </c>
      <c r="K1284" t="s" s="187">
        <f>'INFO'!$D$8</f>
      </c>
      <c r="L1284" s="186">
        <f>'INFO'!$D$9</f>
        <v>0</v>
      </c>
      <c r="M1284" s="186">
        <f>'INFO'!$D$10</f>
        <v>0</v>
      </c>
      <c r="N1284" t="s" s="187">
        <f>'INFO'!$D$11</f>
      </c>
      <c r="O1284" s="186">
        <f>'INFO'!$D$13</f>
        <v>0</v>
      </c>
      <c r="P1284" s="186">
        <f>'INFO'!$D$14</f>
        <v>0</v>
      </c>
      <c r="Q1284" t="s" s="187">
        <f>'INFO'!$D$15</f>
      </c>
      <c r="R1284" s="188">
        <f>'INFO'!$D$17</f>
      </c>
      <c r="S1284" t="s" s="187">
        <f>'INFO'!$D$18</f>
      </c>
      <c r="T1284" t="s" s="187">
        <f>'INFO'!$D$19</f>
      </c>
      <c r="U1284" s="186">
        <f>'INFO'!$D$22</f>
        <v>0</v>
      </c>
      <c r="V1284" s="186">
        <f>'INFO'!$D$23</f>
        <v>0</v>
      </c>
      <c r="W1284" t="s" s="187">
        <f>'INFO'!$D$24</f>
      </c>
      <c r="X1284" s="186">
        <f>'INFO'!$D$25</f>
        <v>0</v>
      </c>
      <c r="Y1284" s="186">
        <f>'INFO'!$D$26</f>
        <v>0</v>
      </c>
      <c r="Z1284" s="186">
        <f>'INFO'!$D$27</f>
        <v>0</v>
      </c>
      <c r="AA1284" t="s" s="187">
        <f>'INFO'!$D$28</f>
      </c>
      <c r="AB1284" s="186">
        <f>'INFO'!$D$29</f>
        <v>0</v>
      </c>
      <c r="AC1284" s="189">
        <f>'INFO'!$J$10</f>
        <v>0</v>
      </c>
      <c r="AD1284" s="186">
        <f>'INFO'!$J$9</f>
        <v>0</v>
      </c>
      <c r="AE1284" s="186">
        <f>IF($G$1278&gt;0,10*$G$1278/D1284,0)</f>
        <v>0</v>
      </c>
    </row>
    <row r="1285" ht="15.35" customHeight="1">
      <c r="A1285" t="s" s="180">
        <v>573</v>
      </c>
      <c r="B1285" t="s" s="180">
        <v>375</v>
      </c>
      <c r="C1285" s="210">
        <v>10134</v>
      </c>
      <c r="D1285" s="182">
        <f>_xlfn.SUMIFS('MACROS'!O1:O87,'MACROS'!C1:C87,B1285)+_xlfn.SUMIFS('MACROS'!O1:O87,'MACROS'!C1:C87,"CH.VM.MIDTSET")</f>
        <v>0</v>
      </c>
      <c r="E1285" t="s" s="183">
        <v>7</v>
      </c>
      <c r="F1285" s="184">
        <f>VLOOKUP(B1285,'MACROS'!C1:T87,5,FALSE)</f>
        <v>210</v>
      </c>
      <c r="G1285" s="182">
        <f>_xlfn.SUMIFS('MACROS'!O1:O87,'MACROS'!C1:C87,B1285)</f>
        <v>0</v>
      </c>
      <c r="H1285" s="185">
        <f>F1285*G1285</f>
        <v>0</v>
      </c>
      <c r="I1285" s="186">
        <f>'INFO'!$D$6</f>
        <v>0</v>
      </c>
      <c r="J1285" s="186">
        <f>'INFO'!$D$7</f>
        <v>0</v>
      </c>
      <c r="K1285" t="s" s="187">
        <f>'INFO'!$D$8</f>
      </c>
      <c r="L1285" s="186">
        <f>'INFO'!$D$9</f>
        <v>0</v>
      </c>
      <c r="M1285" s="186">
        <f>'INFO'!$D$10</f>
        <v>0</v>
      </c>
      <c r="N1285" t="s" s="187">
        <f>'INFO'!$D$11</f>
      </c>
      <c r="O1285" s="186">
        <f>'INFO'!$D$13</f>
        <v>0</v>
      </c>
      <c r="P1285" s="186">
        <f>'INFO'!$D$14</f>
        <v>0</v>
      </c>
      <c r="Q1285" t="s" s="187">
        <f>'INFO'!$D$15</f>
      </c>
      <c r="R1285" s="188">
        <f>'INFO'!$D$17</f>
      </c>
      <c r="S1285" t="s" s="187">
        <f>'INFO'!$D$18</f>
      </c>
      <c r="T1285" t="s" s="187">
        <f>'INFO'!$D$19</f>
      </c>
      <c r="U1285" s="186">
        <f>'INFO'!$D$22</f>
        <v>0</v>
      </c>
      <c r="V1285" s="186">
        <f>'INFO'!$D$23</f>
        <v>0</v>
      </c>
      <c r="W1285" t="s" s="187">
        <f>'INFO'!$D$24</f>
      </c>
      <c r="X1285" s="186">
        <f>'INFO'!$D$25</f>
        <v>0</v>
      </c>
      <c r="Y1285" s="186">
        <f>'INFO'!$D$26</f>
        <v>0</v>
      </c>
      <c r="Z1285" s="186">
        <f>'INFO'!$D$27</f>
        <v>0</v>
      </c>
      <c r="AA1285" t="s" s="187">
        <f>'INFO'!$D$28</f>
      </c>
      <c r="AB1285" s="186">
        <f>'INFO'!$D$29</f>
        <v>0</v>
      </c>
      <c r="AC1285" s="189">
        <f>'INFO'!$J$10</f>
        <v>0</v>
      </c>
      <c r="AD1285" s="186">
        <f>'INFO'!$J$9</f>
        <v>0</v>
      </c>
      <c r="AE1285" s="186">
        <f>IF($G$1278&gt;0,10*$G$1278/D1285,0)</f>
        <v>0</v>
      </c>
    </row>
    <row r="1286" ht="15.35" customHeight="1">
      <c r="A1286" t="s" s="180">
        <v>574</v>
      </c>
      <c r="B1286" t="s" s="180">
        <v>377</v>
      </c>
      <c r="C1286" s="210">
        <v>10134</v>
      </c>
      <c r="D1286" s="182">
        <f>_xlfn.SUMIFS('MACROS'!O1:O87,'MACROS'!C1:C87,B1286)+_xlfn.SUMIFS('MACROS'!O1:O87,'MACROS'!C1:C87,"CH.VM.MIDTSET")</f>
        <v>0</v>
      </c>
      <c r="E1286" t="s" s="183">
        <v>7</v>
      </c>
      <c r="F1286" s="184">
        <f>VLOOKUP(B1286,'MACROS'!C1:T87,5,FALSE)</f>
        <v>195</v>
      </c>
      <c r="G1286" s="182">
        <f>_xlfn.SUMIFS('MACROS'!O1:O87,'MACROS'!C1:C87,B1286)</f>
        <v>0</v>
      </c>
      <c r="H1286" s="185">
        <f>F1286*G1286</f>
        <v>0</v>
      </c>
      <c r="I1286" s="186">
        <f>'INFO'!$D$6</f>
        <v>0</v>
      </c>
      <c r="J1286" s="186">
        <f>'INFO'!$D$7</f>
        <v>0</v>
      </c>
      <c r="K1286" t="s" s="187">
        <f>'INFO'!$D$8</f>
      </c>
      <c r="L1286" s="186">
        <f>'INFO'!$D$9</f>
        <v>0</v>
      </c>
      <c r="M1286" s="186">
        <f>'INFO'!$D$10</f>
        <v>0</v>
      </c>
      <c r="N1286" t="s" s="187">
        <f>'INFO'!$D$11</f>
      </c>
      <c r="O1286" s="186">
        <f>'INFO'!$D$13</f>
        <v>0</v>
      </c>
      <c r="P1286" s="186">
        <f>'INFO'!$D$14</f>
        <v>0</v>
      </c>
      <c r="Q1286" t="s" s="187">
        <f>'INFO'!$D$15</f>
      </c>
      <c r="R1286" s="188">
        <f>'INFO'!$D$17</f>
      </c>
      <c r="S1286" t="s" s="187">
        <f>'INFO'!$D$18</f>
      </c>
      <c r="T1286" t="s" s="187">
        <f>'INFO'!$D$19</f>
      </c>
      <c r="U1286" s="186">
        <f>'INFO'!$D$22</f>
        <v>0</v>
      </c>
      <c r="V1286" s="186">
        <f>'INFO'!$D$23</f>
        <v>0</v>
      </c>
      <c r="W1286" t="s" s="187">
        <f>'INFO'!$D$24</f>
      </c>
      <c r="X1286" s="186">
        <f>'INFO'!$D$25</f>
        <v>0</v>
      </c>
      <c r="Y1286" s="186">
        <f>'INFO'!$D$26</f>
        <v>0</v>
      </c>
      <c r="Z1286" s="186">
        <f>'INFO'!$D$27</f>
        <v>0</v>
      </c>
      <c r="AA1286" t="s" s="187">
        <f>'INFO'!$D$28</f>
      </c>
      <c r="AB1286" s="186">
        <f>'INFO'!$D$29</f>
        <v>0</v>
      </c>
      <c r="AC1286" s="189">
        <f>'INFO'!$J$10</f>
        <v>0</v>
      </c>
      <c r="AD1286" s="186">
        <f>'INFO'!$J$9</f>
        <v>0</v>
      </c>
      <c r="AE1286" s="186">
        <f>IF($G$1278&gt;0,10*$G$1278/D1286,0)</f>
        <v>0</v>
      </c>
    </row>
    <row r="1287" ht="15.35" customHeight="1">
      <c r="A1287" t="s" s="180">
        <v>575</v>
      </c>
      <c r="B1287" t="s" s="180">
        <v>379</v>
      </c>
      <c r="C1287" s="210">
        <v>10134</v>
      </c>
      <c r="D1287" s="182">
        <f>_xlfn.SUMIFS('MACROS'!O1:O87,'MACROS'!C1:C87,B1287)+_xlfn.SUMIFS('MACROS'!O1:O87,'MACROS'!C1:C87,"CH.VM.MIDTSET")</f>
        <v>0</v>
      </c>
      <c r="E1287" t="s" s="183">
        <v>7</v>
      </c>
      <c r="F1287" s="184">
        <f>VLOOKUP(B1287,'MACROS'!C1:T87,5,FALSE)</f>
        <v>202.5</v>
      </c>
      <c r="G1287" s="182">
        <f>_xlfn.SUMIFS('MACROS'!O1:O87,'MACROS'!C1:C87,B1287)</f>
        <v>0</v>
      </c>
      <c r="H1287" s="185">
        <f>F1287*G1287</f>
        <v>0</v>
      </c>
      <c r="I1287" s="186">
        <f>'INFO'!$D$6</f>
        <v>0</v>
      </c>
      <c r="J1287" s="186">
        <f>'INFO'!$D$7</f>
        <v>0</v>
      </c>
      <c r="K1287" t="s" s="187">
        <f>'INFO'!$D$8</f>
      </c>
      <c r="L1287" s="186">
        <f>'INFO'!$D$9</f>
        <v>0</v>
      </c>
      <c r="M1287" s="186">
        <f>'INFO'!$D$10</f>
        <v>0</v>
      </c>
      <c r="N1287" t="s" s="187">
        <f>'INFO'!$D$11</f>
      </c>
      <c r="O1287" s="186">
        <f>'INFO'!$D$13</f>
        <v>0</v>
      </c>
      <c r="P1287" s="186">
        <f>'INFO'!$D$14</f>
        <v>0</v>
      </c>
      <c r="Q1287" t="s" s="187">
        <f>'INFO'!$D$15</f>
      </c>
      <c r="R1287" s="188">
        <f>'INFO'!$D$17</f>
      </c>
      <c r="S1287" t="s" s="187">
        <f>'INFO'!$D$18</f>
      </c>
      <c r="T1287" t="s" s="187">
        <f>'INFO'!$D$19</f>
      </c>
      <c r="U1287" s="186">
        <f>'INFO'!$D$22</f>
        <v>0</v>
      </c>
      <c r="V1287" s="186">
        <f>'INFO'!$D$23</f>
        <v>0</v>
      </c>
      <c r="W1287" t="s" s="187">
        <f>'INFO'!$D$24</f>
      </c>
      <c r="X1287" s="186">
        <f>'INFO'!$D$25</f>
        <v>0</v>
      </c>
      <c r="Y1287" s="186">
        <f>'INFO'!$D$26</f>
        <v>0</v>
      </c>
      <c r="Z1287" s="186">
        <f>'INFO'!$D$27</f>
        <v>0</v>
      </c>
      <c r="AA1287" t="s" s="187">
        <f>'INFO'!$D$28</f>
      </c>
      <c r="AB1287" s="186">
        <f>'INFO'!$D$29</f>
        <v>0</v>
      </c>
      <c r="AC1287" s="189">
        <f>'INFO'!$J$10</f>
        <v>0</v>
      </c>
      <c r="AD1287" s="186">
        <f>'INFO'!$J$9</f>
        <v>0</v>
      </c>
      <c r="AE1287" s="186">
        <f>IF($G$1278&gt;0,10*$G$1278/D1287,0)</f>
        <v>0</v>
      </c>
    </row>
    <row r="1288" ht="15.35" customHeight="1">
      <c r="A1288" t="s" s="180">
        <v>576</v>
      </c>
      <c r="B1288" t="s" s="180">
        <v>381</v>
      </c>
      <c r="C1288" s="210">
        <v>10134</v>
      </c>
      <c r="D1288" s="182">
        <f>_xlfn.SUMIFS('MACROS'!O1:O87,'MACROS'!C1:C87,B1288)+_xlfn.SUMIFS('MACROS'!O1:O87,'MACROS'!C1:C87,"CH.VM.MIDTSET")</f>
        <v>0</v>
      </c>
      <c r="E1288" t="s" s="183">
        <v>7</v>
      </c>
      <c r="F1288" s="184">
        <f>VLOOKUP(B1288,'MACROS'!C1:T87,5,FALSE)</f>
        <v>207.5</v>
      </c>
      <c r="G1288" s="182">
        <f>_xlfn.SUMIFS('MACROS'!O1:O87,'MACROS'!C1:C87,B1288)</f>
        <v>0</v>
      </c>
      <c r="H1288" s="185">
        <f>F1288*G1288</f>
        <v>0</v>
      </c>
      <c r="I1288" s="186">
        <f>'INFO'!$D$6</f>
        <v>0</v>
      </c>
      <c r="J1288" s="186">
        <f>'INFO'!$D$7</f>
        <v>0</v>
      </c>
      <c r="K1288" t="s" s="187">
        <f>'INFO'!$D$8</f>
      </c>
      <c r="L1288" s="186">
        <f>'INFO'!$D$9</f>
        <v>0</v>
      </c>
      <c r="M1288" s="186">
        <f>'INFO'!$D$10</f>
        <v>0</v>
      </c>
      <c r="N1288" t="s" s="187">
        <f>'INFO'!$D$11</f>
      </c>
      <c r="O1288" s="186">
        <f>'INFO'!$D$13</f>
        <v>0</v>
      </c>
      <c r="P1288" s="186">
        <f>'INFO'!$D$14</f>
        <v>0</v>
      </c>
      <c r="Q1288" t="s" s="187">
        <f>'INFO'!$D$15</f>
      </c>
      <c r="R1288" s="188">
        <f>'INFO'!$D$17</f>
      </c>
      <c r="S1288" t="s" s="187">
        <f>'INFO'!$D$18</f>
      </c>
      <c r="T1288" t="s" s="187">
        <f>'INFO'!$D$19</f>
      </c>
      <c r="U1288" s="186">
        <f>'INFO'!$D$22</f>
        <v>0</v>
      </c>
      <c r="V1288" s="186">
        <f>'INFO'!$D$23</f>
        <v>0</v>
      </c>
      <c r="W1288" t="s" s="187">
        <f>'INFO'!$D$24</f>
      </c>
      <c r="X1288" s="186">
        <f>'INFO'!$D$25</f>
        <v>0</v>
      </c>
      <c r="Y1288" s="186">
        <f>'INFO'!$D$26</f>
        <v>0</v>
      </c>
      <c r="Z1288" s="186">
        <f>'INFO'!$D$27</f>
        <v>0</v>
      </c>
      <c r="AA1288" t="s" s="187">
        <f>'INFO'!$D$28</f>
      </c>
      <c r="AB1288" s="186">
        <f>'INFO'!$D$29</f>
        <v>0</v>
      </c>
      <c r="AC1288" s="189">
        <f>'INFO'!$J$10</f>
        <v>0</v>
      </c>
      <c r="AD1288" s="186">
        <f>'INFO'!$J$9</f>
        <v>0</v>
      </c>
      <c r="AE1288" s="186">
        <f>IF($G$1278&gt;0,10*$G$1278/D1288,0)</f>
        <v>0</v>
      </c>
    </row>
    <row r="1289" ht="15.35" customHeight="1">
      <c r="A1289" t="s" s="180">
        <v>577</v>
      </c>
      <c r="B1289" t="s" s="180">
        <v>383</v>
      </c>
      <c r="C1289" s="210">
        <v>10134</v>
      </c>
      <c r="D1289" s="182">
        <f>_xlfn.SUMIFS('MACROS'!O1:O87,'MACROS'!C1:C87,B1289)+_xlfn.SUMIFS('MACROS'!O1:O87,'MACROS'!C1:C87,"CH.VM.MIDTSET")</f>
        <v>0</v>
      </c>
      <c r="E1289" t="s" s="183">
        <v>7</v>
      </c>
      <c r="F1289" s="184">
        <f>VLOOKUP(B1289,'MACROS'!C1:T87,5,FALSE)</f>
        <v>212.5</v>
      </c>
      <c r="G1289" s="182">
        <f>_xlfn.SUMIFS('MACROS'!O1:O87,'MACROS'!C1:C87,B1289)</f>
        <v>0</v>
      </c>
      <c r="H1289" s="185">
        <f>F1289*G1289</f>
        <v>0</v>
      </c>
      <c r="I1289" s="186">
        <f>'INFO'!$D$6</f>
        <v>0</v>
      </c>
      <c r="J1289" s="186">
        <f>'INFO'!$D$7</f>
        <v>0</v>
      </c>
      <c r="K1289" t="s" s="187">
        <f>'INFO'!$D$8</f>
      </c>
      <c r="L1289" s="186">
        <f>'INFO'!$D$9</f>
        <v>0</v>
      </c>
      <c r="M1289" s="186">
        <f>'INFO'!$D$10</f>
        <v>0</v>
      </c>
      <c r="N1289" t="s" s="187">
        <f>'INFO'!$D$11</f>
      </c>
      <c r="O1289" s="186">
        <f>'INFO'!$D$13</f>
        <v>0</v>
      </c>
      <c r="P1289" s="186">
        <f>'INFO'!$D$14</f>
        <v>0</v>
      </c>
      <c r="Q1289" t="s" s="187">
        <f>'INFO'!$D$15</f>
      </c>
      <c r="R1289" s="188">
        <f>'INFO'!$D$17</f>
      </c>
      <c r="S1289" t="s" s="187">
        <f>'INFO'!$D$18</f>
      </c>
      <c r="T1289" t="s" s="187">
        <f>'INFO'!$D$19</f>
      </c>
      <c r="U1289" s="186">
        <f>'INFO'!$D$22</f>
        <v>0</v>
      </c>
      <c r="V1289" s="186">
        <f>'INFO'!$D$23</f>
        <v>0</v>
      </c>
      <c r="W1289" t="s" s="187">
        <f>'INFO'!$D$24</f>
      </c>
      <c r="X1289" s="186">
        <f>'INFO'!$D$25</f>
        <v>0</v>
      </c>
      <c r="Y1289" s="186">
        <f>'INFO'!$D$26</f>
        <v>0</v>
      </c>
      <c r="Z1289" s="186">
        <f>'INFO'!$D$27</f>
        <v>0</v>
      </c>
      <c r="AA1289" t="s" s="187">
        <f>'INFO'!$D$28</f>
      </c>
      <c r="AB1289" s="186">
        <f>'INFO'!$D$29</f>
        <v>0</v>
      </c>
      <c r="AC1289" s="189">
        <f>'INFO'!$J$10</f>
        <v>0</v>
      </c>
      <c r="AD1289" s="186">
        <f>'INFO'!$J$9</f>
        <v>0</v>
      </c>
      <c r="AE1289" s="186">
        <f>IF($G$1278&gt;0,10*$G$1278/D1289,0)</f>
        <v>0</v>
      </c>
    </row>
    <row r="1290" ht="15.35" customHeight="1">
      <c r="A1290" t="s" s="180">
        <v>578</v>
      </c>
      <c r="B1290" t="s" s="180">
        <v>385</v>
      </c>
      <c r="C1290" s="210">
        <v>10134</v>
      </c>
      <c r="D1290" s="182">
        <f>_xlfn.SUMIFS('MACROS'!O1:O87,'MACROS'!C1:C87,B1290)+_xlfn.SUMIFS('MACROS'!O1:O87,'MACROS'!C1:C87,"CH.VM.MIDTSET")</f>
        <v>0</v>
      </c>
      <c r="E1290" t="s" s="183">
        <v>7</v>
      </c>
      <c r="F1290" s="184">
        <f>VLOOKUP(B1290,'MACROS'!C1:T87,5,FALSE)</f>
        <v>165</v>
      </c>
      <c r="G1290" s="182">
        <f>_xlfn.SUMIFS('MACROS'!O1:O87,'MACROS'!C1:C87,B1290)</f>
        <v>0</v>
      </c>
      <c r="H1290" s="185">
        <f>F1290*G1290</f>
        <v>0</v>
      </c>
      <c r="I1290" s="186">
        <f>'INFO'!$D$6</f>
        <v>0</v>
      </c>
      <c r="J1290" s="186">
        <f>'INFO'!$D$7</f>
        <v>0</v>
      </c>
      <c r="K1290" t="s" s="187">
        <f>'INFO'!$D$8</f>
      </c>
      <c r="L1290" s="186">
        <f>'INFO'!$D$9</f>
        <v>0</v>
      </c>
      <c r="M1290" s="186">
        <f>'INFO'!$D$10</f>
        <v>0</v>
      </c>
      <c r="N1290" t="s" s="187">
        <f>'INFO'!$D$11</f>
      </c>
      <c r="O1290" s="186">
        <f>'INFO'!$D$13</f>
        <v>0</v>
      </c>
      <c r="P1290" s="186">
        <f>'INFO'!$D$14</f>
        <v>0</v>
      </c>
      <c r="Q1290" t="s" s="187">
        <f>'INFO'!$D$15</f>
      </c>
      <c r="R1290" s="188">
        <f>'INFO'!$D$17</f>
      </c>
      <c r="S1290" t="s" s="187">
        <f>'INFO'!$D$18</f>
      </c>
      <c r="T1290" t="s" s="187">
        <f>'INFO'!$D$19</f>
      </c>
      <c r="U1290" s="186">
        <f>'INFO'!$D$22</f>
        <v>0</v>
      </c>
      <c r="V1290" s="186">
        <f>'INFO'!$D$23</f>
        <v>0</v>
      </c>
      <c r="W1290" t="s" s="187">
        <f>'INFO'!$D$24</f>
      </c>
      <c r="X1290" s="186">
        <f>'INFO'!$D$25</f>
        <v>0</v>
      </c>
      <c r="Y1290" s="186">
        <f>'INFO'!$D$26</f>
        <v>0</v>
      </c>
      <c r="Z1290" s="186">
        <f>'INFO'!$D$27</f>
        <v>0</v>
      </c>
      <c r="AA1290" t="s" s="187">
        <f>'INFO'!$D$28</f>
      </c>
      <c r="AB1290" s="186">
        <f>'INFO'!$D$29</f>
        <v>0</v>
      </c>
      <c r="AC1290" s="189">
        <f>'INFO'!$J$10</f>
        <v>0</v>
      </c>
      <c r="AD1290" s="186">
        <f>'INFO'!$J$9</f>
        <v>0</v>
      </c>
      <c r="AE1290" s="186">
        <f>IF($G$1278&gt;0,10*$G$1278/D1290,0)</f>
        <v>0</v>
      </c>
    </row>
    <row r="1291" ht="15.35" customHeight="1">
      <c r="A1291" t="s" s="180">
        <v>579</v>
      </c>
      <c r="B1291" t="s" s="180">
        <v>387</v>
      </c>
      <c r="C1291" s="210">
        <v>10134</v>
      </c>
      <c r="D1291" s="182">
        <f>_xlfn.SUMIFS('MACROS'!O1:O87,'MACROS'!C1:C87,B1291)+_xlfn.SUMIFS('MACROS'!O1:O87,'MACROS'!C1:C87,"CH.VM.MIDTSET")</f>
        <v>0</v>
      </c>
      <c r="E1291" t="s" s="183">
        <v>7</v>
      </c>
      <c r="F1291" s="184">
        <f>VLOOKUP(B1291,'MACROS'!C1:T87,5,FALSE)</f>
        <v>204.5</v>
      </c>
      <c r="G1291" s="182">
        <f>_xlfn.SUMIFS('MACROS'!O1:O87,'MACROS'!C1:C87,B1291)</f>
        <v>0</v>
      </c>
      <c r="H1291" s="185">
        <f>F1291*G1291</f>
        <v>0</v>
      </c>
      <c r="I1291" s="186">
        <f>'INFO'!$D$6</f>
        <v>0</v>
      </c>
      <c r="J1291" s="186">
        <f>'INFO'!$D$7</f>
        <v>0</v>
      </c>
      <c r="K1291" t="s" s="187">
        <f>'INFO'!$D$8</f>
      </c>
      <c r="L1291" s="186">
        <f>'INFO'!$D$9</f>
        <v>0</v>
      </c>
      <c r="M1291" s="186">
        <f>'INFO'!$D$10</f>
        <v>0</v>
      </c>
      <c r="N1291" t="s" s="187">
        <f>'INFO'!$D$11</f>
      </c>
      <c r="O1291" s="186">
        <f>'INFO'!$D$13</f>
        <v>0</v>
      </c>
      <c r="P1291" s="186">
        <f>'INFO'!$D$14</f>
        <v>0</v>
      </c>
      <c r="Q1291" t="s" s="187">
        <f>'INFO'!$D$15</f>
      </c>
      <c r="R1291" s="188">
        <f>'INFO'!$D$17</f>
      </c>
      <c r="S1291" t="s" s="187">
        <f>'INFO'!$D$18</f>
      </c>
      <c r="T1291" t="s" s="187">
        <f>'INFO'!$D$19</f>
      </c>
      <c r="U1291" s="186">
        <f>'INFO'!$D$22</f>
        <v>0</v>
      </c>
      <c r="V1291" s="186">
        <f>'INFO'!$D$23</f>
        <v>0</v>
      </c>
      <c r="W1291" t="s" s="187">
        <f>'INFO'!$D$24</f>
      </c>
      <c r="X1291" s="186">
        <f>'INFO'!$D$25</f>
        <v>0</v>
      </c>
      <c r="Y1291" s="186">
        <f>'INFO'!$D$26</f>
        <v>0</v>
      </c>
      <c r="Z1291" s="186">
        <f>'INFO'!$D$27</f>
        <v>0</v>
      </c>
      <c r="AA1291" t="s" s="187">
        <f>'INFO'!$D$28</f>
      </c>
      <c r="AB1291" s="186">
        <f>'INFO'!$D$29</f>
        <v>0</v>
      </c>
      <c r="AC1291" s="189">
        <f>'INFO'!$J$10</f>
        <v>0</v>
      </c>
      <c r="AD1291" s="186">
        <f>'INFO'!$J$9</f>
        <v>0</v>
      </c>
      <c r="AE1291" s="186">
        <f>IF($G$1278&gt;0,10*$G$1278/D1291,0)</f>
        <v>0</v>
      </c>
    </row>
    <row r="1292" ht="15.35" customHeight="1">
      <c r="A1292" t="s" s="180">
        <v>580</v>
      </c>
      <c r="B1292" t="s" s="180">
        <v>389</v>
      </c>
      <c r="C1292" s="210">
        <v>10134</v>
      </c>
      <c r="D1292" s="182">
        <f>_xlfn.SUMIFS('MACROS'!O1:O87,'MACROS'!C1:C87,B1292)+_xlfn.SUMIFS('MACROS'!O1:O87,'MACROS'!C1:C87,"CH.VM.MIDTSET")</f>
        <v>0</v>
      </c>
      <c r="E1292" t="s" s="183">
        <v>7</v>
      </c>
      <c r="F1292" s="184">
        <f>VLOOKUP(B1292,'MACROS'!C1:T87,5,FALSE)</f>
        <v>167.5</v>
      </c>
      <c r="G1292" s="182">
        <f>_xlfn.SUMIFS('MACROS'!O1:O87,'MACROS'!C1:C87,B1292)</f>
        <v>0</v>
      </c>
      <c r="H1292" s="185">
        <f>F1292*G1292</f>
        <v>0</v>
      </c>
      <c r="I1292" s="186">
        <f>'INFO'!$D$6</f>
        <v>0</v>
      </c>
      <c r="J1292" s="186">
        <f>'INFO'!$D$7</f>
        <v>0</v>
      </c>
      <c r="K1292" t="s" s="187">
        <f>'INFO'!$D$8</f>
      </c>
      <c r="L1292" s="186">
        <f>'INFO'!$D$9</f>
        <v>0</v>
      </c>
      <c r="M1292" s="186">
        <f>'INFO'!$D$10</f>
        <v>0</v>
      </c>
      <c r="N1292" t="s" s="187">
        <f>'INFO'!$D$11</f>
      </c>
      <c r="O1292" s="186">
        <f>'INFO'!$D$13</f>
        <v>0</v>
      </c>
      <c r="P1292" s="186">
        <f>'INFO'!$D$14</f>
        <v>0</v>
      </c>
      <c r="Q1292" t="s" s="187">
        <f>'INFO'!$D$15</f>
      </c>
      <c r="R1292" s="188">
        <f>'INFO'!$D$17</f>
      </c>
      <c r="S1292" t="s" s="187">
        <f>'INFO'!$D$18</f>
      </c>
      <c r="T1292" t="s" s="187">
        <f>'INFO'!$D$19</f>
      </c>
      <c r="U1292" s="186">
        <f>'INFO'!$D$22</f>
        <v>0</v>
      </c>
      <c r="V1292" s="186">
        <f>'INFO'!$D$23</f>
        <v>0</v>
      </c>
      <c r="W1292" t="s" s="187">
        <f>'INFO'!$D$24</f>
      </c>
      <c r="X1292" s="186">
        <f>'INFO'!$D$25</f>
        <v>0</v>
      </c>
      <c r="Y1292" s="186">
        <f>'INFO'!$D$26</f>
        <v>0</v>
      </c>
      <c r="Z1292" s="186">
        <f>'INFO'!$D$27</f>
        <v>0</v>
      </c>
      <c r="AA1292" t="s" s="187">
        <f>'INFO'!$D$28</f>
      </c>
      <c r="AB1292" s="186">
        <f>'INFO'!$D$29</f>
        <v>0</v>
      </c>
      <c r="AC1292" s="189">
        <f>'INFO'!$J$10</f>
        <v>0</v>
      </c>
      <c r="AD1292" s="186">
        <f>'INFO'!$J$9</f>
        <v>0</v>
      </c>
      <c r="AE1292" s="191">
        <f>IF($G$1278&gt;0,10*$G$1278/D1292,0)</f>
        <v>0</v>
      </c>
    </row>
    <row r="1293" ht="15.35" customHeight="1">
      <c r="A1293" t="s" s="192">
        <v>520</v>
      </c>
      <c r="B1293" t="s" s="202">
        <v>116</v>
      </c>
      <c r="C1293" s="203">
        <v>10094</v>
      </c>
      <c r="D1293" s="169"/>
      <c r="E1293" t="s" s="194">
        <v>8</v>
      </c>
      <c r="F1293" s="195">
        <f>VLOOKUP(B1293,'HOLDS'!C1:T155,5,FALSE)</f>
        <v>4405.5</v>
      </c>
      <c r="G1293" s="172">
        <f>_xlfn.SUMIFS('HOLDS'!P1:P155,'HOLDS'!C1:C155,B1293)</f>
        <v>0</v>
      </c>
      <c r="H1293" s="196">
        <f>F1293*G1293</f>
        <v>0</v>
      </c>
      <c r="I1293" s="197">
        <f>'INFO'!$D$6</f>
        <v>0</v>
      </c>
      <c r="J1293" s="197">
        <f>'INFO'!$D$7</f>
        <v>0</v>
      </c>
      <c r="K1293" t="s" s="198">
        <f>'INFO'!$D$8</f>
      </c>
      <c r="L1293" s="197">
        <f>'INFO'!$D$9</f>
        <v>0</v>
      </c>
      <c r="M1293" s="197">
        <f>'INFO'!$D$10</f>
        <v>0</v>
      </c>
      <c r="N1293" t="s" s="198">
        <f>'INFO'!$D$11</f>
      </c>
      <c r="O1293" s="197">
        <f>'INFO'!$D$13</f>
        <v>0</v>
      </c>
      <c r="P1293" s="197">
        <f>'INFO'!$D$14</f>
        <v>0</v>
      </c>
      <c r="Q1293" t="s" s="198">
        <f>'INFO'!$D$15</f>
      </c>
      <c r="R1293" s="199">
        <f>'INFO'!$D$17</f>
      </c>
      <c r="S1293" t="s" s="198">
        <f>'INFO'!$D$18</f>
      </c>
      <c r="T1293" t="s" s="198">
        <f>'INFO'!$D$19</f>
      </c>
      <c r="U1293" s="197">
        <f>'INFO'!$D$22</f>
        <v>0</v>
      </c>
      <c r="V1293" s="197">
        <f>'INFO'!$D$23</f>
        <v>0</v>
      </c>
      <c r="W1293" t="s" s="198">
        <f>'INFO'!$D$24</f>
      </c>
      <c r="X1293" s="197">
        <f>'INFO'!$D$25</f>
        <v>0</v>
      </c>
      <c r="Y1293" s="197">
        <f>'INFO'!$D$26</f>
        <v>0</v>
      </c>
      <c r="Z1293" s="197">
        <f>'INFO'!$D$27</f>
        <v>0</v>
      </c>
      <c r="AA1293" t="s" s="198">
        <f>'INFO'!$D$28</f>
      </c>
      <c r="AB1293" s="197">
        <f>'INFO'!$D$29</f>
        <v>0</v>
      </c>
      <c r="AC1293" s="200">
        <f>'INFO'!$J$10</f>
        <v>0</v>
      </c>
      <c r="AD1293" s="201">
        <f>'INFO'!$J$9</f>
        <v>0</v>
      </c>
      <c r="AE1293" s="179"/>
    </row>
    <row r="1294" ht="15.35" customHeight="1">
      <c r="A1294" t="s" s="180">
        <v>521</v>
      </c>
      <c r="B1294" t="s" s="204">
        <v>118</v>
      </c>
      <c r="C1294" s="205">
        <v>10094</v>
      </c>
      <c r="D1294" s="182">
        <f>_xlfn.SUMIFS('HOLDS'!P1:P155,'HOLDS'!C1:C155,B1294)+_xlfn.SUMIFS('HOLDS'!P1:P155,'HOLDS'!C1:C155,"CH.GR.MISET")</f>
        <v>0</v>
      </c>
      <c r="E1294" t="s" s="183">
        <v>8</v>
      </c>
      <c r="F1294" s="184">
        <f>VLOOKUP(B1294,'HOLDS'!C1:T155,5,FALSE)</f>
        <v>150</v>
      </c>
      <c r="G1294" s="182">
        <f>_xlfn.SUMIFS('HOLDS'!P1:P155,'HOLDS'!C1:C155,B1294)</f>
        <v>0</v>
      </c>
      <c r="H1294" s="185">
        <f>F1294*G1294</f>
        <v>0</v>
      </c>
      <c r="I1294" s="186">
        <f>'INFO'!$D$6</f>
        <v>0</v>
      </c>
      <c r="J1294" s="186">
        <f>'INFO'!$D$7</f>
        <v>0</v>
      </c>
      <c r="K1294" t="s" s="187">
        <f>'INFO'!$D$8</f>
      </c>
      <c r="L1294" s="186">
        <f>'INFO'!$D$9</f>
        <v>0</v>
      </c>
      <c r="M1294" s="186">
        <f>'INFO'!$D$10</f>
        <v>0</v>
      </c>
      <c r="N1294" t="s" s="187">
        <f>'INFO'!$D$11</f>
      </c>
      <c r="O1294" s="186">
        <f>'INFO'!$D$13</f>
        <v>0</v>
      </c>
      <c r="P1294" s="186">
        <f>'INFO'!$D$14</f>
        <v>0</v>
      </c>
      <c r="Q1294" t="s" s="187">
        <f>'INFO'!$D$15</f>
      </c>
      <c r="R1294" s="188">
        <f>'INFO'!$D$17</f>
      </c>
      <c r="S1294" t="s" s="187">
        <f>'INFO'!$D$18</f>
      </c>
      <c r="T1294" t="s" s="187">
        <f>'INFO'!$D$19</f>
      </c>
      <c r="U1294" s="186">
        <f>'INFO'!$D$22</f>
        <v>0</v>
      </c>
      <c r="V1294" s="186">
        <f>'INFO'!$D$23</f>
        <v>0</v>
      </c>
      <c r="W1294" t="s" s="187">
        <f>'INFO'!$D$24</f>
      </c>
      <c r="X1294" s="186">
        <f>'INFO'!$D$25</f>
        <v>0</v>
      </c>
      <c r="Y1294" s="186">
        <f>'INFO'!$D$26</f>
        <v>0</v>
      </c>
      <c r="Z1294" s="186">
        <f>'INFO'!$D$27</f>
        <v>0</v>
      </c>
      <c r="AA1294" t="s" s="187">
        <f>'INFO'!$D$28</f>
      </c>
      <c r="AB1294" s="186">
        <f>'INFO'!$D$29</f>
        <v>0</v>
      </c>
      <c r="AC1294" s="189">
        <f>'INFO'!$J$10</f>
        <v>0</v>
      </c>
      <c r="AD1294" s="186">
        <f>'INFO'!$J$9</f>
        <v>0</v>
      </c>
      <c r="AE1294" s="190">
        <f>IF($G$1293&gt;0,10*$G$1293/D1294,0)</f>
        <v>0</v>
      </c>
    </row>
    <row r="1295" ht="15.35" customHeight="1">
      <c r="A1295" t="s" s="180">
        <v>522</v>
      </c>
      <c r="B1295" t="s" s="204">
        <v>120</v>
      </c>
      <c r="C1295" s="205">
        <v>10094</v>
      </c>
      <c r="D1295" s="182">
        <f>_xlfn.SUMIFS('HOLDS'!P1:P155,'HOLDS'!C1:C155,B1295)+_xlfn.SUMIFS('HOLDS'!P1:P155,'HOLDS'!C1:C155,"CH.GR.MISET")</f>
        <v>0</v>
      </c>
      <c r="E1295" t="s" s="183">
        <v>8</v>
      </c>
      <c r="F1295" s="184">
        <f>VLOOKUP(B1295,'HOLDS'!C1:T155,5,FALSE)</f>
        <v>219</v>
      </c>
      <c r="G1295" s="182">
        <f>_xlfn.SUMIFS('HOLDS'!P1:P155,'HOLDS'!C1:C155,B1295)</f>
        <v>0</v>
      </c>
      <c r="H1295" s="185">
        <f>F1295*G1295</f>
        <v>0</v>
      </c>
      <c r="I1295" s="186">
        <f>'INFO'!$D$6</f>
        <v>0</v>
      </c>
      <c r="J1295" s="186">
        <f>'INFO'!$D$7</f>
        <v>0</v>
      </c>
      <c r="K1295" t="s" s="187">
        <f>'INFO'!$D$8</f>
      </c>
      <c r="L1295" s="186">
        <f>'INFO'!$D$9</f>
        <v>0</v>
      </c>
      <c r="M1295" s="186">
        <f>'INFO'!$D$10</f>
        <v>0</v>
      </c>
      <c r="N1295" t="s" s="187">
        <f>'INFO'!$D$11</f>
      </c>
      <c r="O1295" s="186">
        <f>'INFO'!$D$13</f>
        <v>0</v>
      </c>
      <c r="P1295" s="186">
        <f>'INFO'!$D$14</f>
        <v>0</v>
      </c>
      <c r="Q1295" t="s" s="187">
        <f>'INFO'!$D$15</f>
      </c>
      <c r="R1295" s="188">
        <f>'INFO'!$D$17</f>
      </c>
      <c r="S1295" t="s" s="187">
        <f>'INFO'!$D$18</f>
      </c>
      <c r="T1295" t="s" s="187">
        <f>'INFO'!$D$19</f>
      </c>
      <c r="U1295" s="186">
        <f>'INFO'!$D$22</f>
        <v>0</v>
      </c>
      <c r="V1295" s="186">
        <f>'INFO'!$D$23</f>
        <v>0</v>
      </c>
      <c r="W1295" t="s" s="187">
        <f>'INFO'!$D$24</f>
      </c>
      <c r="X1295" s="186">
        <f>'INFO'!$D$25</f>
        <v>0</v>
      </c>
      <c r="Y1295" s="186">
        <f>'INFO'!$D$26</f>
        <v>0</v>
      </c>
      <c r="Z1295" s="186">
        <f>'INFO'!$D$27</f>
        <v>0</v>
      </c>
      <c r="AA1295" t="s" s="187">
        <f>'INFO'!$D$28</f>
      </c>
      <c r="AB1295" s="186">
        <f>'INFO'!$D$29</f>
        <v>0</v>
      </c>
      <c r="AC1295" s="189">
        <f>'INFO'!$J$10</f>
        <v>0</v>
      </c>
      <c r="AD1295" s="186">
        <f>'INFO'!$J$9</f>
        <v>0</v>
      </c>
      <c r="AE1295" s="186">
        <f>IF($G$1293&gt;0,10*$G$1293/D1295,0)</f>
        <v>0</v>
      </c>
    </row>
    <row r="1296" ht="15.35" customHeight="1">
      <c r="A1296" t="s" s="180">
        <v>523</v>
      </c>
      <c r="B1296" t="s" s="204">
        <v>122</v>
      </c>
      <c r="C1296" s="205">
        <v>10094</v>
      </c>
      <c r="D1296" s="182">
        <f>_xlfn.SUMIFS('HOLDS'!P1:P155,'HOLDS'!C1:C155,B1296)+_xlfn.SUMIFS('HOLDS'!P1:P155,'HOLDS'!C1:C155,"CH.GR.MISET")</f>
        <v>0</v>
      </c>
      <c r="E1296" t="s" s="183">
        <v>8</v>
      </c>
      <c r="F1296" s="184">
        <f>VLOOKUP(B1296,'HOLDS'!C1:T155,5,FALSE)</f>
        <v>229.5</v>
      </c>
      <c r="G1296" s="182">
        <f>_xlfn.SUMIFS('HOLDS'!P1:P155,'HOLDS'!C1:C155,B1296)</f>
        <v>0</v>
      </c>
      <c r="H1296" s="185">
        <f>F1296*G1296</f>
        <v>0</v>
      </c>
      <c r="I1296" s="186">
        <f>'INFO'!$D$6</f>
        <v>0</v>
      </c>
      <c r="J1296" s="186">
        <f>'INFO'!$D$7</f>
        <v>0</v>
      </c>
      <c r="K1296" t="s" s="187">
        <f>'INFO'!$D$8</f>
      </c>
      <c r="L1296" s="186">
        <f>'INFO'!$D$9</f>
        <v>0</v>
      </c>
      <c r="M1296" s="186">
        <f>'INFO'!$D$10</f>
        <v>0</v>
      </c>
      <c r="N1296" t="s" s="187">
        <f>'INFO'!$D$11</f>
      </c>
      <c r="O1296" s="186">
        <f>'INFO'!$D$13</f>
        <v>0</v>
      </c>
      <c r="P1296" s="186">
        <f>'INFO'!$D$14</f>
        <v>0</v>
      </c>
      <c r="Q1296" t="s" s="187">
        <f>'INFO'!$D$15</f>
      </c>
      <c r="R1296" s="188">
        <f>'INFO'!$D$17</f>
      </c>
      <c r="S1296" t="s" s="187">
        <f>'INFO'!$D$18</f>
      </c>
      <c r="T1296" t="s" s="187">
        <f>'INFO'!$D$19</f>
      </c>
      <c r="U1296" s="186">
        <f>'INFO'!$D$22</f>
        <v>0</v>
      </c>
      <c r="V1296" s="186">
        <f>'INFO'!$D$23</f>
        <v>0</v>
      </c>
      <c r="W1296" t="s" s="187">
        <f>'INFO'!$D$24</f>
      </c>
      <c r="X1296" s="186">
        <f>'INFO'!$D$25</f>
        <v>0</v>
      </c>
      <c r="Y1296" s="186">
        <f>'INFO'!$D$26</f>
        <v>0</v>
      </c>
      <c r="Z1296" s="186">
        <f>'INFO'!$D$27</f>
        <v>0</v>
      </c>
      <c r="AA1296" t="s" s="187">
        <f>'INFO'!$D$28</f>
      </c>
      <c r="AB1296" s="186">
        <f>'INFO'!$D$29</f>
        <v>0</v>
      </c>
      <c r="AC1296" s="189">
        <f>'INFO'!$J$10</f>
        <v>0</v>
      </c>
      <c r="AD1296" s="186">
        <f>'INFO'!$J$9</f>
        <v>0</v>
      </c>
      <c r="AE1296" s="186">
        <f>IF($G$1293&gt;0,10*$G$1293/D1296,0)</f>
        <v>0</v>
      </c>
    </row>
    <row r="1297" ht="15.35" customHeight="1">
      <c r="A1297" t="s" s="180">
        <v>524</v>
      </c>
      <c r="B1297" t="s" s="204">
        <v>124</v>
      </c>
      <c r="C1297" s="205">
        <v>10094</v>
      </c>
      <c r="D1297" s="182">
        <f>_xlfn.SUMIFS('HOLDS'!P1:P155,'HOLDS'!C1:C155,B1297)+_xlfn.SUMIFS('HOLDS'!P1:P155,'HOLDS'!C1:C155,"CH.GR.MISET")</f>
        <v>0</v>
      </c>
      <c r="E1297" t="s" s="183">
        <v>8</v>
      </c>
      <c r="F1297" s="184">
        <f>VLOOKUP(B1297,'HOLDS'!C1:T155,5,FALSE)</f>
        <v>151</v>
      </c>
      <c r="G1297" s="182">
        <f>_xlfn.SUMIFS('HOLDS'!P1:P155,'HOLDS'!C1:C155,B1297)</f>
        <v>0</v>
      </c>
      <c r="H1297" s="185">
        <f>F1297*G1297</f>
        <v>0</v>
      </c>
      <c r="I1297" s="186">
        <f>'INFO'!$D$6</f>
        <v>0</v>
      </c>
      <c r="J1297" s="186">
        <f>'INFO'!$D$7</f>
        <v>0</v>
      </c>
      <c r="K1297" t="s" s="187">
        <f>'INFO'!$D$8</f>
      </c>
      <c r="L1297" s="186">
        <f>'INFO'!$D$9</f>
        <v>0</v>
      </c>
      <c r="M1297" s="186">
        <f>'INFO'!$D$10</f>
        <v>0</v>
      </c>
      <c r="N1297" t="s" s="187">
        <f>'INFO'!$D$11</f>
      </c>
      <c r="O1297" s="186">
        <f>'INFO'!$D$13</f>
        <v>0</v>
      </c>
      <c r="P1297" s="186">
        <f>'INFO'!$D$14</f>
        <v>0</v>
      </c>
      <c r="Q1297" t="s" s="187">
        <f>'INFO'!$D$15</f>
      </c>
      <c r="R1297" s="188">
        <f>'INFO'!$D$17</f>
      </c>
      <c r="S1297" t="s" s="187">
        <f>'INFO'!$D$18</f>
      </c>
      <c r="T1297" t="s" s="187">
        <f>'INFO'!$D$19</f>
      </c>
      <c r="U1297" s="186">
        <f>'INFO'!$D$22</f>
        <v>0</v>
      </c>
      <c r="V1297" s="186">
        <f>'INFO'!$D$23</f>
        <v>0</v>
      </c>
      <c r="W1297" t="s" s="187">
        <f>'INFO'!$D$24</f>
      </c>
      <c r="X1297" s="186">
        <f>'INFO'!$D$25</f>
        <v>0</v>
      </c>
      <c r="Y1297" s="186">
        <f>'INFO'!$D$26</f>
        <v>0</v>
      </c>
      <c r="Z1297" s="186">
        <f>'INFO'!$D$27</f>
        <v>0</v>
      </c>
      <c r="AA1297" t="s" s="187">
        <f>'INFO'!$D$28</f>
      </c>
      <c r="AB1297" s="186">
        <f>'INFO'!$D$29</f>
        <v>0</v>
      </c>
      <c r="AC1297" s="189">
        <f>'INFO'!$J$10</f>
        <v>0</v>
      </c>
      <c r="AD1297" s="186">
        <f>'INFO'!$J$9</f>
        <v>0</v>
      </c>
      <c r="AE1297" s="186">
        <f>IF($G$1293&gt;0,10*$G$1293/D1297,0)</f>
        <v>0</v>
      </c>
    </row>
    <row r="1298" ht="15.35" customHeight="1">
      <c r="A1298" t="s" s="180">
        <v>525</v>
      </c>
      <c r="B1298" t="s" s="204">
        <v>126</v>
      </c>
      <c r="C1298" s="205">
        <v>10094</v>
      </c>
      <c r="D1298" s="182">
        <f>_xlfn.SUMIFS('HOLDS'!P1:P155,'HOLDS'!C1:C155,B1298)+_xlfn.SUMIFS('HOLDS'!P1:P155,'HOLDS'!C1:C155,"CH.GR.MISET")</f>
        <v>0</v>
      </c>
      <c r="E1298" t="s" s="183">
        <v>8</v>
      </c>
      <c r="F1298" s="184">
        <f>VLOOKUP(B1298,'HOLDS'!C1:T155,5,FALSE)</f>
        <v>210</v>
      </c>
      <c r="G1298" s="182">
        <f>_xlfn.SUMIFS('HOLDS'!P1:P155,'HOLDS'!C1:C155,B1298)</f>
        <v>0</v>
      </c>
      <c r="H1298" s="185">
        <f>F1298*G1298</f>
        <v>0</v>
      </c>
      <c r="I1298" s="186">
        <f>'INFO'!$D$6</f>
        <v>0</v>
      </c>
      <c r="J1298" s="186">
        <f>'INFO'!$D$7</f>
        <v>0</v>
      </c>
      <c r="K1298" t="s" s="187">
        <f>'INFO'!$D$8</f>
      </c>
      <c r="L1298" s="186">
        <f>'INFO'!$D$9</f>
        <v>0</v>
      </c>
      <c r="M1298" s="186">
        <f>'INFO'!$D$10</f>
        <v>0</v>
      </c>
      <c r="N1298" t="s" s="187">
        <f>'INFO'!$D$11</f>
      </c>
      <c r="O1298" s="186">
        <f>'INFO'!$D$13</f>
        <v>0</v>
      </c>
      <c r="P1298" s="186">
        <f>'INFO'!$D$14</f>
        <v>0</v>
      </c>
      <c r="Q1298" t="s" s="187">
        <f>'INFO'!$D$15</f>
      </c>
      <c r="R1298" s="188">
        <f>'INFO'!$D$17</f>
      </c>
      <c r="S1298" t="s" s="187">
        <f>'INFO'!$D$18</f>
      </c>
      <c r="T1298" t="s" s="187">
        <f>'INFO'!$D$19</f>
      </c>
      <c r="U1298" s="186">
        <f>'INFO'!$D$22</f>
        <v>0</v>
      </c>
      <c r="V1298" s="186">
        <f>'INFO'!$D$23</f>
        <v>0</v>
      </c>
      <c r="W1298" t="s" s="187">
        <f>'INFO'!$D$24</f>
      </c>
      <c r="X1298" s="186">
        <f>'INFO'!$D$25</f>
        <v>0</v>
      </c>
      <c r="Y1298" s="186">
        <f>'INFO'!$D$26</f>
        <v>0</v>
      </c>
      <c r="Z1298" s="186">
        <f>'INFO'!$D$27</f>
        <v>0</v>
      </c>
      <c r="AA1298" t="s" s="187">
        <f>'INFO'!$D$28</f>
      </c>
      <c r="AB1298" s="186">
        <f>'INFO'!$D$29</f>
        <v>0</v>
      </c>
      <c r="AC1298" s="189">
        <f>'INFO'!$J$10</f>
        <v>0</v>
      </c>
      <c r="AD1298" s="186">
        <f>'INFO'!$J$9</f>
        <v>0</v>
      </c>
      <c r="AE1298" s="186">
        <f>IF($G$1293&gt;0,10*$G$1293/D1298,0)</f>
        <v>0</v>
      </c>
    </row>
    <row r="1299" ht="15.35" customHeight="1">
      <c r="A1299" t="s" s="180">
        <v>526</v>
      </c>
      <c r="B1299" t="s" s="204">
        <v>128</v>
      </c>
      <c r="C1299" s="205">
        <v>10094</v>
      </c>
      <c r="D1299" s="182">
        <f>_xlfn.SUMIFS('HOLDS'!P1:P155,'HOLDS'!C1:C155,B1299)+_xlfn.SUMIFS('HOLDS'!P1:P155,'HOLDS'!C1:C155,"CH.GR.MISET")</f>
        <v>0</v>
      </c>
      <c r="E1299" t="s" s="183">
        <v>8</v>
      </c>
      <c r="F1299" s="184">
        <f>VLOOKUP(B1299,'HOLDS'!C1:T155,5,FALSE)</f>
        <v>215</v>
      </c>
      <c r="G1299" s="182">
        <f>_xlfn.SUMIFS('HOLDS'!P1:P155,'HOLDS'!C1:C155,B1299)</f>
        <v>0</v>
      </c>
      <c r="H1299" s="185">
        <f>F1299*G1299</f>
        <v>0</v>
      </c>
      <c r="I1299" s="186">
        <f>'INFO'!$D$6</f>
        <v>0</v>
      </c>
      <c r="J1299" s="186">
        <f>'INFO'!$D$7</f>
        <v>0</v>
      </c>
      <c r="K1299" t="s" s="187">
        <f>'INFO'!$D$8</f>
      </c>
      <c r="L1299" s="186">
        <f>'INFO'!$D$9</f>
        <v>0</v>
      </c>
      <c r="M1299" s="186">
        <f>'INFO'!$D$10</f>
        <v>0</v>
      </c>
      <c r="N1299" t="s" s="187">
        <f>'INFO'!$D$11</f>
      </c>
      <c r="O1299" s="186">
        <f>'INFO'!$D$13</f>
        <v>0</v>
      </c>
      <c r="P1299" s="186">
        <f>'INFO'!$D$14</f>
        <v>0</v>
      </c>
      <c r="Q1299" t="s" s="187">
        <f>'INFO'!$D$15</f>
      </c>
      <c r="R1299" s="188">
        <f>'INFO'!$D$17</f>
      </c>
      <c r="S1299" t="s" s="187">
        <f>'INFO'!$D$18</f>
      </c>
      <c r="T1299" t="s" s="187">
        <f>'INFO'!$D$19</f>
      </c>
      <c r="U1299" s="186">
        <f>'INFO'!$D$22</f>
        <v>0</v>
      </c>
      <c r="V1299" s="186">
        <f>'INFO'!$D$23</f>
        <v>0</v>
      </c>
      <c r="W1299" t="s" s="187">
        <f>'INFO'!$D$24</f>
      </c>
      <c r="X1299" s="186">
        <f>'INFO'!$D$25</f>
        <v>0</v>
      </c>
      <c r="Y1299" s="186">
        <f>'INFO'!$D$26</f>
        <v>0</v>
      </c>
      <c r="Z1299" s="186">
        <f>'INFO'!$D$27</f>
        <v>0</v>
      </c>
      <c r="AA1299" t="s" s="187">
        <f>'INFO'!$D$28</f>
      </c>
      <c r="AB1299" s="186">
        <f>'INFO'!$D$29</f>
        <v>0</v>
      </c>
      <c r="AC1299" s="189">
        <f>'INFO'!$J$10</f>
        <v>0</v>
      </c>
      <c r="AD1299" s="186">
        <f>'INFO'!$J$9</f>
        <v>0</v>
      </c>
      <c r="AE1299" s="186">
        <f>IF($G$1293&gt;0,10*$G$1293/D1299,0)</f>
        <v>0</v>
      </c>
    </row>
    <row r="1300" ht="15.35" customHeight="1">
      <c r="A1300" t="s" s="180">
        <v>527</v>
      </c>
      <c r="B1300" t="s" s="204">
        <v>130</v>
      </c>
      <c r="C1300" s="205">
        <v>10094</v>
      </c>
      <c r="D1300" s="182">
        <f>_xlfn.SUMIFS('HOLDS'!P1:P155,'HOLDS'!C1:C155,B1300)+_xlfn.SUMIFS('HOLDS'!P1:P155,'HOLDS'!C1:C155,"CH.GR.MISET")</f>
        <v>0</v>
      </c>
      <c r="E1300" t="s" s="183">
        <v>8</v>
      </c>
      <c r="F1300" s="184">
        <f>VLOOKUP(B1300,'HOLDS'!C1:T155,5,FALSE)</f>
        <v>159</v>
      </c>
      <c r="G1300" s="182">
        <f>_xlfn.SUMIFS('HOLDS'!P1:P155,'HOLDS'!C1:C155,B1300)</f>
        <v>0</v>
      </c>
      <c r="H1300" s="185">
        <f>F1300*G1300</f>
        <v>0</v>
      </c>
      <c r="I1300" s="186">
        <f>'INFO'!$D$6</f>
        <v>0</v>
      </c>
      <c r="J1300" s="186">
        <f>'INFO'!$D$7</f>
        <v>0</v>
      </c>
      <c r="K1300" t="s" s="187">
        <f>'INFO'!$D$8</f>
      </c>
      <c r="L1300" s="186">
        <f>'INFO'!$D$9</f>
        <v>0</v>
      </c>
      <c r="M1300" s="186">
        <f>'INFO'!$D$10</f>
        <v>0</v>
      </c>
      <c r="N1300" t="s" s="187">
        <f>'INFO'!$D$11</f>
      </c>
      <c r="O1300" s="186">
        <f>'INFO'!$D$13</f>
        <v>0</v>
      </c>
      <c r="P1300" s="186">
        <f>'INFO'!$D$14</f>
        <v>0</v>
      </c>
      <c r="Q1300" t="s" s="187">
        <f>'INFO'!$D$15</f>
      </c>
      <c r="R1300" s="188">
        <f>'INFO'!$D$17</f>
      </c>
      <c r="S1300" t="s" s="187">
        <f>'INFO'!$D$18</f>
      </c>
      <c r="T1300" t="s" s="187">
        <f>'INFO'!$D$19</f>
      </c>
      <c r="U1300" s="186">
        <f>'INFO'!$D$22</f>
        <v>0</v>
      </c>
      <c r="V1300" s="186">
        <f>'INFO'!$D$23</f>
        <v>0</v>
      </c>
      <c r="W1300" t="s" s="187">
        <f>'INFO'!$D$24</f>
      </c>
      <c r="X1300" s="186">
        <f>'INFO'!$D$25</f>
        <v>0</v>
      </c>
      <c r="Y1300" s="186">
        <f>'INFO'!$D$26</f>
        <v>0</v>
      </c>
      <c r="Z1300" s="186">
        <f>'INFO'!$D$27</f>
        <v>0</v>
      </c>
      <c r="AA1300" t="s" s="187">
        <f>'INFO'!$D$28</f>
      </c>
      <c r="AB1300" s="186">
        <f>'INFO'!$D$29</f>
        <v>0</v>
      </c>
      <c r="AC1300" s="189">
        <f>'INFO'!$J$10</f>
        <v>0</v>
      </c>
      <c r="AD1300" s="186">
        <f>'INFO'!$J$9</f>
        <v>0</v>
      </c>
      <c r="AE1300" s="186">
        <f>IF($G$1293&gt;0,10*$G$1293/D1300,0)</f>
        <v>0</v>
      </c>
    </row>
    <row r="1301" ht="15.35" customHeight="1">
      <c r="A1301" t="s" s="180">
        <v>528</v>
      </c>
      <c r="B1301" t="s" s="204">
        <v>132</v>
      </c>
      <c r="C1301" s="205">
        <v>10094</v>
      </c>
      <c r="D1301" s="182">
        <f>_xlfn.SUMIFS('HOLDS'!P1:P155,'HOLDS'!C1:C155,B1301)+_xlfn.SUMIFS('HOLDS'!P1:P155,'HOLDS'!C1:C155,"CH.GR.MISET")</f>
        <v>0</v>
      </c>
      <c r="E1301" t="s" s="183">
        <v>8</v>
      </c>
      <c r="F1301" s="184">
        <f>VLOOKUP(B1301,'HOLDS'!C1:T155,5,FALSE)</f>
        <v>126.5</v>
      </c>
      <c r="G1301" s="182">
        <f>_xlfn.SUMIFS('HOLDS'!P1:P155,'HOLDS'!C1:C155,B1301)</f>
        <v>0</v>
      </c>
      <c r="H1301" s="185">
        <f>F1301*G1301</f>
        <v>0</v>
      </c>
      <c r="I1301" s="186">
        <f>'INFO'!$D$6</f>
        <v>0</v>
      </c>
      <c r="J1301" s="186">
        <f>'INFO'!$D$7</f>
        <v>0</v>
      </c>
      <c r="K1301" t="s" s="187">
        <f>'INFO'!$D$8</f>
      </c>
      <c r="L1301" s="186">
        <f>'INFO'!$D$9</f>
        <v>0</v>
      </c>
      <c r="M1301" s="186">
        <f>'INFO'!$D$10</f>
        <v>0</v>
      </c>
      <c r="N1301" t="s" s="187">
        <f>'INFO'!$D$11</f>
      </c>
      <c r="O1301" s="186">
        <f>'INFO'!$D$13</f>
        <v>0</v>
      </c>
      <c r="P1301" s="186">
        <f>'INFO'!$D$14</f>
        <v>0</v>
      </c>
      <c r="Q1301" t="s" s="187">
        <f>'INFO'!$D$15</f>
      </c>
      <c r="R1301" s="188">
        <f>'INFO'!$D$17</f>
      </c>
      <c r="S1301" t="s" s="187">
        <f>'INFO'!$D$18</f>
      </c>
      <c r="T1301" t="s" s="187">
        <f>'INFO'!$D$19</f>
      </c>
      <c r="U1301" s="186">
        <f>'INFO'!$D$22</f>
        <v>0</v>
      </c>
      <c r="V1301" s="186">
        <f>'INFO'!$D$23</f>
        <v>0</v>
      </c>
      <c r="W1301" t="s" s="187">
        <f>'INFO'!$D$24</f>
      </c>
      <c r="X1301" s="186">
        <f>'INFO'!$D$25</f>
        <v>0</v>
      </c>
      <c r="Y1301" s="186">
        <f>'INFO'!$D$26</f>
        <v>0</v>
      </c>
      <c r="Z1301" s="186">
        <f>'INFO'!$D$27</f>
        <v>0</v>
      </c>
      <c r="AA1301" t="s" s="187">
        <f>'INFO'!$D$28</f>
      </c>
      <c r="AB1301" s="186">
        <f>'INFO'!$D$29</f>
        <v>0</v>
      </c>
      <c r="AC1301" s="189">
        <f>'INFO'!$J$10</f>
        <v>0</v>
      </c>
      <c r="AD1301" s="186">
        <f>'INFO'!$J$9</f>
        <v>0</v>
      </c>
      <c r="AE1301" s="186">
        <f>IF($G$1293&gt;0,10*$G$1293/D1301,0)</f>
        <v>0</v>
      </c>
    </row>
    <row r="1302" ht="15.35" customHeight="1">
      <c r="A1302" t="s" s="180">
        <v>529</v>
      </c>
      <c r="B1302" t="s" s="204">
        <v>134</v>
      </c>
      <c r="C1302" s="205">
        <v>10094</v>
      </c>
      <c r="D1302" s="182">
        <f>_xlfn.SUMIFS('HOLDS'!P1:P155,'HOLDS'!C1:C155,B1302)+_xlfn.SUMIFS('HOLDS'!P1:P155,'HOLDS'!C1:C155,"CH.GR.MISET")</f>
        <v>0</v>
      </c>
      <c r="E1302" t="s" s="183">
        <v>8</v>
      </c>
      <c r="F1302" s="184">
        <f>VLOOKUP(B1302,'HOLDS'!C1:T155,5,FALSE)</f>
        <v>124</v>
      </c>
      <c r="G1302" s="182">
        <f>_xlfn.SUMIFS('HOLDS'!P1:P155,'HOLDS'!C1:C155,B1302)</f>
        <v>0</v>
      </c>
      <c r="H1302" s="185">
        <f>F1302*G1302</f>
        <v>0</v>
      </c>
      <c r="I1302" s="186">
        <f>'INFO'!$D$6</f>
        <v>0</v>
      </c>
      <c r="J1302" s="186">
        <f>'INFO'!$D$7</f>
        <v>0</v>
      </c>
      <c r="K1302" t="s" s="187">
        <f>'INFO'!$D$8</f>
      </c>
      <c r="L1302" s="186">
        <f>'INFO'!$D$9</f>
        <v>0</v>
      </c>
      <c r="M1302" s="186">
        <f>'INFO'!$D$10</f>
        <v>0</v>
      </c>
      <c r="N1302" t="s" s="187">
        <f>'INFO'!$D$11</f>
      </c>
      <c r="O1302" s="186">
        <f>'INFO'!$D$13</f>
        <v>0</v>
      </c>
      <c r="P1302" s="186">
        <f>'INFO'!$D$14</f>
        <v>0</v>
      </c>
      <c r="Q1302" t="s" s="187">
        <f>'INFO'!$D$15</f>
      </c>
      <c r="R1302" s="188">
        <f>'INFO'!$D$17</f>
      </c>
      <c r="S1302" t="s" s="187">
        <f>'INFO'!$D$18</f>
      </c>
      <c r="T1302" t="s" s="187">
        <f>'INFO'!$D$19</f>
      </c>
      <c r="U1302" s="186">
        <f>'INFO'!$D$22</f>
        <v>0</v>
      </c>
      <c r="V1302" s="186">
        <f>'INFO'!$D$23</f>
        <v>0</v>
      </c>
      <c r="W1302" t="s" s="187">
        <f>'INFO'!$D$24</f>
      </c>
      <c r="X1302" s="186">
        <f>'INFO'!$D$25</f>
        <v>0</v>
      </c>
      <c r="Y1302" s="186">
        <f>'INFO'!$D$26</f>
        <v>0</v>
      </c>
      <c r="Z1302" s="186">
        <f>'INFO'!$D$27</f>
        <v>0</v>
      </c>
      <c r="AA1302" t="s" s="187">
        <f>'INFO'!$D$28</f>
      </c>
      <c r="AB1302" s="186">
        <f>'INFO'!$D$29</f>
        <v>0</v>
      </c>
      <c r="AC1302" s="189">
        <f>'INFO'!$J$10</f>
        <v>0</v>
      </c>
      <c r="AD1302" s="186">
        <f>'INFO'!$J$9</f>
        <v>0</v>
      </c>
      <c r="AE1302" s="186">
        <f>IF($G$1293&gt;0,10*$G$1293/D1302,0)</f>
        <v>0</v>
      </c>
    </row>
    <row r="1303" ht="15.35" customHeight="1">
      <c r="A1303" t="s" s="180">
        <v>530</v>
      </c>
      <c r="B1303" t="s" s="204">
        <v>136</v>
      </c>
      <c r="C1303" s="205">
        <v>10094</v>
      </c>
      <c r="D1303" s="182">
        <f>_xlfn.SUMIFS('HOLDS'!P1:P155,'HOLDS'!C1:C155,B1303)+_xlfn.SUMIFS('HOLDS'!P1:P155,'HOLDS'!C1:C155,"CH.GR.MISET")</f>
        <v>0</v>
      </c>
      <c r="E1303" t="s" s="183">
        <v>8</v>
      </c>
      <c r="F1303" s="184">
        <f>VLOOKUP(B1303,'HOLDS'!C1:T155,5,FALSE)</f>
        <v>157.5</v>
      </c>
      <c r="G1303" s="182">
        <f>_xlfn.SUMIFS('HOLDS'!P1:P155,'HOLDS'!C1:C155,B1303)</f>
        <v>0</v>
      </c>
      <c r="H1303" s="185">
        <f>F1303*G1303</f>
        <v>0</v>
      </c>
      <c r="I1303" s="186">
        <f>'INFO'!$D$6</f>
        <v>0</v>
      </c>
      <c r="J1303" s="186">
        <f>'INFO'!$D$7</f>
        <v>0</v>
      </c>
      <c r="K1303" t="s" s="187">
        <f>'INFO'!$D$8</f>
      </c>
      <c r="L1303" s="186">
        <f>'INFO'!$D$9</f>
        <v>0</v>
      </c>
      <c r="M1303" s="186">
        <f>'INFO'!$D$10</f>
        <v>0</v>
      </c>
      <c r="N1303" t="s" s="187">
        <f>'INFO'!$D$11</f>
      </c>
      <c r="O1303" s="186">
        <f>'INFO'!$D$13</f>
        <v>0</v>
      </c>
      <c r="P1303" s="186">
        <f>'INFO'!$D$14</f>
        <v>0</v>
      </c>
      <c r="Q1303" t="s" s="187">
        <f>'INFO'!$D$15</f>
      </c>
      <c r="R1303" s="188">
        <f>'INFO'!$D$17</f>
      </c>
      <c r="S1303" t="s" s="187">
        <f>'INFO'!$D$18</f>
      </c>
      <c r="T1303" t="s" s="187">
        <f>'INFO'!$D$19</f>
      </c>
      <c r="U1303" s="186">
        <f>'INFO'!$D$22</f>
        <v>0</v>
      </c>
      <c r="V1303" s="186">
        <f>'INFO'!$D$23</f>
        <v>0</v>
      </c>
      <c r="W1303" t="s" s="187">
        <f>'INFO'!$D$24</f>
      </c>
      <c r="X1303" s="186">
        <f>'INFO'!$D$25</f>
        <v>0</v>
      </c>
      <c r="Y1303" s="186">
        <f>'INFO'!$D$26</f>
        <v>0</v>
      </c>
      <c r="Z1303" s="186">
        <f>'INFO'!$D$27</f>
        <v>0</v>
      </c>
      <c r="AA1303" t="s" s="187">
        <f>'INFO'!$D$28</f>
      </c>
      <c r="AB1303" s="186">
        <f>'INFO'!$D$29</f>
        <v>0</v>
      </c>
      <c r="AC1303" s="189">
        <f>'INFO'!$J$10</f>
        <v>0</v>
      </c>
      <c r="AD1303" s="186">
        <f>'INFO'!$J$9</f>
        <v>0</v>
      </c>
      <c r="AE1303" s="186">
        <f>IF($G$1293&gt;0,10*$G$1293/D1303,0)</f>
        <v>0</v>
      </c>
    </row>
    <row r="1304" ht="15.35" customHeight="1">
      <c r="A1304" t="s" s="180">
        <v>531</v>
      </c>
      <c r="B1304" t="s" s="204">
        <v>138</v>
      </c>
      <c r="C1304" s="205">
        <v>10094</v>
      </c>
      <c r="D1304" s="182">
        <f>_xlfn.SUMIFS('HOLDS'!P1:P155,'HOLDS'!C1:C155,B1304)+_xlfn.SUMIFS('HOLDS'!P1:P155,'HOLDS'!C1:C155,"CH.GR.MISET")</f>
        <v>0</v>
      </c>
      <c r="E1304" t="s" s="183">
        <v>8</v>
      </c>
      <c r="F1304" s="184">
        <f>VLOOKUP(B1304,'HOLDS'!C1:T155,5,FALSE)</f>
        <v>159.5</v>
      </c>
      <c r="G1304" s="182">
        <f>_xlfn.SUMIFS('HOLDS'!P1:P155,'HOLDS'!C1:C155,B1304)</f>
        <v>0</v>
      </c>
      <c r="H1304" s="185">
        <f>F1304*G1304</f>
        <v>0</v>
      </c>
      <c r="I1304" s="186">
        <f>'INFO'!$D$6</f>
        <v>0</v>
      </c>
      <c r="J1304" s="186">
        <f>'INFO'!$D$7</f>
        <v>0</v>
      </c>
      <c r="K1304" t="s" s="187">
        <f>'INFO'!$D$8</f>
      </c>
      <c r="L1304" s="186">
        <f>'INFO'!$D$9</f>
        <v>0</v>
      </c>
      <c r="M1304" s="186">
        <f>'INFO'!$D$10</f>
        <v>0</v>
      </c>
      <c r="N1304" t="s" s="187">
        <f>'INFO'!$D$11</f>
      </c>
      <c r="O1304" s="186">
        <f>'INFO'!$D$13</f>
        <v>0</v>
      </c>
      <c r="P1304" s="186">
        <f>'INFO'!$D$14</f>
        <v>0</v>
      </c>
      <c r="Q1304" t="s" s="187">
        <f>'INFO'!$D$15</f>
      </c>
      <c r="R1304" s="188">
        <f>'INFO'!$D$17</f>
      </c>
      <c r="S1304" t="s" s="187">
        <f>'INFO'!$D$18</f>
      </c>
      <c r="T1304" t="s" s="187">
        <f>'INFO'!$D$19</f>
      </c>
      <c r="U1304" s="186">
        <f>'INFO'!$D$22</f>
        <v>0</v>
      </c>
      <c r="V1304" s="186">
        <f>'INFO'!$D$23</f>
        <v>0</v>
      </c>
      <c r="W1304" t="s" s="187">
        <f>'INFO'!$D$24</f>
      </c>
      <c r="X1304" s="186">
        <f>'INFO'!$D$25</f>
        <v>0</v>
      </c>
      <c r="Y1304" s="186">
        <f>'INFO'!$D$26</f>
        <v>0</v>
      </c>
      <c r="Z1304" s="186">
        <f>'INFO'!$D$27</f>
        <v>0</v>
      </c>
      <c r="AA1304" t="s" s="187">
        <f>'INFO'!$D$28</f>
      </c>
      <c r="AB1304" s="186">
        <f>'INFO'!$D$29</f>
        <v>0</v>
      </c>
      <c r="AC1304" s="189">
        <f>'INFO'!$J$10</f>
        <v>0</v>
      </c>
      <c r="AD1304" s="186">
        <f>'INFO'!$J$9</f>
        <v>0</v>
      </c>
      <c r="AE1304" s="186">
        <f>IF($G$1293&gt;0,10*$G$1293/D1304,0)</f>
        <v>0</v>
      </c>
    </row>
    <row r="1305" ht="15.35" customHeight="1">
      <c r="A1305" t="s" s="180">
        <v>532</v>
      </c>
      <c r="B1305" t="s" s="204">
        <v>141</v>
      </c>
      <c r="C1305" s="205">
        <v>10094</v>
      </c>
      <c r="D1305" s="182">
        <f>_xlfn.SUMIFS('HOLDS'!P1:P155,'HOLDS'!C1:C155,B1305)+_xlfn.SUMIFS('HOLDS'!P1:P155,'HOLDS'!C1:C155,"CH.GR.MISET")</f>
        <v>0</v>
      </c>
      <c r="E1305" t="s" s="183">
        <v>8</v>
      </c>
      <c r="F1305" s="184">
        <f>VLOOKUP(B1305,'HOLDS'!C1:T155,5,FALSE)</f>
        <v>156</v>
      </c>
      <c r="G1305" s="182">
        <f>_xlfn.SUMIFS('HOLDS'!P1:P155,'HOLDS'!C1:C155,B1305)</f>
        <v>0</v>
      </c>
      <c r="H1305" s="185">
        <f>F1305*G1305</f>
        <v>0</v>
      </c>
      <c r="I1305" s="186">
        <f>'INFO'!$D$6</f>
        <v>0</v>
      </c>
      <c r="J1305" s="186">
        <f>'INFO'!$D$7</f>
        <v>0</v>
      </c>
      <c r="K1305" t="s" s="187">
        <f>'INFO'!$D$8</f>
      </c>
      <c r="L1305" s="186">
        <f>'INFO'!$D$9</f>
        <v>0</v>
      </c>
      <c r="M1305" s="186">
        <f>'INFO'!$D$10</f>
        <v>0</v>
      </c>
      <c r="N1305" t="s" s="187">
        <f>'INFO'!$D$11</f>
      </c>
      <c r="O1305" s="186">
        <f>'INFO'!$D$13</f>
        <v>0</v>
      </c>
      <c r="P1305" s="186">
        <f>'INFO'!$D$14</f>
        <v>0</v>
      </c>
      <c r="Q1305" t="s" s="187">
        <f>'INFO'!$D$15</f>
      </c>
      <c r="R1305" s="188">
        <f>'INFO'!$D$17</f>
      </c>
      <c r="S1305" t="s" s="187">
        <f>'INFO'!$D$18</f>
      </c>
      <c r="T1305" t="s" s="187">
        <f>'INFO'!$D$19</f>
      </c>
      <c r="U1305" s="186">
        <f>'INFO'!$D$22</f>
        <v>0</v>
      </c>
      <c r="V1305" s="186">
        <f>'INFO'!$D$23</f>
        <v>0</v>
      </c>
      <c r="W1305" t="s" s="187">
        <f>'INFO'!$D$24</f>
      </c>
      <c r="X1305" s="186">
        <f>'INFO'!$D$25</f>
        <v>0</v>
      </c>
      <c r="Y1305" s="186">
        <f>'INFO'!$D$26</f>
        <v>0</v>
      </c>
      <c r="Z1305" s="186">
        <f>'INFO'!$D$27</f>
        <v>0</v>
      </c>
      <c r="AA1305" t="s" s="187">
        <f>'INFO'!$D$28</f>
      </c>
      <c r="AB1305" s="186">
        <f>'INFO'!$D$29</f>
        <v>0</v>
      </c>
      <c r="AC1305" s="189">
        <f>'INFO'!$J$10</f>
        <v>0</v>
      </c>
      <c r="AD1305" s="186">
        <f>'INFO'!$J$9</f>
        <v>0</v>
      </c>
      <c r="AE1305" s="186">
        <f>IF($G$1293&gt;0,10*$G$1293/D1305,0)</f>
        <v>0</v>
      </c>
    </row>
    <row r="1306" ht="15.35" customHeight="1">
      <c r="A1306" t="s" s="180">
        <v>533</v>
      </c>
      <c r="B1306" t="s" s="204">
        <v>143</v>
      </c>
      <c r="C1306" s="205">
        <v>10094</v>
      </c>
      <c r="D1306" s="182">
        <f>_xlfn.SUMIFS('HOLDS'!P1:P155,'HOLDS'!C1:C155,B1306)+_xlfn.SUMIFS('HOLDS'!P1:P155,'HOLDS'!C1:C155,"CH.GR.MISET")</f>
        <v>0</v>
      </c>
      <c r="E1306" t="s" s="183">
        <v>8</v>
      </c>
      <c r="F1306" s="184">
        <f>VLOOKUP(B1306,'HOLDS'!C1:T155,5,FALSE)</f>
        <v>189.5</v>
      </c>
      <c r="G1306" s="182">
        <f>_xlfn.SUMIFS('HOLDS'!P1:P155,'HOLDS'!C1:C155,B1306)</f>
        <v>0</v>
      </c>
      <c r="H1306" s="185">
        <f>F1306*G1306</f>
        <v>0</v>
      </c>
      <c r="I1306" s="186">
        <f>'INFO'!$D$6</f>
        <v>0</v>
      </c>
      <c r="J1306" s="186">
        <f>'INFO'!$D$7</f>
        <v>0</v>
      </c>
      <c r="K1306" t="s" s="187">
        <f>'INFO'!$D$8</f>
      </c>
      <c r="L1306" s="186">
        <f>'INFO'!$D$9</f>
        <v>0</v>
      </c>
      <c r="M1306" s="186">
        <f>'INFO'!$D$10</f>
        <v>0</v>
      </c>
      <c r="N1306" t="s" s="187">
        <f>'INFO'!$D$11</f>
      </c>
      <c r="O1306" s="186">
        <f>'INFO'!$D$13</f>
        <v>0</v>
      </c>
      <c r="P1306" s="186">
        <f>'INFO'!$D$14</f>
        <v>0</v>
      </c>
      <c r="Q1306" t="s" s="187">
        <f>'INFO'!$D$15</f>
      </c>
      <c r="R1306" s="188">
        <f>'INFO'!$D$17</f>
      </c>
      <c r="S1306" t="s" s="187">
        <f>'INFO'!$D$18</f>
      </c>
      <c r="T1306" t="s" s="187">
        <f>'INFO'!$D$19</f>
      </c>
      <c r="U1306" s="186">
        <f>'INFO'!$D$22</f>
        <v>0</v>
      </c>
      <c r="V1306" s="186">
        <f>'INFO'!$D$23</f>
        <v>0</v>
      </c>
      <c r="W1306" t="s" s="187">
        <f>'INFO'!$D$24</f>
      </c>
      <c r="X1306" s="186">
        <f>'INFO'!$D$25</f>
        <v>0</v>
      </c>
      <c r="Y1306" s="186">
        <f>'INFO'!$D$26</f>
        <v>0</v>
      </c>
      <c r="Z1306" s="186">
        <f>'INFO'!$D$27</f>
        <v>0</v>
      </c>
      <c r="AA1306" t="s" s="187">
        <f>'INFO'!$D$28</f>
      </c>
      <c r="AB1306" s="186">
        <f>'INFO'!$D$29</f>
        <v>0</v>
      </c>
      <c r="AC1306" s="189">
        <f>'INFO'!$J$10</f>
        <v>0</v>
      </c>
      <c r="AD1306" s="186">
        <f>'INFO'!$J$9</f>
        <v>0</v>
      </c>
      <c r="AE1306" s="186">
        <f>IF($G$1293&gt;0,10*$G$1293/D1306,0)</f>
        <v>0</v>
      </c>
    </row>
    <row r="1307" ht="15.35" customHeight="1">
      <c r="A1307" t="s" s="180">
        <v>534</v>
      </c>
      <c r="B1307" t="s" s="204">
        <v>145</v>
      </c>
      <c r="C1307" s="205">
        <v>10094</v>
      </c>
      <c r="D1307" s="182">
        <f>_xlfn.SUMIFS('HOLDS'!P1:P155,'HOLDS'!C1:C155,B1307)+_xlfn.SUMIFS('HOLDS'!P1:P155,'HOLDS'!C1:C155,"CH.GR.MISET")</f>
        <v>0</v>
      </c>
      <c r="E1307" t="s" s="183">
        <v>8</v>
      </c>
      <c r="F1307" s="184">
        <f>VLOOKUP(B1307,'HOLDS'!C1:T155,5,FALSE)</f>
        <v>138</v>
      </c>
      <c r="G1307" s="182">
        <f>_xlfn.SUMIFS('HOLDS'!P1:P155,'HOLDS'!C1:C155,B1307)</f>
        <v>0</v>
      </c>
      <c r="H1307" s="185">
        <f>F1307*G1307</f>
        <v>0</v>
      </c>
      <c r="I1307" s="186">
        <f>'INFO'!$D$6</f>
        <v>0</v>
      </c>
      <c r="J1307" s="186">
        <f>'INFO'!$D$7</f>
        <v>0</v>
      </c>
      <c r="K1307" t="s" s="187">
        <f>'INFO'!$D$8</f>
      </c>
      <c r="L1307" s="186">
        <f>'INFO'!$D$9</f>
        <v>0</v>
      </c>
      <c r="M1307" s="186">
        <f>'INFO'!$D$10</f>
        <v>0</v>
      </c>
      <c r="N1307" t="s" s="187">
        <f>'INFO'!$D$11</f>
      </c>
      <c r="O1307" s="186">
        <f>'INFO'!$D$13</f>
        <v>0</v>
      </c>
      <c r="P1307" s="186">
        <f>'INFO'!$D$14</f>
        <v>0</v>
      </c>
      <c r="Q1307" t="s" s="187">
        <f>'INFO'!$D$15</f>
      </c>
      <c r="R1307" s="188">
        <f>'INFO'!$D$17</f>
      </c>
      <c r="S1307" t="s" s="187">
        <f>'INFO'!$D$18</f>
      </c>
      <c r="T1307" t="s" s="187">
        <f>'INFO'!$D$19</f>
      </c>
      <c r="U1307" s="186">
        <f>'INFO'!$D$22</f>
        <v>0</v>
      </c>
      <c r="V1307" s="186">
        <f>'INFO'!$D$23</f>
        <v>0</v>
      </c>
      <c r="W1307" t="s" s="187">
        <f>'INFO'!$D$24</f>
      </c>
      <c r="X1307" s="186">
        <f>'INFO'!$D$25</f>
        <v>0</v>
      </c>
      <c r="Y1307" s="186">
        <f>'INFO'!$D$26</f>
        <v>0</v>
      </c>
      <c r="Z1307" s="186">
        <f>'INFO'!$D$27</f>
        <v>0</v>
      </c>
      <c r="AA1307" t="s" s="187">
        <f>'INFO'!$D$28</f>
      </c>
      <c r="AB1307" s="186">
        <f>'INFO'!$D$29</f>
        <v>0</v>
      </c>
      <c r="AC1307" s="189">
        <f>'INFO'!$J$10</f>
        <v>0</v>
      </c>
      <c r="AD1307" s="186">
        <f>'INFO'!$J$9</f>
        <v>0</v>
      </c>
      <c r="AE1307" s="186">
        <f>IF($G$1293&gt;0,10*$G$1293/D1307,0)</f>
        <v>0</v>
      </c>
    </row>
    <row r="1308" ht="15.35" customHeight="1">
      <c r="A1308" t="s" s="180">
        <v>535</v>
      </c>
      <c r="B1308" t="s" s="204">
        <v>147</v>
      </c>
      <c r="C1308" s="205">
        <v>10094</v>
      </c>
      <c r="D1308" s="182">
        <f>_xlfn.SUMIFS('HOLDS'!P1:P155,'HOLDS'!C1:C155,B1308)+_xlfn.SUMIFS('HOLDS'!P1:P155,'HOLDS'!C1:C155,"CH.GR.MISET")</f>
        <v>0</v>
      </c>
      <c r="E1308" t="s" s="183">
        <v>8</v>
      </c>
      <c r="F1308" s="184">
        <f>VLOOKUP(B1308,'HOLDS'!C1:T155,5,FALSE)</f>
        <v>131.5</v>
      </c>
      <c r="G1308" s="182">
        <f>_xlfn.SUMIFS('HOLDS'!P1:P155,'HOLDS'!C1:C155,B1308)</f>
        <v>0</v>
      </c>
      <c r="H1308" s="185">
        <f>F1308*G1308</f>
        <v>0</v>
      </c>
      <c r="I1308" s="186">
        <f>'INFO'!$D$6</f>
        <v>0</v>
      </c>
      <c r="J1308" s="186">
        <f>'INFO'!$D$7</f>
        <v>0</v>
      </c>
      <c r="K1308" t="s" s="187">
        <f>'INFO'!$D$8</f>
      </c>
      <c r="L1308" s="186">
        <f>'INFO'!$D$9</f>
        <v>0</v>
      </c>
      <c r="M1308" s="186">
        <f>'INFO'!$D$10</f>
        <v>0</v>
      </c>
      <c r="N1308" t="s" s="187">
        <f>'INFO'!$D$11</f>
      </c>
      <c r="O1308" s="186">
        <f>'INFO'!$D$13</f>
        <v>0</v>
      </c>
      <c r="P1308" s="186">
        <f>'INFO'!$D$14</f>
        <v>0</v>
      </c>
      <c r="Q1308" t="s" s="187">
        <f>'INFO'!$D$15</f>
      </c>
      <c r="R1308" s="188">
        <f>'INFO'!$D$17</f>
      </c>
      <c r="S1308" t="s" s="187">
        <f>'INFO'!$D$18</f>
      </c>
      <c r="T1308" t="s" s="187">
        <f>'INFO'!$D$19</f>
      </c>
      <c r="U1308" s="186">
        <f>'INFO'!$D$22</f>
        <v>0</v>
      </c>
      <c r="V1308" s="186">
        <f>'INFO'!$D$23</f>
        <v>0</v>
      </c>
      <c r="W1308" t="s" s="187">
        <f>'INFO'!$D$24</f>
      </c>
      <c r="X1308" s="186">
        <f>'INFO'!$D$25</f>
        <v>0</v>
      </c>
      <c r="Y1308" s="186">
        <f>'INFO'!$D$26</f>
        <v>0</v>
      </c>
      <c r="Z1308" s="186">
        <f>'INFO'!$D$27</f>
        <v>0</v>
      </c>
      <c r="AA1308" t="s" s="187">
        <f>'INFO'!$D$28</f>
      </c>
      <c r="AB1308" s="186">
        <f>'INFO'!$D$29</f>
        <v>0</v>
      </c>
      <c r="AC1308" s="189">
        <f>'INFO'!$J$10</f>
        <v>0</v>
      </c>
      <c r="AD1308" s="186">
        <f>'INFO'!$J$9</f>
        <v>0</v>
      </c>
      <c r="AE1308" s="186">
        <f>IF($G$1293&gt;0,10*$G$1293/D1308,0)</f>
        <v>0</v>
      </c>
    </row>
    <row r="1309" ht="15.35" customHeight="1">
      <c r="A1309" t="s" s="180">
        <v>536</v>
      </c>
      <c r="B1309" t="s" s="204">
        <v>149</v>
      </c>
      <c r="C1309" s="205">
        <v>10094</v>
      </c>
      <c r="D1309" s="182">
        <f>_xlfn.SUMIFS('HOLDS'!P1:P155,'HOLDS'!C1:C155,B1309)+_xlfn.SUMIFS('HOLDS'!P1:P155,'HOLDS'!C1:C155,"CH.GR.MISET")</f>
        <v>0</v>
      </c>
      <c r="E1309" t="s" s="183">
        <v>8</v>
      </c>
      <c r="F1309" s="184">
        <f>VLOOKUP(B1309,'HOLDS'!C1:T155,5,FALSE)</f>
        <v>139.5</v>
      </c>
      <c r="G1309" s="182">
        <f>_xlfn.SUMIFS('HOLDS'!P1:P155,'HOLDS'!C1:C155,B1309)</f>
        <v>0</v>
      </c>
      <c r="H1309" s="185">
        <f>F1309*G1309</f>
        <v>0</v>
      </c>
      <c r="I1309" s="186">
        <f>'INFO'!$D$6</f>
        <v>0</v>
      </c>
      <c r="J1309" s="186">
        <f>'INFO'!$D$7</f>
        <v>0</v>
      </c>
      <c r="K1309" t="s" s="187">
        <f>'INFO'!$D$8</f>
      </c>
      <c r="L1309" s="186">
        <f>'INFO'!$D$9</f>
        <v>0</v>
      </c>
      <c r="M1309" s="186">
        <f>'INFO'!$D$10</f>
        <v>0</v>
      </c>
      <c r="N1309" t="s" s="187">
        <f>'INFO'!$D$11</f>
      </c>
      <c r="O1309" s="186">
        <f>'INFO'!$D$13</f>
        <v>0</v>
      </c>
      <c r="P1309" s="186">
        <f>'INFO'!$D$14</f>
        <v>0</v>
      </c>
      <c r="Q1309" t="s" s="187">
        <f>'INFO'!$D$15</f>
      </c>
      <c r="R1309" s="188">
        <f>'INFO'!$D$17</f>
      </c>
      <c r="S1309" t="s" s="187">
        <f>'INFO'!$D$18</f>
      </c>
      <c r="T1309" t="s" s="187">
        <f>'INFO'!$D$19</f>
      </c>
      <c r="U1309" s="186">
        <f>'INFO'!$D$22</f>
        <v>0</v>
      </c>
      <c r="V1309" s="186">
        <f>'INFO'!$D$23</f>
        <v>0</v>
      </c>
      <c r="W1309" t="s" s="187">
        <f>'INFO'!$D$24</f>
      </c>
      <c r="X1309" s="186">
        <f>'INFO'!$D$25</f>
        <v>0</v>
      </c>
      <c r="Y1309" s="186">
        <f>'INFO'!$D$26</f>
        <v>0</v>
      </c>
      <c r="Z1309" s="186">
        <f>'INFO'!$D$27</f>
        <v>0</v>
      </c>
      <c r="AA1309" t="s" s="187">
        <f>'INFO'!$D$28</f>
      </c>
      <c r="AB1309" s="186">
        <f>'INFO'!$D$29</f>
        <v>0</v>
      </c>
      <c r="AC1309" s="189">
        <f>'INFO'!$J$10</f>
        <v>0</v>
      </c>
      <c r="AD1309" s="186">
        <f>'INFO'!$J$9</f>
        <v>0</v>
      </c>
      <c r="AE1309" s="186">
        <f>IF($G$1293&gt;0,10*$G$1293/D1309,0)</f>
        <v>0</v>
      </c>
    </row>
    <row r="1310" ht="15.35" customHeight="1">
      <c r="A1310" t="s" s="180">
        <v>537</v>
      </c>
      <c r="B1310" t="s" s="204">
        <v>151</v>
      </c>
      <c r="C1310" s="205">
        <v>10094</v>
      </c>
      <c r="D1310" s="182">
        <f>_xlfn.SUMIFS('HOLDS'!P1:P155,'HOLDS'!C1:C155,B1310)+_xlfn.SUMIFS('HOLDS'!P1:P155,'HOLDS'!C1:C155,"CH.GR.MISET")</f>
        <v>0</v>
      </c>
      <c r="E1310" t="s" s="183">
        <v>8</v>
      </c>
      <c r="F1310" s="184">
        <f>VLOOKUP(B1310,'HOLDS'!C1:T155,5,FALSE)</f>
        <v>156.5</v>
      </c>
      <c r="G1310" s="182">
        <f>_xlfn.SUMIFS('HOLDS'!P1:P155,'HOLDS'!C1:C155,B1310)</f>
        <v>0</v>
      </c>
      <c r="H1310" s="185">
        <f>F1310*G1310</f>
        <v>0</v>
      </c>
      <c r="I1310" s="186">
        <f>'INFO'!$D$6</f>
        <v>0</v>
      </c>
      <c r="J1310" s="186">
        <f>'INFO'!$D$7</f>
        <v>0</v>
      </c>
      <c r="K1310" t="s" s="187">
        <f>'INFO'!$D$8</f>
      </c>
      <c r="L1310" s="186">
        <f>'INFO'!$D$9</f>
        <v>0</v>
      </c>
      <c r="M1310" s="186">
        <f>'INFO'!$D$10</f>
        <v>0</v>
      </c>
      <c r="N1310" t="s" s="187">
        <f>'INFO'!$D$11</f>
      </c>
      <c r="O1310" s="186">
        <f>'INFO'!$D$13</f>
        <v>0</v>
      </c>
      <c r="P1310" s="186">
        <f>'INFO'!$D$14</f>
        <v>0</v>
      </c>
      <c r="Q1310" t="s" s="187">
        <f>'INFO'!$D$15</f>
      </c>
      <c r="R1310" s="188">
        <f>'INFO'!$D$17</f>
      </c>
      <c r="S1310" t="s" s="187">
        <f>'INFO'!$D$18</f>
      </c>
      <c r="T1310" t="s" s="187">
        <f>'INFO'!$D$19</f>
      </c>
      <c r="U1310" s="186">
        <f>'INFO'!$D$22</f>
        <v>0</v>
      </c>
      <c r="V1310" s="186">
        <f>'INFO'!$D$23</f>
        <v>0</v>
      </c>
      <c r="W1310" t="s" s="187">
        <f>'INFO'!$D$24</f>
      </c>
      <c r="X1310" s="186">
        <f>'INFO'!$D$25</f>
        <v>0</v>
      </c>
      <c r="Y1310" s="186">
        <f>'INFO'!$D$26</f>
        <v>0</v>
      </c>
      <c r="Z1310" s="186">
        <f>'INFO'!$D$27</f>
        <v>0</v>
      </c>
      <c r="AA1310" t="s" s="187">
        <f>'INFO'!$D$28</f>
      </c>
      <c r="AB1310" s="186">
        <f>'INFO'!$D$29</f>
        <v>0</v>
      </c>
      <c r="AC1310" s="189">
        <f>'INFO'!$J$10</f>
        <v>0</v>
      </c>
      <c r="AD1310" s="186">
        <f>'INFO'!$J$9</f>
        <v>0</v>
      </c>
      <c r="AE1310" s="186">
        <f>IF($G$1293&gt;0,10*$G$1293/D1310,0)</f>
        <v>0</v>
      </c>
    </row>
    <row r="1311" ht="15.35" customHeight="1">
      <c r="A1311" t="s" s="180">
        <v>538</v>
      </c>
      <c r="B1311" t="s" s="204">
        <v>153</v>
      </c>
      <c r="C1311" s="205">
        <v>10094</v>
      </c>
      <c r="D1311" s="182">
        <f>_xlfn.SUMIFS('HOLDS'!P1:P155,'HOLDS'!C1:C155,B1311)+_xlfn.SUMIFS('HOLDS'!P1:P155,'HOLDS'!C1:C155,"CH.GR.MISET")</f>
        <v>0</v>
      </c>
      <c r="E1311" t="s" s="183">
        <v>8</v>
      </c>
      <c r="F1311" s="184">
        <f>VLOOKUP(B1311,'HOLDS'!C1:T155,5,FALSE)</f>
        <v>151</v>
      </c>
      <c r="G1311" s="182">
        <f>_xlfn.SUMIFS('HOLDS'!P1:P155,'HOLDS'!C1:C155,B1311)</f>
        <v>0</v>
      </c>
      <c r="H1311" s="185">
        <f>F1311*G1311</f>
        <v>0</v>
      </c>
      <c r="I1311" s="186">
        <f>'INFO'!$D$6</f>
        <v>0</v>
      </c>
      <c r="J1311" s="186">
        <f>'INFO'!$D$7</f>
        <v>0</v>
      </c>
      <c r="K1311" t="s" s="187">
        <f>'INFO'!$D$8</f>
      </c>
      <c r="L1311" s="186">
        <f>'INFO'!$D$9</f>
        <v>0</v>
      </c>
      <c r="M1311" s="186">
        <f>'INFO'!$D$10</f>
        <v>0</v>
      </c>
      <c r="N1311" t="s" s="187">
        <f>'INFO'!$D$11</f>
      </c>
      <c r="O1311" s="186">
        <f>'INFO'!$D$13</f>
        <v>0</v>
      </c>
      <c r="P1311" s="186">
        <f>'INFO'!$D$14</f>
        <v>0</v>
      </c>
      <c r="Q1311" t="s" s="187">
        <f>'INFO'!$D$15</f>
      </c>
      <c r="R1311" s="188">
        <f>'INFO'!$D$17</f>
      </c>
      <c r="S1311" t="s" s="187">
        <f>'INFO'!$D$18</f>
      </c>
      <c r="T1311" t="s" s="187">
        <f>'INFO'!$D$19</f>
      </c>
      <c r="U1311" s="186">
        <f>'INFO'!$D$22</f>
        <v>0</v>
      </c>
      <c r="V1311" s="186">
        <f>'INFO'!$D$23</f>
        <v>0</v>
      </c>
      <c r="W1311" t="s" s="187">
        <f>'INFO'!$D$24</f>
      </c>
      <c r="X1311" s="186">
        <f>'INFO'!$D$25</f>
        <v>0</v>
      </c>
      <c r="Y1311" s="186">
        <f>'INFO'!$D$26</f>
        <v>0</v>
      </c>
      <c r="Z1311" s="186">
        <f>'INFO'!$D$27</f>
        <v>0</v>
      </c>
      <c r="AA1311" t="s" s="187">
        <f>'INFO'!$D$28</f>
      </c>
      <c r="AB1311" s="186">
        <f>'INFO'!$D$29</f>
        <v>0</v>
      </c>
      <c r="AC1311" s="189">
        <f>'INFO'!$J$10</f>
        <v>0</v>
      </c>
      <c r="AD1311" s="186">
        <f>'INFO'!$J$9</f>
        <v>0</v>
      </c>
      <c r="AE1311" s="186">
        <f>IF($G$1293&gt;0,10*$G$1293/D1311,0)</f>
        <v>0</v>
      </c>
    </row>
    <row r="1312" ht="15.35" customHeight="1">
      <c r="A1312" t="s" s="180">
        <v>539</v>
      </c>
      <c r="B1312" t="s" s="204">
        <v>155</v>
      </c>
      <c r="C1312" s="205">
        <v>10094</v>
      </c>
      <c r="D1312" s="182">
        <f>_xlfn.SUMIFS('HOLDS'!P1:P155,'HOLDS'!C1:C155,B1312)+_xlfn.SUMIFS('HOLDS'!P1:P155,'HOLDS'!C1:C155,"CH.GR.MISET")</f>
        <v>0</v>
      </c>
      <c r="E1312" t="s" s="183">
        <v>8</v>
      </c>
      <c r="F1312" s="184">
        <f>VLOOKUP(B1312,'HOLDS'!C1:T155,5,FALSE)</f>
        <v>162.5</v>
      </c>
      <c r="G1312" s="182">
        <f>_xlfn.SUMIFS('HOLDS'!P1:P155,'HOLDS'!C1:C155,B1312)</f>
        <v>0</v>
      </c>
      <c r="H1312" s="185">
        <f>F1312*G1312</f>
        <v>0</v>
      </c>
      <c r="I1312" s="186">
        <f>'INFO'!$D$6</f>
        <v>0</v>
      </c>
      <c r="J1312" s="186">
        <f>'INFO'!$D$7</f>
        <v>0</v>
      </c>
      <c r="K1312" t="s" s="187">
        <f>'INFO'!$D$8</f>
      </c>
      <c r="L1312" s="186">
        <f>'INFO'!$D$9</f>
        <v>0</v>
      </c>
      <c r="M1312" s="186">
        <f>'INFO'!$D$10</f>
        <v>0</v>
      </c>
      <c r="N1312" t="s" s="187">
        <f>'INFO'!$D$11</f>
      </c>
      <c r="O1312" s="186">
        <f>'INFO'!$D$13</f>
        <v>0</v>
      </c>
      <c r="P1312" s="186">
        <f>'INFO'!$D$14</f>
        <v>0</v>
      </c>
      <c r="Q1312" t="s" s="187">
        <f>'INFO'!$D$15</f>
      </c>
      <c r="R1312" s="188">
        <f>'INFO'!$D$17</f>
      </c>
      <c r="S1312" t="s" s="187">
        <f>'INFO'!$D$18</f>
      </c>
      <c r="T1312" t="s" s="187">
        <f>'INFO'!$D$19</f>
      </c>
      <c r="U1312" s="186">
        <f>'INFO'!$D$22</f>
        <v>0</v>
      </c>
      <c r="V1312" s="186">
        <f>'INFO'!$D$23</f>
        <v>0</v>
      </c>
      <c r="W1312" t="s" s="187">
        <f>'INFO'!$D$24</f>
      </c>
      <c r="X1312" s="186">
        <f>'INFO'!$D$25</f>
        <v>0</v>
      </c>
      <c r="Y1312" s="186">
        <f>'INFO'!$D$26</f>
        <v>0</v>
      </c>
      <c r="Z1312" s="186">
        <f>'INFO'!$D$27</f>
        <v>0</v>
      </c>
      <c r="AA1312" t="s" s="187">
        <f>'INFO'!$D$28</f>
      </c>
      <c r="AB1312" s="186">
        <f>'INFO'!$D$29</f>
        <v>0</v>
      </c>
      <c r="AC1312" s="189">
        <f>'INFO'!$J$10</f>
        <v>0</v>
      </c>
      <c r="AD1312" s="186">
        <f>'INFO'!$J$9</f>
        <v>0</v>
      </c>
      <c r="AE1312" s="186">
        <f>IF($G$1293&gt;0,10*$G$1293/D1312,0)</f>
        <v>0</v>
      </c>
    </row>
    <row r="1313" ht="15.35" customHeight="1">
      <c r="A1313" t="s" s="180">
        <v>540</v>
      </c>
      <c r="B1313" t="s" s="204">
        <v>157</v>
      </c>
      <c r="C1313" s="205">
        <v>10094</v>
      </c>
      <c r="D1313" s="182">
        <f>_xlfn.SUMIFS('HOLDS'!P1:P155,'HOLDS'!C1:C155,B1313)+_xlfn.SUMIFS('HOLDS'!P1:P155,'HOLDS'!C1:C155,"CH.GR.MISET")</f>
        <v>0</v>
      </c>
      <c r="E1313" t="s" s="183">
        <v>8</v>
      </c>
      <c r="F1313" s="184">
        <f>VLOOKUP(B1313,'HOLDS'!C1:T155,5,FALSE)</f>
        <v>139.5</v>
      </c>
      <c r="G1313" s="182">
        <f>_xlfn.SUMIFS('HOLDS'!P1:P155,'HOLDS'!C1:C155,B1313)</f>
        <v>0</v>
      </c>
      <c r="H1313" s="185">
        <f>F1313*G1313</f>
        <v>0</v>
      </c>
      <c r="I1313" s="186">
        <f>'INFO'!$D$6</f>
        <v>0</v>
      </c>
      <c r="J1313" s="186">
        <f>'INFO'!$D$7</f>
        <v>0</v>
      </c>
      <c r="K1313" t="s" s="187">
        <f>'INFO'!$D$8</f>
      </c>
      <c r="L1313" s="186">
        <f>'INFO'!$D$9</f>
        <v>0</v>
      </c>
      <c r="M1313" s="186">
        <f>'INFO'!$D$10</f>
        <v>0</v>
      </c>
      <c r="N1313" t="s" s="187">
        <f>'INFO'!$D$11</f>
      </c>
      <c r="O1313" s="186">
        <f>'INFO'!$D$13</f>
        <v>0</v>
      </c>
      <c r="P1313" s="186">
        <f>'INFO'!$D$14</f>
        <v>0</v>
      </c>
      <c r="Q1313" t="s" s="187">
        <f>'INFO'!$D$15</f>
      </c>
      <c r="R1313" s="188">
        <f>'INFO'!$D$17</f>
      </c>
      <c r="S1313" t="s" s="187">
        <f>'INFO'!$D$18</f>
      </c>
      <c r="T1313" t="s" s="187">
        <f>'INFO'!$D$19</f>
      </c>
      <c r="U1313" s="186">
        <f>'INFO'!$D$22</f>
        <v>0</v>
      </c>
      <c r="V1313" s="186">
        <f>'INFO'!$D$23</f>
        <v>0</v>
      </c>
      <c r="W1313" t="s" s="187">
        <f>'INFO'!$D$24</f>
      </c>
      <c r="X1313" s="186">
        <f>'INFO'!$D$25</f>
        <v>0</v>
      </c>
      <c r="Y1313" s="186">
        <f>'INFO'!$D$26</f>
        <v>0</v>
      </c>
      <c r="Z1313" s="186">
        <f>'INFO'!$D$27</f>
        <v>0</v>
      </c>
      <c r="AA1313" t="s" s="187">
        <f>'INFO'!$D$28</f>
      </c>
      <c r="AB1313" s="186">
        <f>'INFO'!$D$29</f>
        <v>0</v>
      </c>
      <c r="AC1313" s="189">
        <f>'INFO'!$J$10</f>
        <v>0</v>
      </c>
      <c r="AD1313" s="186">
        <f>'INFO'!$J$9</f>
        <v>0</v>
      </c>
      <c r="AE1313" s="186">
        <f>IF($G$1293&gt;0,10*$G$1293/D1313,0)</f>
        <v>0</v>
      </c>
    </row>
    <row r="1314" ht="15.35" customHeight="1">
      <c r="A1314" t="s" s="180">
        <v>541</v>
      </c>
      <c r="B1314" t="s" s="204">
        <v>160</v>
      </c>
      <c r="C1314" s="205">
        <v>10094</v>
      </c>
      <c r="D1314" s="182">
        <f>_xlfn.SUMIFS('HOLDS'!P1:P155,'HOLDS'!C1:C155,B1314)+_xlfn.SUMIFS('HOLDS'!P1:P155,'HOLDS'!C1:C155,"CH.GR.MISET")</f>
        <v>0</v>
      </c>
      <c r="E1314" t="s" s="183">
        <v>8</v>
      </c>
      <c r="F1314" s="184">
        <f>VLOOKUP(B1314,'HOLDS'!C1:T155,5,FALSE)</f>
        <v>227.5</v>
      </c>
      <c r="G1314" s="182">
        <f>_xlfn.SUMIFS('HOLDS'!P1:P155,'HOLDS'!C1:C155,B1314)</f>
        <v>0</v>
      </c>
      <c r="H1314" s="185">
        <f>F1314*G1314</f>
        <v>0</v>
      </c>
      <c r="I1314" s="186">
        <f>'INFO'!$D$6</f>
        <v>0</v>
      </c>
      <c r="J1314" s="186">
        <f>'INFO'!$D$7</f>
        <v>0</v>
      </c>
      <c r="K1314" t="s" s="187">
        <f>'INFO'!$D$8</f>
      </c>
      <c r="L1314" s="186">
        <f>'INFO'!$D$9</f>
        <v>0</v>
      </c>
      <c r="M1314" s="186">
        <f>'INFO'!$D$10</f>
        <v>0</v>
      </c>
      <c r="N1314" t="s" s="187">
        <f>'INFO'!$D$11</f>
      </c>
      <c r="O1314" s="186">
        <f>'INFO'!$D$13</f>
        <v>0</v>
      </c>
      <c r="P1314" s="186">
        <f>'INFO'!$D$14</f>
        <v>0</v>
      </c>
      <c r="Q1314" t="s" s="187">
        <f>'INFO'!$D$15</f>
      </c>
      <c r="R1314" s="188">
        <f>'INFO'!$D$17</f>
      </c>
      <c r="S1314" t="s" s="187">
        <f>'INFO'!$D$18</f>
      </c>
      <c r="T1314" t="s" s="187">
        <f>'INFO'!$D$19</f>
      </c>
      <c r="U1314" s="186">
        <f>'INFO'!$D$22</f>
        <v>0</v>
      </c>
      <c r="V1314" s="186">
        <f>'INFO'!$D$23</f>
        <v>0</v>
      </c>
      <c r="W1314" t="s" s="187">
        <f>'INFO'!$D$24</f>
      </c>
      <c r="X1314" s="186">
        <f>'INFO'!$D$25</f>
        <v>0</v>
      </c>
      <c r="Y1314" s="186">
        <f>'INFO'!$D$26</f>
        <v>0</v>
      </c>
      <c r="Z1314" s="186">
        <f>'INFO'!$D$27</f>
        <v>0</v>
      </c>
      <c r="AA1314" t="s" s="187">
        <f>'INFO'!$D$28</f>
      </c>
      <c r="AB1314" s="186">
        <f>'INFO'!$D$29</f>
        <v>0</v>
      </c>
      <c r="AC1314" s="189">
        <f>'INFO'!$J$10</f>
        <v>0</v>
      </c>
      <c r="AD1314" s="186">
        <f>'INFO'!$J$9</f>
        <v>0</v>
      </c>
      <c r="AE1314" s="186">
        <f>IF($G$1293&gt;0,10*$G$1293/D1314,0)</f>
        <v>0</v>
      </c>
    </row>
    <row r="1315" ht="15.35" customHeight="1">
      <c r="A1315" t="s" s="180">
        <v>542</v>
      </c>
      <c r="B1315" t="s" s="204">
        <v>162</v>
      </c>
      <c r="C1315" s="205">
        <v>10094</v>
      </c>
      <c r="D1315" s="182">
        <f>_xlfn.SUMIFS('HOLDS'!P1:P155,'HOLDS'!C1:C155,B1315)+_xlfn.SUMIFS('HOLDS'!P1:P155,'HOLDS'!C1:C155,"CH.GR.MISET")</f>
        <v>0</v>
      </c>
      <c r="E1315" t="s" s="183">
        <v>8</v>
      </c>
      <c r="F1315" s="184">
        <f>VLOOKUP(B1315,'HOLDS'!C1:T155,5,FALSE)</f>
        <v>156</v>
      </c>
      <c r="G1315" s="182">
        <f>_xlfn.SUMIFS('HOLDS'!P1:P155,'HOLDS'!C1:C155,B1315)</f>
        <v>0</v>
      </c>
      <c r="H1315" s="185">
        <f>F1315*G1315</f>
        <v>0</v>
      </c>
      <c r="I1315" s="186">
        <f>'INFO'!$D$6</f>
        <v>0</v>
      </c>
      <c r="J1315" s="186">
        <f>'INFO'!$D$7</f>
        <v>0</v>
      </c>
      <c r="K1315" t="s" s="187">
        <f>'INFO'!$D$8</f>
      </c>
      <c r="L1315" s="186">
        <f>'INFO'!$D$9</f>
        <v>0</v>
      </c>
      <c r="M1315" s="186">
        <f>'INFO'!$D$10</f>
        <v>0</v>
      </c>
      <c r="N1315" t="s" s="187">
        <f>'INFO'!$D$11</f>
      </c>
      <c r="O1315" s="186">
        <f>'INFO'!$D$13</f>
        <v>0</v>
      </c>
      <c r="P1315" s="186">
        <f>'INFO'!$D$14</f>
        <v>0</v>
      </c>
      <c r="Q1315" t="s" s="187">
        <f>'INFO'!$D$15</f>
      </c>
      <c r="R1315" s="188">
        <f>'INFO'!$D$17</f>
      </c>
      <c r="S1315" t="s" s="187">
        <f>'INFO'!$D$18</f>
      </c>
      <c r="T1315" t="s" s="187">
        <f>'INFO'!$D$19</f>
      </c>
      <c r="U1315" s="186">
        <f>'INFO'!$D$22</f>
        <v>0</v>
      </c>
      <c r="V1315" s="186">
        <f>'INFO'!$D$23</f>
        <v>0</v>
      </c>
      <c r="W1315" t="s" s="187">
        <f>'INFO'!$D$24</f>
      </c>
      <c r="X1315" s="186">
        <f>'INFO'!$D$25</f>
        <v>0</v>
      </c>
      <c r="Y1315" s="186">
        <f>'INFO'!$D$26</f>
        <v>0</v>
      </c>
      <c r="Z1315" s="186">
        <f>'INFO'!$D$27</f>
        <v>0</v>
      </c>
      <c r="AA1315" t="s" s="187">
        <f>'INFO'!$D$28</f>
      </c>
      <c r="AB1315" s="186">
        <f>'INFO'!$D$29</f>
        <v>0</v>
      </c>
      <c r="AC1315" s="189">
        <f>'INFO'!$J$10</f>
        <v>0</v>
      </c>
      <c r="AD1315" s="186">
        <f>'INFO'!$J$9</f>
        <v>0</v>
      </c>
      <c r="AE1315" s="186">
        <f>IF($G$1293&gt;0,10*$G$1293/D1315,0)</f>
        <v>0</v>
      </c>
    </row>
    <row r="1316" ht="15.35" customHeight="1">
      <c r="A1316" t="s" s="180">
        <v>543</v>
      </c>
      <c r="B1316" t="s" s="204">
        <v>164</v>
      </c>
      <c r="C1316" s="205">
        <v>10094</v>
      </c>
      <c r="D1316" s="182">
        <f>_xlfn.SUMIFS('HOLDS'!P1:P155,'HOLDS'!C1:C155,B1316)+_xlfn.SUMIFS('HOLDS'!P1:P155,'HOLDS'!C1:C155,"CH.GR.MISET")</f>
        <v>0</v>
      </c>
      <c r="E1316" t="s" s="183">
        <v>8</v>
      </c>
      <c r="F1316" s="184">
        <f>VLOOKUP(B1316,'HOLDS'!C1:T155,5,FALSE)</f>
        <v>148</v>
      </c>
      <c r="G1316" s="182">
        <f>_xlfn.SUMIFS('HOLDS'!P1:P155,'HOLDS'!C1:C155,B1316)</f>
        <v>0</v>
      </c>
      <c r="H1316" s="185">
        <f>F1316*G1316</f>
        <v>0</v>
      </c>
      <c r="I1316" s="186">
        <f>'INFO'!$D$6</f>
        <v>0</v>
      </c>
      <c r="J1316" s="186">
        <f>'INFO'!$D$7</f>
        <v>0</v>
      </c>
      <c r="K1316" t="s" s="187">
        <f>'INFO'!$D$8</f>
      </c>
      <c r="L1316" s="186">
        <f>'INFO'!$D$9</f>
        <v>0</v>
      </c>
      <c r="M1316" s="186">
        <f>'INFO'!$D$10</f>
        <v>0</v>
      </c>
      <c r="N1316" t="s" s="187">
        <f>'INFO'!$D$11</f>
      </c>
      <c r="O1316" s="186">
        <f>'INFO'!$D$13</f>
        <v>0</v>
      </c>
      <c r="P1316" s="186">
        <f>'INFO'!$D$14</f>
        <v>0</v>
      </c>
      <c r="Q1316" t="s" s="187">
        <f>'INFO'!$D$15</f>
      </c>
      <c r="R1316" s="188">
        <f>'INFO'!$D$17</f>
      </c>
      <c r="S1316" t="s" s="187">
        <f>'INFO'!$D$18</f>
      </c>
      <c r="T1316" t="s" s="187">
        <f>'INFO'!$D$19</f>
      </c>
      <c r="U1316" s="186">
        <f>'INFO'!$D$22</f>
        <v>0</v>
      </c>
      <c r="V1316" s="186">
        <f>'INFO'!$D$23</f>
        <v>0</v>
      </c>
      <c r="W1316" t="s" s="187">
        <f>'INFO'!$D$24</f>
      </c>
      <c r="X1316" s="186">
        <f>'INFO'!$D$25</f>
        <v>0</v>
      </c>
      <c r="Y1316" s="186">
        <f>'INFO'!$D$26</f>
        <v>0</v>
      </c>
      <c r="Z1316" s="186">
        <f>'INFO'!$D$27</f>
        <v>0</v>
      </c>
      <c r="AA1316" t="s" s="187">
        <f>'INFO'!$D$28</f>
      </c>
      <c r="AB1316" s="186">
        <f>'INFO'!$D$29</f>
        <v>0</v>
      </c>
      <c r="AC1316" s="189">
        <f>'INFO'!$J$10</f>
        <v>0</v>
      </c>
      <c r="AD1316" s="186">
        <f>'INFO'!$J$9</f>
        <v>0</v>
      </c>
      <c r="AE1316" s="186">
        <f>IF($G$1293&gt;0,10*$G$1293/D1316,0)</f>
        <v>0</v>
      </c>
    </row>
    <row r="1317" ht="15.35" customHeight="1">
      <c r="A1317" t="s" s="180">
        <v>544</v>
      </c>
      <c r="B1317" t="s" s="204">
        <v>166</v>
      </c>
      <c r="C1317" s="205">
        <v>10094</v>
      </c>
      <c r="D1317" s="182">
        <f>_xlfn.SUMIFS('HOLDS'!P1:P155,'HOLDS'!C1:C155,B1317)+_xlfn.SUMIFS('HOLDS'!P1:P155,'HOLDS'!C1:C155,"CH.GR.MISET")</f>
        <v>0</v>
      </c>
      <c r="E1317" t="s" s="183">
        <v>8</v>
      </c>
      <c r="F1317" s="184">
        <f>VLOOKUP(B1317,'HOLDS'!C1:T155,5,FALSE)</f>
        <v>157.5</v>
      </c>
      <c r="G1317" s="182">
        <f>_xlfn.SUMIFS('HOLDS'!P1:P155,'HOLDS'!C1:C155,B1317)</f>
        <v>0</v>
      </c>
      <c r="H1317" s="185">
        <f>F1317*G1317</f>
        <v>0</v>
      </c>
      <c r="I1317" s="186">
        <f>'INFO'!$D$6</f>
        <v>0</v>
      </c>
      <c r="J1317" s="186">
        <f>'INFO'!$D$7</f>
        <v>0</v>
      </c>
      <c r="K1317" t="s" s="187">
        <f>'INFO'!$D$8</f>
      </c>
      <c r="L1317" s="186">
        <f>'INFO'!$D$9</f>
        <v>0</v>
      </c>
      <c r="M1317" s="186">
        <f>'INFO'!$D$10</f>
        <v>0</v>
      </c>
      <c r="N1317" t="s" s="187">
        <f>'INFO'!$D$11</f>
      </c>
      <c r="O1317" s="186">
        <f>'INFO'!$D$13</f>
        <v>0</v>
      </c>
      <c r="P1317" s="186">
        <f>'INFO'!$D$14</f>
        <v>0</v>
      </c>
      <c r="Q1317" t="s" s="187">
        <f>'INFO'!$D$15</f>
      </c>
      <c r="R1317" s="188">
        <f>'INFO'!$D$17</f>
      </c>
      <c r="S1317" t="s" s="187">
        <f>'INFO'!$D$18</f>
      </c>
      <c r="T1317" t="s" s="187">
        <f>'INFO'!$D$19</f>
      </c>
      <c r="U1317" s="186">
        <f>'INFO'!$D$22</f>
        <v>0</v>
      </c>
      <c r="V1317" s="186">
        <f>'INFO'!$D$23</f>
        <v>0</v>
      </c>
      <c r="W1317" t="s" s="187">
        <f>'INFO'!$D$24</f>
      </c>
      <c r="X1317" s="186">
        <f>'INFO'!$D$25</f>
        <v>0</v>
      </c>
      <c r="Y1317" s="186">
        <f>'INFO'!$D$26</f>
        <v>0</v>
      </c>
      <c r="Z1317" s="186">
        <f>'INFO'!$D$27</f>
        <v>0</v>
      </c>
      <c r="AA1317" t="s" s="187">
        <f>'INFO'!$D$28</f>
      </c>
      <c r="AB1317" s="186">
        <f>'INFO'!$D$29</f>
        <v>0</v>
      </c>
      <c r="AC1317" s="189">
        <f>'INFO'!$J$10</f>
        <v>0</v>
      </c>
      <c r="AD1317" s="186">
        <f>'INFO'!$J$9</f>
        <v>0</v>
      </c>
      <c r="AE1317" s="186">
        <f>IF($G$1293&gt;0,10*$G$1293/D1317,0)</f>
        <v>0</v>
      </c>
    </row>
    <row r="1318" ht="15.35" customHeight="1">
      <c r="A1318" t="s" s="180">
        <v>545</v>
      </c>
      <c r="B1318" t="s" s="204">
        <v>168</v>
      </c>
      <c r="C1318" s="205">
        <v>10094</v>
      </c>
      <c r="D1318" s="182">
        <f>_xlfn.SUMIFS('HOLDS'!P1:P155,'HOLDS'!C1:C155,B1318)+_xlfn.SUMIFS('HOLDS'!P1:P155,'HOLDS'!C1:C155,"CH.GR.MISET")</f>
        <v>0</v>
      </c>
      <c r="E1318" t="s" s="183">
        <v>8</v>
      </c>
      <c r="F1318" s="184">
        <f>VLOOKUP(B1318,'HOLDS'!C1:T155,5,FALSE)</f>
        <v>166.5</v>
      </c>
      <c r="G1318" s="182">
        <f>_xlfn.SUMIFS('HOLDS'!P1:P155,'HOLDS'!C1:C155,B1318)</f>
        <v>0</v>
      </c>
      <c r="H1318" s="185">
        <f>F1318*G1318</f>
        <v>0</v>
      </c>
      <c r="I1318" s="186">
        <f>'INFO'!$D$6</f>
        <v>0</v>
      </c>
      <c r="J1318" s="186">
        <f>'INFO'!$D$7</f>
        <v>0</v>
      </c>
      <c r="K1318" t="s" s="187">
        <f>'INFO'!$D$8</f>
      </c>
      <c r="L1318" s="186">
        <f>'INFO'!$D$9</f>
        <v>0</v>
      </c>
      <c r="M1318" s="186">
        <f>'INFO'!$D$10</f>
        <v>0</v>
      </c>
      <c r="N1318" t="s" s="187">
        <f>'INFO'!$D$11</f>
      </c>
      <c r="O1318" s="186">
        <f>'INFO'!$D$13</f>
        <v>0</v>
      </c>
      <c r="P1318" s="186">
        <f>'INFO'!$D$14</f>
        <v>0</v>
      </c>
      <c r="Q1318" t="s" s="187">
        <f>'INFO'!$D$15</f>
      </c>
      <c r="R1318" s="188">
        <f>'INFO'!$D$17</f>
      </c>
      <c r="S1318" t="s" s="187">
        <f>'INFO'!$D$18</f>
      </c>
      <c r="T1318" t="s" s="187">
        <f>'INFO'!$D$19</f>
      </c>
      <c r="U1318" s="186">
        <f>'INFO'!$D$22</f>
        <v>0</v>
      </c>
      <c r="V1318" s="186">
        <f>'INFO'!$D$23</f>
        <v>0</v>
      </c>
      <c r="W1318" t="s" s="187">
        <f>'INFO'!$D$24</f>
      </c>
      <c r="X1318" s="186">
        <f>'INFO'!$D$25</f>
        <v>0</v>
      </c>
      <c r="Y1318" s="186">
        <f>'INFO'!$D$26</f>
        <v>0</v>
      </c>
      <c r="Z1318" s="186">
        <f>'INFO'!$D$27</f>
        <v>0</v>
      </c>
      <c r="AA1318" t="s" s="187">
        <f>'INFO'!$D$28</f>
      </c>
      <c r="AB1318" s="186">
        <f>'INFO'!$D$29</f>
        <v>0</v>
      </c>
      <c r="AC1318" s="189">
        <f>'INFO'!$J$10</f>
        <v>0</v>
      </c>
      <c r="AD1318" s="186">
        <f>'INFO'!$J$9</f>
        <v>0</v>
      </c>
      <c r="AE1318" s="186">
        <f>IF($G$1293&gt;0,10*$G$1293/D1318,0)</f>
        <v>0</v>
      </c>
    </row>
    <row r="1319" ht="15.35" customHeight="1">
      <c r="A1319" t="s" s="180">
        <v>546</v>
      </c>
      <c r="B1319" t="s" s="204">
        <v>170</v>
      </c>
      <c r="C1319" s="205">
        <v>10094</v>
      </c>
      <c r="D1319" s="182">
        <f>_xlfn.SUMIFS('HOLDS'!P1:P155,'HOLDS'!C1:C155,B1319)+_xlfn.SUMIFS('HOLDS'!P1:P155,'HOLDS'!C1:C155,"CH.GR.MISET")</f>
        <v>0</v>
      </c>
      <c r="E1319" t="s" s="183">
        <v>8</v>
      </c>
      <c r="F1319" s="184">
        <f>VLOOKUP(B1319,'HOLDS'!C1:T155,5,FALSE)</f>
        <v>166.5</v>
      </c>
      <c r="G1319" s="182">
        <f>_xlfn.SUMIFS('HOLDS'!P1:P155,'HOLDS'!C1:C155,B1319)</f>
        <v>0</v>
      </c>
      <c r="H1319" s="185">
        <f>F1319*G1319</f>
        <v>0</v>
      </c>
      <c r="I1319" s="186">
        <f>'INFO'!$D$6</f>
        <v>0</v>
      </c>
      <c r="J1319" s="186">
        <f>'INFO'!$D$7</f>
        <v>0</v>
      </c>
      <c r="K1319" t="s" s="187">
        <f>'INFO'!$D$8</f>
      </c>
      <c r="L1319" s="186">
        <f>'INFO'!$D$9</f>
        <v>0</v>
      </c>
      <c r="M1319" s="186">
        <f>'INFO'!$D$10</f>
        <v>0</v>
      </c>
      <c r="N1319" t="s" s="187">
        <f>'INFO'!$D$11</f>
      </c>
      <c r="O1319" s="186">
        <f>'INFO'!$D$13</f>
        <v>0</v>
      </c>
      <c r="P1319" s="186">
        <f>'INFO'!$D$14</f>
        <v>0</v>
      </c>
      <c r="Q1319" t="s" s="187">
        <f>'INFO'!$D$15</f>
      </c>
      <c r="R1319" s="188">
        <f>'INFO'!$D$17</f>
      </c>
      <c r="S1319" t="s" s="187">
        <f>'INFO'!$D$18</f>
      </c>
      <c r="T1319" t="s" s="187">
        <f>'INFO'!$D$19</f>
      </c>
      <c r="U1319" s="186">
        <f>'INFO'!$D$22</f>
        <v>0</v>
      </c>
      <c r="V1319" s="186">
        <f>'INFO'!$D$23</f>
        <v>0</v>
      </c>
      <c r="W1319" t="s" s="187">
        <f>'INFO'!$D$24</f>
      </c>
      <c r="X1319" s="186">
        <f>'INFO'!$D$25</f>
        <v>0</v>
      </c>
      <c r="Y1319" s="186">
        <f>'INFO'!$D$26</f>
        <v>0</v>
      </c>
      <c r="Z1319" s="186">
        <f>'INFO'!$D$27</f>
        <v>0</v>
      </c>
      <c r="AA1319" t="s" s="187">
        <f>'INFO'!$D$28</f>
      </c>
      <c r="AB1319" s="186">
        <f>'INFO'!$D$29</f>
        <v>0</v>
      </c>
      <c r="AC1319" s="189">
        <f>'INFO'!$J$10</f>
        <v>0</v>
      </c>
      <c r="AD1319" s="186">
        <f>'INFO'!$J$9</f>
        <v>0</v>
      </c>
      <c r="AE1319" s="186">
        <f>IF($G$1293&gt;0,10*$G$1293/D1319,0)</f>
        <v>0</v>
      </c>
    </row>
    <row r="1320" ht="15.35" customHeight="1">
      <c r="A1320" t="s" s="180">
        <v>547</v>
      </c>
      <c r="B1320" t="s" s="204">
        <v>172</v>
      </c>
      <c r="C1320" s="205">
        <v>10094</v>
      </c>
      <c r="D1320" s="182">
        <f>_xlfn.SUMIFS('HOLDS'!P1:P155,'HOLDS'!C1:C155,B1320)+_xlfn.SUMIFS('HOLDS'!P1:P155,'HOLDS'!C1:C155,"CH.GR.MISET")</f>
        <v>0</v>
      </c>
      <c r="E1320" t="s" s="183">
        <v>8</v>
      </c>
      <c r="F1320" s="184">
        <f>VLOOKUP(B1320,'HOLDS'!C1:T155,5,FALSE)</f>
        <v>164.5</v>
      </c>
      <c r="G1320" s="182">
        <f>_xlfn.SUMIFS('HOLDS'!P1:P155,'HOLDS'!C1:C155,B1320)</f>
        <v>0</v>
      </c>
      <c r="H1320" s="185">
        <f>F1320*G1320</f>
        <v>0</v>
      </c>
      <c r="I1320" s="186">
        <f>'INFO'!$D$6</f>
        <v>0</v>
      </c>
      <c r="J1320" s="186">
        <f>'INFO'!$D$7</f>
        <v>0</v>
      </c>
      <c r="K1320" t="s" s="187">
        <f>'INFO'!$D$8</f>
      </c>
      <c r="L1320" s="186">
        <f>'INFO'!$D$9</f>
        <v>0</v>
      </c>
      <c r="M1320" s="186">
        <f>'INFO'!$D$10</f>
        <v>0</v>
      </c>
      <c r="N1320" t="s" s="187">
        <f>'INFO'!$D$11</f>
      </c>
      <c r="O1320" s="186">
        <f>'INFO'!$D$13</f>
        <v>0</v>
      </c>
      <c r="P1320" s="186">
        <f>'INFO'!$D$14</f>
        <v>0</v>
      </c>
      <c r="Q1320" t="s" s="187">
        <f>'INFO'!$D$15</f>
      </c>
      <c r="R1320" s="188">
        <f>'INFO'!$D$17</f>
      </c>
      <c r="S1320" t="s" s="187">
        <f>'INFO'!$D$18</f>
      </c>
      <c r="T1320" t="s" s="187">
        <f>'INFO'!$D$19</f>
      </c>
      <c r="U1320" s="186">
        <f>'INFO'!$D$22</f>
        <v>0</v>
      </c>
      <c r="V1320" s="186">
        <f>'INFO'!$D$23</f>
        <v>0</v>
      </c>
      <c r="W1320" t="s" s="187">
        <f>'INFO'!$D$24</f>
      </c>
      <c r="X1320" s="186">
        <f>'INFO'!$D$25</f>
        <v>0</v>
      </c>
      <c r="Y1320" s="186">
        <f>'INFO'!$D$26</f>
        <v>0</v>
      </c>
      <c r="Z1320" s="186">
        <f>'INFO'!$D$27</f>
        <v>0</v>
      </c>
      <c r="AA1320" t="s" s="187">
        <f>'INFO'!$D$28</f>
      </c>
      <c r="AB1320" s="186">
        <f>'INFO'!$D$29</f>
        <v>0</v>
      </c>
      <c r="AC1320" s="189">
        <f>'INFO'!$J$10</f>
        <v>0</v>
      </c>
      <c r="AD1320" s="186">
        <f>'INFO'!$J$9</f>
        <v>0</v>
      </c>
      <c r="AE1320" s="186">
        <f>IF($G$1293&gt;0,10*$G$1293/D1320,0)</f>
        <v>0</v>
      </c>
    </row>
    <row r="1321" ht="15.35" customHeight="1">
      <c r="A1321" t="s" s="180">
        <v>548</v>
      </c>
      <c r="B1321" t="s" s="204">
        <v>174</v>
      </c>
      <c r="C1321" s="205">
        <v>10094</v>
      </c>
      <c r="D1321" s="182">
        <f>_xlfn.SUMIFS('HOLDS'!P1:P155,'HOLDS'!C1:C155,B1321)+_xlfn.SUMIFS('HOLDS'!P1:P155,'HOLDS'!C1:C155,"CH.GR.MISET")</f>
        <v>0</v>
      </c>
      <c r="E1321" t="s" s="183">
        <v>8</v>
      </c>
      <c r="F1321" s="184">
        <f>VLOOKUP(B1321,'HOLDS'!C1:T155,5,FALSE)</f>
        <v>148</v>
      </c>
      <c r="G1321" s="182">
        <f>_xlfn.SUMIFS('HOLDS'!P1:P155,'HOLDS'!C1:C155,B1321)</f>
        <v>0</v>
      </c>
      <c r="H1321" s="185">
        <f>F1321*G1321</f>
        <v>0</v>
      </c>
      <c r="I1321" s="186">
        <f>'INFO'!$D$6</f>
        <v>0</v>
      </c>
      <c r="J1321" s="186">
        <f>'INFO'!$D$7</f>
        <v>0</v>
      </c>
      <c r="K1321" t="s" s="187">
        <f>'INFO'!$D$8</f>
      </c>
      <c r="L1321" s="186">
        <f>'INFO'!$D$9</f>
        <v>0</v>
      </c>
      <c r="M1321" s="186">
        <f>'INFO'!$D$10</f>
        <v>0</v>
      </c>
      <c r="N1321" t="s" s="187">
        <f>'INFO'!$D$11</f>
      </c>
      <c r="O1321" s="186">
        <f>'INFO'!$D$13</f>
        <v>0</v>
      </c>
      <c r="P1321" s="186">
        <f>'INFO'!$D$14</f>
        <v>0</v>
      </c>
      <c r="Q1321" t="s" s="187">
        <f>'INFO'!$D$15</f>
      </c>
      <c r="R1321" s="188">
        <f>'INFO'!$D$17</f>
      </c>
      <c r="S1321" t="s" s="187">
        <f>'INFO'!$D$18</f>
      </c>
      <c r="T1321" t="s" s="187">
        <f>'INFO'!$D$19</f>
      </c>
      <c r="U1321" s="186">
        <f>'INFO'!$D$22</f>
        <v>0</v>
      </c>
      <c r="V1321" s="186">
        <f>'INFO'!$D$23</f>
        <v>0</v>
      </c>
      <c r="W1321" t="s" s="187">
        <f>'INFO'!$D$24</f>
      </c>
      <c r="X1321" s="186">
        <f>'INFO'!$D$25</f>
        <v>0</v>
      </c>
      <c r="Y1321" s="186">
        <f>'INFO'!$D$26</f>
        <v>0</v>
      </c>
      <c r="Z1321" s="186">
        <f>'INFO'!$D$27</f>
        <v>0</v>
      </c>
      <c r="AA1321" t="s" s="187">
        <f>'INFO'!$D$28</f>
      </c>
      <c r="AB1321" s="186">
        <f>'INFO'!$D$29</f>
        <v>0</v>
      </c>
      <c r="AC1321" s="189">
        <f>'INFO'!$J$10</f>
        <v>0</v>
      </c>
      <c r="AD1321" s="186">
        <f>'INFO'!$J$9</f>
        <v>0</v>
      </c>
      <c r="AE1321" s="186">
        <f>IF($G$1293&gt;0,10*$G$1293/D1321,0)</f>
        <v>0</v>
      </c>
    </row>
    <row r="1322" ht="15.35" customHeight="1">
      <c r="A1322" t="s" s="180">
        <v>549</v>
      </c>
      <c r="B1322" t="s" s="204">
        <v>177</v>
      </c>
      <c r="C1322" s="205">
        <v>10094</v>
      </c>
      <c r="D1322" s="182">
        <f>_xlfn.SUMIFS('HOLDS'!P1:P155,'HOLDS'!C1:C155,B1322)+_xlfn.SUMIFS('HOLDS'!P1:P155,'HOLDS'!C1:C155,"CH.GR.MISET")</f>
        <v>0</v>
      </c>
      <c r="E1322" t="s" s="183">
        <v>8</v>
      </c>
      <c r="F1322" s="184">
        <f>VLOOKUP(B1322,'HOLDS'!C1:T155,5,FALSE)</f>
        <v>155</v>
      </c>
      <c r="G1322" s="182">
        <f>_xlfn.SUMIFS('HOLDS'!P1:P155,'HOLDS'!C1:C155,B1322)</f>
        <v>0</v>
      </c>
      <c r="H1322" s="185">
        <f>F1322*G1322</f>
        <v>0</v>
      </c>
      <c r="I1322" s="186">
        <f>'INFO'!$D$6</f>
        <v>0</v>
      </c>
      <c r="J1322" s="186">
        <f>'INFO'!$D$7</f>
        <v>0</v>
      </c>
      <c r="K1322" t="s" s="187">
        <f>'INFO'!$D$8</f>
      </c>
      <c r="L1322" s="186">
        <f>'INFO'!$D$9</f>
        <v>0</v>
      </c>
      <c r="M1322" s="186">
        <f>'INFO'!$D$10</f>
        <v>0</v>
      </c>
      <c r="N1322" t="s" s="187">
        <f>'INFO'!$D$11</f>
      </c>
      <c r="O1322" s="186">
        <f>'INFO'!$D$13</f>
        <v>0</v>
      </c>
      <c r="P1322" s="186">
        <f>'INFO'!$D$14</f>
        <v>0</v>
      </c>
      <c r="Q1322" t="s" s="187">
        <f>'INFO'!$D$15</f>
      </c>
      <c r="R1322" s="188">
        <f>'INFO'!$D$17</f>
      </c>
      <c r="S1322" t="s" s="187">
        <f>'INFO'!$D$18</f>
      </c>
      <c r="T1322" t="s" s="187">
        <f>'INFO'!$D$19</f>
      </c>
      <c r="U1322" s="186">
        <f>'INFO'!$D$22</f>
        <v>0</v>
      </c>
      <c r="V1322" s="186">
        <f>'INFO'!$D$23</f>
        <v>0</v>
      </c>
      <c r="W1322" t="s" s="187">
        <f>'INFO'!$D$24</f>
      </c>
      <c r="X1322" s="186">
        <f>'INFO'!$D$25</f>
        <v>0</v>
      </c>
      <c r="Y1322" s="186">
        <f>'INFO'!$D$26</f>
        <v>0</v>
      </c>
      <c r="Z1322" s="186">
        <f>'INFO'!$D$27</f>
        <v>0</v>
      </c>
      <c r="AA1322" t="s" s="187">
        <f>'INFO'!$D$28</f>
      </c>
      <c r="AB1322" s="186">
        <f>'INFO'!$D$29</f>
        <v>0</v>
      </c>
      <c r="AC1322" s="189">
        <f>'INFO'!$J$10</f>
        <v>0</v>
      </c>
      <c r="AD1322" s="186">
        <f>'INFO'!$J$9</f>
        <v>0</v>
      </c>
      <c r="AE1322" s="186">
        <f>IF($G$1293&gt;0,10*$G$1293/D1322,0)</f>
        <v>0</v>
      </c>
    </row>
    <row r="1323" ht="15.35" customHeight="1">
      <c r="A1323" t="s" s="180">
        <v>550</v>
      </c>
      <c r="B1323" t="s" s="204">
        <v>180</v>
      </c>
      <c r="C1323" s="205">
        <v>10094</v>
      </c>
      <c r="D1323" s="182">
        <f>_xlfn.SUMIFS('HOLDS'!P1:P155,'HOLDS'!C1:C155,B1323)+_xlfn.SUMIFS('HOLDS'!P1:P155,'HOLDS'!C1:C155,"CH.GR.MISET")</f>
        <v>0</v>
      </c>
      <c r="E1323" t="s" s="183">
        <v>8</v>
      </c>
      <c r="F1323" s="184">
        <f>VLOOKUP(B1323,'HOLDS'!C1:T155,5,FALSE)</f>
        <v>140</v>
      </c>
      <c r="G1323" s="182">
        <f>_xlfn.SUMIFS('HOLDS'!P1:P155,'HOLDS'!C1:C155,B1323)</f>
        <v>0</v>
      </c>
      <c r="H1323" s="185">
        <f>F1323*G1323</f>
        <v>0</v>
      </c>
      <c r="I1323" s="186">
        <f>'INFO'!$D$6</f>
        <v>0</v>
      </c>
      <c r="J1323" s="186">
        <f>'INFO'!$D$7</f>
        <v>0</v>
      </c>
      <c r="K1323" t="s" s="187">
        <f>'INFO'!$D$8</f>
      </c>
      <c r="L1323" s="186">
        <f>'INFO'!$D$9</f>
        <v>0</v>
      </c>
      <c r="M1323" s="186">
        <f>'INFO'!$D$10</f>
        <v>0</v>
      </c>
      <c r="N1323" t="s" s="187">
        <f>'INFO'!$D$11</f>
      </c>
      <c r="O1323" s="186">
        <f>'INFO'!$D$13</f>
        <v>0</v>
      </c>
      <c r="P1323" s="186">
        <f>'INFO'!$D$14</f>
        <v>0</v>
      </c>
      <c r="Q1323" t="s" s="187">
        <f>'INFO'!$D$15</f>
      </c>
      <c r="R1323" s="188">
        <f>'INFO'!$D$17</f>
      </c>
      <c r="S1323" t="s" s="187">
        <f>'INFO'!$D$18</f>
      </c>
      <c r="T1323" t="s" s="187">
        <f>'INFO'!$D$19</f>
      </c>
      <c r="U1323" s="186">
        <f>'INFO'!$D$22</f>
        <v>0</v>
      </c>
      <c r="V1323" s="186">
        <f>'INFO'!$D$23</f>
        <v>0</v>
      </c>
      <c r="W1323" t="s" s="187">
        <f>'INFO'!$D$24</f>
      </c>
      <c r="X1323" s="186">
        <f>'INFO'!$D$25</f>
        <v>0</v>
      </c>
      <c r="Y1323" s="186">
        <f>'INFO'!$D$26</f>
        <v>0</v>
      </c>
      <c r="Z1323" s="186">
        <f>'INFO'!$D$27</f>
        <v>0</v>
      </c>
      <c r="AA1323" t="s" s="187">
        <f>'INFO'!$D$28</f>
      </c>
      <c r="AB1323" s="186">
        <f>'INFO'!$D$29</f>
        <v>0</v>
      </c>
      <c r="AC1323" s="189">
        <f>'INFO'!$J$10</f>
        <v>0</v>
      </c>
      <c r="AD1323" s="186">
        <f>'INFO'!$J$9</f>
        <v>0</v>
      </c>
      <c r="AE1323" s="191">
        <f>IF($G$1293&gt;0,10*$G$1293/D1323,0)</f>
        <v>0</v>
      </c>
    </row>
    <row r="1324" ht="15.35" customHeight="1">
      <c r="A1324" t="s" s="192">
        <v>551</v>
      </c>
      <c r="B1324" t="s" s="202">
        <v>331</v>
      </c>
      <c r="C1324" s="203">
        <v>10094</v>
      </c>
      <c r="D1324" s="169"/>
      <c r="E1324" t="s" s="194">
        <v>8</v>
      </c>
      <c r="F1324" s="195">
        <f>VLOOKUP(B1324,'MACROS'!C1:T87,5,FALSE)</f>
        <v>1993.5</v>
      </c>
      <c r="G1324" s="172">
        <f>_xlfn.SUMIFS('MACROS'!P1:P87,'MACROS'!C1:C87,B1324)</f>
        <v>0</v>
      </c>
      <c r="H1324" s="196">
        <f>F1324*G1324</f>
        <v>0</v>
      </c>
      <c r="I1324" s="197">
        <f>'INFO'!$D$6</f>
        <v>0</v>
      </c>
      <c r="J1324" s="197">
        <f>'INFO'!$D$7</f>
        <v>0</v>
      </c>
      <c r="K1324" t="s" s="198">
        <f>'INFO'!$D$8</f>
      </c>
      <c r="L1324" s="197">
        <f>'INFO'!$D$9</f>
        <v>0</v>
      </c>
      <c r="M1324" s="197">
        <f>'INFO'!$D$10</f>
        <v>0</v>
      </c>
      <c r="N1324" t="s" s="198">
        <f>'INFO'!$D$11</f>
      </c>
      <c r="O1324" s="197">
        <f>'INFO'!$D$13</f>
        <v>0</v>
      </c>
      <c r="P1324" s="197">
        <f>'INFO'!$D$14</f>
        <v>0</v>
      </c>
      <c r="Q1324" t="s" s="198">
        <f>'INFO'!$D$15</f>
      </c>
      <c r="R1324" s="199">
        <f>'INFO'!$D$17</f>
      </c>
      <c r="S1324" t="s" s="198">
        <f>'INFO'!$D$18</f>
      </c>
      <c r="T1324" t="s" s="198">
        <f>'INFO'!$D$19</f>
      </c>
      <c r="U1324" s="197">
        <f>'INFO'!$D$22</f>
        <v>0</v>
      </c>
      <c r="V1324" s="197">
        <f>'INFO'!$D$23</f>
        <v>0</v>
      </c>
      <c r="W1324" t="s" s="198">
        <f>'INFO'!$D$24</f>
      </c>
      <c r="X1324" s="197">
        <f>'INFO'!$D$25</f>
        <v>0</v>
      </c>
      <c r="Y1324" s="197">
        <f>'INFO'!$D$26</f>
        <v>0</v>
      </c>
      <c r="Z1324" s="197">
        <f>'INFO'!$D$27</f>
        <v>0</v>
      </c>
      <c r="AA1324" t="s" s="198">
        <f>'INFO'!$D$28</f>
      </c>
      <c r="AB1324" s="197">
        <f>'INFO'!$D$29</f>
        <v>0</v>
      </c>
      <c r="AC1324" s="200">
        <f>'INFO'!$J$10</f>
        <v>0</v>
      </c>
      <c r="AD1324" s="201">
        <f>'INFO'!$J$9</f>
        <v>0</v>
      </c>
      <c r="AE1324" s="179"/>
    </row>
    <row r="1325" ht="15.35" customHeight="1">
      <c r="A1325" t="s" s="180">
        <v>552</v>
      </c>
      <c r="B1325" t="s" s="204">
        <v>333</v>
      </c>
      <c r="C1325" s="205">
        <v>10094</v>
      </c>
      <c r="D1325" s="182">
        <f>_xlfn.SUMIFS('MACROS'!P1:P87,'MACROS'!C1:C87,B1325)+_xlfn.SUMIFS('MACROS'!P1:P87,'MACROS'!C1:C87,"CH.VM.MISET")</f>
        <v>0</v>
      </c>
      <c r="E1325" t="s" s="183">
        <v>8</v>
      </c>
      <c r="F1325" s="184">
        <f>VLOOKUP(B1325,'MACROS'!C1:T87,5,FALSE)</f>
        <v>164.5</v>
      </c>
      <c r="G1325" s="182">
        <f>_xlfn.SUMIFS('MACROS'!P1:P87,'MACROS'!C1:C87,B1325)</f>
        <v>0</v>
      </c>
      <c r="H1325" s="185">
        <f>F1325*G1325</f>
        <v>0</v>
      </c>
      <c r="I1325" s="186">
        <f>'INFO'!$D$6</f>
        <v>0</v>
      </c>
      <c r="J1325" s="186">
        <f>'INFO'!$D$7</f>
        <v>0</v>
      </c>
      <c r="K1325" t="s" s="187">
        <f>'INFO'!$D$8</f>
      </c>
      <c r="L1325" s="186">
        <f>'INFO'!$D$9</f>
        <v>0</v>
      </c>
      <c r="M1325" s="186">
        <f>'INFO'!$D$10</f>
        <v>0</v>
      </c>
      <c r="N1325" t="s" s="187">
        <f>'INFO'!$D$11</f>
      </c>
      <c r="O1325" s="186">
        <f>'INFO'!$D$13</f>
        <v>0</v>
      </c>
      <c r="P1325" s="186">
        <f>'INFO'!$D$14</f>
        <v>0</v>
      </c>
      <c r="Q1325" t="s" s="187">
        <f>'INFO'!$D$15</f>
      </c>
      <c r="R1325" s="188">
        <f>'INFO'!$D$17</f>
      </c>
      <c r="S1325" t="s" s="187">
        <f>'INFO'!$D$18</f>
      </c>
      <c r="T1325" t="s" s="187">
        <f>'INFO'!$D$19</f>
      </c>
      <c r="U1325" s="186">
        <f>'INFO'!$D$22</f>
        <v>0</v>
      </c>
      <c r="V1325" s="186">
        <f>'INFO'!$D$23</f>
        <v>0</v>
      </c>
      <c r="W1325" t="s" s="187">
        <f>'INFO'!$D$24</f>
      </c>
      <c r="X1325" s="186">
        <f>'INFO'!$D$25</f>
        <v>0</v>
      </c>
      <c r="Y1325" s="186">
        <f>'INFO'!$D$26</f>
        <v>0</v>
      </c>
      <c r="Z1325" s="186">
        <f>'INFO'!$D$27</f>
        <v>0</v>
      </c>
      <c r="AA1325" t="s" s="187">
        <f>'INFO'!$D$28</f>
      </c>
      <c r="AB1325" s="186">
        <f>'INFO'!$D$29</f>
        <v>0</v>
      </c>
      <c r="AC1325" s="189">
        <f>'INFO'!$J$10</f>
        <v>0</v>
      </c>
      <c r="AD1325" s="186">
        <f>'INFO'!$J$9</f>
        <v>0</v>
      </c>
      <c r="AE1325" s="190">
        <f>IF($G$1324&gt;0,10*$G$1324/D1325,0)</f>
        <v>0</v>
      </c>
    </row>
    <row r="1326" ht="15.35" customHeight="1">
      <c r="A1326" t="s" s="180">
        <v>553</v>
      </c>
      <c r="B1326" t="s" s="204">
        <v>335</v>
      </c>
      <c r="C1326" s="205">
        <v>10094</v>
      </c>
      <c r="D1326" s="182">
        <f>_xlfn.SUMIFS('MACROS'!P1:P87,'MACROS'!C1:C87,B1326)+_xlfn.SUMIFS('MACROS'!P1:P87,'MACROS'!C1:C87,"CH.VM.MISET")</f>
        <v>0</v>
      </c>
      <c r="E1326" t="s" s="183">
        <v>8</v>
      </c>
      <c r="F1326" s="184">
        <f>VLOOKUP(B1326,'MACROS'!C1:T87,5,FALSE)</f>
        <v>167.5</v>
      </c>
      <c r="G1326" s="182">
        <f>_xlfn.SUMIFS('MACROS'!P1:P87,'MACROS'!C1:C87,B1326)</f>
        <v>0</v>
      </c>
      <c r="H1326" s="185">
        <f>F1326*G1326</f>
        <v>0</v>
      </c>
      <c r="I1326" s="186">
        <f>'INFO'!$D$6</f>
        <v>0</v>
      </c>
      <c r="J1326" s="186">
        <f>'INFO'!$D$7</f>
        <v>0</v>
      </c>
      <c r="K1326" t="s" s="187">
        <f>'INFO'!$D$8</f>
      </c>
      <c r="L1326" s="186">
        <f>'INFO'!$D$9</f>
        <v>0</v>
      </c>
      <c r="M1326" s="186">
        <f>'INFO'!$D$10</f>
        <v>0</v>
      </c>
      <c r="N1326" t="s" s="187">
        <f>'INFO'!$D$11</f>
      </c>
      <c r="O1326" s="186">
        <f>'INFO'!$D$13</f>
        <v>0</v>
      </c>
      <c r="P1326" s="186">
        <f>'INFO'!$D$14</f>
        <v>0</v>
      </c>
      <c r="Q1326" t="s" s="187">
        <f>'INFO'!$D$15</f>
      </c>
      <c r="R1326" s="188">
        <f>'INFO'!$D$17</f>
      </c>
      <c r="S1326" t="s" s="187">
        <f>'INFO'!$D$18</f>
      </c>
      <c r="T1326" t="s" s="187">
        <f>'INFO'!$D$19</f>
      </c>
      <c r="U1326" s="186">
        <f>'INFO'!$D$22</f>
        <v>0</v>
      </c>
      <c r="V1326" s="186">
        <f>'INFO'!$D$23</f>
        <v>0</v>
      </c>
      <c r="W1326" t="s" s="187">
        <f>'INFO'!$D$24</f>
      </c>
      <c r="X1326" s="186">
        <f>'INFO'!$D$25</f>
        <v>0</v>
      </c>
      <c r="Y1326" s="186">
        <f>'INFO'!$D$26</f>
        <v>0</v>
      </c>
      <c r="Z1326" s="186">
        <f>'INFO'!$D$27</f>
        <v>0</v>
      </c>
      <c r="AA1326" t="s" s="187">
        <f>'INFO'!$D$28</f>
      </c>
      <c r="AB1326" s="186">
        <f>'INFO'!$D$29</f>
        <v>0</v>
      </c>
      <c r="AC1326" s="189">
        <f>'INFO'!$J$10</f>
        <v>0</v>
      </c>
      <c r="AD1326" s="186">
        <f>'INFO'!$J$9</f>
        <v>0</v>
      </c>
      <c r="AE1326" s="186">
        <f>IF($G$1324&gt;0,10*$G$1324/D1326,0)</f>
        <v>0</v>
      </c>
    </row>
    <row r="1327" ht="15.35" customHeight="1">
      <c r="A1327" t="s" s="180">
        <v>554</v>
      </c>
      <c r="B1327" t="s" s="204">
        <v>337</v>
      </c>
      <c r="C1327" s="205">
        <v>10094</v>
      </c>
      <c r="D1327" s="182">
        <f>_xlfn.SUMIFS('MACROS'!P1:P87,'MACROS'!C1:C87,B1327)+_xlfn.SUMIFS('MACROS'!P1:P87,'MACROS'!C1:C87,"CH.VM.MISET")</f>
        <v>0</v>
      </c>
      <c r="E1327" t="s" s="183">
        <v>8</v>
      </c>
      <c r="F1327" s="184">
        <f>VLOOKUP(B1327,'MACROS'!C1:T87,5,FALSE)</f>
        <v>139.5</v>
      </c>
      <c r="G1327" s="182">
        <f>_xlfn.SUMIFS('MACROS'!P1:P87,'MACROS'!C1:C87,B1327)</f>
        <v>0</v>
      </c>
      <c r="H1327" s="185">
        <f>F1327*G1327</f>
        <v>0</v>
      </c>
      <c r="I1327" s="186">
        <f>'INFO'!$D$6</f>
        <v>0</v>
      </c>
      <c r="J1327" s="186">
        <f>'INFO'!$D$7</f>
        <v>0</v>
      </c>
      <c r="K1327" t="s" s="187">
        <f>'INFO'!$D$8</f>
      </c>
      <c r="L1327" s="186">
        <f>'INFO'!$D$9</f>
        <v>0</v>
      </c>
      <c r="M1327" s="186">
        <f>'INFO'!$D$10</f>
        <v>0</v>
      </c>
      <c r="N1327" t="s" s="187">
        <f>'INFO'!$D$11</f>
      </c>
      <c r="O1327" s="186">
        <f>'INFO'!$D$13</f>
        <v>0</v>
      </c>
      <c r="P1327" s="186">
        <f>'INFO'!$D$14</f>
        <v>0</v>
      </c>
      <c r="Q1327" t="s" s="187">
        <f>'INFO'!$D$15</f>
      </c>
      <c r="R1327" s="188">
        <f>'INFO'!$D$17</f>
      </c>
      <c r="S1327" t="s" s="187">
        <f>'INFO'!$D$18</f>
      </c>
      <c r="T1327" t="s" s="187">
        <f>'INFO'!$D$19</f>
      </c>
      <c r="U1327" s="186">
        <f>'INFO'!$D$22</f>
        <v>0</v>
      </c>
      <c r="V1327" s="186">
        <f>'INFO'!$D$23</f>
        <v>0</v>
      </c>
      <c r="W1327" t="s" s="187">
        <f>'INFO'!$D$24</f>
      </c>
      <c r="X1327" s="186">
        <f>'INFO'!$D$25</f>
        <v>0</v>
      </c>
      <c r="Y1327" s="186">
        <f>'INFO'!$D$26</f>
        <v>0</v>
      </c>
      <c r="Z1327" s="186">
        <f>'INFO'!$D$27</f>
        <v>0</v>
      </c>
      <c r="AA1327" t="s" s="187">
        <f>'INFO'!$D$28</f>
      </c>
      <c r="AB1327" s="186">
        <f>'INFO'!$D$29</f>
        <v>0</v>
      </c>
      <c r="AC1327" s="189">
        <f>'INFO'!$J$10</f>
        <v>0</v>
      </c>
      <c r="AD1327" s="186">
        <f>'INFO'!$J$9</f>
        <v>0</v>
      </c>
      <c r="AE1327" s="186">
        <f>IF($G$1324&gt;0,10*$G$1324/D1327,0)</f>
        <v>0</v>
      </c>
    </row>
    <row r="1328" ht="15.35" customHeight="1">
      <c r="A1328" t="s" s="180">
        <v>555</v>
      </c>
      <c r="B1328" t="s" s="204">
        <v>339</v>
      </c>
      <c r="C1328" s="205">
        <v>10094</v>
      </c>
      <c r="D1328" s="182">
        <f>_xlfn.SUMIFS('MACROS'!P1:P87,'MACROS'!C1:C87,B1328)+_xlfn.SUMIFS('MACROS'!P1:P87,'MACROS'!C1:C87,"CH.VM.MISET")</f>
        <v>0</v>
      </c>
      <c r="E1328" t="s" s="183">
        <v>8</v>
      </c>
      <c r="F1328" s="184">
        <f>VLOOKUP(B1328,'MACROS'!C1:T87,5,FALSE)</f>
        <v>134</v>
      </c>
      <c r="G1328" s="182">
        <f>_xlfn.SUMIFS('MACROS'!P1:P87,'MACROS'!C1:C87,B1328)</f>
        <v>0</v>
      </c>
      <c r="H1328" s="185">
        <f>F1328*G1328</f>
        <v>0</v>
      </c>
      <c r="I1328" s="186">
        <f>'INFO'!$D$6</f>
        <v>0</v>
      </c>
      <c r="J1328" s="186">
        <f>'INFO'!$D$7</f>
        <v>0</v>
      </c>
      <c r="K1328" t="s" s="187">
        <f>'INFO'!$D$8</f>
      </c>
      <c r="L1328" s="186">
        <f>'INFO'!$D$9</f>
        <v>0</v>
      </c>
      <c r="M1328" s="186">
        <f>'INFO'!$D$10</f>
        <v>0</v>
      </c>
      <c r="N1328" t="s" s="187">
        <f>'INFO'!$D$11</f>
      </c>
      <c r="O1328" s="186">
        <f>'INFO'!$D$13</f>
        <v>0</v>
      </c>
      <c r="P1328" s="186">
        <f>'INFO'!$D$14</f>
        <v>0</v>
      </c>
      <c r="Q1328" t="s" s="187">
        <f>'INFO'!$D$15</f>
      </c>
      <c r="R1328" s="188">
        <f>'INFO'!$D$17</f>
      </c>
      <c r="S1328" t="s" s="187">
        <f>'INFO'!$D$18</f>
      </c>
      <c r="T1328" t="s" s="187">
        <f>'INFO'!$D$19</f>
      </c>
      <c r="U1328" s="186">
        <f>'INFO'!$D$22</f>
        <v>0</v>
      </c>
      <c r="V1328" s="186">
        <f>'INFO'!$D$23</f>
        <v>0</v>
      </c>
      <c r="W1328" t="s" s="187">
        <f>'INFO'!$D$24</f>
      </c>
      <c r="X1328" s="186">
        <f>'INFO'!$D$25</f>
        <v>0</v>
      </c>
      <c r="Y1328" s="186">
        <f>'INFO'!$D$26</f>
        <v>0</v>
      </c>
      <c r="Z1328" s="186">
        <f>'INFO'!$D$27</f>
        <v>0</v>
      </c>
      <c r="AA1328" t="s" s="187">
        <f>'INFO'!$D$28</f>
      </c>
      <c r="AB1328" s="186">
        <f>'INFO'!$D$29</f>
        <v>0</v>
      </c>
      <c r="AC1328" s="189">
        <f>'INFO'!$J$10</f>
        <v>0</v>
      </c>
      <c r="AD1328" s="186">
        <f>'INFO'!$J$9</f>
        <v>0</v>
      </c>
      <c r="AE1328" s="186">
        <f>IF($G$1324&gt;0,10*$G$1324/D1328,0)</f>
        <v>0</v>
      </c>
    </row>
    <row r="1329" ht="15.35" customHeight="1">
      <c r="A1329" t="s" s="180">
        <v>556</v>
      </c>
      <c r="B1329" t="s" s="204">
        <v>341</v>
      </c>
      <c r="C1329" s="205">
        <v>10094</v>
      </c>
      <c r="D1329" s="182">
        <f>_xlfn.SUMIFS('MACROS'!P1:P87,'MACROS'!C1:C87,B1329)+_xlfn.SUMIFS('MACROS'!P1:P87,'MACROS'!C1:C87,"CH.VM.MISET")</f>
        <v>0</v>
      </c>
      <c r="E1329" t="s" s="183">
        <v>8</v>
      </c>
      <c r="F1329" s="184">
        <f>VLOOKUP(B1329,'MACROS'!C1:T87,5,FALSE)</f>
        <v>179</v>
      </c>
      <c r="G1329" s="182">
        <f>_xlfn.SUMIFS('MACROS'!P1:P87,'MACROS'!C1:C87,B1329)</f>
        <v>0</v>
      </c>
      <c r="H1329" s="185">
        <f>F1329*G1329</f>
        <v>0</v>
      </c>
      <c r="I1329" s="186">
        <f>'INFO'!$D$6</f>
        <v>0</v>
      </c>
      <c r="J1329" s="186">
        <f>'INFO'!$D$7</f>
        <v>0</v>
      </c>
      <c r="K1329" t="s" s="187">
        <f>'INFO'!$D$8</f>
      </c>
      <c r="L1329" s="186">
        <f>'INFO'!$D$9</f>
        <v>0</v>
      </c>
      <c r="M1329" s="186">
        <f>'INFO'!$D$10</f>
        <v>0</v>
      </c>
      <c r="N1329" t="s" s="187">
        <f>'INFO'!$D$11</f>
      </c>
      <c r="O1329" s="186">
        <f>'INFO'!$D$13</f>
        <v>0</v>
      </c>
      <c r="P1329" s="186">
        <f>'INFO'!$D$14</f>
        <v>0</v>
      </c>
      <c r="Q1329" t="s" s="187">
        <f>'INFO'!$D$15</f>
      </c>
      <c r="R1329" s="188">
        <f>'INFO'!$D$17</f>
      </c>
      <c r="S1329" t="s" s="187">
        <f>'INFO'!$D$18</f>
      </c>
      <c r="T1329" t="s" s="187">
        <f>'INFO'!$D$19</f>
      </c>
      <c r="U1329" s="186">
        <f>'INFO'!$D$22</f>
        <v>0</v>
      </c>
      <c r="V1329" s="186">
        <f>'INFO'!$D$23</f>
        <v>0</v>
      </c>
      <c r="W1329" t="s" s="187">
        <f>'INFO'!$D$24</f>
      </c>
      <c r="X1329" s="186">
        <f>'INFO'!$D$25</f>
        <v>0</v>
      </c>
      <c r="Y1329" s="186">
        <f>'INFO'!$D$26</f>
        <v>0</v>
      </c>
      <c r="Z1329" s="186">
        <f>'INFO'!$D$27</f>
        <v>0</v>
      </c>
      <c r="AA1329" t="s" s="187">
        <f>'INFO'!$D$28</f>
      </c>
      <c r="AB1329" s="186">
        <f>'INFO'!$D$29</f>
        <v>0</v>
      </c>
      <c r="AC1329" s="189">
        <f>'INFO'!$J$10</f>
        <v>0</v>
      </c>
      <c r="AD1329" s="186">
        <f>'INFO'!$J$9</f>
        <v>0</v>
      </c>
      <c r="AE1329" s="186">
        <f>IF($G$1324&gt;0,10*$G$1324/D1329,0)</f>
        <v>0</v>
      </c>
    </row>
    <row r="1330" ht="15.35" customHeight="1">
      <c r="A1330" t="s" s="180">
        <v>557</v>
      </c>
      <c r="B1330" t="s" s="204">
        <v>343</v>
      </c>
      <c r="C1330" s="205">
        <v>10094</v>
      </c>
      <c r="D1330" s="182">
        <f>_xlfn.SUMIFS('MACROS'!P1:P87,'MACROS'!C1:C87,B1330)+_xlfn.SUMIFS('MACROS'!P1:P87,'MACROS'!C1:C87,"CH.VM.MISET")</f>
        <v>0</v>
      </c>
      <c r="E1330" t="s" s="183">
        <v>8</v>
      </c>
      <c r="F1330" s="184">
        <f>VLOOKUP(B1330,'MACROS'!C1:T87,5,FALSE)</f>
        <v>177.5</v>
      </c>
      <c r="G1330" s="182">
        <f>_xlfn.SUMIFS('MACROS'!P1:P87,'MACROS'!C1:C87,B1330)</f>
        <v>0</v>
      </c>
      <c r="H1330" s="185">
        <f>F1330*G1330</f>
        <v>0</v>
      </c>
      <c r="I1330" s="186">
        <f>'INFO'!$D$6</f>
        <v>0</v>
      </c>
      <c r="J1330" s="186">
        <f>'INFO'!$D$7</f>
        <v>0</v>
      </c>
      <c r="K1330" t="s" s="187">
        <f>'INFO'!$D$8</f>
      </c>
      <c r="L1330" s="186">
        <f>'INFO'!$D$9</f>
        <v>0</v>
      </c>
      <c r="M1330" s="186">
        <f>'INFO'!$D$10</f>
        <v>0</v>
      </c>
      <c r="N1330" t="s" s="187">
        <f>'INFO'!$D$11</f>
      </c>
      <c r="O1330" s="186">
        <f>'INFO'!$D$13</f>
        <v>0</v>
      </c>
      <c r="P1330" s="186">
        <f>'INFO'!$D$14</f>
        <v>0</v>
      </c>
      <c r="Q1330" t="s" s="187">
        <f>'INFO'!$D$15</f>
      </c>
      <c r="R1330" s="188">
        <f>'INFO'!$D$17</f>
      </c>
      <c r="S1330" t="s" s="187">
        <f>'INFO'!$D$18</f>
      </c>
      <c r="T1330" t="s" s="187">
        <f>'INFO'!$D$19</f>
      </c>
      <c r="U1330" s="186">
        <f>'INFO'!$D$22</f>
        <v>0</v>
      </c>
      <c r="V1330" s="186">
        <f>'INFO'!$D$23</f>
        <v>0</v>
      </c>
      <c r="W1330" t="s" s="187">
        <f>'INFO'!$D$24</f>
      </c>
      <c r="X1330" s="186">
        <f>'INFO'!$D$25</f>
        <v>0</v>
      </c>
      <c r="Y1330" s="186">
        <f>'INFO'!$D$26</f>
        <v>0</v>
      </c>
      <c r="Z1330" s="186">
        <f>'INFO'!$D$27</f>
        <v>0</v>
      </c>
      <c r="AA1330" t="s" s="187">
        <f>'INFO'!$D$28</f>
      </c>
      <c r="AB1330" s="186">
        <f>'INFO'!$D$29</f>
        <v>0</v>
      </c>
      <c r="AC1330" s="189">
        <f>'INFO'!$J$10</f>
        <v>0</v>
      </c>
      <c r="AD1330" s="186">
        <f>'INFO'!$J$9</f>
        <v>0</v>
      </c>
      <c r="AE1330" s="186">
        <f>IF($G$1324&gt;0,10*$G$1324/D1330,0)</f>
        <v>0</v>
      </c>
    </row>
    <row r="1331" ht="15.35" customHeight="1">
      <c r="A1331" t="s" s="180">
        <v>558</v>
      </c>
      <c r="B1331" t="s" s="204">
        <v>345</v>
      </c>
      <c r="C1331" s="205">
        <v>10094</v>
      </c>
      <c r="D1331" s="182">
        <f>_xlfn.SUMIFS('MACROS'!P1:P87,'MACROS'!C1:C87,B1331)+_xlfn.SUMIFS('MACROS'!P1:P87,'MACROS'!C1:C87,"CH.VM.MISET")</f>
        <v>0</v>
      </c>
      <c r="E1331" t="s" s="183">
        <v>8</v>
      </c>
      <c r="F1331" s="184">
        <f>VLOOKUP(B1331,'MACROS'!C1:T87,5,FALSE)</f>
        <v>166.5</v>
      </c>
      <c r="G1331" s="182">
        <f>_xlfn.SUMIFS('MACROS'!P1:P87,'MACROS'!C1:C87,B1331)</f>
        <v>0</v>
      </c>
      <c r="H1331" s="185">
        <f>F1331*G1331</f>
        <v>0</v>
      </c>
      <c r="I1331" s="186">
        <f>'INFO'!$D$6</f>
        <v>0</v>
      </c>
      <c r="J1331" s="186">
        <f>'INFO'!$D$7</f>
        <v>0</v>
      </c>
      <c r="K1331" t="s" s="187">
        <f>'INFO'!$D$8</f>
      </c>
      <c r="L1331" s="186">
        <f>'INFO'!$D$9</f>
        <v>0</v>
      </c>
      <c r="M1331" s="186">
        <f>'INFO'!$D$10</f>
        <v>0</v>
      </c>
      <c r="N1331" t="s" s="187">
        <f>'INFO'!$D$11</f>
      </c>
      <c r="O1331" s="186">
        <f>'INFO'!$D$13</f>
        <v>0</v>
      </c>
      <c r="P1331" s="186">
        <f>'INFO'!$D$14</f>
        <v>0</v>
      </c>
      <c r="Q1331" t="s" s="187">
        <f>'INFO'!$D$15</f>
      </c>
      <c r="R1331" s="188">
        <f>'INFO'!$D$17</f>
      </c>
      <c r="S1331" t="s" s="187">
        <f>'INFO'!$D$18</f>
      </c>
      <c r="T1331" t="s" s="187">
        <f>'INFO'!$D$19</f>
      </c>
      <c r="U1331" s="186">
        <f>'INFO'!$D$22</f>
        <v>0</v>
      </c>
      <c r="V1331" s="186">
        <f>'INFO'!$D$23</f>
        <v>0</v>
      </c>
      <c r="W1331" t="s" s="187">
        <f>'INFO'!$D$24</f>
      </c>
      <c r="X1331" s="186">
        <f>'INFO'!$D$25</f>
        <v>0</v>
      </c>
      <c r="Y1331" s="186">
        <f>'INFO'!$D$26</f>
        <v>0</v>
      </c>
      <c r="Z1331" s="186">
        <f>'INFO'!$D$27</f>
        <v>0</v>
      </c>
      <c r="AA1331" t="s" s="187">
        <f>'INFO'!$D$28</f>
      </c>
      <c r="AB1331" s="186">
        <f>'INFO'!$D$29</f>
        <v>0</v>
      </c>
      <c r="AC1331" s="189">
        <f>'INFO'!$J$10</f>
        <v>0</v>
      </c>
      <c r="AD1331" s="186">
        <f>'INFO'!$J$9</f>
        <v>0</v>
      </c>
      <c r="AE1331" s="186">
        <f>IF($G$1324&gt;0,10*$G$1324/D1331,0)</f>
        <v>0</v>
      </c>
    </row>
    <row r="1332" ht="15.35" customHeight="1">
      <c r="A1332" t="s" s="180">
        <v>559</v>
      </c>
      <c r="B1332" t="s" s="204">
        <v>347</v>
      </c>
      <c r="C1332" s="205">
        <v>10094</v>
      </c>
      <c r="D1332" s="182">
        <f>_xlfn.SUMIFS('MACROS'!P1:P87,'MACROS'!C1:C87,B1332)+_xlfn.SUMIFS('MACROS'!P1:P87,'MACROS'!C1:C87,"CH.VM.MISET")</f>
        <v>0</v>
      </c>
      <c r="E1332" t="s" s="183">
        <v>8</v>
      </c>
      <c r="F1332" s="184">
        <f>VLOOKUP(B1332,'MACROS'!C1:T87,5,FALSE)</f>
        <v>156.5</v>
      </c>
      <c r="G1332" s="182">
        <f>_xlfn.SUMIFS('MACROS'!P1:P87,'MACROS'!C1:C87,B1332)</f>
        <v>0</v>
      </c>
      <c r="H1332" s="185">
        <f>F1332*G1332</f>
        <v>0</v>
      </c>
      <c r="I1332" s="186">
        <f>'INFO'!$D$6</f>
        <v>0</v>
      </c>
      <c r="J1332" s="186">
        <f>'INFO'!$D$7</f>
        <v>0</v>
      </c>
      <c r="K1332" t="s" s="187">
        <f>'INFO'!$D$8</f>
      </c>
      <c r="L1332" s="186">
        <f>'INFO'!$D$9</f>
        <v>0</v>
      </c>
      <c r="M1332" s="186">
        <f>'INFO'!$D$10</f>
        <v>0</v>
      </c>
      <c r="N1332" t="s" s="187">
        <f>'INFO'!$D$11</f>
      </c>
      <c r="O1332" s="186">
        <f>'INFO'!$D$13</f>
        <v>0</v>
      </c>
      <c r="P1332" s="186">
        <f>'INFO'!$D$14</f>
        <v>0</v>
      </c>
      <c r="Q1332" t="s" s="187">
        <f>'INFO'!$D$15</f>
      </c>
      <c r="R1332" s="188">
        <f>'INFO'!$D$17</f>
      </c>
      <c r="S1332" t="s" s="187">
        <f>'INFO'!$D$18</f>
      </c>
      <c r="T1332" t="s" s="187">
        <f>'INFO'!$D$19</f>
      </c>
      <c r="U1332" s="186">
        <f>'INFO'!$D$22</f>
        <v>0</v>
      </c>
      <c r="V1332" s="186">
        <f>'INFO'!$D$23</f>
        <v>0</v>
      </c>
      <c r="W1332" t="s" s="187">
        <f>'INFO'!$D$24</f>
      </c>
      <c r="X1332" s="186">
        <f>'INFO'!$D$25</f>
        <v>0</v>
      </c>
      <c r="Y1332" s="186">
        <f>'INFO'!$D$26</f>
        <v>0</v>
      </c>
      <c r="Z1332" s="186">
        <f>'INFO'!$D$27</f>
        <v>0</v>
      </c>
      <c r="AA1332" t="s" s="187">
        <f>'INFO'!$D$28</f>
      </c>
      <c r="AB1332" s="186">
        <f>'INFO'!$D$29</f>
        <v>0</v>
      </c>
      <c r="AC1332" s="189">
        <f>'INFO'!$J$10</f>
        <v>0</v>
      </c>
      <c r="AD1332" s="186">
        <f>'INFO'!$J$9</f>
        <v>0</v>
      </c>
      <c r="AE1332" s="186">
        <f>IF($G$1324&gt;0,10*$G$1324/D1332,0)</f>
        <v>0</v>
      </c>
    </row>
    <row r="1333" ht="15.35" customHeight="1">
      <c r="A1333" t="s" s="180">
        <v>560</v>
      </c>
      <c r="B1333" t="s" s="204">
        <v>349</v>
      </c>
      <c r="C1333" s="205">
        <v>10094</v>
      </c>
      <c r="D1333" s="182">
        <f>_xlfn.SUMIFS('MACROS'!P1:P87,'MACROS'!C1:C87,B1333)+_xlfn.SUMIFS('MACROS'!P1:P87,'MACROS'!C1:C87,"CH.VM.MISET")</f>
        <v>0</v>
      </c>
      <c r="E1333" t="s" s="183">
        <v>8</v>
      </c>
      <c r="F1333" s="184">
        <f>VLOOKUP(B1333,'MACROS'!C1:T87,5,FALSE)</f>
        <v>161</v>
      </c>
      <c r="G1333" s="182">
        <f>_xlfn.SUMIFS('MACROS'!P1:P87,'MACROS'!C1:C87,B1333)</f>
        <v>0</v>
      </c>
      <c r="H1333" s="185">
        <f>F1333*G1333</f>
        <v>0</v>
      </c>
      <c r="I1333" s="186">
        <f>'INFO'!$D$6</f>
        <v>0</v>
      </c>
      <c r="J1333" s="186">
        <f>'INFO'!$D$7</f>
        <v>0</v>
      </c>
      <c r="K1333" t="s" s="187">
        <f>'INFO'!$D$8</f>
      </c>
      <c r="L1333" s="186">
        <f>'INFO'!$D$9</f>
        <v>0</v>
      </c>
      <c r="M1333" s="186">
        <f>'INFO'!$D$10</f>
        <v>0</v>
      </c>
      <c r="N1333" t="s" s="187">
        <f>'INFO'!$D$11</f>
      </c>
      <c r="O1333" s="186">
        <f>'INFO'!$D$13</f>
        <v>0</v>
      </c>
      <c r="P1333" s="186">
        <f>'INFO'!$D$14</f>
        <v>0</v>
      </c>
      <c r="Q1333" t="s" s="187">
        <f>'INFO'!$D$15</f>
      </c>
      <c r="R1333" s="188">
        <f>'INFO'!$D$17</f>
      </c>
      <c r="S1333" t="s" s="187">
        <f>'INFO'!$D$18</f>
      </c>
      <c r="T1333" t="s" s="187">
        <f>'INFO'!$D$19</f>
      </c>
      <c r="U1333" s="186">
        <f>'INFO'!$D$22</f>
        <v>0</v>
      </c>
      <c r="V1333" s="186">
        <f>'INFO'!$D$23</f>
        <v>0</v>
      </c>
      <c r="W1333" t="s" s="187">
        <f>'INFO'!$D$24</f>
      </c>
      <c r="X1333" s="186">
        <f>'INFO'!$D$25</f>
        <v>0</v>
      </c>
      <c r="Y1333" s="186">
        <f>'INFO'!$D$26</f>
        <v>0</v>
      </c>
      <c r="Z1333" s="186">
        <f>'INFO'!$D$27</f>
        <v>0</v>
      </c>
      <c r="AA1333" t="s" s="187">
        <f>'INFO'!$D$28</f>
      </c>
      <c r="AB1333" s="186">
        <f>'INFO'!$D$29</f>
        <v>0</v>
      </c>
      <c r="AC1333" s="189">
        <f>'INFO'!$J$10</f>
        <v>0</v>
      </c>
      <c r="AD1333" s="186">
        <f>'INFO'!$J$9</f>
        <v>0</v>
      </c>
      <c r="AE1333" s="186">
        <f>IF($G$1324&gt;0,10*$G$1324/D1333,0)</f>
        <v>0</v>
      </c>
    </row>
    <row r="1334" ht="15.35" customHeight="1">
      <c r="A1334" t="s" s="180">
        <v>561</v>
      </c>
      <c r="B1334" t="s" s="204">
        <v>351</v>
      </c>
      <c r="C1334" s="205">
        <v>10094</v>
      </c>
      <c r="D1334" s="182">
        <f>_xlfn.SUMIFS('MACROS'!P1:P87,'MACROS'!C1:C87,B1334)+_xlfn.SUMIFS('MACROS'!P1:P87,'MACROS'!C1:C87,"CH.VM.MISET")</f>
        <v>0</v>
      </c>
      <c r="E1334" t="s" s="183">
        <v>8</v>
      </c>
      <c r="F1334" s="184">
        <f>VLOOKUP(B1334,'MACROS'!C1:T87,5,FALSE)</f>
        <v>164.5</v>
      </c>
      <c r="G1334" s="182">
        <f>_xlfn.SUMIFS('MACROS'!P1:P87,'MACROS'!C1:C87,B1334)</f>
        <v>0</v>
      </c>
      <c r="H1334" s="185">
        <f>F1334*G1334</f>
        <v>0</v>
      </c>
      <c r="I1334" s="186">
        <f>'INFO'!$D$6</f>
        <v>0</v>
      </c>
      <c r="J1334" s="186">
        <f>'INFO'!$D$7</f>
        <v>0</v>
      </c>
      <c r="K1334" t="s" s="187">
        <f>'INFO'!$D$8</f>
      </c>
      <c r="L1334" s="186">
        <f>'INFO'!$D$9</f>
        <v>0</v>
      </c>
      <c r="M1334" s="186">
        <f>'INFO'!$D$10</f>
        <v>0</v>
      </c>
      <c r="N1334" t="s" s="187">
        <f>'INFO'!$D$11</f>
      </c>
      <c r="O1334" s="186">
        <f>'INFO'!$D$13</f>
        <v>0</v>
      </c>
      <c r="P1334" s="186">
        <f>'INFO'!$D$14</f>
        <v>0</v>
      </c>
      <c r="Q1334" t="s" s="187">
        <f>'INFO'!$D$15</f>
      </c>
      <c r="R1334" s="188">
        <f>'INFO'!$D$17</f>
      </c>
      <c r="S1334" t="s" s="187">
        <f>'INFO'!$D$18</f>
      </c>
      <c r="T1334" t="s" s="187">
        <f>'INFO'!$D$19</f>
      </c>
      <c r="U1334" s="186">
        <f>'INFO'!$D$22</f>
        <v>0</v>
      </c>
      <c r="V1334" s="186">
        <f>'INFO'!$D$23</f>
        <v>0</v>
      </c>
      <c r="W1334" t="s" s="187">
        <f>'INFO'!$D$24</f>
      </c>
      <c r="X1334" s="186">
        <f>'INFO'!$D$25</f>
        <v>0</v>
      </c>
      <c r="Y1334" s="186">
        <f>'INFO'!$D$26</f>
        <v>0</v>
      </c>
      <c r="Z1334" s="186">
        <f>'INFO'!$D$27</f>
        <v>0</v>
      </c>
      <c r="AA1334" t="s" s="187">
        <f>'INFO'!$D$28</f>
      </c>
      <c r="AB1334" s="186">
        <f>'INFO'!$D$29</f>
        <v>0</v>
      </c>
      <c r="AC1334" s="189">
        <f>'INFO'!$J$10</f>
        <v>0</v>
      </c>
      <c r="AD1334" s="186">
        <f>'INFO'!$J$9</f>
        <v>0</v>
      </c>
      <c r="AE1334" s="186">
        <f>IF($G$1324&gt;0,10*$G$1324/D1334,0)</f>
        <v>0</v>
      </c>
    </row>
    <row r="1335" ht="15.35" customHeight="1">
      <c r="A1335" t="s" s="180">
        <v>562</v>
      </c>
      <c r="B1335" t="s" s="204">
        <v>353</v>
      </c>
      <c r="C1335" s="205">
        <v>10094</v>
      </c>
      <c r="D1335" s="182">
        <f>_xlfn.SUMIFS('MACROS'!P1:P87,'MACROS'!C1:C87,B1335)+_xlfn.SUMIFS('MACROS'!P1:P87,'MACROS'!C1:C87,"CH.VM.MISET")</f>
        <v>0</v>
      </c>
      <c r="E1335" t="s" s="183">
        <v>8</v>
      </c>
      <c r="F1335" s="184">
        <f>VLOOKUP(B1335,'MACROS'!C1:T87,5,FALSE)</f>
        <v>168</v>
      </c>
      <c r="G1335" s="182">
        <f>_xlfn.SUMIFS('MACROS'!P1:P87,'MACROS'!C1:C87,B1335)</f>
        <v>0</v>
      </c>
      <c r="H1335" s="185">
        <f>F1335*G1335</f>
        <v>0</v>
      </c>
      <c r="I1335" s="186">
        <f>'INFO'!$D$6</f>
        <v>0</v>
      </c>
      <c r="J1335" s="186">
        <f>'INFO'!$D$7</f>
        <v>0</v>
      </c>
      <c r="K1335" t="s" s="187">
        <f>'INFO'!$D$8</f>
      </c>
      <c r="L1335" s="186">
        <f>'INFO'!$D$9</f>
        <v>0</v>
      </c>
      <c r="M1335" s="186">
        <f>'INFO'!$D$10</f>
        <v>0</v>
      </c>
      <c r="N1335" t="s" s="187">
        <f>'INFO'!$D$11</f>
      </c>
      <c r="O1335" s="186">
        <f>'INFO'!$D$13</f>
        <v>0</v>
      </c>
      <c r="P1335" s="186">
        <f>'INFO'!$D$14</f>
        <v>0</v>
      </c>
      <c r="Q1335" t="s" s="187">
        <f>'INFO'!$D$15</f>
      </c>
      <c r="R1335" s="188">
        <f>'INFO'!$D$17</f>
      </c>
      <c r="S1335" t="s" s="187">
        <f>'INFO'!$D$18</f>
      </c>
      <c r="T1335" t="s" s="187">
        <f>'INFO'!$D$19</f>
      </c>
      <c r="U1335" s="186">
        <f>'INFO'!$D$22</f>
        <v>0</v>
      </c>
      <c r="V1335" s="186">
        <f>'INFO'!$D$23</f>
        <v>0</v>
      </c>
      <c r="W1335" t="s" s="187">
        <f>'INFO'!$D$24</f>
      </c>
      <c r="X1335" s="186">
        <f>'INFO'!$D$25</f>
        <v>0</v>
      </c>
      <c r="Y1335" s="186">
        <f>'INFO'!$D$26</f>
        <v>0</v>
      </c>
      <c r="Z1335" s="186">
        <f>'INFO'!$D$27</f>
        <v>0</v>
      </c>
      <c r="AA1335" t="s" s="187">
        <f>'INFO'!$D$28</f>
      </c>
      <c r="AB1335" s="186">
        <f>'INFO'!$D$29</f>
        <v>0</v>
      </c>
      <c r="AC1335" s="189">
        <f>'INFO'!$J$10</f>
        <v>0</v>
      </c>
      <c r="AD1335" s="186">
        <f>'INFO'!$J$9</f>
        <v>0</v>
      </c>
      <c r="AE1335" s="186">
        <f>IF($G$1324&gt;0,10*$G$1324/D1335,0)</f>
        <v>0</v>
      </c>
    </row>
    <row r="1336" ht="15.35" customHeight="1">
      <c r="A1336" t="s" s="180">
        <v>563</v>
      </c>
      <c r="B1336" t="s" s="204">
        <v>355</v>
      </c>
      <c r="C1336" s="205">
        <v>10094</v>
      </c>
      <c r="D1336" s="182">
        <f>_xlfn.SUMIFS('MACROS'!P1:P87,'MACROS'!C1:C87,B1336)+_xlfn.SUMIFS('MACROS'!P1:P87,'MACROS'!C1:C87,"CH.VM.MISET")</f>
        <v>0</v>
      </c>
      <c r="E1336" t="s" s="183">
        <v>8</v>
      </c>
      <c r="F1336" s="184">
        <f>VLOOKUP(B1336,'MACROS'!C1:T87,5,FALSE)</f>
        <v>136</v>
      </c>
      <c r="G1336" s="182">
        <f>_xlfn.SUMIFS('MACROS'!P1:P87,'MACROS'!C1:C87,B1336)</f>
        <v>0</v>
      </c>
      <c r="H1336" s="185">
        <f>F1336*G1336</f>
        <v>0</v>
      </c>
      <c r="I1336" s="186">
        <f>'INFO'!$D$6</f>
        <v>0</v>
      </c>
      <c r="J1336" s="186">
        <f>'INFO'!$D$7</f>
        <v>0</v>
      </c>
      <c r="K1336" t="s" s="187">
        <f>'INFO'!$D$8</f>
      </c>
      <c r="L1336" s="186">
        <f>'INFO'!$D$9</f>
        <v>0</v>
      </c>
      <c r="M1336" s="186">
        <f>'INFO'!$D$10</f>
        <v>0</v>
      </c>
      <c r="N1336" t="s" s="187">
        <f>'INFO'!$D$11</f>
      </c>
      <c r="O1336" s="186">
        <f>'INFO'!$D$13</f>
        <v>0</v>
      </c>
      <c r="P1336" s="186">
        <f>'INFO'!$D$14</f>
        <v>0</v>
      </c>
      <c r="Q1336" t="s" s="187">
        <f>'INFO'!$D$15</f>
      </c>
      <c r="R1336" s="188">
        <f>'INFO'!$D$17</f>
      </c>
      <c r="S1336" t="s" s="187">
        <f>'INFO'!$D$18</f>
      </c>
      <c r="T1336" t="s" s="187">
        <f>'INFO'!$D$19</f>
      </c>
      <c r="U1336" s="186">
        <f>'INFO'!$D$22</f>
        <v>0</v>
      </c>
      <c r="V1336" s="186">
        <f>'INFO'!$D$23</f>
        <v>0</v>
      </c>
      <c r="W1336" t="s" s="187">
        <f>'INFO'!$D$24</f>
      </c>
      <c r="X1336" s="186">
        <f>'INFO'!$D$25</f>
        <v>0</v>
      </c>
      <c r="Y1336" s="186">
        <f>'INFO'!$D$26</f>
        <v>0</v>
      </c>
      <c r="Z1336" s="186">
        <f>'INFO'!$D$27</f>
        <v>0</v>
      </c>
      <c r="AA1336" t="s" s="187">
        <f>'INFO'!$D$28</f>
      </c>
      <c r="AB1336" s="186">
        <f>'INFO'!$D$29</f>
        <v>0</v>
      </c>
      <c r="AC1336" s="189">
        <f>'INFO'!$J$10</f>
        <v>0</v>
      </c>
      <c r="AD1336" s="186">
        <f>'INFO'!$J$9</f>
        <v>0</v>
      </c>
      <c r="AE1336" s="186">
        <f>IF($G$1324&gt;0,10*$G$1324/D1336,0)</f>
        <v>0</v>
      </c>
    </row>
    <row r="1337" ht="15.35" customHeight="1">
      <c r="A1337" t="s" s="180">
        <v>564</v>
      </c>
      <c r="B1337" t="s" s="204">
        <v>357</v>
      </c>
      <c r="C1337" s="205">
        <v>10094</v>
      </c>
      <c r="D1337" s="182">
        <f>_xlfn.SUMIFS('MACROS'!P1:P87,'MACROS'!C1:C87,B1337)+_xlfn.SUMIFS('MACROS'!P1:P87,'MACROS'!C1:C87,"CH.VM.MISET")</f>
        <v>0</v>
      </c>
      <c r="E1337" t="s" s="183">
        <v>8</v>
      </c>
      <c r="F1337" s="184">
        <f>VLOOKUP(B1337,'MACROS'!C1:T87,5,FALSE)</f>
        <v>162.5</v>
      </c>
      <c r="G1337" s="182">
        <f>_xlfn.SUMIFS('MACROS'!P1:P87,'MACROS'!C1:C87,B1337)</f>
        <v>0</v>
      </c>
      <c r="H1337" s="185">
        <f>F1337*G1337</f>
        <v>0</v>
      </c>
      <c r="I1337" s="186">
        <f>'INFO'!$D$6</f>
        <v>0</v>
      </c>
      <c r="J1337" s="186">
        <f>'INFO'!$D$7</f>
        <v>0</v>
      </c>
      <c r="K1337" t="s" s="187">
        <f>'INFO'!$D$8</f>
      </c>
      <c r="L1337" s="186">
        <f>'INFO'!$D$9</f>
        <v>0</v>
      </c>
      <c r="M1337" s="186">
        <f>'INFO'!$D$10</f>
        <v>0</v>
      </c>
      <c r="N1337" t="s" s="187">
        <f>'INFO'!$D$11</f>
      </c>
      <c r="O1337" s="186">
        <f>'INFO'!$D$13</f>
        <v>0</v>
      </c>
      <c r="P1337" s="186">
        <f>'INFO'!$D$14</f>
        <v>0</v>
      </c>
      <c r="Q1337" t="s" s="187">
        <f>'INFO'!$D$15</f>
      </c>
      <c r="R1337" s="188">
        <f>'INFO'!$D$17</f>
      </c>
      <c r="S1337" t="s" s="187">
        <f>'INFO'!$D$18</f>
      </c>
      <c r="T1337" t="s" s="187">
        <f>'INFO'!$D$19</f>
      </c>
      <c r="U1337" s="186">
        <f>'INFO'!$D$22</f>
        <v>0</v>
      </c>
      <c r="V1337" s="186">
        <f>'INFO'!$D$23</f>
        <v>0</v>
      </c>
      <c r="W1337" t="s" s="187">
        <f>'INFO'!$D$24</f>
      </c>
      <c r="X1337" s="186">
        <f>'INFO'!$D$25</f>
        <v>0</v>
      </c>
      <c r="Y1337" s="186">
        <f>'INFO'!$D$26</f>
        <v>0</v>
      </c>
      <c r="Z1337" s="186">
        <f>'INFO'!$D$27</f>
        <v>0</v>
      </c>
      <c r="AA1337" t="s" s="187">
        <f>'INFO'!$D$28</f>
      </c>
      <c r="AB1337" s="186">
        <f>'INFO'!$D$29</f>
        <v>0</v>
      </c>
      <c r="AC1337" s="189">
        <f>'INFO'!$J$10</f>
        <v>0</v>
      </c>
      <c r="AD1337" s="186">
        <f>'INFO'!$J$9</f>
        <v>0</v>
      </c>
      <c r="AE1337" s="186">
        <f>IF($G$1324&gt;0,10*$G$1324/D1337,0)</f>
        <v>0</v>
      </c>
    </row>
    <row r="1338" ht="15.35" customHeight="1">
      <c r="A1338" t="s" s="180">
        <v>565</v>
      </c>
      <c r="B1338" t="s" s="204">
        <v>359</v>
      </c>
      <c r="C1338" s="205">
        <v>10094</v>
      </c>
      <c r="D1338" s="182">
        <f>_xlfn.SUMIFS('MACROS'!P1:P87,'MACROS'!C1:C87,B1338)+_xlfn.SUMIFS('MACROS'!P1:P87,'MACROS'!C1:C87,"CH.VM.MISET")</f>
        <v>0</v>
      </c>
      <c r="E1338" t="s" s="183">
        <v>8</v>
      </c>
      <c r="F1338" s="184">
        <f>VLOOKUP(B1338,'MACROS'!C1:T87,5,FALSE)</f>
        <v>138</v>
      </c>
      <c r="G1338" s="182">
        <f>_xlfn.SUMIFS('MACROS'!P1:P87,'MACROS'!C1:C87,B1338)</f>
        <v>0</v>
      </c>
      <c r="H1338" s="185">
        <f>F1338*G1338</f>
        <v>0</v>
      </c>
      <c r="I1338" s="186">
        <f>'INFO'!$D$6</f>
        <v>0</v>
      </c>
      <c r="J1338" s="186">
        <f>'INFO'!$D$7</f>
        <v>0</v>
      </c>
      <c r="K1338" t="s" s="187">
        <f>'INFO'!$D$8</f>
      </c>
      <c r="L1338" s="186">
        <f>'INFO'!$D$9</f>
        <v>0</v>
      </c>
      <c r="M1338" s="186">
        <f>'INFO'!$D$10</f>
        <v>0</v>
      </c>
      <c r="N1338" t="s" s="187">
        <f>'INFO'!$D$11</f>
      </c>
      <c r="O1338" s="186">
        <f>'INFO'!$D$13</f>
        <v>0</v>
      </c>
      <c r="P1338" s="186">
        <f>'INFO'!$D$14</f>
        <v>0</v>
      </c>
      <c r="Q1338" t="s" s="187">
        <f>'INFO'!$D$15</f>
      </c>
      <c r="R1338" s="188">
        <f>'INFO'!$D$17</f>
      </c>
      <c r="S1338" t="s" s="187">
        <f>'INFO'!$D$18</f>
      </c>
      <c r="T1338" t="s" s="187">
        <f>'INFO'!$D$19</f>
      </c>
      <c r="U1338" s="186">
        <f>'INFO'!$D$22</f>
        <v>0</v>
      </c>
      <c r="V1338" s="186">
        <f>'INFO'!$D$23</f>
        <v>0</v>
      </c>
      <c r="W1338" t="s" s="187">
        <f>'INFO'!$D$24</f>
      </c>
      <c r="X1338" s="186">
        <f>'INFO'!$D$25</f>
        <v>0</v>
      </c>
      <c r="Y1338" s="186">
        <f>'INFO'!$D$26</f>
        <v>0</v>
      </c>
      <c r="Z1338" s="186">
        <f>'INFO'!$D$27</f>
        <v>0</v>
      </c>
      <c r="AA1338" t="s" s="187">
        <f>'INFO'!$D$28</f>
      </c>
      <c r="AB1338" s="186">
        <f>'INFO'!$D$29</f>
        <v>0</v>
      </c>
      <c r="AC1338" s="189">
        <f>'INFO'!$J$10</f>
        <v>0</v>
      </c>
      <c r="AD1338" s="186">
        <f>'INFO'!$J$9</f>
        <v>0</v>
      </c>
      <c r="AE1338" s="191">
        <f>IF($G$1324&gt;0,10*$G$1324/D1338,0)</f>
        <v>0</v>
      </c>
    </row>
    <row r="1339" ht="15.35" customHeight="1">
      <c r="A1339" t="s" s="192">
        <v>566</v>
      </c>
      <c r="B1339" t="s" s="192">
        <v>361</v>
      </c>
      <c r="C1339" s="213">
        <v>10133</v>
      </c>
      <c r="D1339" s="169"/>
      <c r="E1339" t="s" s="194">
        <v>8</v>
      </c>
      <c r="F1339" s="195">
        <f>VLOOKUP(B1339,'MACROS'!C1:T87,5,FALSE)</f>
        <v>2494.5</v>
      </c>
      <c r="G1339" s="172">
        <f>_xlfn.SUMIFS('MACROS'!P1:P87,'MACROS'!C1:C87,B1339)</f>
        <v>0</v>
      </c>
      <c r="H1339" s="196">
        <f>F1339*G1339</f>
        <v>0</v>
      </c>
      <c r="I1339" s="197">
        <f>'INFO'!$D$6</f>
        <v>0</v>
      </c>
      <c r="J1339" s="197">
        <f>'INFO'!$D$7</f>
        <v>0</v>
      </c>
      <c r="K1339" t="s" s="198">
        <f>'INFO'!$D$8</f>
      </c>
      <c r="L1339" s="197">
        <f>'INFO'!$D$9</f>
        <v>0</v>
      </c>
      <c r="M1339" s="197">
        <f>'INFO'!$D$10</f>
        <v>0</v>
      </c>
      <c r="N1339" t="s" s="198">
        <f>'INFO'!$D$11</f>
      </c>
      <c r="O1339" s="197">
        <f>'INFO'!$D$13</f>
        <v>0</v>
      </c>
      <c r="P1339" s="197">
        <f>'INFO'!$D$14</f>
        <v>0</v>
      </c>
      <c r="Q1339" t="s" s="198">
        <f>'INFO'!$D$15</f>
      </c>
      <c r="R1339" s="199">
        <f>'INFO'!$D$17</f>
      </c>
      <c r="S1339" t="s" s="198">
        <f>'INFO'!$D$18</f>
      </c>
      <c r="T1339" t="s" s="198">
        <f>'INFO'!$D$19</f>
      </c>
      <c r="U1339" s="197">
        <f>'INFO'!$D$22</f>
        <v>0</v>
      </c>
      <c r="V1339" s="197">
        <f>'INFO'!$D$23</f>
        <v>0</v>
      </c>
      <c r="W1339" t="s" s="198">
        <f>'INFO'!$D$24</f>
      </c>
      <c r="X1339" s="197">
        <f>'INFO'!$D$25</f>
        <v>0</v>
      </c>
      <c r="Y1339" s="197">
        <f>'INFO'!$D$26</f>
        <v>0</v>
      </c>
      <c r="Z1339" s="197">
        <f>'INFO'!$D$27</f>
        <v>0</v>
      </c>
      <c r="AA1339" t="s" s="198">
        <f>'INFO'!$D$28</f>
      </c>
      <c r="AB1339" s="197">
        <f>'INFO'!$D$29</f>
        <v>0</v>
      </c>
      <c r="AC1339" s="200">
        <f>'INFO'!$J$10</f>
        <v>0</v>
      </c>
      <c r="AD1339" s="201">
        <f>'INFO'!$J$9</f>
        <v>0</v>
      </c>
      <c r="AE1339" s="179"/>
    </row>
    <row r="1340" ht="15.35" customHeight="1">
      <c r="A1340" t="s" s="180">
        <v>567</v>
      </c>
      <c r="B1340" t="s" s="180">
        <v>363</v>
      </c>
      <c r="C1340" s="210">
        <v>10133</v>
      </c>
      <c r="D1340" s="182">
        <f>_xlfn.SUMIFS('MACROS'!P1:P87,'MACROS'!C1:C87,B1340)+_xlfn.SUMIFS('MACROS'!P1:P87,'MACROS'!C1:C87,"CH.VM.MIDTSET")</f>
        <v>0</v>
      </c>
      <c r="E1340" t="s" s="183">
        <v>8</v>
      </c>
      <c r="F1340" s="184">
        <f>VLOOKUP(B1340,'MACROS'!C1:T87,5,FALSE)</f>
        <v>206</v>
      </c>
      <c r="G1340" s="182">
        <f>_xlfn.SUMIFS('MACROS'!P1:P87,'MACROS'!C1:C87,B1340)</f>
        <v>0</v>
      </c>
      <c r="H1340" s="185">
        <f>F1340*G1340</f>
        <v>0</v>
      </c>
      <c r="I1340" s="186">
        <f>'INFO'!$D$6</f>
        <v>0</v>
      </c>
      <c r="J1340" s="186">
        <f>'INFO'!$D$7</f>
        <v>0</v>
      </c>
      <c r="K1340" t="s" s="187">
        <f>'INFO'!$D$8</f>
      </c>
      <c r="L1340" s="186">
        <f>'INFO'!$D$9</f>
        <v>0</v>
      </c>
      <c r="M1340" s="186">
        <f>'INFO'!$D$10</f>
        <v>0</v>
      </c>
      <c r="N1340" t="s" s="187">
        <f>'INFO'!$D$11</f>
      </c>
      <c r="O1340" s="186">
        <f>'INFO'!$D$13</f>
        <v>0</v>
      </c>
      <c r="P1340" s="186">
        <f>'INFO'!$D$14</f>
        <v>0</v>
      </c>
      <c r="Q1340" t="s" s="187">
        <f>'INFO'!$D$15</f>
      </c>
      <c r="R1340" s="188">
        <f>'INFO'!$D$17</f>
      </c>
      <c r="S1340" t="s" s="187">
        <f>'INFO'!$D$18</f>
      </c>
      <c r="T1340" t="s" s="187">
        <f>'INFO'!$D$19</f>
      </c>
      <c r="U1340" s="186">
        <f>'INFO'!$D$22</f>
        <v>0</v>
      </c>
      <c r="V1340" s="186">
        <f>'INFO'!$D$23</f>
        <v>0</v>
      </c>
      <c r="W1340" t="s" s="187">
        <f>'INFO'!$D$24</f>
      </c>
      <c r="X1340" s="186">
        <f>'INFO'!$D$25</f>
        <v>0</v>
      </c>
      <c r="Y1340" s="186">
        <f>'INFO'!$D$26</f>
        <v>0</v>
      </c>
      <c r="Z1340" s="186">
        <f>'INFO'!$D$27</f>
        <v>0</v>
      </c>
      <c r="AA1340" t="s" s="187">
        <f>'INFO'!$D$28</f>
      </c>
      <c r="AB1340" s="186">
        <f>'INFO'!$D$29</f>
        <v>0</v>
      </c>
      <c r="AC1340" s="189">
        <f>'INFO'!$J$10</f>
        <v>0</v>
      </c>
      <c r="AD1340" s="186">
        <f>'INFO'!$J$9</f>
        <v>0</v>
      </c>
      <c r="AE1340" s="190">
        <f>IF($G$1339&gt;0,10*$G$1339/D1340,0)</f>
        <v>0</v>
      </c>
    </row>
    <row r="1341" ht="15.35" customHeight="1">
      <c r="A1341" t="s" s="180">
        <v>568</v>
      </c>
      <c r="B1341" t="s" s="180">
        <v>365</v>
      </c>
      <c r="C1341" s="210">
        <v>10133</v>
      </c>
      <c r="D1341" s="182">
        <f>_xlfn.SUMIFS('MACROS'!P1:P87,'MACROS'!C1:C87,B1341)+_xlfn.SUMIFS('MACROS'!P1:P87,'MACROS'!C1:C87,"CH.VM.MIDTSET")</f>
        <v>0</v>
      </c>
      <c r="E1341" t="s" s="183">
        <v>8</v>
      </c>
      <c r="F1341" s="184">
        <f>VLOOKUP(B1341,'MACROS'!C1:T87,5,FALSE)</f>
        <v>212.5</v>
      </c>
      <c r="G1341" s="182">
        <f>_xlfn.SUMIFS('MACROS'!P1:P87,'MACROS'!C1:C87,B1341)</f>
        <v>0</v>
      </c>
      <c r="H1341" s="185">
        <f>F1341*G1341</f>
        <v>0</v>
      </c>
      <c r="I1341" s="186">
        <f>'INFO'!$D$6</f>
        <v>0</v>
      </c>
      <c r="J1341" s="186">
        <f>'INFO'!$D$7</f>
        <v>0</v>
      </c>
      <c r="K1341" t="s" s="187">
        <f>'INFO'!$D$8</f>
      </c>
      <c r="L1341" s="186">
        <f>'INFO'!$D$9</f>
        <v>0</v>
      </c>
      <c r="M1341" s="186">
        <f>'INFO'!$D$10</f>
        <v>0</v>
      </c>
      <c r="N1341" t="s" s="187">
        <f>'INFO'!$D$11</f>
      </c>
      <c r="O1341" s="186">
        <f>'INFO'!$D$13</f>
        <v>0</v>
      </c>
      <c r="P1341" s="186">
        <f>'INFO'!$D$14</f>
        <v>0</v>
      </c>
      <c r="Q1341" t="s" s="187">
        <f>'INFO'!$D$15</f>
      </c>
      <c r="R1341" s="188">
        <f>'INFO'!$D$17</f>
      </c>
      <c r="S1341" t="s" s="187">
        <f>'INFO'!$D$18</f>
      </c>
      <c r="T1341" t="s" s="187">
        <f>'INFO'!$D$19</f>
      </c>
      <c r="U1341" s="186">
        <f>'INFO'!$D$22</f>
        <v>0</v>
      </c>
      <c r="V1341" s="186">
        <f>'INFO'!$D$23</f>
        <v>0</v>
      </c>
      <c r="W1341" t="s" s="187">
        <f>'INFO'!$D$24</f>
      </c>
      <c r="X1341" s="186">
        <f>'INFO'!$D$25</f>
        <v>0</v>
      </c>
      <c r="Y1341" s="186">
        <f>'INFO'!$D$26</f>
        <v>0</v>
      </c>
      <c r="Z1341" s="186">
        <f>'INFO'!$D$27</f>
        <v>0</v>
      </c>
      <c r="AA1341" t="s" s="187">
        <f>'INFO'!$D$28</f>
      </c>
      <c r="AB1341" s="186">
        <f>'INFO'!$D$29</f>
        <v>0</v>
      </c>
      <c r="AC1341" s="189">
        <f>'INFO'!$J$10</f>
        <v>0</v>
      </c>
      <c r="AD1341" s="186">
        <f>'INFO'!$J$9</f>
        <v>0</v>
      </c>
      <c r="AE1341" s="186">
        <f>IF($G$1339&gt;0,10*$G$1339/D1341,0)</f>
        <v>0</v>
      </c>
    </row>
    <row r="1342" ht="15.35" customHeight="1">
      <c r="A1342" t="s" s="180">
        <v>569</v>
      </c>
      <c r="B1342" t="s" s="180">
        <v>367</v>
      </c>
      <c r="C1342" s="210">
        <v>10133</v>
      </c>
      <c r="D1342" s="182">
        <f>_xlfn.SUMIFS('MACROS'!P1:P87,'MACROS'!C1:C87,B1342)+_xlfn.SUMIFS('MACROS'!P1:P87,'MACROS'!C1:C87,"CH.VM.MIDTSET")</f>
        <v>0</v>
      </c>
      <c r="E1342" t="s" s="183">
        <v>8</v>
      </c>
      <c r="F1342" s="184">
        <f>VLOOKUP(B1342,'MACROS'!C1:T87,5,FALSE)</f>
        <v>170</v>
      </c>
      <c r="G1342" s="182">
        <f>_xlfn.SUMIFS('MACROS'!P1:P87,'MACROS'!C1:C87,B1342)</f>
        <v>0</v>
      </c>
      <c r="H1342" s="185">
        <f>F1342*G1342</f>
        <v>0</v>
      </c>
      <c r="I1342" s="186">
        <f>'INFO'!$D$6</f>
        <v>0</v>
      </c>
      <c r="J1342" s="186">
        <f>'INFO'!$D$7</f>
        <v>0</v>
      </c>
      <c r="K1342" t="s" s="187">
        <f>'INFO'!$D$8</f>
      </c>
      <c r="L1342" s="186">
        <f>'INFO'!$D$9</f>
        <v>0</v>
      </c>
      <c r="M1342" s="186">
        <f>'INFO'!$D$10</f>
        <v>0</v>
      </c>
      <c r="N1342" t="s" s="187">
        <f>'INFO'!$D$11</f>
      </c>
      <c r="O1342" s="186">
        <f>'INFO'!$D$13</f>
        <v>0</v>
      </c>
      <c r="P1342" s="186">
        <f>'INFO'!$D$14</f>
        <v>0</v>
      </c>
      <c r="Q1342" t="s" s="187">
        <f>'INFO'!$D$15</f>
      </c>
      <c r="R1342" s="188">
        <f>'INFO'!$D$17</f>
      </c>
      <c r="S1342" t="s" s="187">
        <f>'INFO'!$D$18</f>
      </c>
      <c r="T1342" t="s" s="187">
        <f>'INFO'!$D$19</f>
      </c>
      <c r="U1342" s="186">
        <f>'INFO'!$D$22</f>
        <v>0</v>
      </c>
      <c r="V1342" s="186">
        <f>'INFO'!$D$23</f>
        <v>0</v>
      </c>
      <c r="W1342" t="s" s="187">
        <f>'INFO'!$D$24</f>
      </c>
      <c r="X1342" s="186">
        <f>'INFO'!$D$25</f>
        <v>0</v>
      </c>
      <c r="Y1342" s="186">
        <f>'INFO'!$D$26</f>
        <v>0</v>
      </c>
      <c r="Z1342" s="186">
        <f>'INFO'!$D$27</f>
        <v>0</v>
      </c>
      <c r="AA1342" t="s" s="187">
        <f>'INFO'!$D$28</f>
      </c>
      <c r="AB1342" s="186">
        <f>'INFO'!$D$29</f>
        <v>0</v>
      </c>
      <c r="AC1342" s="189">
        <f>'INFO'!$J$10</f>
        <v>0</v>
      </c>
      <c r="AD1342" s="186">
        <f>'INFO'!$J$9</f>
        <v>0</v>
      </c>
      <c r="AE1342" s="186">
        <f>IF($G$1339&gt;0,10*$G$1339/D1342,0)</f>
        <v>0</v>
      </c>
    </row>
    <row r="1343" ht="15.35" customHeight="1">
      <c r="A1343" t="s" s="180">
        <v>570</v>
      </c>
      <c r="B1343" t="s" s="180">
        <v>369</v>
      </c>
      <c r="C1343" s="210">
        <v>10133</v>
      </c>
      <c r="D1343" s="182">
        <f>_xlfn.SUMIFS('MACROS'!P1:P87,'MACROS'!C1:C87,B1343)+_xlfn.SUMIFS('MACROS'!P1:P87,'MACROS'!C1:C87,"CH.VM.MIDTSET")</f>
        <v>0</v>
      </c>
      <c r="E1343" t="s" s="183">
        <v>8</v>
      </c>
      <c r="F1343" s="184">
        <f>VLOOKUP(B1343,'MACROS'!C1:T87,5,FALSE)</f>
        <v>161</v>
      </c>
      <c r="G1343" s="182">
        <f>_xlfn.SUMIFS('MACROS'!P1:P87,'MACROS'!C1:C87,B1343)</f>
        <v>0</v>
      </c>
      <c r="H1343" s="185">
        <f>F1343*G1343</f>
        <v>0</v>
      </c>
      <c r="I1343" s="186">
        <f>'INFO'!$D$6</f>
        <v>0</v>
      </c>
      <c r="J1343" s="186">
        <f>'INFO'!$D$7</f>
        <v>0</v>
      </c>
      <c r="K1343" t="s" s="187">
        <f>'INFO'!$D$8</f>
      </c>
      <c r="L1343" s="186">
        <f>'INFO'!$D$9</f>
        <v>0</v>
      </c>
      <c r="M1343" s="186">
        <f>'INFO'!$D$10</f>
        <v>0</v>
      </c>
      <c r="N1343" t="s" s="187">
        <f>'INFO'!$D$11</f>
      </c>
      <c r="O1343" s="186">
        <f>'INFO'!$D$13</f>
        <v>0</v>
      </c>
      <c r="P1343" s="186">
        <f>'INFO'!$D$14</f>
        <v>0</v>
      </c>
      <c r="Q1343" t="s" s="187">
        <f>'INFO'!$D$15</f>
      </c>
      <c r="R1343" s="188">
        <f>'INFO'!$D$17</f>
      </c>
      <c r="S1343" t="s" s="187">
        <f>'INFO'!$D$18</f>
      </c>
      <c r="T1343" t="s" s="187">
        <f>'INFO'!$D$19</f>
      </c>
      <c r="U1343" s="186">
        <f>'INFO'!$D$22</f>
        <v>0</v>
      </c>
      <c r="V1343" s="186">
        <f>'INFO'!$D$23</f>
        <v>0</v>
      </c>
      <c r="W1343" t="s" s="187">
        <f>'INFO'!$D$24</f>
      </c>
      <c r="X1343" s="186">
        <f>'INFO'!$D$25</f>
        <v>0</v>
      </c>
      <c r="Y1343" s="186">
        <f>'INFO'!$D$26</f>
        <v>0</v>
      </c>
      <c r="Z1343" s="186">
        <f>'INFO'!$D$27</f>
        <v>0</v>
      </c>
      <c r="AA1343" t="s" s="187">
        <f>'INFO'!$D$28</f>
      </c>
      <c r="AB1343" s="186">
        <f>'INFO'!$D$29</f>
        <v>0</v>
      </c>
      <c r="AC1343" s="189">
        <f>'INFO'!$J$10</f>
        <v>0</v>
      </c>
      <c r="AD1343" s="186">
        <f>'INFO'!$J$9</f>
        <v>0</v>
      </c>
      <c r="AE1343" s="186">
        <f>IF($G$1339&gt;0,10*$G$1339/D1343,0)</f>
        <v>0</v>
      </c>
    </row>
    <row r="1344" ht="15.35" customHeight="1">
      <c r="A1344" t="s" s="180">
        <v>571</v>
      </c>
      <c r="B1344" t="s" s="180">
        <v>371</v>
      </c>
      <c r="C1344" s="210">
        <v>10133</v>
      </c>
      <c r="D1344" s="182">
        <f>_xlfn.SUMIFS('MACROS'!P1:P87,'MACROS'!C1:C87,B1344)+_xlfn.SUMIFS('MACROS'!P1:P87,'MACROS'!C1:C87,"CH.VM.MIDTSET")</f>
        <v>0</v>
      </c>
      <c r="E1344" t="s" s="183">
        <v>8</v>
      </c>
      <c r="F1344" s="184">
        <f>VLOOKUP(B1344,'MACROS'!C1:T87,5,FALSE)</f>
        <v>230</v>
      </c>
      <c r="G1344" s="182">
        <f>_xlfn.SUMIFS('MACROS'!P1:P87,'MACROS'!C1:C87,B1344)</f>
        <v>0</v>
      </c>
      <c r="H1344" s="185">
        <f>F1344*G1344</f>
        <v>0</v>
      </c>
      <c r="I1344" s="186">
        <f>'INFO'!$D$6</f>
        <v>0</v>
      </c>
      <c r="J1344" s="186">
        <f>'INFO'!$D$7</f>
        <v>0</v>
      </c>
      <c r="K1344" t="s" s="187">
        <f>'INFO'!$D$8</f>
      </c>
      <c r="L1344" s="186">
        <f>'INFO'!$D$9</f>
        <v>0</v>
      </c>
      <c r="M1344" s="186">
        <f>'INFO'!$D$10</f>
        <v>0</v>
      </c>
      <c r="N1344" t="s" s="187">
        <f>'INFO'!$D$11</f>
      </c>
      <c r="O1344" s="186">
        <f>'INFO'!$D$13</f>
        <v>0</v>
      </c>
      <c r="P1344" s="186">
        <f>'INFO'!$D$14</f>
        <v>0</v>
      </c>
      <c r="Q1344" t="s" s="187">
        <f>'INFO'!$D$15</f>
      </c>
      <c r="R1344" s="188">
        <f>'INFO'!$D$17</f>
      </c>
      <c r="S1344" t="s" s="187">
        <f>'INFO'!$D$18</f>
      </c>
      <c r="T1344" t="s" s="187">
        <f>'INFO'!$D$19</f>
      </c>
      <c r="U1344" s="186">
        <f>'INFO'!$D$22</f>
        <v>0</v>
      </c>
      <c r="V1344" s="186">
        <f>'INFO'!$D$23</f>
        <v>0</v>
      </c>
      <c r="W1344" t="s" s="187">
        <f>'INFO'!$D$24</f>
      </c>
      <c r="X1344" s="186">
        <f>'INFO'!$D$25</f>
        <v>0</v>
      </c>
      <c r="Y1344" s="186">
        <f>'INFO'!$D$26</f>
        <v>0</v>
      </c>
      <c r="Z1344" s="186">
        <f>'INFO'!$D$27</f>
        <v>0</v>
      </c>
      <c r="AA1344" t="s" s="187">
        <f>'INFO'!$D$28</f>
      </c>
      <c r="AB1344" s="186">
        <f>'INFO'!$D$29</f>
        <v>0</v>
      </c>
      <c r="AC1344" s="189">
        <f>'INFO'!$J$10</f>
        <v>0</v>
      </c>
      <c r="AD1344" s="186">
        <f>'INFO'!$J$9</f>
        <v>0</v>
      </c>
      <c r="AE1344" s="186">
        <f>IF($G$1339&gt;0,10*$G$1339/D1344,0)</f>
        <v>0</v>
      </c>
    </row>
    <row r="1345" ht="15.35" customHeight="1">
      <c r="A1345" t="s" s="180">
        <v>572</v>
      </c>
      <c r="B1345" t="s" s="180">
        <v>373</v>
      </c>
      <c r="C1345" s="210">
        <v>10133</v>
      </c>
      <c r="D1345" s="182">
        <f>_xlfn.SUMIFS('MACROS'!P1:P87,'MACROS'!C1:C87,B1345)+_xlfn.SUMIFS('MACROS'!P1:P87,'MACROS'!C1:C87,"CH.VM.MIDTSET")</f>
        <v>0</v>
      </c>
      <c r="E1345" t="s" s="183">
        <v>8</v>
      </c>
      <c r="F1345" s="184">
        <f>VLOOKUP(B1345,'MACROS'!C1:T87,5,FALSE)</f>
        <v>227.5</v>
      </c>
      <c r="G1345" s="182">
        <f>_xlfn.SUMIFS('MACROS'!P1:P87,'MACROS'!C1:C87,B1345)</f>
        <v>0</v>
      </c>
      <c r="H1345" s="185">
        <f>F1345*G1345</f>
        <v>0</v>
      </c>
      <c r="I1345" s="186">
        <f>'INFO'!$D$6</f>
        <v>0</v>
      </c>
      <c r="J1345" s="186">
        <f>'INFO'!$D$7</f>
        <v>0</v>
      </c>
      <c r="K1345" t="s" s="187">
        <f>'INFO'!$D$8</f>
      </c>
      <c r="L1345" s="186">
        <f>'INFO'!$D$9</f>
        <v>0</v>
      </c>
      <c r="M1345" s="186">
        <f>'INFO'!$D$10</f>
        <v>0</v>
      </c>
      <c r="N1345" t="s" s="187">
        <f>'INFO'!$D$11</f>
      </c>
      <c r="O1345" s="186">
        <f>'INFO'!$D$13</f>
        <v>0</v>
      </c>
      <c r="P1345" s="186">
        <f>'INFO'!$D$14</f>
        <v>0</v>
      </c>
      <c r="Q1345" t="s" s="187">
        <f>'INFO'!$D$15</f>
      </c>
      <c r="R1345" s="188">
        <f>'INFO'!$D$17</f>
      </c>
      <c r="S1345" t="s" s="187">
        <f>'INFO'!$D$18</f>
      </c>
      <c r="T1345" t="s" s="187">
        <f>'INFO'!$D$19</f>
      </c>
      <c r="U1345" s="186">
        <f>'INFO'!$D$22</f>
        <v>0</v>
      </c>
      <c r="V1345" s="186">
        <f>'INFO'!$D$23</f>
        <v>0</v>
      </c>
      <c r="W1345" t="s" s="187">
        <f>'INFO'!$D$24</f>
      </c>
      <c r="X1345" s="186">
        <f>'INFO'!$D$25</f>
        <v>0</v>
      </c>
      <c r="Y1345" s="186">
        <f>'INFO'!$D$26</f>
        <v>0</v>
      </c>
      <c r="Z1345" s="186">
        <f>'INFO'!$D$27</f>
        <v>0</v>
      </c>
      <c r="AA1345" t="s" s="187">
        <f>'INFO'!$D$28</f>
      </c>
      <c r="AB1345" s="186">
        <f>'INFO'!$D$29</f>
        <v>0</v>
      </c>
      <c r="AC1345" s="189">
        <f>'INFO'!$J$10</f>
        <v>0</v>
      </c>
      <c r="AD1345" s="186">
        <f>'INFO'!$J$9</f>
        <v>0</v>
      </c>
      <c r="AE1345" s="186">
        <f>IF($G$1339&gt;0,10*$G$1339/D1345,0)</f>
        <v>0</v>
      </c>
    </row>
    <row r="1346" ht="15.35" customHeight="1">
      <c r="A1346" t="s" s="180">
        <v>573</v>
      </c>
      <c r="B1346" t="s" s="180">
        <v>375</v>
      </c>
      <c r="C1346" s="210">
        <v>10133</v>
      </c>
      <c r="D1346" s="182">
        <f>_xlfn.SUMIFS('MACROS'!P1:P87,'MACROS'!C1:C87,B1346)+_xlfn.SUMIFS('MACROS'!P1:P87,'MACROS'!C1:C87,"CH.VM.MIDTSET")</f>
        <v>0</v>
      </c>
      <c r="E1346" t="s" s="183">
        <v>8</v>
      </c>
      <c r="F1346" s="184">
        <f>VLOOKUP(B1346,'MACROS'!C1:T87,5,FALSE)</f>
        <v>210</v>
      </c>
      <c r="G1346" s="182">
        <f>_xlfn.SUMIFS('MACROS'!P1:P87,'MACROS'!C1:C87,B1346)</f>
        <v>0</v>
      </c>
      <c r="H1346" s="185">
        <f>F1346*G1346</f>
        <v>0</v>
      </c>
      <c r="I1346" s="186">
        <f>'INFO'!$D$6</f>
        <v>0</v>
      </c>
      <c r="J1346" s="186">
        <f>'INFO'!$D$7</f>
        <v>0</v>
      </c>
      <c r="K1346" t="s" s="187">
        <f>'INFO'!$D$8</f>
      </c>
      <c r="L1346" s="186">
        <f>'INFO'!$D$9</f>
        <v>0</v>
      </c>
      <c r="M1346" s="186">
        <f>'INFO'!$D$10</f>
        <v>0</v>
      </c>
      <c r="N1346" t="s" s="187">
        <f>'INFO'!$D$11</f>
      </c>
      <c r="O1346" s="186">
        <f>'INFO'!$D$13</f>
        <v>0</v>
      </c>
      <c r="P1346" s="186">
        <f>'INFO'!$D$14</f>
        <v>0</v>
      </c>
      <c r="Q1346" t="s" s="187">
        <f>'INFO'!$D$15</f>
      </c>
      <c r="R1346" s="188">
        <f>'INFO'!$D$17</f>
      </c>
      <c r="S1346" t="s" s="187">
        <f>'INFO'!$D$18</f>
      </c>
      <c r="T1346" t="s" s="187">
        <f>'INFO'!$D$19</f>
      </c>
      <c r="U1346" s="186">
        <f>'INFO'!$D$22</f>
        <v>0</v>
      </c>
      <c r="V1346" s="186">
        <f>'INFO'!$D$23</f>
        <v>0</v>
      </c>
      <c r="W1346" t="s" s="187">
        <f>'INFO'!$D$24</f>
      </c>
      <c r="X1346" s="186">
        <f>'INFO'!$D$25</f>
        <v>0</v>
      </c>
      <c r="Y1346" s="186">
        <f>'INFO'!$D$26</f>
        <v>0</v>
      </c>
      <c r="Z1346" s="186">
        <f>'INFO'!$D$27</f>
        <v>0</v>
      </c>
      <c r="AA1346" t="s" s="187">
        <f>'INFO'!$D$28</f>
      </c>
      <c r="AB1346" s="186">
        <f>'INFO'!$D$29</f>
        <v>0</v>
      </c>
      <c r="AC1346" s="189">
        <f>'INFO'!$J$10</f>
        <v>0</v>
      </c>
      <c r="AD1346" s="186">
        <f>'INFO'!$J$9</f>
        <v>0</v>
      </c>
      <c r="AE1346" s="186">
        <f>IF($G$1339&gt;0,10*$G$1339/D1346,0)</f>
        <v>0</v>
      </c>
    </row>
    <row r="1347" ht="15.35" customHeight="1">
      <c r="A1347" t="s" s="180">
        <v>574</v>
      </c>
      <c r="B1347" t="s" s="180">
        <v>377</v>
      </c>
      <c r="C1347" s="210">
        <v>10133</v>
      </c>
      <c r="D1347" s="182">
        <f>_xlfn.SUMIFS('MACROS'!P1:P87,'MACROS'!C1:C87,B1347)+_xlfn.SUMIFS('MACROS'!P1:P87,'MACROS'!C1:C87,"CH.VM.MIDTSET")</f>
        <v>0</v>
      </c>
      <c r="E1347" t="s" s="183">
        <v>8</v>
      </c>
      <c r="F1347" s="184">
        <f>VLOOKUP(B1347,'MACROS'!C1:T87,5,FALSE)</f>
        <v>195</v>
      </c>
      <c r="G1347" s="182">
        <f>_xlfn.SUMIFS('MACROS'!P1:P87,'MACROS'!C1:C87,B1347)</f>
        <v>0</v>
      </c>
      <c r="H1347" s="185">
        <f>F1347*G1347</f>
        <v>0</v>
      </c>
      <c r="I1347" s="186">
        <f>'INFO'!$D$6</f>
        <v>0</v>
      </c>
      <c r="J1347" s="186">
        <f>'INFO'!$D$7</f>
        <v>0</v>
      </c>
      <c r="K1347" t="s" s="187">
        <f>'INFO'!$D$8</f>
      </c>
      <c r="L1347" s="186">
        <f>'INFO'!$D$9</f>
        <v>0</v>
      </c>
      <c r="M1347" s="186">
        <f>'INFO'!$D$10</f>
        <v>0</v>
      </c>
      <c r="N1347" t="s" s="187">
        <f>'INFO'!$D$11</f>
      </c>
      <c r="O1347" s="186">
        <f>'INFO'!$D$13</f>
        <v>0</v>
      </c>
      <c r="P1347" s="186">
        <f>'INFO'!$D$14</f>
        <v>0</v>
      </c>
      <c r="Q1347" t="s" s="187">
        <f>'INFO'!$D$15</f>
      </c>
      <c r="R1347" s="188">
        <f>'INFO'!$D$17</f>
      </c>
      <c r="S1347" t="s" s="187">
        <f>'INFO'!$D$18</f>
      </c>
      <c r="T1347" t="s" s="187">
        <f>'INFO'!$D$19</f>
      </c>
      <c r="U1347" s="186">
        <f>'INFO'!$D$22</f>
        <v>0</v>
      </c>
      <c r="V1347" s="186">
        <f>'INFO'!$D$23</f>
        <v>0</v>
      </c>
      <c r="W1347" t="s" s="187">
        <f>'INFO'!$D$24</f>
      </c>
      <c r="X1347" s="186">
        <f>'INFO'!$D$25</f>
        <v>0</v>
      </c>
      <c r="Y1347" s="186">
        <f>'INFO'!$D$26</f>
        <v>0</v>
      </c>
      <c r="Z1347" s="186">
        <f>'INFO'!$D$27</f>
        <v>0</v>
      </c>
      <c r="AA1347" t="s" s="187">
        <f>'INFO'!$D$28</f>
      </c>
      <c r="AB1347" s="186">
        <f>'INFO'!$D$29</f>
        <v>0</v>
      </c>
      <c r="AC1347" s="189">
        <f>'INFO'!$J$10</f>
        <v>0</v>
      </c>
      <c r="AD1347" s="186">
        <f>'INFO'!$J$9</f>
        <v>0</v>
      </c>
      <c r="AE1347" s="186">
        <f>IF($G$1339&gt;0,10*$G$1339/D1347,0)</f>
        <v>0</v>
      </c>
    </row>
    <row r="1348" ht="15.35" customHeight="1">
      <c r="A1348" t="s" s="180">
        <v>575</v>
      </c>
      <c r="B1348" t="s" s="180">
        <v>379</v>
      </c>
      <c r="C1348" s="210">
        <v>10133</v>
      </c>
      <c r="D1348" s="182">
        <f>_xlfn.SUMIFS('MACROS'!P1:P87,'MACROS'!C1:C87,B1348)+_xlfn.SUMIFS('MACROS'!P1:P87,'MACROS'!C1:C87,"CH.VM.MIDTSET")</f>
        <v>0</v>
      </c>
      <c r="E1348" t="s" s="183">
        <v>8</v>
      </c>
      <c r="F1348" s="184">
        <f>VLOOKUP(B1348,'MACROS'!C1:T87,5,FALSE)</f>
        <v>202.5</v>
      </c>
      <c r="G1348" s="182">
        <f>_xlfn.SUMIFS('MACROS'!P1:P87,'MACROS'!C1:C87,B1348)</f>
        <v>0</v>
      </c>
      <c r="H1348" s="185">
        <f>F1348*G1348</f>
        <v>0</v>
      </c>
      <c r="I1348" s="186">
        <f>'INFO'!$D$6</f>
        <v>0</v>
      </c>
      <c r="J1348" s="186">
        <f>'INFO'!$D$7</f>
        <v>0</v>
      </c>
      <c r="K1348" t="s" s="187">
        <f>'INFO'!$D$8</f>
      </c>
      <c r="L1348" s="186">
        <f>'INFO'!$D$9</f>
        <v>0</v>
      </c>
      <c r="M1348" s="186">
        <f>'INFO'!$D$10</f>
        <v>0</v>
      </c>
      <c r="N1348" t="s" s="187">
        <f>'INFO'!$D$11</f>
      </c>
      <c r="O1348" s="186">
        <f>'INFO'!$D$13</f>
        <v>0</v>
      </c>
      <c r="P1348" s="186">
        <f>'INFO'!$D$14</f>
        <v>0</v>
      </c>
      <c r="Q1348" t="s" s="187">
        <f>'INFO'!$D$15</f>
      </c>
      <c r="R1348" s="188">
        <f>'INFO'!$D$17</f>
      </c>
      <c r="S1348" t="s" s="187">
        <f>'INFO'!$D$18</f>
      </c>
      <c r="T1348" t="s" s="187">
        <f>'INFO'!$D$19</f>
      </c>
      <c r="U1348" s="186">
        <f>'INFO'!$D$22</f>
        <v>0</v>
      </c>
      <c r="V1348" s="186">
        <f>'INFO'!$D$23</f>
        <v>0</v>
      </c>
      <c r="W1348" t="s" s="187">
        <f>'INFO'!$D$24</f>
      </c>
      <c r="X1348" s="186">
        <f>'INFO'!$D$25</f>
        <v>0</v>
      </c>
      <c r="Y1348" s="186">
        <f>'INFO'!$D$26</f>
        <v>0</v>
      </c>
      <c r="Z1348" s="186">
        <f>'INFO'!$D$27</f>
        <v>0</v>
      </c>
      <c r="AA1348" t="s" s="187">
        <f>'INFO'!$D$28</f>
      </c>
      <c r="AB1348" s="186">
        <f>'INFO'!$D$29</f>
        <v>0</v>
      </c>
      <c r="AC1348" s="189">
        <f>'INFO'!$J$10</f>
        <v>0</v>
      </c>
      <c r="AD1348" s="186">
        <f>'INFO'!$J$9</f>
        <v>0</v>
      </c>
      <c r="AE1348" s="186">
        <f>IF($G$1339&gt;0,10*$G$1339/D1348,0)</f>
        <v>0</v>
      </c>
    </row>
    <row r="1349" ht="15.35" customHeight="1">
      <c r="A1349" t="s" s="180">
        <v>576</v>
      </c>
      <c r="B1349" t="s" s="180">
        <v>381</v>
      </c>
      <c r="C1349" s="210">
        <v>10133</v>
      </c>
      <c r="D1349" s="182">
        <f>_xlfn.SUMIFS('MACROS'!P1:P87,'MACROS'!C1:C87,B1349)+_xlfn.SUMIFS('MACROS'!P1:P87,'MACROS'!C1:C87,"CH.VM.MIDTSET")</f>
        <v>0</v>
      </c>
      <c r="E1349" t="s" s="183">
        <v>8</v>
      </c>
      <c r="F1349" s="184">
        <f>VLOOKUP(B1349,'MACROS'!C1:T87,5,FALSE)</f>
        <v>207.5</v>
      </c>
      <c r="G1349" s="182">
        <f>_xlfn.SUMIFS('MACROS'!P1:P87,'MACROS'!C1:C87,B1349)</f>
        <v>0</v>
      </c>
      <c r="H1349" s="185">
        <f>F1349*G1349</f>
        <v>0</v>
      </c>
      <c r="I1349" s="186">
        <f>'INFO'!$D$6</f>
        <v>0</v>
      </c>
      <c r="J1349" s="186">
        <f>'INFO'!$D$7</f>
        <v>0</v>
      </c>
      <c r="K1349" t="s" s="187">
        <f>'INFO'!$D$8</f>
      </c>
      <c r="L1349" s="186">
        <f>'INFO'!$D$9</f>
        <v>0</v>
      </c>
      <c r="M1349" s="186">
        <f>'INFO'!$D$10</f>
        <v>0</v>
      </c>
      <c r="N1349" t="s" s="187">
        <f>'INFO'!$D$11</f>
      </c>
      <c r="O1349" s="186">
        <f>'INFO'!$D$13</f>
        <v>0</v>
      </c>
      <c r="P1349" s="186">
        <f>'INFO'!$D$14</f>
        <v>0</v>
      </c>
      <c r="Q1349" t="s" s="187">
        <f>'INFO'!$D$15</f>
      </c>
      <c r="R1349" s="188">
        <f>'INFO'!$D$17</f>
      </c>
      <c r="S1349" t="s" s="187">
        <f>'INFO'!$D$18</f>
      </c>
      <c r="T1349" t="s" s="187">
        <f>'INFO'!$D$19</f>
      </c>
      <c r="U1349" s="186">
        <f>'INFO'!$D$22</f>
        <v>0</v>
      </c>
      <c r="V1349" s="186">
        <f>'INFO'!$D$23</f>
        <v>0</v>
      </c>
      <c r="W1349" t="s" s="187">
        <f>'INFO'!$D$24</f>
      </c>
      <c r="X1349" s="186">
        <f>'INFO'!$D$25</f>
        <v>0</v>
      </c>
      <c r="Y1349" s="186">
        <f>'INFO'!$D$26</f>
        <v>0</v>
      </c>
      <c r="Z1349" s="186">
        <f>'INFO'!$D$27</f>
        <v>0</v>
      </c>
      <c r="AA1349" t="s" s="187">
        <f>'INFO'!$D$28</f>
      </c>
      <c r="AB1349" s="186">
        <f>'INFO'!$D$29</f>
        <v>0</v>
      </c>
      <c r="AC1349" s="189">
        <f>'INFO'!$J$10</f>
        <v>0</v>
      </c>
      <c r="AD1349" s="186">
        <f>'INFO'!$J$9</f>
        <v>0</v>
      </c>
      <c r="AE1349" s="186">
        <f>IF($G$1339&gt;0,10*$G$1339/D1349,0)</f>
        <v>0</v>
      </c>
    </row>
    <row r="1350" ht="15.35" customHeight="1">
      <c r="A1350" t="s" s="180">
        <v>577</v>
      </c>
      <c r="B1350" t="s" s="180">
        <v>383</v>
      </c>
      <c r="C1350" s="210">
        <v>10133</v>
      </c>
      <c r="D1350" s="182">
        <f>_xlfn.SUMIFS('MACROS'!P1:P87,'MACROS'!C1:C87,B1350)+_xlfn.SUMIFS('MACROS'!P1:P87,'MACROS'!C1:C87,"CH.VM.MIDTSET")</f>
        <v>0</v>
      </c>
      <c r="E1350" t="s" s="183">
        <v>8</v>
      </c>
      <c r="F1350" s="184">
        <f>VLOOKUP(B1350,'MACROS'!C1:T87,5,FALSE)</f>
        <v>212.5</v>
      </c>
      <c r="G1350" s="182">
        <f>_xlfn.SUMIFS('MACROS'!P1:P87,'MACROS'!C1:C87,B1350)</f>
        <v>0</v>
      </c>
      <c r="H1350" s="185">
        <f>F1350*G1350</f>
        <v>0</v>
      </c>
      <c r="I1350" s="186">
        <f>'INFO'!$D$6</f>
        <v>0</v>
      </c>
      <c r="J1350" s="186">
        <f>'INFO'!$D$7</f>
        <v>0</v>
      </c>
      <c r="K1350" t="s" s="187">
        <f>'INFO'!$D$8</f>
      </c>
      <c r="L1350" s="186">
        <f>'INFO'!$D$9</f>
        <v>0</v>
      </c>
      <c r="M1350" s="186">
        <f>'INFO'!$D$10</f>
        <v>0</v>
      </c>
      <c r="N1350" t="s" s="187">
        <f>'INFO'!$D$11</f>
      </c>
      <c r="O1350" s="186">
        <f>'INFO'!$D$13</f>
        <v>0</v>
      </c>
      <c r="P1350" s="186">
        <f>'INFO'!$D$14</f>
        <v>0</v>
      </c>
      <c r="Q1350" t="s" s="187">
        <f>'INFO'!$D$15</f>
      </c>
      <c r="R1350" s="188">
        <f>'INFO'!$D$17</f>
      </c>
      <c r="S1350" t="s" s="187">
        <f>'INFO'!$D$18</f>
      </c>
      <c r="T1350" t="s" s="187">
        <f>'INFO'!$D$19</f>
      </c>
      <c r="U1350" s="186">
        <f>'INFO'!$D$22</f>
        <v>0</v>
      </c>
      <c r="V1350" s="186">
        <f>'INFO'!$D$23</f>
        <v>0</v>
      </c>
      <c r="W1350" t="s" s="187">
        <f>'INFO'!$D$24</f>
      </c>
      <c r="X1350" s="186">
        <f>'INFO'!$D$25</f>
        <v>0</v>
      </c>
      <c r="Y1350" s="186">
        <f>'INFO'!$D$26</f>
        <v>0</v>
      </c>
      <c r="Z1350" s="186">
        <f>'INFO'!$D$27</f>
        <v>0</v>
      </c>
      <c r="AA1350" t="s" s="187">
        <f>'INFO'!$D$28</f>
      </c>
      <c r="AB1350" s="186">
        <f>'INFO'!$D$29</f>
        <v>0</v>
      </c>
      <c r="AC1350" s="189">
        <f>'INFO'!$J$10</f>
        <v>0</v>
      </c>
      <c r="AD1350" s="186">
        <f>'INFO'!$J$9</f>
        <v>0</v>
      </c>
      <c r="AE1350" s="186">
        <f>IF($G$1339&gt;0,10*$G$1339/D1350,0)</f>
        <v>0</v>
      </c>
    </row>
    <row r="1351" ht="15.35" customHeight="1">
      <c r="A1351" t="s" s="180">
        <v>578</v>
      </c>
      <c r="B1351" t="s" s="180">
        <v>385</v>
      </c>
      <c r="C1351" s="210">
        <v>10133</v>
      </c>
      <c r="D1351" s="182">
        <f>_xlfn.SUMIFS('MACROS'!P1:P87,'MACROS'!C1:C87,B1351)+_xlfn.SUMIFS('MACROS'!P1:P87,'MACROS'!C1:C87,"CH.VM.MIDTSET")</f>
        <v>0</v>
      </c>
      <c r="E1351" t="s" s="183">
        <v>8</v>
      </c>
      <c r="F1351" s="184">
        <f>VLOOKUP(B1351,'MACROS'!C1:T87,5,FALSE)</f>
        <v>165</v>
      </c>
      <c r="G1351" s="182">
        <f>_xlfn.SUMIFS('MACROS'!P1:P87,'MACROS'!C1:C87,B1351)</f>
        <v>0</v>
      </c>
      <c r="H1351" s="185">
        <f>F1351*G1351</f>
        <v>0</v>
      </c>
      <c r="I1351" s="186">
        <f>'INFO'!$D$6</f>
        <v>0</v>
      </c>
      <c r="J1351" s="186">
        <f>'INFO'!$D$7</f>
        <v>0</v>
      </c>
      <c r="K1351" t="s" s="187">
        <f>'INFO'!$D$8</f>
      </c>
      <c r="L1351" s="186">
        <f>'INFO'!$D$9</f>
        <v>0</v>
      </c>
      <c r="M1351" s="186">
        <f>'INFO'!$D$10</f>
        <v>0</v>
      </c>
      <c r="N1351" t="s" s="187">
        <f>'INFO'!$D$11</f>
      </c>
      <c r="O1351" s="186">
        <f>'INFO'!$D$13</f>
        <v>0</v>
      </c>
      <c r="P1351" s="186">
        <f>'INFO'!$D$14</f>
        <v>0</v>
      </c>
      <c r="Q1351" t="s" s="187">
        <f>'INFO'!$D$15</f>
      </c>
      <c r="R1351" s="188">
        <f>'INFO'!$D$17</f>
      </c>
      <c r="S1351" t="s" s="187">
        <f>'INFO'!$D$18</f>
      </c>
      <c r="T1351" t="s" s="187">
        <f>'INFO'!$D$19</f>
      </c>
      <c r="U1351" s="186">
        <f>'INFO'!$D$22</f>
        <v>0</v>
      </c>
      <c r="V1351" s="186">
        <f>'INFO'!$D$23</f>
        <v>0</v>
      </c>
      <c r="W1351" t="s" s="187">
        <f>'INFO'!$D$24</f>
      </c>
      <c r="X1351" s="186">
        <f>'INFO'!$D$25</f>
        <v>0</v>
      </c>
      <c r="Y1351" s="186">
        <f>'INFO'!$D$26</f>
        <v>0</v>
      </c>
      <c r="Z1351" s="186">
        <f>'INFO'!$D$27</f>
        <v>0</v>
      </c>
      <c r="AA1351" t="s" s="187">
        <f>'INFO'!$D$28</f>
      </c>
      <c r="AB1351" s="186">
        <f>'INFO'!$D$29</f>
        <v>0</v>
      </c>
      <c r="AC1351" s="189">
        <f>'INFO'!$J$10</f>
        <v>0</v>
      </c>
      <c r="AD1351" s="186">
        <f>'INFO'!$J$9</f>
        <v>0</v>
      </c>
      <c r="AE1351" s="186">
        <f>IF($G$1339&gt;0,10*$G$1339/D1351,0)</f>
        <v>0</v>
      </c>
    </row>
    <row r="1352" ht="15.35" customHeight="1">
      <c r="A1352" t="s" s="180">
        <v>579</v>
      </c>
      <c r="B1352" t="s" s="180">
        <v>387</v>
      </c>
      <c r="C1352" s="210">
        <v>10133</v>
      </c>
      <c r="D1352" s="182">
        <f>_xlfn.SUMIFS('MACROS'!P1:P87,'MACROS'!C1:C87,B1352)+_xlfn.SUMIFS('MACROS'!P1:P87,'MACROS'!C1:C87,"CH.VM.MIDTSET")</f>
        <v>0</v>
      </c>
      <c r="E1352" t="s" s="183">
        <v>8</v>
      </c>
      <c r="F1352" s="184">
        <f>VLOOKUP(B1352,'MACROS'!C1:T87,5,FALSE)</f>
        <v>204.5</v>
      </c>
      <c r="G1352" s="182">
        <f>_xlfn.SUMIFS('MACROS'!P1:P87,'MACROS'!C1:C87,B1352)</f>
        <v>0</v>
      </c>
      <c r="H1352" s="185">
        <f>F1352*G1352</f>
        <v>0</v>
      </c>
      <c r="I1352" s="186">
        <f>'INFO'!$D$6</f>
        <v>0</v>
      </c>
      <c r="J1352" s="186">
        <f>'INFO'!$D$7</f>
        <v>0</v>
      </c>
      <c r="K1352" t="s" s="187">
        <f>'INFO'!$D$8</f>
      </c>
      <c r="L1352" s="186">
        <f>'INFO'!$D$9</f>
        <v>0</v>
      </c>
      <c r="M1352" s="186">
        <f>'INFO'!$D$10</f>
        <v>0</v>
      </c>
      <c r="N1352" t="s" s="187">
        <f>'INFO'!$D$11</f>
      </c>
      <c r="O1352" s="186">
        <f>'INFO'!$D$13</f>
        <v>0</v>
      </c>
      <c r="P1352" s="186">
        <f>'INFO'!$D$14</f>
        <v>0</v>
      </c>
      <c r="Q1352" t="s" s="187">
        <f>'INFO'!$D$15</f>
      </c>
      <c r="R1352" s="188">
        <f>'INFO'!$D$17</f>
      </c>
      <c r="S1352" t="s" s="187">
        <f>'INFO'!$D$18</f>
      </c>
      <c r="T1352" t="s" s="187">
        <f>'INFO'!$D$19</f>
      </c>
      <c r="U1352" s="186">
        <f>'INFO'!$D$22</f>
        <v>0</v>
      </c>
      <c r="V1352" s="186">
        <f>'INFO'!$D$23</f>
        <v>0</v>
      </c>
      <c r="W1352" t="s" s="187">
        <f>'INFO'!$D$24</f>
      </c>
      <c r="X1352" s="186">
        <f>'INFO'!$D$25</f>
        <v>0</v>
      </c>
      <c r="Y1352" s="186">
        <f>'INFO'!$D$26</f>
        <v>0</v>
      </c>
      <c r="Z1352" s="186">
        <f>'INFO'!$D$27</f>
        <v>0</v>
      </c>
      <c r="AA1352" t="s" s="187">
        <f>'INFO'!$D$28</f>
      </c>
      <c r="AB1352" s="186">
        <f>'INFO'!$D$29</f>
        <v>0</v>
      </c>
      <c r="AC1352" s="189">
        <f>'INFO'!$J$10</f>
        <v>0</v>
      </c>
      <c r="AD1352" s="186">
        <f>'INFO'!$J$9</f>
        <v>0</v>
      </c>
      <c r="AE1352" s="186">
        <f>IF($G$1339&gt;0,10*$G$1339/D1352,0)</f>
        <v>0</v>
      </c>
    </row>
    <row r="1353" ht="15.35" customHeight="1">
      <c r="A1353" t="s" s="180">
        <v>580</v>
      </c>
      <c r="B1353" t="s" s="180">
        <v>389</v>
      </c>
      <c r="C1353" s="210">
        <v>10133</v>
      </c>
      <c r="D1353" s="182">
        <f>_xlfn.SUMIFS('MACROS'!P1:P87,'MACROS'!C1:C87,B1353)+_xlfn.SUMIFS('MACROS'!P1:P87,'MACROS'!C1:C87,"CH.VM.MIDTSET")</f>
        <v>0</v>
      </c>
      <c r="E1353" t="s" s="183">
        <v>8</v>
      </c>
      <c r="F1353" s="184">
        <f>VLOOKUP(B1353,'MACROS'!C1:T87,5,FALSE)</f>
        <v>167.5</v>
      </c>
      <c r="G1353" s="182">
        <f>_xlfn.SUMIFS('MACROS'!P1:P87,'MACROS'!C1:C87,B1353)</f>
        <v>0</v>
      </c>
      <c r="H1353" s="185">
        <f>F1353*G1353</f>
        <v>0</v>
      </c>
      <c r="I1353" s="186">
        <f>'INFO'!$D$6</f>
        <v>0</v>
      </c>
      <c r="J1353" s="186">
        <f>'INFO'!$D$7</f>
        <v>0</v>
      </c>
      <c r="K1353" t="s" s="187">
        <f>'INFO'!$D$8</f>
      </c>
      <c r="L1353" s="186">
        <f>'INFO'!$D$9</f>
        <v>0</v>
      </c>
      <c r="M1353" s="186">
        <f>'INFO'!$D$10</f>
        <v>0</v>
      </c>
      <c r="N1353" t="s" s="187">
        <f>'INFO'!$D$11</f>
      </c>
      <c r="O1353" s="186">
        <f>'INFO'!$D$13</f>
        <v>0</v>
      </c>
      <c r="P1353" s="186">
        <f>'INFO'!$D$14</f>
        <v>0</v>
      </c>
      <c r="Q1353" t="s" s="187">
        <f>'INFO'!$D$15</f>
      </c>
      <c r="R1353" s="188">
        <f>'INFO'!$D$17</f>
      </c>
      <c r="S1353" t="s" s="187">
        <f>'INFO'!$D$18</f>
      </c>
      <c r="T1353" t="s" s="187">
        <f>'INFO'!$D$19</f>
      </c>
      <c r="U1353" s="186">
        <f>'INFO'!$D$22</f>
        <v>0</v>
      </c>
      <c r="V1353" s="186">
        <f>'INFO'!$D$23</f>
        <v>0</v>
      </c>
      <c r="W1353" t="s" s="187">
        <f>'INFO'!$D$24</f>
      </c>
      <c r="X1353" s="186">
        <f>'INFO'!$D$25</f>
        <v>0</v>
      </c>
      <c r="Y1353" s="186">
        <f>'INFO'!$D$26</f>
        <v>0</v>
      </c>
      <c r="Z1353" s="186">
        <f>'INFO'!$D$27</f>
        <v>0</v>
      </c>
      <c r="AA1353" t="s" s="187">
        <f>'INFO'!$D$28</f>
      </c>
      <c r="AB1353" s="186">
        <f>'INFO'!$D$29</f>
        <v>0</v>
      </c>
      <c r="AC1353" s="189">
        <f>'INFO'!$J$10</f>
        <v>0</v>
      </c>
      <c r="AD1353" s="186">
        <f>'INFO'!$J$9</f>
        <v>0</v>
      </c>
      <c r="AE1353" s="191">
        <f>IF($G$1339&gt;0,10*$G$1339/D1353,0)</f>
        <v>0</v>
      </c>
    </row>
    <row r="1354" ht="15.35" customHeight="1">
      <c r="A1354" t="s" s="192">
        <v>520</v>
      </c>
      <c r="B1354" t="s" s="202">
        <v>116</v>
      </c>
      <c r="C1354" s="203">
        <v>10083</v>
      </c>
      <c r="D1354" s="169"/>
      <c r="E1354" t="s" s="194">
        <v>10</v>
      </c>
      <c r="F1354" s="195">
        <f>VLOOKUP(B1354,'HOLDS'!C1:T155,5,FALSE)*1.05</f>
        <v>4625.775</v>
      </c>
      <c r="G1354" s="172">
        <f>_xlfn.SUMIFS('HOLDS'!R1:R155,'HOLDS'!C1:C155,B1354)</f>
        <v>0</v>
      </c>
      <c r="H1354" s="196">
        <f>F1354*G1354</f>
        <v>0</v>
      </c>
      <c r="I1354" s="197">
        <f>'INFO'!$D$6</f>
        <v>0</v>
      </c>
      <c r="J1354" s="197">
        <f>'INFO'!$D$7</f>
        <v>0</v>
      </c>
      <c r="K1354" t="s" s="198">
        <f>'INFO'!$D$8</f>
      </c>
      <c r="L1354" s="197">
        <f>'INFO'!$D$9</f>
        <v>0</v>
      </c>
      <c r="M1354" s="197">
        <f>'INFO'!$D$10</f>
        <v>0</v>
      </c>
      <c r="N1354" t="s" s="198">
        <f>'INFO'!$D$11</f>
      </c>
      <c r="O1354" s="197">
        <f>'INFO'!$D$13</f>
        <v>0</v>
      </c>
      <c r="P1354" s="197">
        <f>'INFO'!$D$14</f>
        <v>0</v>
      </c>
      <c r="Q1354" t="s" s="198">
        <f>'INFO'!$D$15</f>
      </c>
      <c r="R1354" s="199">
        <f>'INFO'!$D$17</f>
      </c>
      <c r="S1354" t="s" s="198">
        <f>'INFO'!$D$18</f>
      </c>
      <c r="T1354" t="s" s="198">
        <f>'INFO'!$D$19</f>
      </c>
      <c r="U1354" s="197">
        <f>'INFO'!$D$22</f>
        <v>0</v>
      </c>
      <c r="V1354" s="197">
        <f>'INFO'!$D$23</f>
        <v>0</v>
      </c>
      <c r="W1354" t="s" s="198">
        <f>'INFO'!$D$24</f>
      </c>
      <c r="X1354" s="197">
        <f>'INFO'!$D$25</f>
        <v>0</v>
      </c>
      <c r="Y1354" s="197">
        <f>'INFO'!$D$26</f>
        <v>0</v>
      </c>
      <c r="Z1354" s="197">
        <f>'INFO'!$D$27</f>
        <v>0</v>
      </c>
      <c r="AA1354" t="s" s="198">
        <f>'INFO'!$D$28</f>
      </c>
      <c r="AB1354" s="197">
        <f>'INFO'!$D$29</f>
        <v>0</v>
      </c>
      <c r="AC1354" s="200">
        <f>'INFO'!$J$10</f>
        <v>0</v>
      </c>
      <c r="AD1354" s="201">
        <f>'INFO'!$J$9</f>
        <v>0</v>
      </c>
      <c r="AE1354" s="179"/>
    </row>
    <row r="1355" ht="15.35" customHeight="1">
      <c r="A1355" t="s" s="180">
        <v>521</v>
      </c>
      <c r="B1355" t="s" s="204">
        <v>118</v>
      </c>
      <c r="C1355" s="205">
        <v>10083</v>
      </c>
      <c r="D1355" s="182">
        <f>_xlfn.SUMIFS('HOLDS'!R1:R155,'HOLDS'!C1:C155,B1355)+_xlfn.SUMIFS('HOLDS'!R1:R155,'HOLDS'!C1:C155,"CH.GR.MISET")</f>
        <v>0</v>
      </c>
      <c r="E1355" t="s" s="183">
        <v>10</v>
      </c>
      <c r="F1355" s="184">
        <f>VLOOKUP(B1355,'HOLDS'!C1:T155,5,FALSE)*1.05</f>
        <v>157.5</v>
      </c>
      <c r="G1355" s="182">
        <f>_xlfn.SUMIFS('HOLDS'!R1:R155,'HOLDS'!C1:C155,B1355)</f>
        <v>0</v>
      </c>
      <c r="H1355" s="185">
        <f>F1355*G1355</f>
        <v>0</v>
      </c>
      <c r="I1355" s="186">
        <f>'INFO'!$D$6</f>
        <v>0</v>
      </c>
      <c r="J1355" s="186">
        <f>'INFO'!$D$7</f>
        <v>0</v>
      </c>
      <c r="K1355" t="s" s="187">
        <f>'INFO'!$D$8</f>
      </c>
      <c r="L1355" s="186">
        <f>'INFO'!$D$9</f>
        <v>0</v>
      </c>
      <c r="M1355" s="186">
        <f>'INFO'!$D$10</f>
        <v>0</v>
      </c>
      <c r="N1355" t="s" s="187">
        <f>'INFO'!$D$11</f>
      </c>
      <c r="O1355" s="186">
        <f>'INFO'!$D$13</f>
        <v>0</v>
      </c>
      <c r="P1355" s="186">
        <f>'INFO'!$D$14</f>
        <v>0</v>
      </c>
      <c r="Q1355" t="s" s="187">
        <f>'INFO'!$D$15</f>
      </c>
      <c r="R1355" s="188">
        <f>'INFO'!$D$17</f>
      </c>
      <c r="S1355" t="s" s="187">
        <f>'INFO'!$D$18</f>
      </c>
      <c r="T1355" t="s" s="187">
        <f>'INFO'!$D$19</f>
      </c>
      <c r="U1355" s="186">
        <f>'INFO'!$D$22</f>
        <v>0</v>
      </c>
      <c r="V1355" s="186">
        <f>'INFO'!$D$23</f>
        <v>0</v>
      </c>
      <c r="W1355" t="s" s="187">
        <f>'INFO'!$D$24</f>
      </c>
      <c r="X1355" s="186">
        <f>'INFO'!$D$25</f>
        <v>0</v>
      </c>
      <c r="Y1355" s="186">
        <f>'INFO'!$D$26</f>
        <v>0</v>
      </c>
      <c r="Z1355" s="186">
        <f>'INFO'!$D$27</f>
        <v>0</v>
      </c>
      <c r="AA1355" t="s" s="187">
        <f>'INFO'!$D$28</f>
      </c>
      <c r="AB1355" s="186">
        <f>'INFO'!$D$29</f>
        <v>0</v>
      </c>
      <c r="AC1355" s="189">
        <f>'INFO'!$J$10</f>
        <v>0</v>
      </c>
      <c r="AD1355" s="186">
        <f>'INFO'!$J$9</f>
        <v>0</v>
      </c>
      <c r="AE1355" s="190">
        <f>IF($G$1354&gt;0,10*$G$1354/D1355,0)</f>
        <v>0</v>
      </c>
    </row>
    <row r="1356" ht="15.35" customHeight="1">
      <c r="A1356" t="s" s="180">
        <v>522</v>
      </c>
      <c r="B1356" t="s" s="204">
        <v>120</v>
      </c>
      <c r="C1356" s="205">
        <v>10083</v>
      </c>
      <c r="D1356" s="182">
        <f>_xlfn.SUMIFS('HOLDS'!R1:R155,'HOLDS'!C1:C155,B1356)+_xlfn.SUMIFS('HOLDS'!R1:R155,'HOLDS'!C1:C155,"CH.GR.MISET")</f>
        <v>0</v>
      </c>
      <c r="E1356" t="s" s="183">
        <v>10</v>
      </c>
      <c r="F1356" s="184">
        <f>VLOOKUP(B1356,'HOLDS'!C1:T155,5,FALSE)*1.05</f>
        <v>229.95</v>
      </c>
      <c r="G1356" s="182">
        <f>_xlfn.SUMIFS('HOLDS'!R1:R155,'HOLDS'!C1:C155,B1356)</f>
        <v>0</v>
      </c>
      <c r="H1356" s="185">
        <f>F1356*G1356</f>
        <v>0</v>
      </c>
      <c r="I1356" s="186">
        <f>'INFO'!$D$6</f>
        <v>0</v>
      </c>
      <c r="J1356" s="186">
        <f>'INFO'!$D$7</f>
        <v>0</v>
      </c>
      <c r="K1356" t="s" s="187">
        <f>'INFO'!$D$8</f>
      </c>
      <c r="L1356" s="186">
        <f>'INFO'!$D$9</f>
        <v>0</v>
      </c>
      <c r="M1356" s="186">
        <f>'INFO'!$D$10</f>
        <v>0</v>
      </c>
      <c r="N1356" t="s" s="187">
        <f>'INFO'!$D$11</f>
      </c>
      <c r="O1356" s="186">
        <f>'INFO'!$D$13</f>
        <v>0</v>
      </c>
      <c r="P1356" s="186">
        <f>'INFO'!$D$14</f>
        <v>0</v>
      </c>
      <c r="Q1356" t="s" s="187">
        <f>'INFO'!$D$15</f>
      </c>
      <c r="R1356" s="188">
        <f>'INFO'!$D$17</f>
      </c>
      <c r="S1356" t="s" s="187">
        <f>'INFO'!$D$18</f>
      </c>
      <c r="T1356" t="s" s="187">
        <f>'INFO'!$D$19</f>
      </c>
      <c r="U1356" s="186">
        <f>'INFO'!$D$22</f>
        <v>0</v>
      </c>
      <c r="V1356" s="186">
        <f>'INFO'!$D$23</f>
        <v>0</v>
      </c>
      <c r="W1356" t="s" s="187">
        <f>'INFO'!$D$24</f>
      </c>
      <c r="X1356" s="186">
        <f>'INFO'!$D$25</f>
        <v>0</v>
      </c>
      <c r="Y1356" s="186">
        <f>'INFO'!$D$26</f>
        <v>0</v>
      </c>
      <c r="Z1356" s="186">
        <f>'INFO'!$D$27</f>
        <v>0</v>
      </c>
      <c r="AA1356" t="s" s="187">
        <f>'INFO'!$D$28</f>
      </c>
      <c r="AB1356" s="186">
        <f>'INFO'!$D$29</f>
        <v>0</v>
      </c>
      <c r="AC1356" s="189">
        <f>'INFO'!$J$10</f>
        <v>0</v>
      </c>
      <c r="AD1356" s="186">
        <f>'INFO'!$J$9</f>
        <v>0</v>
      </c>
      <c r="AE1356" s="186">
        <f>IF($G$1354&gt;0,10*$G$1354/D1356,0)</f>
        <v>0</v>
      </c>
    </row>
    <row r="1357" ht="15.35" customHeight="1">
      <c r="A1357" t="s" s="180">
        <v>523</v>
      </c>
      <c r="B1357" t="s" s="204">
        <v>122</v>
      </c>
      <c r="C1357" s="205">
        <v>10083</v>
      </c>
      <c r="D1357" s="182">
        <f>_xlfn.SUMIFS('HOLDS'!R1:R155,'HOLDS'!C1:C155,B1357)+_xlfn.SUMIFS('HOLDS'!R1:R155,'HOLDS'!C1:C155,"CH.GR.MISET")</f>
        <v>0</v>
      </c>
      <c r="E1357" t="s" s="183">
        <v>10</v>
      </c>
      <c r="F1357" s="184">
        <f>VLOOKUP(B1357,'HOLDS'!C1:T155,5,FALSE)*1.05</f>
        <v>240.975</v>
      </c>
      <c r="G1357" s="182">
        <f>_xlfn.SUMIFS('HOLDS'!R1:R155,'HOLDS'!C1:C155,B1357)</f>
        <v>0</v>
      </c>
      <c r="H1357" s="185">
        <f>F1357*G1357</f>
        <v>0</v>
      </c>
      <c r="I1357" s="186">
        <f>'INFO'!$D$6</f>
        <v>0</v>
      </c>
      <c r="J1357" s="186">
        <f>'INFO'!$D$7</f>
        <v>0</v>
      </c>
      <c r="K1357" t="s" s="187">
        <f>'INFO'!$D$8</f>
      </c>
      <c r="L1357" s="186">
        <f>'INFO'!$D$9</f>
        <v>0</v>
      </c>
      <c r="M1357" s="186">
        <f>'INFO'!$D$10</f>
        <v>0</v>
      </c>
      <c r="N1357" t="s" s="187">
        <f>'INFO'!$D$11</f>
      </c>
      <c r="O1357" s="186">
        <f>'INFO'!$D$13</f>
        <v>0</v>
      </c>
      <c r="P1357" s="186">
        <f>'INFO'!$D$14</f>
        <v>0</v>
      </c>
      <c r="Q1357" t="s" s="187">
        <f>'INFO'!$D$15</f>
      </c>
      <c r="R1357" s="188">
        <f>'INFO'!$D$17</f>
      </c>
      <c r="S1357" t="s" s="187">
        <f>'INFO'!$D$18</f>
      </c>
      <c r="T1357" t="s" s="187">
        <f>'INFO'!$D$19</f>
      </c>
      <c r="U1357" s="186">
        <f>'INFO'!$D$22</f>
        <v>0</v>
      </c>
      <c r="V1357" s="186">
        <f>'INFO'!$D$23</f>
        <v>0</v>
      </c>
      <c r="W1357" t="s" s="187">
        <f>'INFO'!$D$24</f>
      </c>
      <c r="X1357" s="186">
        <f>'INFO'!$D$25</f>
        <v>0</v>
      </c>
      <c r="Y1357" s="186">
        <f>'INFO'!$D$26</f>
        <v>0</v>
      </c>
      <c r="Z1357" s="186">
        <f>'INFO'!$D$27</f>
        <v>0</v>
      </c>
      <c r="AA1357" t="s" s="187">
        <f>'INFO'!$D$28</f>
      </c>
      <c r="AB1357" s="186">
        <f>'INFO'!$D$29</f>
        <v>0</v>
      </c>
      <c r="AC1357" s="189">
        <f>'INFO'!$J$10</f>
        <v>0</v>
      </c>
      <c r="AD1357" s="186">
        <f>'INFO'!$J$9</f>
        <v>0</v>
      </c>
      <c r="AE1357" s="186">
        <f>IF($G$1354&gt;0,10*$G$1354/D1357,0)</f>
        <v>0</v>
      </c>
    </row>
    <row r="1358" ht="15.35" customHeight="1">
      <c r="A1358" t="s" s="180">
        <v>524</v>
      </c>
      <c r="B1358" t="s" s="204">
        <v>124</v>
      </c>
      <c r="C1358" s="205">
        <v>10083</v>
      </c>
      <c r="D1358" s="182">
        <f>_xlfn.SUMIFS('HOLDS'!R1:R155,'HOLDS'!C1:C155,B1358)+_xlfn.SUMIFS('HOLDS'!R1:R155,'HOLDS'!C1:C155,"CH.GR.MISET")</f>
        <v>0</v>
      </c>
      <c r="E1358" t="s" s="183">
        <v>10</v>
      </c>
      <c r="F1358" s="184">
        <f>VLOOKUP(B1358,'HOLDS'!C1:T155,5,FALSE)*1.05</f>
        <v>158.55</v>
      </c>
      <c r="G1358" s="182">
        <f>_xlfn.SUMIFS('HOLDS'!R1:R155,'HOLDS'!C1:C155,B1358)</f>
        <v>0</v>
      </c>
      <c r="H1358" s="185">
        <f>F1358*G1358</f>
        <v>0</v>
      </c>
      <c r="I1358" s="186">
        <f>'INFO'!$D$6</f>
        <v>0</v>
      </c>
      <c r="J1358" s="186">
        <f>'INFO'!$D$7</f>
        <v>0</v>
      </c>
      <c r="K1358" t="s" s="187">
        <f>'INFO'!$D$8</f>
      </c>
      <c r="L1358" s="186">
        <f>'INFO'!$D$9</f>
        <v>0</v>
      </c>
      <c r="M1358" s="186">
        <f>'INFO'!$D$10</f>
        <v>0</v>
      </c>
      <c r="N1358" t="s" s="187">
        <f>'INFO'!$D$11</f>
      </c>
      <c r="O1358" s="186">
        <f>'INFO'!$D$13</f>
        <v>0</v>
      </c>
      <c r="P1358" s="186">
        <f>'INFO'!$D$14</f>
        <v>0</v>
      </c>
      <c r="Q1358" t="s" s="187">
        <f>'INFO'!$D$15</f>
      </c>
      <c r="R1358" s="188">
        <f>'INFO'!$D$17</f>
      </c>
      <c r="S1358" t="s" s="187">
        <f>'INFO'!$D$18</f>
      </c>
      <c r="T1358" t="s" s="187">
        <f>'INFO'!$D$19</f>
      </c>
      <c r="U1358" s="186">
        <f>'INFO'!$D$22</f>
        <v>0</v>
      </c>
      <c r="V1358" s="186">
        <f>'INFO'!$D$23</f>
        <v>0</v>
      </c>
      <c r="W1358" t="s" s="187">
        <f>'INFO'!$D$24</f>
      </c>
      <c r="X1358" s="186">
        <f>'INFO'!$D$25</f>
        <v>0</v>
      </c>
      <c r="Y1358" s="186">
        <f>'INFO'!$D$26</f>
        <v>0</v>
      </c>
      <c r="Z1358" s="186">
        <f>'INFO'!$D$27</f>
        <v>0</v>
      </c>
      <c r="AA1358" t="s" s="187">
        <f>'INFO'!$D$28</f>
      </c>
      <c r="AB1358" s="186">
        <f>'INFO'!$D$29</f>
        <v>0</v>
      </c>
      <c r="AC1358" s="189">
        <f>'INFO'!$J$10</f>
        <v>0</v>
      </c>
      <c r="AD1358" s="186">
        <f>'INFO'!$J$9</f>
        <v>0</v>
      </c>
      <c r="AE1358" s="186">
        <f>IF($G$1354&gt;0,10*$G$1354/D1358,0)</f>
        <v>0</v>
      </c>
    </row>
    <row r="1359" ht="15.35" customHeight="1">
      <c r="A1359" t="s" s="180">
        <v>525</v>
      </c>
      <c r="B1359" t="s" s="204">
        <v>126</v>
      </c>
      <c r="C1359" s="205">
        <v>10083</v>
      </c>
      <c r="D1359" s="182">
        <f>_xlfn.SUMIFS('HOLDS'!R1:R155,'HOLDS'!C1:C155,B1359)+_xlfn.SUMIFS('HOLDS'!R1:R155,'HOLDS'!C1:C155,"CH.GR.MISET")</f>
        <v>0</v>
      </c>
      <c r="E1359" t="s" s="183">
        <v>10</v>
      </c>
      <c r="F1359" s="184">
        <f>VLOOKUP(B1359,'HOLDS'!C1:T155,5,FALSE)*1.05</f>
        <v>220.5</v>
      </c>
      <c r="G1359" s="182">
        <f>_xlfn.SUMIFS('HOLDS'!R1:R155,'HOLDS'!C1:C155,B1359)</f>
        <v>0</v>
      </c>
      <c r="H1359" s="185">
        <f>F1359*G1359</f>
        <v>0</v>
      </c>
      <c r="I1359" s="186">
        <f>'INFO'!$D$6</f>
        <v>0</v>
      </c>
      <c r="J1359" s="186">
        <f>'INFO'!$D$7</f>
        <v>0</v>
      </c>
      <c r="K1359" t="s" s="187">
        <f>'INFO'!$D$8</f>
      </c>
      <c r="L1359" s="186">
        <f>'INFO'!$D$9</f>
        <v>0</v>
      </c>
      <c r="M1359" s="186">
        <f>'INFO'!$D$10</f>
        <v>0</v>
      </c>
      <c r="N1359" t="s" s="187">
        <f>'INFO'!$D$11</f>
      </c>
      <c r="O1359" s="186">
        <f>'INFO'!$D$13</f>
        <v>0</v>
      </c>
      <c r="P1359" s="186">
        <f>'INFO'!$D$14</f>
        <v>0</v>
      </c>
      <c r="Q1359" t="s" s="187">
        <f>'INFO'!$D$15</f>
      </c>
      <c r="R1359" s="188">
        <f>'INFO'!$D$17</f>
      </c>
      <c r="S1359" t="s" s="187">
        <f>'INFO'!$D$18</f>
      </c>
      <c r="T1359" t="s" s="187">
        <f>'INFO'!$D$19</f>
      </c>
      <c r="U1359" s="186">
        <f>'INFO'!$D$22</f>
        <v>0</v>
      </c>
      <c r="V1359" s="186">
        <f>'INFO'!$D$23</f>
        <v>0</v>
      </c>
      <c r="W1359" t="s" s="187">
        <f>'INFO'!$D$24</f>
      </c>
      <c r="X1359" s="186">
        <f>'INFO'!$D$25</f>
        <v>0</v>
      </c>
      <c r="Y1359" s="186">
        <f>'INFO'!$D$26</f>
        <v>0</v>
      </c>
      <c r="Z1359" s="186">
        <f>'INFO'!$D$27</f>
        <v>0</v>
      </c>
      <c r="AA1359" t="s" s="187">
        <f>'INFO'!$D$28</f>
      </c>
      <c r="AB1359" s="186">
        <f>'INFO'!$D$29</f>
        <v>0</v>
      </c>
      <c r="AC1359" s="189">
        <f>'INFO'!$J$10</f>
        <v>0</v>
      </c>
      <c r="AD1359" s="186">
        <f>'INFO'!$J$9</f>
        <v>0</v>
      </c>
      <c r="AE1359" s="186">
        <f>IF($G$1354&gt;0,10*$G$1354/D1359,0)</f>
        <v>0</v>
      </c>
    </row>
    <row r="1360" ht="15.35" customHeight="1">
      <c r="A1360" t="s" s="180">
        <v>526</v>
      </c>
      <c r="B1360" t="s" s="204">
        <v>128</v>
      </c>
      <c r="C1360" s="205">
        <v>10083</v>
      </c>
      <c r="D1360" s="182">
        <f>_xlfn.SUMIFS('HOLDS'!R1:R155,'HOLDS'!C1:C155,B1360)+_xlfn.SUMIFS('HOLDS'!R1:R155,'HOLDS'!C1:C155,"CH.GR.MISET")</f>
        <v>0</v>
      </c>
      <c r="E1360" t="s" s="183">
        <v>10</v>
      </c>
      <c r="F1360" s="184">
        <f>VLOOKUP(B1360,'HOLDS'!C1:T155,5,FALSE)*1.05</f>
        <v>225.75</v>
      </c>
      <c r="G1360" s="182">
        <f>_xlfn.SUMIFS('HOLDS'!R1:R155,'HOLDS'!C1:C155,B1360)</f>
        <v>0</v>
      </c>
      <c r="H1360" s="185">
        <f>F1360*G1360</f>
        <v>0</v>
      </c>
      <c r="I1360" s="186">
        <f>'INFO'!$D$6</f>
        <v>0</v>
      </c>
      <c r="J1360" s="186">
        <f>'INFO'!$D$7</f>
        <v>0</v>
      </c>
      <c r="K1360" t="s" s="187">
        <f>'INFO'!$D$8</f>
      </c>
      <c r="L1360" s="186">
        <f>'INFO'!$D$9</f>
        <v>0</v>
      </c>
      <c r="M1360" s="186">
        <f>'INFO'!$D$10</f>
        <v>0</v>
      </c>
      <c r="N1360" t="s" s="187">
        <f>'INFO'!$D$11</f>
      </c>
      <c r="O1360" s="186">
        <f>'INFO'!$D$13</f>
        <v>0</v>
      </c>
      <c r="P1360" s="186">
        <f>'INFO'!$D$14</f>
        <v>0</v>
      </c>
      <c r="Q1360" t="s" s="187">
        <f>'INFO'!$D$15</f>
      </c>
      <c r="R1360" s="188">
        <f>'INFO'!$D$17</f>
      </c>
      <c r="S1360" t="s" s="187">
        <f>'INFO'!$D$18</f>
      </c>
      <c r="T1360" t="s" s="187">
        <f>'INFO'!$D$19</f>
      </c>
      <c r="U1360" s="186">
        <f>'INFO'!$D$22</f>
        <v>0</v>
      </c>
      <c r="V1360" s="186">
        <f>'INFO'!$D$23</f>
        <v>0</v>
      </c>
      <c r="W1360" t="s" s="187">
        <f>'INFO'!$D$24</f>
      </c>
      <c r="X1360" s="186">
        <f>'INFO'!$D$25</f>
        <v>0</v>
      </c>
      <c r="Y1360" s="186">
        <f>'INFO'!$D$26</f>
        <v>0</v>
      </c>
      <c r="Z1360" s="186">
        <f>'INFO'!$D$27</f>
        <v>0</v>
      </c>
      <c r="AA1360" t="s" s="187">
        <f>'INFO'!$D$28</f>
      </c>
      <c r="AB1360" s="186">
        <f>'INFO'!$D$29</f>
        <v>0</v>
      </c>
      <c r="AC1360" s="189">
        <f>'INFO'!$J$10</f>
        <v>0</v>
      </c>
      <c r="AD1360" s="186">
        <f>'INFO'!$J$9</f>
        <v>0</v>
      </c>
      <c r="AE1360" s="186">
        <f>IF($G$1354&gt;0,10*$G$1354/D1360,0)</f>
        <v>0</v>
      </c>
    </row>
    <row r="1361" ht="15.35" customHeight="1">
      <c r="A1361" t="s" s="180">
        <v>527</v>
      </c>
      <c r="B1361" t="s" s="204">
        <v>130</v>
      </c>
      <c r="C1361" s="205">
        <v>10083</v>
      </c>
      <c r="D1361" s="182">
        <f>_xlfn.SUMIFS('HOLDS'!R1:R155,'HOLDS'!C1:C155,B1361)+_xlfn.SUMIFS('HOLDS'!R1:R155,'HOLDS'!C1:C155,"CH.GR.MISET")</f>
        <v>0</v>
      </c>
      <c r="E1361" t="s" s="183">
        <v>10</v>
      </c>
      <c r="F1361" s="184">
        <f>VLOOKUP(B1361,'HOLDS'!C1:T155,5,FALSE)*1.05</f>
        <v>166.95</v>
      </c>
      <c r="G1361" s="182">
        <f>_xlfn.SUMIFS('HOLDS'!R1:R155,'HOLDS'!C1:C155,B1361)</f>
        <v>0</v>
      </c>
      <c r="H1361" s="185">
        <f>F1361*G1361</f>
        <v>0</v>
      </c>
      <c r="I1361" s="186">
        <f>'INFO'!$D$6</f>
        <v>0</v>
      </c>
      <c r="J1361" s="186">
        <f>'INFO'!$D$7</f>
        <v>0</v>
      </c>
      <c r="K1361" t="s" s="187">
        <f>'INFO'!$D$8</f>
      </c>
      <c r="L1361" s="186">
        <f>'INFO'!$D$9</f>
        <v>0</v>
      </c>
      <c r="M1361" s="186">
        <f>'INFO'!$D$10</f>
        <v>0</v>
      </c>
      <c r="N1361" t="s" s="187">
        <f>'INFO'!$D$11</f>
      </c>
      <c r="O1361" s="186">
        <f>'INFO'!$D$13</f>
        <v>0</v>
      </c>
      <c r="P1361" s="186">
        <f>'INFO'!$D$14</f>
        <v>0</v>
      </c>
      <c r="Q1361" t="s" s="187">
        <f>'INFO'!$D$15</f>
      </c>
      <c r="R1361" s="188">
        <f>'INFO'!$D$17</f>
      </c>
      <c r="S1361" t="s" s="187">
        <f>'INFO'!$D$18</f>
      </c>
      <c r="T1361" t="s" s="187">
        <f>'INFO'!$D$19</f>
      </c>
      <c r="U1361" s="186">
        <f>'INFO'!$D$22</f>
        <v>0</v>
      </c>
      <c r="V1361" s="186">
        <f>'INFO'!$D$23</f>
        <v>0</v>
      </c>
      <c r="W1361" t="s" s="187">
        <f>'INFO'!$D$24</f>
      </c>
      <c r="X1361" s="186">
        <f>'INFO'!$D$25</f>
        <v>0</v>
      </c>
      <c r="Y1361" s="186">
        <f>'INFO'!$D$26</f>
        <v>0</v>
      </c>
      <c r="Z1361" s="186">
        <f>'INFO'!$D$27</f>
        <v>0</v>
      </c>
      <c r="AA1361" t="s" s="187">
        <f>'INFO'!$D$28</f>
      </c>
      <c r="AB1361" s="186">
        <f>'INFO'!$D$29</f>
        <v>0</v>
      </c>
      <c r="AC1361" s="189">
        <f>'INFO'!$J$10</f>
        <v>0</v>
      </c>
      <c r="AD1361" s="186">
        <f>'INFO'!$J$9</f>
        <v>0</v>
      </c>
      <c r="AE1361" s="186">
        <f>IF($G$1354&gt;0,10*$G$1354/D1361,0)</f>
        <v>0</v>
      </c>
    </row>
    <row r="1362" ht="15.35" customHeight="1">
      <c r="A1362" t="s" s="180">
        <v>528</v>
      </c>
      <c r="B1362" t="s" s="204">
        <v>132</v>
      </c>
      <c r="C1362" s="205">
        <v>10083</v>
      </c>
      <c r="D1362" s="182">
        <f>_xlfn.SUMIFS('HOLDS'!R1:R155,'HOLDS'!C1:C155,B1362)+_xlfn.SUMIFS('HOLDS'!R1:R155,'HOLDS'!C1:C155,"CH.GR.MISET")</f>
        <v>0</v>
      </c>
      <c r="E1362" t="s" s="183">
        <v>10</v>
      </c>
      <c r="F1362" s="184">
        <f>VLOOKUP(B1362,'HOLDS'!C1:T155,5,FALSE)*1.05</f>
        <v>132.825</v>
      </c>
      <c r="G1362" s="182">
        <f>_xlfn.SUMIFS('HOLDS'!R1:R155,'HOLDS'!C1:C155,B1362)</f>
        <v>0</v>
      </c>
      <c r="H1362" s="185">
        <f>F1362*G1362</f>
        <v>0</v>
      </c>
      <c r="I1362" s="186">
        <f>'INFO'!$D$6</f>
        <v>0</v>
      </c>
      <c r="J1362" s="186">
        <f>'INFO'!$D$7</f>
        <v>0</v>
      </c>
      <c r="K1362" t="s" s="187">
        <f>'INFO'!$D$8</f>
      </c>
      <c r="L1362" s="186">
        <f>'INFO'!$D$9</f>
        <v>0</v>
      </c>
      <c r="M1362" s="186">
        <f>'INFO'!$D$10</f>
        <v>0</v>
      </c>
      <c r="N1362" t="s" s="187">
        <f>'INFO'!$D$11</f>
      </c>
      <c r="O1362" s="186">
        <f>'INFO'!$D$13</f>
        <v>0</v>
      </c>
      <c r="P1362" s="186">
        <f>'INFO'!$D$14</f>
        <v>0</v>
      </c>
      <c r="Q1362" t="s" s="187">
        <f>'INFO'!$D$15</f>
      </c>
      <c r="R1362" s="188">
        <f>'INFO'!$D$17</f>
      </c>
      <c r="S1362" t="s" s="187">
        <f>'INFO'!$D$18</f>
      </c>
      <c r="T1362" t="s" s="187">
        <f>'INFO'!$D$19</f>
      </c>
      <c r="U1362" s="186">
        <f>'INFO'!$D$22</f>
        <v>0</v>
      </c>
      <c r="V1362" s="186">
        <f>'INFO'!$D$23</f>
        <v>0</v>
      </c>
      <c r="W1362" t="s" s="187">
        <f>'INFO'!$D$24</f>
      </c>
      <c r="X1362" s="186">
        <f>'INFO'!$D$25</f>
        <v>0</v>
      </c>
      <c r="Y1362" s="186">
        <f>'INFO'!$D$26</f>
        <v>0</v>
      </c>
      <c r="Z1362" s="186">
        <f>'INFO'!$D$27</f>
        <v>0</v>
      </c>
      <c r="AA1362" t="s" s="187">
        <f>'INFO'!$D$28</f>
      </c>
      <c r="AB1362" s="186">
        <f>'INFO'!$D$29</f>
        <v>0</v>
      </c>
      <c r="AC1362" s="189">
        <f>'INFO'!$J$10</f>
        <v>0</v>
      </c>
      <c r="AD1362" s="186">
        <f>'INFO'!$J$9</f>
        <v>0</v>
      </c>
      <c r="AE1362" s="186">
        <f>IF($G$1354&gt;0,10*$G$1354/D1362,0)</f>
        <v>0</v>
      </c>
    </row>
    <row r="1363" ht="15.35" customHeight="1">
      <c r="A1363" t="s" s="180">
        <v>529</v>
      </c>
      <c r="B1363" t="s" s="204">
        <v>134</v>
      </c>
      <c r="C1363" s="205">
        <v>10083</v>
      </c>
      <c r="D1363" s="182">
        <f>_xlfn.SUMIFS('HOLDS'!R1:R155,'HOLDS'!C1:C155,B1363)+_xlfn.SUMIFS('HOLDS'!R1:R155,'HOLDS'!C1:C155,"CH.GR.MISET")</f>
        <v>0</v>
      </c>
      <c r="E1363" t="s" s="183">
        <v>10</v>
      </c>
      <c r="F1363" s="184">
        <f>VLOOKUP(B1363,'HOLDS'!C1:T155,5,FALSE)*1.05</f>
        <v>130.2</v>
      </c>
      <c r="G1363" s="182">
        <f>_xlfn.SUMIFS('HOLDS'!R1:R155,'HOLDS'!C1:C155,B1363)</f>
        <v>0</v>
      </c>
      <c r="H1363" s="185">
        <f>F1363*G1363</f>
        <v>0</v>
      </c>
      <c r="I1363" s="186">
        <f>'INFO'!$D$6</f>
        <v>0</v>
      </c>
      <c r="J1363" s="186">
        <f>'INFO'!$D$7</f>
        <v>0</v>
      </c>
      <c r="K1363" t="s" s="187">
        <f>'INFO'!$D$8</f>
      </c>
      <c r="L1363" s="186">
        <f>'INFO'!$D$9</f>
        <v>0</v>
      </c>
      <c r="M1363" s="186">
        <f>'INFO'!$D$10</f>
        <v>0</v>
      </c>
      <c r="N1363" t="s" s="187">
        <f>'INFO'!$D$11</f>
      </c>
      <c r="O1363" s="186">
        <f>'INFO'!$D$13</f>
        <v>0</v>
      </c>
      <c r="P1363" s="186">
        <f>'INFO'!$D$14</f>
        <v>0</v>
      </c>
      <c r="Q1363" t="s" s="187">
        <f>'INFO'!$D$15</f>
      </c>
      <c r="R1363" s="188">
        <f>'INFO'!$D$17</f>
      </c>
      <c r="S1363" t="s" s="187">
        <f>'INFO'!$D$18</f>
      </c>
      <c r="T1363" t="s" s="187">
        <f>'INFO'!$D$19</f>
      </c>
      <c r="U1363" s="186">
        <f>'INFO'!$D$22</f>
        <v>0</v>
      </c>
      <c r="V1363" s="186">
        <f>'INFO'!$D$23</f>
        <v>0</v>
      </c>
      <c r="W1363" t="s" s="187">
        <f>'INFO'!$D$24</f>
      </c>
      <c r="X1363" s="186">
        <f>'INFO'!$D$25</f>
        <v>0</v>
      </c>
      <c r="Y1363" s="186">
        <f>'INFO'!$D$26</f>
        <v>0</v>
      </c>
      <c r="Z1363" s="186">
        <f>'INFO'!$D$27</f>
        <v>0</v>
      </c>
      <c r="AA1363" t="s" s="187">
        <f>'INFO'!$D$28</f>
      </c>
      <c r="AB1363" s="186">
        <f>'INFO'!$D$29</f>
        <v>0</v>
      </c>
      <c r="AC1363" s="189">
        <f>'INFO'!$J$10</f>
        <v>0</v>
      </c>
      <c r="AD1363" s="186">
        <f>'INFO'!$J$9</f>
        <v>0</v>
      </c>
      <c r="AE1363" s="186">
        <f>IF($G$1354&gt;0,10*$G$1354/D1363,0)</f>
        <v>0</v>
      </c>
    </row>
    <row r="1364" ht="15.35" customHeight="1">
      <c r="A1364" t="s" s="180">
        <v>530</v>
      </c>
      <c r="B1364" t="s" s="204">
        <v>136</v>
      </c>
      <c r="C1364" s="205">
        <v>10083</v>
      </c>
      <c r="D1364" s="182">
        <f>_xlfn.SUMIFS('HOLDS'!R1:R155,'HOLDS'!C1:C155,B1364)+_xlfn.SUMIFS('HOLDS'!R1:R155,'HOLDS'!C1:C155,"CH.GR.MISET")</f>
        <v>0</v>
      </c>
      <c r="E1364" t="s" s="183">
        <v>10</v>
      </c>
      <c r="F1364" s="184">
        <f>VLOOKUP(B1364,'HOLDS'!C1:T155,5,FALSE)*1.05</f>
        <v>165.375</v>
      </c>
      <c r="G1364" s="182">
        <f>_xlfn.SUMIFS('HOLDS'!R1:R155,'HOLDS'!C1:C155,B1364)</f>
        <v>0</v>
      </c>
      <c r="H1364" s="185">
        <f>F1364*G1364</f>
        <v>0</v>
      </c>
      <c r="I1364" s="186">
        <f>'INFO'!$D$6</f>
        <v>0</v>
      </c>
      <c r="J1364" s="186">
        <f>'INFO'!$D$7</f>
        <v>0</v>
      </c>
      <c r="K1364" t="s" s="187">
        <f>'INFO'!$D$8</f>
      </c>
      <c r="L1364" s="186">
        <f>'INFO'!$D$9</f>
        <v>0</v>
      </c>
      <c r="M1364" s="186">
        <f>'INFO'!$D$10</f>
        <v>0</v>
      </c>
      <c r="N1364" t="s" s="187">
        <f>'INFO'!$D$11</f>
      </c>
      <c r="O1364" s="186">
        <f>'INFO'!$D$13</f>
        <v>0</v>
      </c>
      <c r="P1364" s="186">
        <f>'INFO'!$D$14</f>
        <v>0</v>
      </c>
      <c r="Q1364" t="s" s="187">
        <f>'INFO'!$D$15</f>
      </c>
      <c r="R1364" s="188">
        <f>'INFO'!$D$17</f>
      </c>
      <c r="S1364" t="s" s="187">
        <f>'INFO'!$D$18</f>
      </c>
      <c r="T1364" t="s" s="187">
        <f>'INFO'!$D$19</f>
      </c>
      <c r="U1364" s="186">
        <f>'INFO'!$D$22</f>
        <v>0</v>
      </c>
      <c r="V1364" s="186">
        <f>'INFO'!$D$23</f>
        <v>0</v>
      </c>
      <c r="W1364" t="s" s="187">
        <f>'INFO'!$D$24</f>
      </c>
      <c r="X1364" s="186">
        <f>'INFO'!$D$25</f>
        <v>0</v>
      </c>
      <c r="Y1364" s="186">
        <f>'INFO'!$D$26</f>
        <v>0</v>
      </c>
      <c r="Z1364" s="186">
        <f>'INFO'!$D$27</f>
        <v>0</v>
      </c>
      <c r="AA1364" t="s" s="187">
        <f>'INFO'!$D$28</f>
      </c>
      <c r="AB1364" s="186">
        <f>'INFO'!$D$29</f>
        <v>0</v>
      </c>
      <c r="AC1364" s="189">
        <f>'INFO'!$J$10</f>
        <v>0</v>
      </c>
      <c r="AD1364" s="186">
        <f>'INFO'!$J$9</f>
        <v>0</v>
      </c>
      <c r="AE1364" s="186">
        <f>IF($G$1354&gt;0,10*$G$1354/D1364,0)</f>
        <v>0</v>
      </c>
    </row>
    <row r="1365" ht="15.35" customHeight="1">
      <c r="A1365" t="s" s="180">
        <v>531</v>
      </c>
      <c r="B1365" t="s" s="204">
        <v>138</v>
      </c>
      <c r="C1365" s="205">
        <v>10083</v>
      </c>
      <c r="D1365" s="182">
        <f>_xlfn.SUMIFS('HOLDS'!R1:R155,'HOLDS'!C1:C155,B1365)+_xlfn.SUMIFS('HOLDS'!R1:R155,'HOLDS'!C1:C155,"CH.GR.MISET")</f>
        <v>0</v>
      </c>
      <c r="E1365" t="s" s="183">
        <v>10</v>
      </c>
      <c r="F1365" s="184">
        <f>VLOOKUP(B1365,'HOLDS'!C1:T155,5,FALSE)*1.05</f>
        <v>167.475</v>
      </c>
      <c r="G1365" s="182">
        <f>_xlfn.SUMIFS('HOLDS'!R1:R155,'HOLDS'!C1:C155,B1365)</f>
        <v>0</v>
      </c>
      <c r="H1365" s="185">
        <f>F1365*G1365</f>
        <v>0</v>
      </c>
      <c r="I1365" s="186">
        <f>'INFO'!$D$6</f>
        <v>0</v>
      </c>
      <c r="J1365" s="186">
        <f>'INFO'!$D$7</f>
        <v>0</v>
      </c>
      <c r="K1365" t="s" s="187">
        <f>'INFO'!$D$8</f>
      </c>
      <c r="L1365" s="186">
        <f>'INFO'!$D$9</f>
        <v>0</v>
      </c>
      <c r="M1365" s="186">
        <f>'INFO'!$D$10</f>
        <v>0</v>
      </c>
      <c r="N1365" t="s" s="187">
        <f>'INFO'!$D$11</f>
      </c>
      <c r="O1365" s="186">
        <f>'INFO'!$D$13</f>
        <v>0</v>
      </c>
      <c r="P1365" s="186">
        <f>'INFO'!$D$14</f>
        <v>0</v>
      </c>
      <c r="Q1365" t="s" s="187">
        <f>'INFO'!$D$15</f>
      </c>
      <c r="R1365" s="188">
        <f>'INFO'!$D$17</f>
      </c>
      <c r="S1365" t="s" s="187">
        <f>'INFO'!$D$18</f>
      </c>
      <c r="T1365" t="s" s="187">
        <f>'INFO'!$D$19</f>
      </c>
      <c r="U1365" s="186">
        <f>'INFO'!$D$22</f>
        <v>0</v>
      </c>
      <c r="V1365" s="186">
        <f>'INFO'!$D$23</f>
        <v>0</v>
      </c>
      <c r="W1365" t="s" s="187">
        <f>'INFO'!$D$24</f>
      </c>
      <c r="X1365" s="186">
        <f>'INFO'!$D$25</f>
        <v>0</v>
      </c>
      <c r="Y1365" s="186">
        <f>'INFO'!$D$26</f>
        <v>0</v>
      </c>
      <c r="Z1365" s="186">
        <f>'INFO'!$D$27</f>
        <v>0</v>
      </c>
      <c r="AA1365" t="s" s="187">
        <f>'INFO'!$D$28</f>
      </c>
      <c r="AB1365" s="186">
        <f>'INFO'!$D$29</f>
        <v>0</v>
      </c>
      <c r="AC1365" s="189">
        <f>'INFO'!$J$10</f>
        <v>0</v>
      </c>
      <c r="AD1365" s="186">
        <f>'INFO'!$J$9</f>
        <v>0</v>
      </c>
      <c r="AE1365" s="186">
        <f>IF($G$1354&gt;0,10*$G$1354/D1365,0)</f>
        <v>0</v>
      </c>
    </row>
    <row r="1366" ht="15.35" customHeight="1">
      <c r="A1366" t="s" s="180">
        <v>532</v>
      </c>
      <c r="B1366" t="s" s="204">
        <v>141</v>
      </c>
      <c r="C1366" s="205">
        <v>10083</v>
      </c>
      <c r="D1366" s="182">
        <f>_xlfn.SUMIFS('HOLDS'!R1:R155,'HOLDS'!C1:C155,B1366)+_xlfn.SUMIFS('HOLDS'!R1:R155,'HOLDS'!C1:C155,"CH.GR.MISET")</f>
        <v>0</v>
      </c>
      <c r="E1366" t="s" s="183">
        <v>10</v>
      </c>
      <c r="F1366" s="184">
        <f>VLOOKUP(B1366,'HOLDS'!C1:T155,5,FALSE)*1.05</f>
        <v>163.8</v>
      </c>
      <c r="G1366" s="182">
        <f>_xlfn.SUMIFS('HOLDS'!R1:R155,'HOLDS'!C1:C155,B1366)</f>
        <v>0</v>
      </c>
      <c r="H1366" s="185">
        <f>F1366*G1366</f>
        <v>0</v>
      </c>
      <c r="I1366" s="186">
        <f>'INFO'!$D$6</f>
        <v>0</v>
      </c>
      <c r="J1366" s="186">
        <f>'INFO'!$D$7</f>
        <v>0</v>
      </c>
      <c r="K1366" t="s" s="187">
        <f>'INFO'!$D$8</f>
      </c>
      <c r="L1366" s="186">
        <f>'INFO'!$D$9</f>
        <v>0</v>
      </c>
      <c r="M1366" s="186">
        <f>'INFO'!$D$10</f>
        <v>0</v>
      </c>
      <c r="N1366" t="s" s="187">
        <f>'INFO'!$D$11</f>
      </c>
      <c r="O1366" s="186">
        <f>'INFO'!$D$13</f>
        <v>0</v>
      </c>
      <c r="P1366" s="186">
        <f>'INFO'!$D$14</f>
        <v>0</v>
      </c>
      <c r="Q1366" t="s" s="187">
        <f>'INFO'!$D$15</f>
      </c>
      <c r="R1366" s="188">
        <f>'INFO'!$D$17</f>
      </c>
      <c r="S1366" t="s" s="187">
        <f>'INFO'!$D$18</f>
      </c>
      <c r="T1366" t="s" s="187">
        <f>'INFO'!$D$19</f>
      </c>
      <c r="U1366" s="186">
        <f>'INFO'!$D$22</f>
        <v>0</v>
      </c>
      <c r="V1366" s="186">
        <f>'INFO'!$D$23</f>
        <v>0</v>
      </c>
      <c r="W1366" t="s" s="187">
        <f>'INFO'!$D$24</f>
      </c>
      <c r="X1366" s="186">
        <f>'INFO'!$D$25</f>
        <v>0</v>
      </c>
      <c r="Y1366" s="186">
        <f>'INFO'!$D$26</f>
        <v>0</v>
      </c>
      <c r="Z1366" s="186">
        <f>'INFO'!$D$27</f>
        <v>0</v>
      </c>
      <c r="AA1366" t="s" s="187">
        <f>'INFO'!$D$28</f>
      </c>
      <c r="AB1366" s="186">
        <f>'INFO'!$D$29</f>
        <v>0</v>
      </c>
      <c r="AC1366" s="189">
        <f>'INFO'!$J$10</f>
        <v>0</v>
      </c>
      <c r="AD1366" s="186">
        <f>'INFO'!$J$9</f>
        <v>0</v>
      </c>
      <c r="AE1366" s="186">
        <f>IF($G$1354&gt;0,10*$G$1354/D1366,0)</f>
        <v>0</v>
      </c>
    </row>
    <row r="1367" ht="15.35" customHeight="1">
      <c r="A1367" t="s" s="180">
        <v>533</v>
      </c>
      <c r="B1367" t="s" s="204">
        <v>143</v>
      </c>
      <c r="C1367" s="205">
        <v>10083</v>
      </c>
      <c r="D1367" s="182">
        <f>_xlfn.SUMIFS('HOLDS'!R1:R155,'HOLDS'!C1:C155,B1367)+_xlfn.SUMIFS('HOLDS'!R1:R155,'HOLDS'!C1:C155,"CH.GR.MISET")</f>
        <v>0</v>
      </c>
      <c r="E1367" t="s" s="183">
        <v>10</v>
      </c>
      <c r="F1367" s="184">
        <f>VLOOKUP(B1367,'HOLDS'!C1:T155,5,FALSE)*1.05</f>
        <v>198.975</v>
      </c>
      <c r="G1367" s="182">
        <f>_xlfn.SUMIFS('HOLDS'!R1:R155,'HOLDS'!C1:C155,B1367)</f>
        <v>0</v>
      </c>
      <c r="H1367" s="185">
        <f>F1367*G1367</f>
        <v>0</v>
      </c>
      <c r="I1367" s="186">
        <f>'INFO'!$D$6</f>
        <v>0</v>
      </c>
      <c r="J1367" s="186">
        <f>'INFO'!$D$7</f>
        <v>0</v>
      </c>
      <c r="K1367" t="s" s="187">
        <f>'INFO'!$D$8</f>
      </c>
      <c r="L1367" s="186">
        <f>'INFO'!$D$9</f>
        <v>0</v>
      </c>
      <c r="M1367" s="186">
        <f>'INFO'!$D$10</f>
        <v>0</v>
      </c>
      <c r="N1367" t="s" s="187">
        <f>'INFO'!$D$11</f>
      </c>
      <c r="O1367" s="186">
        <f>'INFO'!$D$13</f>
        <v>0</v>
      </c>
      <c r="P1367" s="186">
        <f>'INFO'!$D$14</f>
        <v>0</v>
      </c>
      <c r="Q1367" t="s" s="187">
        <f>'INFO'!$D$15</f>
      </c>
      <c r="R1367" s="188">
        <f>'INFO'!$D$17</f>
      </c>
      <c r="S1367" t="s" s="187">
        <f>'INFO'!$D$18</f>
      </c>
      <c r="T1367" t="s" s="187">
        <f>'INFO'!$D$19</f>
      </c>
      <c r="U1367" s="186">
        <f>'INFO'!$D$22</f>
        <v>0</v>
      </c>
      <c r="V1367" s="186">
        <f>'INFO'!$D$23</f>
        <v>0</v>
      </c>
      <c r="W1367" t="s" s="187">
        <f>'INFO'!$D$24</f>
      </c>
      <c r="X1367" s="186">
        <f>'INFO'!$D$25</f>
        <v>0</v>
      </c>
      <c r="Y1367" s="186">
        <f>'INFO'!$D$26</f>
        <v>0</v>
      </c>
      <c r="Z1367" s="186">
        <f>'INFO'!$D$27</f>
        <v>0</v>
      </c>
      <c r="AA1367" t="s" s="187">
        <f>'INFO'!$D$28</f>
      </c>
      <c r="AB1367" s="186">
        <f>'INFO'!$D$29</f>
        <v>0</v>
      </c>
      <c r="AC1367" s="189">
        <f>'INFO'!$J$10</f>
        <v>0</v>
      </c>
      <c r="AD1367" s="186">
        <f>'INFO'!$J$9</f>
        <v>0</v>
      </c>
      <c r="AE1367" s="186">
        <f>IF($G$1354&gt;0,10*$G$1354/D1367,0)</f>
        <v>0</v>
      </c>
    </row>
    <row r="1368" ht="15.35" customHeight="1">
      <c r="A1368" t="s" s="180">
        <v>534</v>
      </c>
      <c r="B1368" t="s" s="204">
        <v>145</v>
      </c>
      <c r="C1368" s="205">
        <v>10083</v>
      </c>
      <c r="D1368" s="182">
        <f>_xlfn.SUMIFS('HOLDS'!R1:R155,'HOLDS'!C1:C155,B1368)+_xlfn.SUMIFS('HOLDS'!R1:R155,'HOLDS'!C1:C155,"CH.GR.MISET")</f>
        <v>0</v>
      </c>
      <c r="E1368" t="s" s="183">
        <v>10</v>
      </c>
      <c r="F1368" s="184">
        <f>VLOOKUP(B1368,'HOLDS'!C1:T155,5,FALSE)*1.05</f>
        <v>144.9</v>
      </c>
      <c r="G1368" s="182">
        <f>_xlfn.SUMIFS('HOLDS'!R1:R155,'HOLDS'!C1:C155,B1368)</f>
        <v>0</v>
      </c>
      <c r="H1368" s="185">
        <f>F1368*G1368</f>
        <v>0</v>
      </c>
      <c r="I1368" s="186">
        <f>'INFO'!$D$6</f>
        <v>0</v>
      </c>
      <c r="J1368" s="186">
        <f>'INFO'!$D$7</f>
        <v>0</v>
      </c>
      <c r="K1368" t="s" s="187">
        <f>'INFO'!$D$8</f>
      </c>
      <c r="L1368" s="186">
        <f>'INFO'!$D$9</f>
        <v>0</v>
      </c>
      <c r="M1368" s="186">
        <f>'INFO'!$D$10</f>
        <v>0</v>
      </c>
      <c r="N1368" t="s" s="187">
        <f>'INFO'!$D$11</f>
      </c>
      <c r="O1368" s="186">
        <f>'INFO'!$D$13</f>
        <v>0</v>
      </c>
      <c r="P1368" s="186">
        <f>'INFO'!$D$14</f>
        <v>0</v>
      </c>
      <c r="Q1368" t="s" s="187">
        <f>'INFO'!$D$15</f>
      </c>
      <c r="R1368" s="188">
        <f>'INFO'!$D$17</f>
      </c>
      <c r="S1368" t="s" s="187">
        <f>'INFO'!$D$18</f>
      </c>
      <c r="T1368" t="s" s="187">
        <f>'INFO'!$D$19</f>
      </c>
      <c r="U1368" s="186">
        <f>'INFO'!$D$22</f>
        <v>0</v>
      </c>
      <c r="V1368" s="186">
        <f>'INFO'!$D$23</f>
        <v>0</v>
      </c>
      <c r="W1368" t="s" s="187">
        <f>'INFO'!$D$24</f>
      </c>
      <c r="X1368" s="186">
        <f>'INFO'!$D$25</f>
        <v>0</v>
      </c>
      <c r="Y1368" s="186">
        <f>'INFO'!$D$26</f>
        <v>0</v>
      </c>
      <c r="Z1368" s="186">
        <f>'INFO'!$D$27</f>
        <v>0</v>
      </c>
      <c r="AA1368" t="s" s="187">
        <f>'INFO'!$D$28</f>
      </c>
      <c r="AB1368" s="186">
        <f>'INFO'!$D$29</f>
        <v>0</v>
      </c>
      <c r="AC1368" s="189">
        <f>'INFO'!$J$10</f>
        <v>0</v>
      </c>
      <c r="AD1368" s="186">
        <f>'INFO'!$J$9</f>
        <v>0</v>
      </c>
      <c r="AE1368" s="186">
        <f>IF($G$1354&gt;0,10*$G$1354/D1368,0)</f>
        <v>0</v>
      </c>
    </row>
    <row r="1369" ht="15.35" customHeight="1">
      <c r="A1369" t="s" s="180">
        <v>535</v>
      </c>
      <c r="B1369" t="s" s="204">
        <v>147</v>
      </c>
      <c r="C1369" s="205">
        <v>10083</v>
      </c>
      <c r="D1369" s="182">
        <f>_xlfn.SUMIFS('HOLDS'!R1:R155,'HOLDS'!C1:C155,B1369)+_xlfn.SUMIFS('HOLDS'!R1:R155,'HOLDS'!C1:C155,"CH.GR.MISET")</f>
        <v>0</v>
      </c>
      <c r="E1369" t="s" s="183">
        <v>10</v>
      </c>
      <c r="F1369" s="184">
        <f>VLOOKUP(B1369,'HOLDS'!C1:T155,5,FALSE)*1.05</f>
        <v>138.075</v>
      </c>
      <c r="G1369" s="182">
        <f>_xlfn.SUMIFS('HOLDS'!R1:R155,'HOLDS'!C1:C155,B1369)</f>
        <v>0</v>
      </c>
      <c r="H1369" s="185">
        <f>F1369*G1369</f>
        <v>0</v>
      </c>
      <c r="I1369" s="186">
        <f>'INFO'!$D$6</f>
        <v>0</v>
      </c>
      <c r="J1369" s="186">
        <f>'INFO'!$D$7</f>
        <v>0</v>
      </c>
      <c r="K1369" t="s" s="187">
        <f>'INFO'!$D$8</f>
      </c>
      <c r="L1369" s="186">
        <f>'INFO'!$D$9</f>
        <v>0</v>
      </c>
      <c r="M1369" s="186">
        <f>'INFO'!$D$10</f>
        <v>0</v>
      </c>
      <c r="N1369" t="s" s="187">
        <f>'INFO'!$D$11</f>
      </c>
      <c r="O1369" s="186">
        <f>'INFO'!$D$13</f>
        <v>0</v>
      </c>
      <c r="P1369" s="186">
        <f>'INFO'!$D$14</f>
        <v>0</v>
      </c>
      <c r="Q1369" t="s" s="187">
        <f>'INFO'!$D$15</f>
      </c>
      <c r="R1369" s="188">
        <f>'INFO'!$D$17</f>
      </c>
      <c r="S1369" t="s" s="187">
        <f>'INFO'!$D$18</f>
      </c>
      <c r="T1369" t="s" s="187">
        <f>'INFO'!$D$19</f>
      </c>
      <c r="U1369" s="186">
        <f>'INFO'!$D$22</f>
        <v>0</v>
      </c>
      <c r="V1369" s="186">
        <f>'INFO'!$D$23</f>
        <v>0</v>
      </c>
      <c r="W1369" t="s" s="187">
        <f>'INFO'!$D$24</f>
      </c>
      <c r="X1369" s="186">
        <f>'INFO'!$D$25</f>
        <v>0</v>
      </c>
      <c r="Y1369" s="186">
        <f>'INFO'!$D$26</f>
        <v>0</v>
      </c>
      <c r="Z1369" s="186">
        <f>'INFO'!$D$27</f>
        <v>0</v>
      </c>
      <c r="AA1369" t="s" s="187">
        <f>'INFO'!$D$28</f>
      </c>
      <c r="AB1369" s="186">
        <f>'INFO'!$D$29</f>
        <v>0</v>
      </c>
      <c r="AC1369" s="189">
        <f>'INFO'!$J$10</f>
        <v>0</v>
      </c>
      <c r="AD1369" s="186">
        <f>'INFO'!$J$9</f>
        <v>0</v>
      </c>
      <c r="AE1369" s="186">
        <f>IF($G$1354&gt;0,10*$G$1354/D1369,0)</f>
        <v>0</v>
      </c>
    </row>
    <row r="1370" ht="15.35" customHeight="1">
      <c r="A1370" t="s" s="180">
        <v>536</v>
      </c>
      <c r="B1370" t="s" s="204">
        <v>149</v>
      </c>
      <c r="C1370" s="205">
        <v>10083</v>
      </c>
      <c r="D1370" s="182">
        <f>_xlfn.SUMIFS('HOLDS'!R1:R155,'HOLDS'!C1:C155,B1370)+_xlfn.SUMIFS('HOLDS'!R1:R155,'HOLDS'!C1:C155,"CH.GR.MISET")</f>
        <v>0</v>
      </c>
      <c r="E1370" t="s" s="183">
        <v>10</v>
      </c>
      <c r="F1370" s="184">
        <f>VLOOKUP(B1370,'HOLDS'!C1:T155,5,FALSE)*1.05</f>
        <v>146.475</v>
      </c>
      <c r="G1370" s="182">
        <f>_xlfn.SUMIFS('HOLDS'!R1:R155,'HOLDS'!C1:C155,B1370)</f>
        <v>0</v>
      </c>
      <c r="H1370" s="185">
        <f>F1370*G1370</f>
        <v>0</v>
      </c>
      <c r="I1370" s="186">
        <f>'INFO'!$D$6</f>
        <v>0</v>
      </c>
      <c r="J1370" s="186">
        <f>'INFO'!$D$7</f>
        <v>0</v>
      </c>
      <c r="K1370" t="s" s="187">
        <f>'INFO'!$D$8</f>
      </c>
      <c r="L1370" s="186">
        <f>'INFO'!$D$9</f>
        <v>0</v>
      </c>
      <c r="M1370" s="186">
        <f>'INFO'!$D$10</f>
        <v>0</v>
      </c>
      <c r="N1370" t="s" s="187">
        <f>'INFO'!$D$11</f>
      </c>
      <c r="O1370" s="186">
        <f>'INFO'!$D$13</f>
        <v>0</v>
      </c>
      <c r="P1370" s="186">
        <f>'INFO'!$D$14</f>
        <v>0</v>
      </c>
      <c r="Q1370" t="s" s="187">
        <f>'INFO'!$D$15</f>
      </c>
      <c r="R1370" s="188">
        <f>'INFO'!$D$17</f>
      </c>
      <c r="S1370" t="s" s="187">
        <f>'INFO'!$D$18</f>
      </c>
      <c r="T1370" t="s" s="187">
        <f>'INFO'!$D$19</f>
      </c>
      <c r="U1370" s="186">
        <f>'INFO'!$D$22</f>
        <v>0</v>
      </c>
      <c r="V1370" s="186">
        <f>'INFO'!$D$23</f>
        <v>0</v>
      </c>
      <c r="W1370" t="s" s="187">
        <f>'INFO'!$D$24</f>
      </c>
      <c r="X1370" s="186">
        <f>'INFO'!$D$25</f>
        <v>0</v>
      </c>
      <c r="Y1370" s="186">
        <f>'INFO'!$D$26</f>
        <v>0</v>
      </c>
      <c r="Z1370" s="186">
        <f>'INFO'!$D$27</f>
        <v>0</v>
      </c>
      <c r="AA1370" t="s" s="187">
        <f>'INFO'!$D$28</f>
      </c>
      <c r="AB1370" s="186">
        <f>'INFO'!$D$29</f>
        <v>0</v>
      </c>
      <c r="AC1370" s="189">
        <f>'INFO'!$J$10</f>
        <v>0</v>
      </c>
      <c r="AD1370" s="186">
        <f>'INFO'!$J$9</f>
        <v>0</v>
      </c>
      <c r="AE1370" s="186">
        <f>IF($G$1354&gt;0,10*$G$1354/D1370,0)</f>
        <v>0</v>
      </c>
    </row>
    <row r="1371" ht="15.35" customHeight="1">
      <c r="A1371" t="s" s="180">
        <v>537</v>
      </c>
      <c r="B1371" t="s" s="204">
        <v>151</v>
      </c>
      <c r="C1371" s="205">
        <v>10083</v>
      </c>
      <c r="D1371" s="182">
        <f>_xlfn.SUMIFS('HOLDS'!R1:R155,'HOLDS'!C1:C155,B1371)+_xlfn.SUMIFS('HOLDS'!R1:R155,'HOLDS'!C1:C155,"CH.GR.MISET")</f>
        <v>0</v>
      </c>
      <c r="E1371" t="s" s="183">
        <v>10</v>
      </c>
      <c r="F1371" s="184">
        <f>VLOOKUP(B1371,'HOLDS'!C1:T155,5,FALSE)*1.05</f>
        <v>164.325</v>
      </c>
      <c r="G1371" s="182">
        <f>_xlfn.SUMIFS('HOLDS'!R1:R155,'HOLDS'!C1:C155,B1371)</f>
        <v>0</v>
      </c>
      <c r="H1371" s="185">
        <f>F1371*G1371</f>
        <v>0</v>
      </c>
      <c r="I1371" s="186">
        <f>'INFO'!$D$6</f>
        <v>0</v>
      </c>
      <c r="J1371" s="186">
        <f>'INFO'!$D$7</f>
        <v>0</v>
      </c>
      <c r="K1371" t="s" s="187">
        <f>'INFO'!$D$8</f>
      </c>
      <c r="L1371" s="186">
        <f>'INFO'!$D$9</f>
        <v>0</v>
      </c>
      <c r="M1371" s="186">
        <f>'INFO'!$D$10</f>
        <v>0</v>
      </c>
      <c r="N1371" t="s" s="187">
        <f>'INFO'!$D$11</f>
      </c>
      <c r="O1371" s="186">
        <f>'INFO'!$D$13</f>
        <v>0</v>
      </c>
      <c r="P1371" s="186">
        <f>'INFO'!$D$14</f>
        <v>0</v>
      </c>
      <c r="Q1371" t="s" s="187">
        <f>'INFO'!$D$15</f>
      </c>
      <c r="R1371" s="188">
        <f>'INFO'!$D$17</f>
      </c>
      <c r="S1371" t="s" s="187">
        <f>'INFO'!$D$18</f>
      </c>
      <c r="T1371" t="s" s="187">
        <f>'INFO'!$D$19</f>
      </c>
      <c r="U1371" s="186">
        <f>'INFO'!$D$22</f>
        <v>0</v>
      </c>
      <c r="V1371" s="186">
        <f>'INFO'!$D$23</f>
        <v>0</v>
      </c>
      <c r="W1371" t="s" s="187">
        <f>'INFO'!$D$24</f>
      </c>
      <c r="X1371" s="186">
        <f>'INFO'!$D$25</f>
        <v>0</v>
      </c>
      <c r="Y1371" s="186">
        <f>'INFO'!$D$26</f>
        <v>0</v>
      </c>
      <c r="Z1371" s="186">
        <f>'INFO'!$D$27</f>
        <v>0</v>
      </c>
      <c r="AA1371" t="s" s="187">
        <f>'INFO'!$D$28</f>
      </c>
      <c r="AB1371" s="186">
        <f>'INFO'!$D$29</f>
        <v>0</v>
      </c>
      <c r="AC1371" s="189">
        <f>'INFO'!$J$10</f>
        <v>0</v>
      </c>
      <c r="AD1371" s="186">
        <f>'INFO'!$J$9</f>
        <v>0</v>
      </c>
      <c r="AE1371" s="186">
        <f>IF($G$1354&gt;0,10*$G$1354/D1371,0)</f>
        <v>0</v>
      </c>
    </row>
    <row r="1372" ht="15.35" customHeight="1">
      <c r="A1372" t="s" s="180">
        <v>538</v>
      </c>
      <c r="B1372" t="s" s="204">
        <v>153</v>
      </c>
      <c r="C1372" s="205">
        <v>10083</v>
      </c>
      <c r="D1372" s="182">
        <f>_xlfn.SUMIFS('HOLDS'!R1:R155,'HOLDS'!C1:C155,B1372)+_xlfn.SUMIFS('HOLDS'!R1:R155,'HOLDS'!C1:C155,"CH.GR.MISET")</f>
        <v>0</v>
      </c>
      <c r="E1372" t="s" s="183">
        <v>10</v>
      </c>
      <c r="F1372" s="184">
        <f>VLOOKUP(B1372,'HOLDS'!C1:T155,5,FALSE)*1.05</f>
        <v>158.55</v>
      </c>
      <c r="G1372" s="182">
        <f>_xlfn.SUMIFS('HOLDS'!R1:R155,'HOLDS'!C1:C155,B1372)</f>
        <v>0</v>
      </c>
      <c r="H1372" s="185">
        <f>F1372*G1372</f>
        <v>0</v>
      </c>
      <c r="I1372" s="186">
        <f>'INFO'!$D$6</f>
        <v>0</v>
      </c>
      <c r="J1372" s="186">
        <f>'INFO'!$D$7</f>
        <v>0</v>
      </c>
      <c r="K1372" t="s" s="187">
        <f>'INFO'!$D$8</f>
      </c>
      <c r="L1372" s="186">
        <f>'INFO'!$D$9</f>
        <v>0</v>
      </c>
      <c r="M1372" s="186">
        <f>'INFO'!$D$10</f>
        <v>0</v>
      </c>
      <c r="N1372" t="s" s="187">
        <f>'INFO'!$D$11</f>
      </c>
      <c r="O1372" s="186">
        <f>'INFO'!$D$13</f>
        <v>0</v>
      </c>
      <c r="P1372" s="186">
        <f>'INFO'!$D$14</f>
        <v>0</v>
      </c>
      <c r="Q1372" t="s" s="187">
        <f>'INFO'!$D$15</f>
      </c>
      <c r="R1372" s="188">
        <f>'INFO'!$D$17</f>
      </c>
      <c r="S1372" t="s" s="187">
        <f>'INFO'!$D$18</f>
      </c>
      <c r="T1372" t="s" s="187">
        <f>'INFO'!$D$19</f>
      </c>
      <c r="U1372" s="186">
        <f>'INFO'!$D$22</f>
        <v>0</v>
      </c>
      <c r="V1372" s="186">
        <f>'INFO'!$D$23</f>
        <v>0</v>
      </c>
      <c r="W1372" t="s" s="187">
        <f>'INFO'!$D$24</f>
      </c>
      <c r="X1372" s="186">
        <f>'INFO'!$D$25</f>
        <v>0</v>
      </c>
      <c r="Y1372" s="186">
        <f>'INFO'!$D$26</f>
        <v>0</v>
      </c>
      <c r="Z1372" s="186">
        <f>'INFO'!$D$27</f>
        <v>0</v>
      </c>
      <c r="AA1372" t="s" s="187">
        <f>'INFO'!$D$28</f>
      </c>
      <c r="AB1372" s="186">
        <f>'INFO'!$D$29</f>
        <v>0</v>
      </c>
      <c r="AC1372" s="189">
        <f>'INFO'!$J$10</f>
        <v>0</v>
      </c>
      <c r="AD1372" s="186">
        <f>'INFO'!$J$9</f>
        <v>0</v>
      </c>
      <c r="AE1372" s="186">
        <f>IF($G$1354&gt;0,10*$G$1354/D1372,0)</f>
        <v>0</v>
      </c>
    </row>
    <row r="1373" ht="15.35" customHeight="1">
      <c r="A1373" t="s" s="180">
        <v>539</v>
      </c>
      <c r="B1373" t="s" s="204">
        <v>155</v>
      </c>
      <c r="C1373" s="205">
        <v>10083</v>
      </c>
      <c r="D1373" s="182">
        <f>_xlfn.SUMIFS('HOLDS'!R1:R155,'HOLDS'!C1:C155,B1373)+_xlfn.SUMIFS('HOLDS'!R1:R155,'HOLDS'!C1:C155,"CH.GR.MISET")</f>
        <v>0</v>
      </c>
      <c r="E1373" t="s" s="183">
        <v>10</v>
      </c>
      <c r="F1373" s="184">
        <f>VLOOKUP(B1373,'HOLDS'!C1:T155,5,FALSE)*1.05</f>
        <v>170.625</v>
      </c>
      <c r="G1373" s="182">
        <f>_xlfn.SUMIFS('HOLDS'!R1:R155,'HOLDS'!C1:C155,B1373)</f>
        <v>0</v>
      </c>
      <c r="H1373" s="185">
        <f>F1373*G1373</f>
        <v>0</v>
      </c>
      <c r="I1373" s="186">
        <f>'INFO'!$D$6</f>
        <v>0</v>
      </c>
      <c r="J1373" s="186">
        <f>'INFO'!$D$7</f>
        <v>0</v>
      </c>
      <c r="K1373" t="s" s="187">
        <f>'INFO'!$D$8</f>
      </c>
      <c r="L1373" s="186">
        <f>'INFO'!$D$9</f>
        <v>0</v>
      </c>
      <c r="M1373" s="186">
        <f>'INFO'!$D$10</f>
        <v>0</v>
      </c>
      <c r="N1373" t="s" s="187">
        <f>'INFO'!$D$11</f>
      </c>
      <c r="O1373" s="186">
        <f>'INFO'!$D$13</f>
        <v>0</v>
      </c>
      <c r="P1373" s="186">
        <f>'INFO'!$D$14</f>
        <v>0</v>
      </c>
      <c r="Q1373" t="s" s="187">
        <f>'INFO'!$D$15</f>
      </c>
      <c r="R1373" s="188">
        <f>'INFO'!$D$17</f>
      </c>
      <c r="S1373" t="s" s="187">
        <f>'INFO'!$D$18</f>
      </c>
      <c r="T1373" t="s" s="187">
        <f>'INFO'!$D$19</f>
      </c>
      <c r="U1373" s="186">
        <f>'INFO'!$D$22</f>
        <v>0</v>
      </c>
      <c r="V1373" s="186">
        <f>'INFO'!$D$23</f>
        <v>0</v>
      </c>
      <c r="W1373" t="s" s="187">
        <f>'INFO'!$D$24</f>
      </c>
      <c r="X1373" s="186">
        <f>'INFO'!$D$25</f>
        <v>0</v>
      </c>
      <c r="Y1373" s="186">
        <f>'INFO'!$D$26</f>
        <v>0</v>
      </c>
      <c r="Z1373" s="186">
        <f>'INFO'!$D$27</f>
        <v>0</v>
      </c>
      <c r="AA1373" t="s" s="187">
        <f>'INFO'!$D$28</f>
      </c>
      <c r="AB1373" s="186">
        <f>'INFO'!$D$29</f>
        <v>0</v>
      </c>
      <c r="AC1373" s="189">
        <f>'INFO'!$J$10</f>
        <v>0</v>
      </c>
      <c r="AD1373" s="186">
        <f>'INFO'!$J$9</f>
        <v>0</v>
      </c>
      <c r="AE1373" s="186">
        <f>IF($G$1354&gt;0,10*$G$1354/D1373,0)</f>
        <v>0</v>
      </c>
    </row>
    <row r="1374" ht="15.35" customHeight="1">
      <c r="A1374" t="s" s="180">
        <v>540</v>
      </c>
      <c r="B1374" t="s" s="204">
        <v>157</v>
      </c>
      <c r="C1374" s="205">
        <v>10083</v>
      </c>
      <c r="D1374" s="182">
        <f>_xlfn.SUMIFS('HOLDS'!R1:R155,'HOLDS'!C1:C155,B1374)+_xlfn.SUMIFS('HOLDS'!R1:R155,'HOLDS'!C1:C155,"CH.GR.MISET")</f>
        <v>0</v>
      </c>
      <c r="E1374" t="s" s="183">
        <v>10</v>
      </c>
      <c r="F1374" s="184">
        <f>VLOOKUP(B1374,'HOLDS'!C1:T155,5,FALSE)*1.05</f>
        <v>146.475</v>
      </c>
      <c r="G1374" s="182">
        <f>_xlfn.SUMIFS('HOLDS'!R1:R155,'HOLDS'!C1:C155,B1374)</f>
        <v>0</v>
      </c>
      <c r="H1374" s="185">
        <f>F1374*G1374</f>
        <v>0</v>
      </c>
      <c r="I1374" s="186">
        <f>'INFO'!$D$6</f>
        <v>0</v>
      </c>
      <c r="J1374" s="186">
        <f>'INFO'!$D$7</f>
        <v>0</v>
      </c>
      <c r="K1374" t="s" s="187">
        <f>'INFO'!$D$8</f>
      </c>
      <c r="L1374" s="186">
        <f>'INFO'!$D$9</f>
        <v>0</v>
      </c>
      <c r="M1374" s="186">
        <f>'INFO'!$D$10</f>
        <v>0</v>
      </c>
      <c r="N1374" t="s" s="187">
        <f>'INFO'!$D$11</f>
      </c>
      <c r="O1374" s="186">
        <f>'INFO'!$D$13</f>
        <v>0</v>
      </c>
      <c r="P1374" s="186">
        <f>'INFO'!$D$14</f>
        <v>0</v>
      </c>
      <c r="Q1374" t="s" s="187">
        <f>'INFO'!$D$15</f>
      </c>
      <c r="R1374" s="188">
        <f>'INFO'!$D$17</f>
      </c>
      <c r="S1374" t="s" s="187">
        <f>'INFO'!$D$18</f>
      </c>
      <c r="T1374" t="s" s="187">
        <f>'INFO'!$D$19</f>
      </c>
      <c r="U1374" s="186">
        <f>'INFO'!$D$22</f>
        <v>0</v>
      </c>
      <c r="V1374" s="186">
        <f>'INFO'!$D$23</f>
        <v>0</v>
      </c>
      <c r="W1374" t="s" s="187">
        <f>'INFO'!$D$24</f>
      </c>
      <c r="X1374" s="186">
        <f>'INFO'!$D$25</f>
        <v>0</v>
      </c>
      <c r="Y1374" s="186">
        <f>'INFO'!$D$26</f>
        <v>0</v>
      </c>
      <c r="Z1374" s="186">
        <f>'INFO'!$D$27</f>
        <v>0</v>
      </c>
      <c r="AA1374" t="s" s="187">
        <f>'INFO'!$D$28</f>
      </c>
      <c r="AB1374" s="186">
        <f>'INFO'!$D$29</f>
        <v>0</v>
      </c>
      <c r="AC1374" s="189">
        <f>'INFO'!$J$10</f>
        <v>0</v>
      </c>
      <c r="AD1374" s="186">
        <f>'INFO'!$J$9</f>
        <v>0</v>
      </c>
      <c r="AE1374" s="186">
        <f>IF($G$1354&gt;0,10*$G$1354/D1374,0)</f>
        <v>0</v>
      </c>
    </row>
    <row r="1375" ht="15.35" customHeight="1">
      <c r="A1375" t="s" s="180">
        <v>541</v>
      </c>
      <c r="B1375" t="s" s="204">
        <v>160</v>
      </c>
      <c r="C1375" s="205">
        <v>10083</v>
      </c>
      <c r="D1375" s="182">
        <f>_xlfn.SUMIFS('HOLDS'!R1:R155,'HOLDS'!C1:C155,B1375)+_xlfn.SUMIFS('HOLDS'!R1:R155,'HOLDS'!C1:C155,"CH.GR.MISET")</f>
        <v>0</v>
      </c>
      <c r="E1375" t="s" s="183">
        <v>10</v>
      </c>
      <c r="F1375" s="184">
        <f>VLOOKUP(B1375,'HOLDS'!C1:T155,5,FALSE)*1.05</f>
        <v>238.875</v>
      </c>
      <c r="G1375" s="182">
        <f>_xlfn.SUMIFS('HOLDS'!R1:R155,'HOLDS'!C1:C155,B1375)</f>
        <v>0</v>
      </c>
      <c r="H1375" s="185">
        <f>F1375*G1375</f>
        <v>0</v>
      </c>
      <c r="I1375" s="186">
        <f>'INFO'!$D$6</f>
        <v>0</v>
      </c>
      <c r="J1375" s="186">
        <f>'INFO'!$D$7</f>
        <v>0</v>
      </c>
      <c r="K1375" t="s" s="187">
        <f>'INFO'!$D$8</f>
      </c>
      <c r="L1375" s="186">
        <f>'INFO'!$D$9</f>
        <v>0</v>
      </c>
      <c r="M1375" s="186">
        <f>'INFO'!$D$10</f>
        <v>0</v>
      </c>
      <c r="N1375" t="s" s="187">
        <f>'INFO'!$D$11</f>
      </c>
      <c r="O1375" s="186">
        <f>'INFO'!$D$13</f>
        <v>0</v>
      </c>
      <c r="P1375" s="186">
        <f>'INFO'!$D$14</f>
        <v>0</v>
      </c>
      <c r="Q1375" t="s" s="187">
        <f>'INFO'!$D$15</f>
      </c>
      <c r="R1375" s="188">
        <f>'INFO'!$D$17</f>
      </c>
      <c r="S1375" t="s" s="187">
        <f>'INFO'!$D$18</f>
      </c>
      <c r="T1375" t="s" s="187">
        <f>'INFO'!$D$19</f>
      </c>
      <c r="U1375" s="186">
        <f>'INFO'!$D$22</f>
        <v>0</v>
      </c>
      <c r="V1375" s="186">
        <f>'INFO'!$D$23</f>
        <v>0</v>
      </c>
      <c r="W1375" t="s" s="187">
        <f>'INFO'!$D$24</f>
      </c>
      <c r="X1375" s="186">
        <f>'INFO'!$D$25</f>
        <v>0</v>
      </c>
      <c r="Y1375" s="186">
        <f>'INFO'!$D$26</f>
        <v>0</v>
      </c>
      <c r="Z1375" s="186">
        <f>'INFO'!$D$27</f>
        <v>0</v>
      </c>
      <c r="AA1375" t="s" s="187">
        <f>'INFO'!$D$28</f>
      </c>
      <c r="AB1375" s="186">
        <f>'INFO'!$D$29</f>
        <v>0</v>
      </c>
      <c r="AC1375" s="189">
        <f>'INFO'!$J$10</f>
        <v>0</v>
      </c>
      <c r="AD1375" s="186">
        <f>'INFO'!$J$9</f>
        <v>0</v>
      </c>
      <c r="AE1375" s="186">
        <f>IF($G$1354&gt;0,10*$G$1354/D1375,0)</f>
        <v>0</v>
      </c>
    </row>
    <row r="1376" ht="15.35" customHeight="1">
      <c r="A1376" t="s" s="180">
        <v>542</v>
      </c>
      <c r="B1376" t="s" s="204">
        <v>162</v>
      </c>
      <c r="C1376" s="205">
        <v>10083</v>
      </c>
      <c r="D1376" s="182">
        <f>_xlfn.SUMIFS('HOLDS'!R1:R155,'HOLDS'!C1:C155,B1376)+_xlfn.SUMIFS('HOLDS'!R1:R155,'HOLDS'!C1:C155,"CH.GR.MISET")</f>
        <v>0</v>
      </c>
      <c r="E1376" t="s" s="183">
        <v>10</v>
      </c>
      <c r="F1376" s="184">
        <f>VLOOKUP(B1376,'HOLDS'!C1:T155,5,FALSE)*1.05</f>
        <v>163.8</v>
      </c>
      <c r="G1376" s="182">
        <f>_xlfn.SUMIFS('HOLDS'!R1:R155,'HOLDS'!C1:C155,B1376)</f>
        <v>0</v>
      </c>
      <c r="H1376" s="185">
        <f>F1376*G1376</f>
        <v>0</v>
      </c>
      <c r="I1376" s="186">
        <f>'INFO'!$D$6</f>
        <v>0</v>
      </c>
      <c r="J1376" s="186">
        <f>'INFO'!$D$7</f>
        <v>0</v>
      </c>
      <c r="K1376" t="s" s="187">
        <f>'INFO'!$D$8</f>
      </c>
      <c r="L1376" s="186">
        <f>'INFO'!$D$9</f>
        <v>0</v>
      </c>
      <c r="M1376" s="186">
        <f>'INFO'!$D$10</f>
        <v>0</v>
      </c>
      <c r="N1376" t="s" s="187">
        <f>'INFO'!$D$11</f>
      </c>
      <c r="O1376" s="186">
        <f>'INFO'!$D$13</f>
        <v>0</v>
      </c>
      <c r="P1376" s="186">
        <f>'INFO'!$D$14</f>
        <v>0</v>
      </c>
      <c r="Q1376" t="s" s="187">
        <f>'INFO'!$D$15</f>
      </c>
      <c r="R1376" s="188">
        <f>'INFO'!$D$17</f>
      </c>
      <c r="S1376" t="s" s="187">
        <f>'INFO'!$D$18</f>
      </c>
      <c r="T1376" t="s" s="187">
        <f>'INFO'!$D$19</f>
      </c>
      <c r="U1376" s="186">
        <f>'INFO'!$D$22</f>
        <v>0</v>
      </c>
      <c r="V1376" s="186">
        <f>'INFO'!$D$23</f>
        <v>0</v>
      </c>
      <c r="W1376" t="s" s="187">
        <f>'INFO'!$D$24</f>
      </c>
      <c r="X1376" s="186">
        <f>'INFO'!$D$25</f>
        <v>0</v>
      </c>
      <c r="Y1376" s="186">
        <f>'INFO'!$D$26</f>
        <v>0</v>
      </c>
      <c r="Z1376" s="186">
        <f>'INFO'!$D$27</f>
        <v>0</v>
      </c>
      <c r="AA1376" t="s" s="187">
        <f>'INFO'!$D$28</f>
      </c>
      <c r="AB1376" s="186">
        <f>'INFO'!$D$29</f>
        <v>0</v>
      </c>
      <c r="AC1376" s="189">
        <f>'INFO'!$J$10</f>
        <v>0</v>
      </c>
      <c r="AD1376" s="186">
        <f>'INFO'!$J$9</f>
        <v>0</v>
      </c>
      <c r="AE1376" s="186">
        <f>IF($G$1354&gt;0,10*$G$1354/D1376,0)</f>
        <v>0</v>
      </c>
    </row>
    <row r="1377" ht="15.35" customHeight="1">
      <c r="A1377" t="s" s="180">
        <v>543</v>
      </c>
      <c r="B1377" t="s" s="204">
        <v>164</v>
      </c>
      <c r="C1377" s="205">
        <v>10083</v>
      </c>
      <c r="D1377" s="182">
        <f>_xlfn.SUMIFS('HOLDS'!R1:R155,'HOLDS'!C1:C155,B1377)+_xlfn.SUMIFS('HOLDS'!R1:R155,'HOLDS'!C1:C155,"CH.GR.MISET")</f>
        <v>0</v>
      </c>
      <c r="E1377" t="s" s="183">
        <v>10</v>
      </c>
      <c r="F1377" s="184">
        <f>VLOOKUP(B1377,'HOLDS'!C1:T155,5,FALSE)*1.05</f>
        <v>155.4</v>
      </c>
      <c r="G1377" s="182">
        <f>_xlfn.SUMIFS('HOLDS'!R1:R155,'HOLDS'!C1:C155,B1377)</f>
        <v>0</v>
      </c>
      <c r="H1377" s="185">
        <f>F1377*G1377</f>
        <v>0</v>
      </c>
      <c r="I1377" s="186">
        <f>'INFO'!$D$6</f>
        <v>0</v>
      </c>
      <c r="J1377" s="186">
        <f>'INFO'!$D$7</f>
        <v>0</v>
      </c>
      <c r="K1377" t="s" s="187">
        <f>'INFO'!$D$8</f>
      </c>
      <c r="L1377" s="186">
        <f>'INFO'!$D$9</f>
        <v>0</v>
      </c>
      <c r="M1377" s="186">
        <f>'INFO'!$D$10</f>
        <v>0</v>
      </c>
      <c r="N1377" t="s" s="187">
        <f>'INFO'!$D$11</f>
      </c>
      <c r="O1377" s="186">
        <f>'INFO'!$D$13</f>
        <v>0</v>
      </c>
      <c r="P1377" s="186">
        <f>'INFO'!$D$14</f>
        <v>0</v>
      </c>
      <c r="Q1377" t="s" s="187">
        <f>'INFO'!$D$15</f>
      </c>
      <c r="R1377" s="188">
        <f>'INFO'!$D$17</f>
      </c>
      <c r="S1377" t="s" s="187">
        <f>'INFO'!$D$18</f>
      </c>
      <c r="T1377" t="s" s="187">
        <f>'INFO'!$D$19</f>
      </c>
      <c r="U1377" s="186">
        <f>'INFO'!$D$22</f>
        <v>0</v>
      </c>
      <c r="V1377" s="186">
        <f>'INFO'!$D$23</f>
        <v>0</v>
      </c>
      <c r="W1377" t="s" s="187">
        <f>'INFO'!$D$24</f>
      </c>
      <c r="X1377" s="186">
        <f>'INFO'!$D$25</f>
        <v>0</v>
      </c>
      <c r="Y1377" s="186">
        <f>'INFO'!$D$26</f>
        <v>0</v>
      </c>
      <c r="Z1377" s="186">
        <f>'INFO'!$D$27</f>
        <v>0</v>
      </c>
      <c r="AA1377" t="s" s="187">
        <f>'INFO'!$D$28</f>
      </c>
      <c r="AB1377" s="186">
        <f>'INFO'!$D$29</f>
        <v>0</v>
      </c>
      <c r="AC1377" s="189">
        <f>'INFO'!$J$10</f>
        <v>0</v>
      </c>
      <c r="AD1377" s="186">
        <f>'INFO'!$J$9</f>
        <v>0</v>
      </c>
      <c r="AE1377" s="186">
        <f>IF($G$1354&gt;0,10*$G$1354/D1377,0)</f>
        <v>0</v>
      </c>
    </row>
    <row r="1378" ht="15.35" customHeight="1">
      <c r="A1378" t="s" s="180">
        <v>544</v>
      </c>
      <c r="B1378" t="s" s="204">
        <v>166</v>
      </c>
      <c r="C1378" s="205">
        <v>10083</v>
      </c>
      <c r="D1378" s="182">
        <f>_xlfn.SUMIFS('HOLDS'!R1:R155,'HOLDS'!C1:C155,B1378)+_xlfn.SUMIFS('HOLDS'!R1:R155,'HOLDS'!C1:C155,"CH.GR.MISET")</f>
        <v>0</v>
      </c>
      <c r="E1378" t="s" s="183">
        <v>10</v>
      </c>
      <c r="F1378" s="184">
        <f>VLOOKUP(B1378,'HOLDS'!C1:T155,5,FALSE)*1.05</f>
        <v>165.375</v>
      </c>
      <c r="G1378" s="182">
        <f>_xlfn.SUMIFS('HOLDS'!R1:R155,'HOLDS'!C1:C155,B1378)</f>
        <v>0</v>
      </c>
      <c r="H1378" s="185">
        <f>F1378*G1378</f>
        <v>0</v>
      </c>
      <c r="I1378" s="186">
        <f>'INFO'!$D$6</f>
        <v>0</v>
      </c>
      <c r="J1378" s="186">
        <f>'INFO'!$D$7</f>
        <v>0</v>
      </c>
      <c r="K1378" t="s" s="187">
        <f>'INFO'!$D$8</f>
      </c>
      <c r="L1378" s="186">
        <f>'INFO'!$D$9</f>
        <v>0</v>
      </c>
      <c r="M1378" s="186">
        <f>'INFO'!$D$10</f>
        <v>0</v>
      </c>
      <c r="N1378" t="s" s="187">
        <f>'INFO'!$D$11</f>
      </c>
      <c r="O1378" s="186">
        <f>'INFO'!$D$13</f>
        <v>0</v>
      </c>
      <c r="P1378" s="186">
        <f>'INFO'!$D$14</f>
        <v>0</v>
      </c>
      <c r="Q1378" t="s" s="187">
        <f>'INFO'!$D$15</f>
      </c>
      <c r="R1378" s="188">
        <f>'INFO'!$D$17</f>
      </c>
      <c r="S1378" t="s" s="187">
        <f>'INFO'!$D$18</f>
      </c>
      <c r="T1378" t="s" s="187">
        <f>'INFO'!$D$19</f>
      </c>
      <c r="U1378" s="186">
        <f>'INFO'!$D$22</f>
        <v>0</v>
      </c>
      <c r="V1378" s="186">
        <f>'INFO'!$D$23</f>
        <v>0</v>
      </c>
      <c r="W1378" t="s" s="187">
        <f>'INFO'!$D$24</f>
      </c>
      <c r="X1378" s="186">
        <f>'INFO'!$D$25</f>
        <v>0</v>
      </c>
      <c r="Y1378" s="186">
        <f>'INFO'!$D$26</f>
        <v>0</v>
      </c>
      <c r="Z1378" s="186">
        <f>'INFO'!$D$27</f>
        <v>0</v>
      </c>
      <c r="AA1378" t="s" s="187">
        <f>'INFO'!$D$28</f>
      </c>
      <c r="AB1378" s="186">
        <f>'INFO'!$D$29</f>
        <v>0</v>
      </c>
      <c r="AC1378" s="189">
        <f>'INFO'!$J$10</f>
        <v>0</v>
      </c>
      <c r="AD1378" s="186">
        <f>'INFO'!$J$9</f>
        <v>0</v>
      </c>
      <c r="AE1378" s="186">
        <f>IF($G$1354&gt;0,10*$G$1354/D1378,0)</f>
        <v>0</v>
      </c>
    </row>
    <row r="1379" ht="15.35" customHeight="1">
      <c r="A1379" t="s" s="180">
        <v>545</v>
      </c>
      <c r="B1379" t="s" s="204">
        <v>168</v>
      </c>
      <c r="C1379" s="205">
        <v>10083</v>
      </c>
      <c r="D1379" s="182">
        <f>_xlfn.SUMIFS('HOLDS'!R1:R155,'HOLDS'!C1:C155,B1379)+_xlfn.SUMIFS('HOLDS'!R1:R155,'HOLDS'!C1:C155,"CH.GR.MISET")</f>
        <v>0</v>
      </c>
      <c r="E1379" t="s" s="183">
        <v>10</v>
      </c>
      <c r="F1379" s="184">
        <f>VLOOKUP(B1379,'HOLDS'!C1:T155,5,FALSE)*1.05</f>
        <v>174.825</v>
      </c>
      <c r="G1379" s="182">
        <f>_xlfn.SUMIFS('HOLDS'!R1:R155,'HOLDS'!C1:C155,B1379)</f>
        <v>0</v>
      </c>
      <c r="H1379" s="185">
        <f>F1379*G1379</f>
        <v>0</v>
      </c>
      <c r="I1379" s="186">
        <f>'INFO'!$D$6</f>
        <v>0</v>
      </c>
      <c r="J1379" s="186">
        <f>'INFO'!$D$7</f>
        <v>0</v>
      </c>
      <c r="K1379" t="s" s="187">
        <f>'INFO'!$D$8</f>
      </c>
      <c r="L1379" s="186">
        <f>'INFO'!$D$9</f>
        <v>0</v>
      </c>
      <c r="M1379" s="186">
        <f>'INFO'!$D$10</f>
        <v>0</v>
      </c>
      <c r="N1379" t="s" s="187">
        <f>'INFO'!$D$11</f>
      </c>
      <c r="O1379" s="186">
        <f>'INFO'!$D$13</f>
        <v>0</v>
      </c>
      <c r="P1379" s="186">
        <f>'INFO'!$D$14</f>
        <v>0</v>
      </c>
      <c r="Q1379" t="s" s="187">
        <f>'INFO'!$D$15</f>
      </c>
      <c r="R1379" s="188">
        <f>'INFO'!$D$17</f>
      </c>
      <c r="S1379" t="s" s="187">
        <f>'INFO'!$D$18</f>
      </c>
      <c r="T1379" t="s" s="187">
        <f>'INFO'!$D$19</f>
      </c>
      <c r="U1379" s="186">
        <f>'INFO'!$D$22</f>
        <v>0</v>
      </c>
      <c r="V1379" s="186">
        <f>'INFO'!$D$23</f>
        <v>0</v>
      </c>
      <c r="W1379" t="s" s="187">
        <f>'INFO'!$D$24</f>
      </c>
      <c r="X1379" s="186">
        <f>'INFO'!$D$25</f>
        <v>0</v>
      </c>
      <c r="Y1379" s="186">
        <f>'INFO'!$D$26</f>
        <v>0</v>
      </c>
      <c r="Z1379" s="186">
        <f>'INFO'!$D$27</f>
        <v>0</v>
      </c>
      <c r="AA1379" t="s" s="187">
        <f>'INFO'!$D$28</f>
      </c>
      <c r="AB1379" s="186">
        <f>'INFO'!$D$29</f>
        <v>0</v>
      </c>
      <c r="AC1379" s="189">
        <f>'INFO'!$J$10</f>
        <v>0</v>
      </c>
      <c r="AD1379" s="186">
        <f>'INFO'!$J$9</f>
        <v>0</v>
      </c>
      <c r="AE1379" s="186">
        <f>IF($G$1354&gt;0,10*$G$1354/D1379,0)</f>
        <v>0</v>
      </c>
    </row>
    <row r="1380" ht="15.35" customHeight="1">
      <c r="A1380" t="s" s="180">
        <v>546</v>
      </c>
      <c r="B1380" t="s" s="204">
        <v>170</v>
      </c>
      <c r="C1380" s="205">
        <v>10083</v>
      </c>
      <c r="D1380" s="182">
        <f>_xlfn.SUMIFS('HOLDS'!R1:R155,'HOLDS'!C1:C155,B1380)+_xlfn.SUMIFS('HOLDS'!R1:R155,'HOLDS'!C1:C155,"CH.GR.MISET")</f>
        <v>0</v>
      </c>
      <c r="E1380" t="s" s="183">
        <v>10</v>
      </c>
      <c r="F1380" s="184">
        <f>VLOOKUP(B1380,'HOLDS'!C1:T155,5,FALSE)*1.05</f>
        <v>174.825</v>
      </c>
      <c r="G1380" s="182">
        <f>_xlfn.SUMIFS('HOLDS'!R1:R155,'HOLDS'!C1:C155,B1380)</f>
        <v>0</v>
      </c>
      <c r="H1380" s="185">
        <f>F1380*G1380</f>
        <v>0</v>
      </c>
      <c r="I1380" s="186">
        <f>'INFO'!$D$6</f>
        <v>0</v>
      </c>
      <c r="J1380" s="186">
        <f>'INFO'!$D$7</f>
        <v>0</v>
      </c>
      <c r="K1380" t="s" s="187">
        <f>'INFO'!$D$8</f>
      </c>
      <c r="L1380" s="186">
        <f>'INFO'!$D$9</f>
        <v>0</v>
      </c>
      <c r="M1380" s="186">
        <f>'INFO'!$D$10</f>
        <v>0</v>
      </c>
      <c r="N1380" t="s" s="187">
        <f>'INFO'!$D$11</f>
      </c>
      <c r="O1380" s="186">
        <f>'INFO'!$D$13</f>
        <v>0</v>
      </c>
      <c r="P1380" s="186">
        <f>'INFO'!$D$14</f>
        <v>0</v>
      </c>
      <c r="Q1380" t="s" s="187">
        <f>'INFO'!$D$15</f>
      </c>
      <c r="R1380" s="188">
        <f>'INFO'!$D$17</f>
      </c>
      <c r="S1380" t="s" s="187">
        <f>'INFO'!$D$18</f>
      </c>
      <c r="T1380" t="s" s="187">
        <f>'INFO'!$D$19</f>
      </c>
      <c r="U1380" s="186">
        <f>'INFO'!$D$22</f>
        <v>0</v>
      </c>
      <c r="V1380" s="186">
        <f>'INFO'!$D$23</f>
        <v>0</v>
      </c>
      <c r="W1380" t="s" s="187">
        <f>'INFO'!$D$24</f>
      </c>
      <c r="X1380" s="186">
        <f>'INFO'!$D$25</f>
        <v>0</v>
      </c>
      <c r="Y1380" s="186">
        <f>'INFO'!$D$26</f>
        <v>0</v>
      </c>
      <c r="Z1380" s="186">
        <f>'INFO'!$D$27</f>
        <v>0</v>
      </c>
      <c r="AA1380" t="s" s="187">
        <f>'INFO'!$D$28</f>
      </c>
      <c r="AB1380" s="186">
        <f>'INFO'!$D$29</f>
        <v>0</v>
      </c>
      <c r="AC1380" s="189">
        <f>'INFO'!$J$10</f>
        <v>0</v>
      </c>
      <c r="AD1380" s="186">
        <f>'INFO'!$J$9</f>
        <v>0</v>
      </c>
      <c r="AE1380" s="186">
        <f>IF($G$1354&gt;0,10*$G$1354/D1380,0)</f>
        <v>0</v>
      </c>
    </row>
    <row r="1381" ht="15.35" customHeight="1">
      <c r="A1381" t="s" s="180">
        <v>547</v>
      </c>
      <c r="B1381" t="s" s="204">
        <v>172</v>
      </c>
      <c r="C1381" s="205">
        <v>10083</v>
      </c>
      <c r="D1381" s="182">
        <f>_xlfn.SUMIFS('HOLDS'!R1:R155,'HOLDS'!C1:C155,B1381)+_xlfn.SUMIFS('HOLDS'!R1:R155,'HOLDS'!C1:C155,"CH.GR.MISET")</f>
        <v>0</v>
      </c>
      <c r="E1381" t="s" s="183">
        <v>10</v>
      </c>
      <c r="F1381" s="184">
        <f>VLOOKUP(B1381,'HOLDS'!C1:T155,5,FALSE)*1.05</f>
        <v>172.725</v>
      </c>
      <c r="G1381" s="182">
        <f>_xlfn.SUMIFS('HOLDS'!R1:R155,'HOLDS'!C1:C155,B1381)</f>
        <v>0</v>
      </c>
      <c r="H1381" s="185">
        <f>F1381*G1381</f>
        <v>0</v>
      </c>
      <c r="I1381" s="186">
        <f>'INFO'!$D$6</f>
        <v>0</v>
      </c>
      <c r="J1381" s="186">
        <f>'INFO'!$D$7</f>
        <v>0</v>
      </c>
      <c r="K1381" t="s" s="187">
        <f>'INFO'!$D$8</f>
      </c>
      <c r="L1381" s="186">
        <f>'INFO'!$D$9</f>
        <v>0</v>
      </c>
      <c r="M1381" s="186">
        <f>'INFO'!$D$10</f>
        <v>0</v>
      </c>
      <c r="N1381" t="s" s="187">
        <f>'INFO'!$D$11</f>
      </c>
      <c r="O1381" s="186">
        <f>'INFO'!$D$13</f>
        <v>0</v>
      </c>
      <c r="P1381" s="186">
        <f>'INFO'!$D$14</f>
        <v>0</v>
      </c>
      <c r="Q1381" t="s" s="187">
        <f>'INFO'!$D$15</f>
      </c>
      <c r="R1381" s="188">
        <f>'INFO'!$D$17</f>
      </c>
      <c r="S1381" t="s" s="187">
        <f>'INFO'!$D$18</f>
      </c>
      <c r="T1381" t="s" s="187">
        <f>'INFO'!$D$19</f>
      </c>
      <c r="U1381" s="186">
        <f>'INFO'!$D$22</f>
        <v>0</v>
      </c>
      <c r="V1381" s="186">
        <f>'INFO'!$D$23</f>
        <v>0</v>
      </c>
      <c r="W1381" t="s" s="187">
        <f>'INFO'!$D$24</f>
      </c>
      <c r="X1381" s="186">
        <f>'INFO'!$D$25</f>
        <v>0</v>
      </c>
      <c r="Y1381" s="186">
        <f>'INFO'!$D$26</f>
        <v>0</v>
      </c>
      <c r="Z1381" s="186">
        <f>'INFO'!$D$27</f>
        <v>0</v>
      </c>
      <c r="AA1381" t="s" s="187">
        <f>'INFO'!$D$28</f>
      </c>
      <c r="AB1381" s="186">
        <f>'INFO'!$D$29</f>
        <v>0</v>
      </c>
      <c r="AC1381" s="189">
        <f>'INFO'!$J$10</f>
        <v>0</v>
      </c>
      <c r="AD1381" s="186">
        <f>'INFO'!$J$9</f>
        <v>0</v>
      </c>
      <c r="AE1381" s="186">
        <f>IF($G$1354&gt;0,10*$G$1354/D1381,0)</f>
        <v>0</v>
      </c>
    </row>
    <row r="1382" ht="15.35" customHeight="1">
      <c r="A1382" t="s" s="180">
        <v>548</v>
      </c>
      <c r="B1382" t="s" s="204">
        <v>174</v>
      </c>
      <c r="C1382" s="205">
        <v>10083</v>
      </c>
      <c r="D1382" s="182">
        <f>_xlfn.SUMIFS('HOLDS'!R1:R155,'HOLDS'!C1:C155,B1382)+_xlfn.SUMIFS('HOLDS'!R1:R155,'HOLDS'!C1:C155,"CH.GR.MISET")</f>
        <v>0</v>
      </c>
      <c r="E1382" t="s" s="183">
        <v>10</v>
      </c>
      <c r="F1382" s="184">
        <f>VLOOKUP(B1382,'HOLDS'!C1:T155,5,FALSE)*1.05</f>
        <v>155.4</v>
      </c>
      <c r="G1382" s="182">
        <f>_xlfn.SUMIFS('HOLDS'!R1:R155,'HOLDS'!C1:C155,B1382)</f>
        <v>0</v>
      </c>
      <c r="H1382" s="185">
        <f>F1382*G1382</f>
        <v>0</v>
      </c>
      <c r="I1382" s="186">
        <f>'INFO'!$D$6</f>
        <v>0</v>
      </c>
      <c r="J1382" s="186">
        <f>'INFO'!$D$7</f>
        <v>0</v>
      </c>
      <c r="K1382" t="s" s="187">
        <f>'INFO'!$D$8</f>
      </c>
      <c r="L1382" s="186">
        <f>'INFO'!$D$9</f>
        <v>0</v>
      </c>
      <c r="M1382" s="186">
        <f>'INFO'!$D$10</f>
        <v>0</v>
      </c>
      <c r="N1382" t="s" s="187">
        <f>'INFO'!$D$11</f>
      </c>
      <c r="O1382" s="186">
        <f>'INFO'!$D$13</f>
        <v>0</v>
      </c>
      <c r="P1382" s="186">
        <f>'INFO'!$D$14</f>
        <v>0</v>
      </c>
      <c r="Q1382" t="s" s="187">
        <f>'INFO'!$D$15</f>
      </c>
      <c r="R1382" s="188">
        <f>'INFO'!$D$17</f>
      </c>
      <c r="S1382" t="s" s="187">
        <f>'INFO'!$D$18</f>
      </c>
      <c r="T1382" t="s" s="187">
        <f>'INFO'!$D$19</f>
      </c>
      <c r="U1382" s="186">
        <f>'INFO'!$D$22</f>
        <v>0</v>
      </c>
      <c r="V1382" s="186">
        <f>'INFO'!$D$23</f>
        <v>0</v>
      </c>
      <c r="W1382" t="s" s="187">
        <f>'INFO'!$D$24</f>
      </c>
      <c r="X1382" s="186">
        <f>'INFO'!$D$25</f>
        <v>0</v>
      </c>
      <c r="Y1382" s="186">
        <f>'INFO'!$D$26</f>
        <v>0</v>
      </c>
      <c r="Z1382" s="186">
        <f>'INFO'!$D$27</f>
        <v>0</v>
      </c>
      <c r="AA1382" t="s" s="187">
        <f>'INFO'!$D$28</f>
      </c>
      <c r="AB1382" s="186">
        <f>'INFO'!$D$29</f>
        <v>0</v>
      </c>
      <c r="AC1382" s="189">
        <f>'INFO'!$J$10</f>
        <v>0</v>
      </c>
      <c r="AD1382" s="186">
        <f>'INFO'!$J$9</f>
        <v>0</v>
      </c>
      <c r="AE1382" s="186">
        <f>IF($G$1354&gt;0,10*$G$1354/D1382,0)</f>
        <v>0</v>
      </c>
    </row>
    <row r="1383" ht="15.35" customHeight="1">
      <c r="A1383" t="s" s="180">
        <v>549</v>
      </c>
      <c r="B1383" t="s" s="204">
        <v>177</v>
      </c>
      <c r="C1383" s="205">
        <v>10083</v>
      </c>
      <c r="D1383" s="182">
        <f>_xlfn.SUMIFS('HOLDS'!R1:R155,'HOLDS'!C1:C155,B1383)+_xlfn.SUMIFS('HOLDS'!R1:R155,'HOLDS'!C1:C155,"CH.GR.MISET")</f>
        <v>0</v>
      </c>
      <c r="E1383" t="s" s="183">
        <v>10</v>
      </c>
      <c r="F1383" s="184">
        <f>VLOOKUP(B1383,'HOLDS'!C1:T155,5,FALSE)*1.05</f>
        <v>162.75</v>
      </c>
      <c r="G1383" s="182">
        <f>_xlfn.SUMIFS('HOLDS'!R1:R155,'HOLDS'!C1:C155,B1383)</f>
        <v>0</v>
      </c>
      <c r="H1383" s="185">
        <f>F1383*G1383</f>
        <v>0</v>
      </c>
      <c r="I1383" s="186">
        <f>'INFO'!$D$6</f>
        <v>0</v>
      </c>
      <c r="J1383" s="186">
        <f>'INFO'!$D$7</f>
        <v>0</v>
      </c>
      <c r="K1383" t="s" s="187">
        <f>'INFO'!$D$8</f>
      </c>
      <c r="L1383" s="186">
        <f>'INFO'!$D$9</f>
        <v>0</v>
      </c>
      <c r="M1383" s="186">
        <f>'INFO'!$D$10</f>
        <v>0</v>
      </c>
      <c r="N1383" t="s" s="187">
        <f>'INFO'!$D$11</f>
      </c>
      <c r="O1383" s="186">
        <f>'INFO'!$D$13</f>
        <v>0</v>
      </c>
      <c r="P1383" s="186">
        <f>'INFO'!$D$14</f>
        <v>0</v>
      </c>
      <c r="Q1383" t="s" s="187">
        <f>'INFO'!$D$15</f>
      </c>
      <c r="R1383" s="188">
        <f>'INFO'!$D$17</f>
      </c>
      <c r="S1383" t="s" s="187">
        <f>'INFO'!$D$18</f>
      </c>
      <c r="T1383" t="s" s="187">
        <f>'INFO'!$D$19</f>
      </c>
      <c r="U1383" s="186">
        <f>'INFO'!$D$22</f>
        <v>0</v>
      </c>
      <c r="V1383" s="186">
        <f>'INFO'!$D$23</f>
        <v>0</v>
      </c>
      <c r="W1383" t="s" s="187">
        <f>'INFO'!$D$24</f>
      </c>
      <c r="X1383" s="186">
        <f>'INFO'!$D$25</f>
        <v>0</v>
      </c>
      <c r="Y1383" s="186">
        <f>'INFO'!$D$26</f>
        <v>0</v>
      </c>
      <c r="Z1383" s="186">
        <f>'INFO'!$D$27</f>
        <v>0</v>
      </c>
      <c r="AA1383" t="s" s="187">
        <f>'INFO'!$D$28</f>
      </c>
      <c r="AB1383" s="186">
        <f>'INFO'!$D$29</f>
        <v>0</v>
      </c>
      <c r="AC1383" s="189">
        <f>'INFO'!$J$10</f>
        <v>0</v>
      </c>
      <c r="AD1383" s="186">
        <f>'INFO'!$J$9</f>
        <v>0</v>
      </c>
      <c r="AE1383" s="186">
        <f>IF($G$1354&gt;0,10*$G$1354/D1383,0)</f>
        <v>0</v>
      </c>
    </row>
    <row r="1384" ht="15.35" customHeight="1">
      <c r="A1384" t="s" s="180">
        <v>550</v>
      </c>
      <c r="B1384" t="s" s="204">
        <v>180</v>
      </c>
      <c r="C1384" s="205">
        <v>10083</v>
      </c>
      <c r="D1384" s="182">
        <f>_xlfn.SUMIFS('HOLDS'!R1:R155,'HOLDS'!C1:C155,B1384)+_xlfn.SUMIFS('HOLDS'!R1:R155,'HOLDS'!C1:C155,"CH.GR.MISET")</f>
        <v>0</v>
      </c>
      <c r="E1384" t="s" s="183">
        <v>10</v>
      </c>
      <c r="F1384" s="184">
        <f>VLOOKUP(B1384,'HOLDS'!C1:T155,5,FALSE)*1.05</f>
        <v>147</v>
      </c>
      <c r="G1384" s="182">
        <f>_xlfn.SUMIFS('HOLDS'!R1:R155,'HOLDS'!C1:C155,B1384)</f>
        <v>0</v>
      </c>
      <c r="H1384" s="185">
        <f>F1384*G1384</f>
        <v>0</v>
      </c>
      <c r="I1384" s="186">
        <f>'INFO'!$D$6</f>
        <v>0</v>
      </c>
      <c r="J1384" s="186">
        <f>'INFO'!$D$7</f>
        <v>0</v>
      </c>
      <c r="K1384" t="s" s="187">
        <f>'INFO'!$D$8</f>
      </c>
      <c r="L1384" s="186">
        <f>'INFO'!$D$9</f>
        <v>0</v>
      </c>
      <c r="M1384" s="186">
        <f>'INFO'!$D$10</f>
        <v>0</v>
      </c>
      <c r="N1384" t="s" s="187">
        <f>'INFO'!$D$11</f>
      </c>
      <c r="O1384" s="186">
        <f>'INFO'!$D$13</f>
        <v>0</v>
      </c>
      <c r="P1384" s="186">
        <f>'INFO'!$D$14</f>
        <v>0</v>
      </c>
      <c r="Q1384" t="s" s="187">
        <f>'INFO'!$D$15</f>
      </c>
      <c r="R1384" s="188">
        <f>'INFO'!$D$17</f>
      </c>
      <c r="S1384" t="s" s="187">
        <f>'INFO'!$D$18</f>
      </c>
      <c r="T1384" t="s" s="187">
        <f>'INFO'!$D$19</f>
      </c>
      <c r="U1384" s="186">
        <f>'INFO'!$D$22</f>
        <v>0</v>
      </c>
      <c r="V1384" s="186">
        <f>'INFO'!$D$23</f>
        <v>0</v>
      </c>
      <c r="W1384" t="s" s="187">
        <f>'INFO'!$D$24</f>
      </c>
      <c r="X1384" s="186">
        <f>'INFO'!$D$25</f>
        <v>0</v>
      </c>
      <c r="Y1384" s="186">
        <f>'INFO'!$D$26</f>
        <v>0</v>
      </c>
      <c r="Z1384" s="186">
        <f>'INFO'!$D$27</f>
        <v>0</v>
      </c>
      <c r="AA1384" t="s" s="187">
        <f>'INFO'!$D$28</f>
      </c>
      <c r="AB1384" s="186">
        <f>'INFO'!$D$29</f>
        <v>0</v>
      </c>
      <c r="AC1384" s="189">
        <f>'INFO'!$J$10</f>
        <v>0</v>
      </c>
      <c r="AD1384" s="186">
        <f>'INFO'!$J$9</f>
        <v>0</v>
      </c>
      <c r="AE1384" s="191">
        <f>IF($G$1354&gt;0,10*$G$1354/D1384,0)</f>
        <v>0</v>
      </c>
    </row>
    <row r="1385" ht="15.35" customHeight="1">
      <c r="A1385" t="s" s="192">
        <v>551</v>
      </c>
      <c r="B1385" t="s" s="202">
        <v>331</v>
      </c>
      <c r="C1385" s="203">
        <v>10083</v>
      </c>
      <c r="D1385" s="169"/>
      <c r="E1385" t="s" s="194">
        <v>10</v>
      </c>
      <c r="F1385" s="195">
        <f>VLOOKUP(B1385,'MACROS'!C1:T87,5,FALSE)*1.05</f>
        <v>2093.175</v>
      </c>
      <c r="G1385" s="172">
        <f>_xlfn.SUMIFS('MACROS'!R1:R87,'MACROS'!C1:C87,B1385)</f>
        <v>0</v>
      </c>
      <c r="H1385" s="196">
        <f>F1385*G1385</f>
        <v>0</v>
      </c>
      <c r="I1385" s="197">
        <f>'INFO'!$D$6</f>
        <v>0</v>
      </c>
      <c r="J1385" s="197">
        <f>'INFO'!$D$7</f>
        <v>0</v>
      </c>
      <c r="K1385" t="s" s="198">
        <f>'INFO'!$D$8</f>
      </c>
      <c r="L1385" s="197">
        <f>'INFO'!$D$9</f>
        <v>0</v>
      </c>
      <c r="M1385" s="197">
        <f>'INFO'!$D$10</f>
        <v>0</v>
      </c>
      <c r="N1385" t="s" s="198">
        <f>'INFO'!$D$11</f>
      </c>
      <c r="O1385" s="197">
        <f>'INFO'!$D$13</f>
        <v>0</v>
      </c>
      <c r="P1385" s="197">
        <f>'INFO'!$D$14</f>
        <v>0</v>
      </c>
      <c r="Q1385" t="s" s="198">
        <f>'INFO'!$D$15</f>
      </c>
      <c r="R1385" s="199">
        <f>'INFO'!$D$17</f>
      </c>
      <c r="S1385" t="s" s="198">
        <f>'INFO'!$D$18</f>
      </c>
      <c r="T1385" t="s" s="198">
        <f>'INFO'!$D$19</f>
      </c>
      <c r="U1385" s="197">
        <f>'INFO'!$D$22</f>
        <v>0</v>
      </c>
      <c r="V1385" s="197">
        <f>'INFO'!$D$23</f>
        <v>0</v>
      </c>
      <c r="W1385" t="s" s="198">
        <f>'INFO'!$D$24</f>
      </c>
      <c r="X1385" s="197">
        <f>'INFO'!$D$25</f>
        <v>0</v>
      </c>
      <c r="Y1385" s="197">
        <f>'INFO'!$D$26</f>
        <v>0</v>
      </c>
      <c r="Z1385" s="197">
        <f>'INFO'!$D$27</f>
        <v>0</v>
      </c>
      <c r="AA1385" t="s" s="198">
        <f>'INFO'!$D$28</f>
      </c>
      <c r="AB1385" s="197">
        <f>'INFO'!$D$29</f>
        <v>0</v>
      </c>
      <c r="AC1385" s="200">
        <f>'INFO'!$J$10</f>
        <v>0</v>
      </c>
      <c r="AD1385" s="201">
        <f>'INFO'!$J$9</f>
        <v>0</v>
      </c>
      <c r="AE1385" s="179"/>
    </row>
    <row r="1386" ht="15.35" customHeight="1">
      <c r="A1386" t="s" s="180">
        <v>552</v>
      </c>
      <c r="B1386" t="s" s="204">
        <v>333</v>
      </c>
      <c r="C1386" s="205">
        <v>10083</v>
      </c>
      <c r="D1386" s="182">
        <f>_xlfn.SUMIFS('MACROS'!R1:R87,'MACROS'!C1:C87,B1386)+_xlfn.SUMIFS('MACROS'!R1:R87,'MACROS'!C1:C87,"CH.VM.MISET")</f>
        <v>0</v>
      </c>
      <c r="E1386" t="s" s="183">
        <v>10</v>
      </c>
      <c r="F1386" s="184">
        <f>VLOOKUP(B1386,'MACROS'!C1:T87,5,FALSE)*1.05</f>
        <v>172.725</v>
      </c>
      <c r="G1386" s="182">
        <f>_xlfn.SUMIFS('MACROS'!R1:R87,'MACROS'!C1:C87,B1386)</f>
        <v>0</v>
      </c>
      <c r="H1386" s="185">
        <f>F1386*G1386</f>
        <v>0</v>
      </c>
      <c r="I1386" s="186">
        <f>'INFO'!$D$6</f>
        <v>0</v>
      </c>
      <c r="J1386" s="186">
        <f>'INFO'!$D$7</f>
        <v>0</v>
      </c>
      <c r="K1386" t="s" s="187">
        <f>'INFO'!$D$8</f>
      </c>
      <c r="L1386" s="186">
        <f>'INFO'!$D$9</f>
        <v>0</v>
      </c>
      <c r="M1386" s="186">
        <f>'INFO'!$D$10</f>
        <v>0</v>
      </c>
      <c r="N1386" t="s" s="187">
        <f>'INFO'!$D$11</f>
      </c>
      <c r="O1386" s="186">
        <f>'INFO'!$D$13</f>
        <v>0</v>
      </c>
      <c r="P1386" s="186">
        <f>'INFO'!$D$14</f>
        <v>0</v>
      </c>
      <c r="Q1386" t="s" s="187">
        <f>'INFO'!$D$15</f>
      </c>
      <c r="R1386" s="188">
        <f>'INFO'!$D$17</f>
      </c>
      <c r="S1386" t="s" s="187">
        <f>'INFO'!$D$18</f>
      </c>
      <c r="T1386" t="s" s="187">
        <f>'INFO'!$D$19</f>
      </c>
      <c r="U1386" s="186">
        <f>'INFO'!$D$22</f>
        <v>0</v>
      </c>
      <c r="V1386" s="186">
        <f>'INFO'!$D$23</f>
        <v>0</v>
      </c>
      <c r="W1386" t="s" s="187">
        <f>'INFO'!$D$24</f>
      </c>
      <c r="X1386" s="186">
        <f>'INFO'!$D$25</f>
        <v>0</v>
      </c>
      <c r="Y1386" s="186">
        <f>'INFO'!$D$26</f>
        <v>0</v>
      </c>
      <c r="Z1386" s="186">
        <f>'INFO'!$D$27</f>
        <v>0</v>
      </c>
      <c r="AA1386" t="s" s="187">
        <f>'INFO'!$D$28</f>
      </c>
      <c r="AB1386" s="186">
        <f>'INFO'!$D$29</f>
        <v>0</v>
      </c>
      <c r="AC1386" s="189">
        <f>'INFO'!$J$10</f>
        <v>0</v>
      </c>
      <c r="AD1386" s="186">
        <f>'INFO'!$J$9</f>
        <v>0</v>
      </c>
      <c r="AE1386" s="190">
        <f>IF($G$1385&gt;0,10*$G$1385/D1386,0)</f>
        <v>0</v>
      </c>
    </row>
    <row r="1387" ht="15.35" customHeight="1">
      <c r="A1387" t="s" s="180">
        <v>553</v>
      </c>
      <c r="B1387" t="s" s="204">
        <v>335</v>
      </c>
      <c r="C1387" s="205">
        <v>10083</v>
      </c>
      <c r="D1387" s="182">
        <f>_xlfn.SUMIFS('MACROS'!R1:R87,'MACROS'!C1:C87,B1387)+_xlfn.SUMIFS('MACROS'!R1:R87,'MACROS'!C1:C87,"CH.VM.MISET")</f>
        <v>0</v>
      </c>
      <c r="E1387" t="s" s="183">
        <v>10</v>
      </c>
      <c r="F1387" s="184">
        <f>VLOOKUP(B1387,'MACROS'!C1:T87,5,FALSE)*1.05</f>
        <v>175.875</v>
      </c>
      <c r="G1387" s="182">
        <f>_xlfn.SUMIFS('MACROS'!R1:R87,'MACROS'!C1:C87,B1387)</f>
        <v>0</v>
      </c>
      <c r="H1387" s="185">
        <f>F1387*G1387</f>
        <v>0</v>
      </c>
      <c r="I1387" s="186">
        <f>'INFO'!$D$6</f>
        <v>0</v>
      </c>
      <c r="J1387" s="186">
        <f>'INFO'!$D$7</f>
        <v>0</v>
      </c>
      <c r="K1387" t="s" s="187">
        <f>'INFO'!$D$8</f>
      </c>
      <c r="L1387" s="186">
        <f>'INFO'!$D$9</f>
        <v>0</v>
      </c>
      <c r="M1387" s="186">
        <f>'INFO'!$D$10</f>
        <v>0</v>
      </c>
      <c r="N1387" t="s" s="187">
        <f>'INFO'!$D$11</f>
      </c>
      <c r="O1387" s="186">
        <f>'INFO'!$D$13</f>
        <v>0</v>
      </c>
      <c r="P1387" s="186">
        <f>'INFO'!$D$14</f>
        <v>0</v>
      </c>
      <c r="Q1387" t="s" s="187">
        <f>'INFO'!$D$15</f>
      </c>
      <c r="R1387" s="188">
        <f>'INFO'!$D$17</f>
      </c>
      <c r="S1387" t="s" s="187">
        <f>'INFO'!$D$18</f>
      </c>
      <c r="T1387" t="s" s="187">
        <f>'INFO'!$D$19</f>
      </c>
      <c r="U1387" s="186">
        <f>'INFO'!$D$22</f>
        <v>0</v>
      </c>
      <c r="V1387" s="186">
        <f>'INFO'!$D$23</f>
        <v>0</v>
      </c>
      <c r="W1387" t="s" s="187">
        <f>'INFO'!$D$24</f>
      </c>
      <c r="X1387" s="186">
        <f>'INFO'!$D$25</f>
        <v>0</v>
      </c>
      <c r="Y1387" s="186">
        <f>'INFO'!$D$26</f>
        <v>0</v>
      </c>
      <c r="Z1387" s="186">
        <f>'INFO'!$D$27</f>
        <v>0</v>
      </c>
      <c r="AA1387" t="s" s="187">
        <f>'INFO'!$D$28</f>
      </c>
      <c r="AB1387" s="186">
        <f>'INFO'!$D$29</f>
        <v>0</v>
      </c>
      <c r="AC1387" s="189">
        <f>'INFO'!$J$10</f>
        <v>0</v>
      </c>
      <c r="AD1387" s="186">
        <f>'INFO'!$J$9</f>
        <v>0</v>
      </c>
      <c r="AE1387" s="186">
        <f>IF($G$1385&gt;0,10*$G$1385/D1387,0)</f>
        <v>0</v>
      </c>
    </row>
    <row r="1388" ht="15.35" customHeight="1">
      <c r="A1388" t="s" s="180">
        <v>554</v>
      </c>
      <c r="B1388" t="s" s="204">
        <v>337</v>
      </c>
      <c r="C1388" s="205">
        <v>10083</v>
      </c>
      <c r="D1388" s="182">
        <f>_xlfn.SUMIFS('MACROS'!R1:R87,'MACROS'!C1:C87,B1388)+_xlfn.SUMIFS('MACROS'!R1:R87,'MACROS'!C1:C87,"CH.VM.MISET")</f>
        <v>0</v>
      </c>
      <c r="E1388" t="s" s="183">
        <v>10</v>
      </c>
      <c r="F1388" s="184">
        <f>VLOOKUP(B1388,'MACROS'!C1:T87,5,FALSE)*1.05</f>
        <v>146.475</v>
      </c>
      <c r="G1388" s="182">
        <f>_xlfn.SUMIFS('MACROS'!R1:R87,'MACROS'!C1:C87,B1388)</f>
        <v>0</v>
      </c>
      <c r="H1388" s="185">
        <f>F1388*G1388</f>
        <v>0</v>
      </c>
      <c r="I1388" s="186">
        <f>'INFO'!$D$6</f>
        <v>0</v>
      </c>
      <c r="J1388" s="186">
        <f>'INFO'!$D$7</f>
        <v>0</v>
      </c>
      <c r="K1388" t="s" s="187">
        <f>'INFO'!$D$8</f>
      </c>
      <c r="L1388" s="186">
        <f>'INFO'!$D$9</f>
        <v>0</v>
      </c>
      <c r="M1388" s="186">
        <f>'INFO'!$D$10</f>
        <v>0</v>
      </c>
      <c r="N1388" t="s" s="187">
        <f>'INFO'!$D$11</f>
      </c>
      <c r="O1388" s="186">
        <f>'INFO'!$D$13</f>
        <v>0</v>
      </c>
      <c r="P1388" s="186">
        <f>'INFO'!$D$14</f>
        <v>0</v>
      </c>
      <c r="Q1388" t="s" s="187">
        <f>'INFO'!$D$15</f>
      </c>
      <c r="R1388" s="188">
        <f>'INFO'!$D$17</f>
      </c>
      <c r="S1388" t="s" s="187">
        <f>'INFO'!$D$18</f>
      </c>
      <c r="T1388" t="s" s="187">
        <f>'INFO'!$D$19</f>
      </c>
      <c r="U1388" s="186">
        <f>'INFO'!$D$22</f>
        <v>0</v>
      </c>
      <c r="V1388" s="186">
        <f>'INFO'!$D$23</f>
        <v>0</v>
      </c>
      <c r="W1388" t="s" s="187">
        <f>'INFO'!$D$24</f>
      </c>
      <c r="X1388" s="186">
        <f>'INFO'!$D$25</f>
        <v>0</v>
      </c>
      <c r="Y1388" s="186">
        <f>'INFO'!$D$26</f>
        <v>0</v>
      </c>
      <c r="Z1388" s="186">
        <f>'INFO'!$D$27</f>
        <v>0</v>
      </c>
      <c r="AA1388" t="s" s="187">
        <f>'INFO'!$D$28</f>
      </c>
      <c r="AB1388" s="186">
        <f>'INFO'!$D$29</f>
        <v>0</v>
      </c>
      <c r="AC1388" s="189">
        <f>'INFO'!$J$10</f>
        <v>0</v>
      </c>
      <c r="AD1388" s="186">
        <f>'INFO'!$J$9</f>
        <v>0</v>
      </c>
      <c r="AE1388" s="186">
        <f>IF($G$1385&gt;0,10*$G$1385/D1388,0)</f>
        <v>0</v>
      </c>
    </row>
    <row r="1389" ht="15.35" customHeight="1">
      <c r="A1389" t="s" s="180">
        <v>555</v>
      </c>
      <c r="B1389" t="s" s="204">
        <v>339</v>
      </c>
      <c r="C1389" s="205">
        <v>10083</v>
      </c>
      <c r="D1389" s="182">
        <f>_xlfn.SUMIFS('MACROS'!R1:R87,'MACROS'!C1:C87,B1389)+_xlfn.SUMIFS('MACROS'!R1:R87,'MACROS'!C1:C87,"CH.VM.MISET")</f>
        <v>0</v>
      </c>
      <c r="E1389" t="s" s="183">
        <v>10</v>
      </c>
      <c r="F1389" s="184">
        <f>VLOOKUP(B1389,'MACROS'!C1:T87,5,FALSE)*1.05</f>
        <v>140.7</v>
      </c>
      <c r="G1389" s="182">
        <f>_xlfn.SUMIFS('MACROS'!R1:R87,'MACROS'!C1:C87,B1389)</f>
        <v>0</v>
      </c>
      <c r="H1389" s="185">
        <f>F1389*G1389</f>
        <v>0</v>
      </c>
      <c r="I1389" s="186">
        <f>'INFO'!$D$6</f>
        <v>0</v>
      </c>
      <c r="J1389" s="186">
        <f>'INFO'!$D$7</f>
        <v>0</v>
      </c>
      <c r="K1389" t="s" s="187">
        <f>'INFO'!$D$8</f>
      </c>
      <c r="L1389" s="186">
        <f>'INFO'!$D$9</f>
        <v>0</v>
      </c>
      <c r="M1389" s="186">
        <f>'INFO'!$D$10</f>
        <v>0</v>
      </c>
      <c r="N1389" t="s" s="187">
        <f>'INFO'!$D$11</f>
      </c>
      <c r="O1389" s="186">
        <f>'INFO'!$D$13</f>
        <v>0</v>
      </c>
      <c r="P1389" s="186">
        <f>'INFO'!$D$14</f>
        <v>0</v>
      </c>
      <c r="Q1389" t="s" s="187">
        <f>'INFO'!$D$15</f>
      </c>
      <c r="R1389" s="188">
        <f>'INFO'!$D$17</f>
      </c>
      <c r="S1389" t="s" s="187">
        <f>'INFO'!$D$18</f>
      </c>
      <c r="T1389" t="s" s="187">
        <f>'INFO'!$D$19</f>
      </c>
      <c r="U1389" s="186">
        <f>'INFO'!$D$22</f>
        <v>0</v>
      </c>
      <c r="V1389" s="186">
        <f>'INFO'!$D$23</f>
        <v>0</v>
      </c>
      <c r="W1389" t="s" s="187">
        <f>'INFO'!$D$24</f>
      </c>
      <c r="X1389" s="186">
        <f>'INFO'!$D$25</f>
        <v>0</v>
      </c>
      <c r="Y1389" s="186">
        <f>'INFO'!$D$26</f>
        <v>0</v>
      </c>
      <c r="Z1389" s="186">
        <f>'INFO'!$D$27</f>
        <v>0</v>
      </c>
      <c r="AA1389" t="s" s="187">
        <f>'INFO'!$D$28</f>
      </c>
      <c r="AB1389" s="186">
        <f>'INFO'!$D$29</f>
        <v>0</v>
      </c>
      <c r="AC1389" s="189">
        <f>'INFO'!$J$10</f>
        <v>0</v>
      </c>
      <c r="AD1389" s="186">
        <f>'INFO'!$J$9</f>
        <v>0</v>
      </c>
      <c r="AE1389" s="186">
        <f>IF($G$1385&gt;0,10*$G$1385/D1389,0)</f>
        <v>0</v>
      </c>
    </row>
    <row r="1390" ht="15.35" customHeight="1">
      <c r="A1390" t="s" s="180">
        <v>556</v>
      </c>
      <c r="B1390" t="s" s="204">
        <v>341</v>
      </c>
      <c r="C1390" s="205">
        <v>10083</v>
      </c>
      <c r="D1390" s="182">
        <f>_xlfn.SUMIFS('MACROS'!R1:R87,'MACROS'!C1:C87,B1390)+_xlfn.SUMIFS('MACROS'!R1:R87,'MACROS'!C1:C87,"CH.VM.MISET")</f>
        <v>0</v>
      </c>
      <c r="E1390" t="s" s="183">
        <v>10</v>
      </c>
      <c r="F1390" s="184">
        <f>VLOOKUP(B1390,'MACROS'!C1:T87,5,FALSE)*1.05</f>
        <v>187.95</v>
      </c>
      <c r="G1390" s="182">
        <f>_xlfn.SUMIFS('MACROS'!R1:R87,'MACROS'!C1:C87,B1390)</f>
        <v>0</v>
      </c>
      <c r="H1390" s="185">
        <f>F1390*G1390</f>
        <v>0</v>
      </c>
      <c r="I1390" s="186">
        <f>'INFO'!$D$6</f>
        <v>0</v>
      </c>
      <c r="J1390" s="186">
        <f>'INFO'!$D$7</f>
        <v>0</v>
      </c>
      <c r="K1390" t="s" s="187">
        <f>'INFO'!$D$8</f>
      </c>
      <c r="L1390" s="186">
        <f>'INFO'!$D$9</f>
        <v>0</v>
      </c>
      <c r="M1390" s="186">
        <f>'INFO'!$D$10</f>
        <v>0</v>
      </c>
      <c r="N1390" t="s" s="187">
        <f>'INFO'!$D$11</f>
      </c>
      <c r="O1390" s="186">
        <f>'INFO'!$D$13</f>
        <v>0</v>
      </c>
      <c r="P1390" s="186">
        <f>'INFO'!$D$14</f>
        <v>0</v>
      </c>
      <c r="Q1390" t="s" s="187">
        <f>'INFO'!$D$15</f>
      </c>
      <c r="R1390" s="188">
        <f>'INFO'!$D$17</f>
      </c>
      <c r="S1390" t="s" s="187">
        <f>'INFO'!$D$18</f>
      </c>
      <c r="T1390" t="s" s="187">
        <f>'INFO'!$D$19</f>
      </c>
      <c r="U1390" s="186">
        <f>'INFO'!$D$22</f>
        <v>0</v>
      </c>
      <c r="V1390" s="186">
        <f>'INFO'!$D$23</f>
        <v>0</v>
      </c>
      <c r="W1390" t="s" s="187">
        <f>'INFO'!$D$24</f>
      </c>
      <c r="X1390" s="186">
        <f>'INFO'!$D$25</f>
        <v>0</v>
      </c>
      <c r="Y1390" s="186">
        <f>'INFO'!$D$26</f>
        <v>0</v>
      </c>
      <c r="Z1390" s="186">
        <f>'INFO'!$D$27</f>
        <v>0</v>
      </c>
      <c r="AA1390" t="s" s="187">
        <f>'INFO'!$D$28</f>
      </c>
      <c r="AB1390" s="186">
        <f>'INFO'!$D$29</f>
        <v>0</v>
      </c>
      <c r="AC1390" s="189">
        <f>'INFO'!$J$10</f>
        <v>0</v>
      </c>
      <c r="AD1390" s="186">
        <f>'INFO'!$J$9</f>
        <v>0</v>
      </c>
      <c r="AE1390" s="186">
        <f>IF($G$1385&gt;0,10*$G$1385/D1390,0)</f>
        <v>0</v>
      </c>
    </row>
    <row r="1391" ht="15.35" customHeight="1">
      <c r="A1391" t="s" s="180">
        <v>557</v>
      </c>
      <c r="B1391" t="s" s="204">
        <v>343</v>
      </c>
      <c r="C1391" s="205">
        <v>10083</v>
      </c>
      <c r="D1391" s="182">
        <f>_xlfn.SUMIFS('MACROS'!R1:R87,'MACROS'!C1:C87,B1391)+_xlfn.SUMIFS('MACROS'!R1:R87,'MACROS'!C1:C87,"CH.VM.MISET")</f>
        <v>0</v>
      </c>
      <c r="E1391" t="s" s="183">
        <v>10</v>
      </c>
      <c r="F1391" s="184">
        <f>VLOOKUP(B1391,'MACROS'!C1:T87,5,FALSE)*1.05</f>
        <v>186.375</v>
      </c>
      <c r="G1391" s="182">
        <f>_xlfn.SUMIFS('MACROS'!R1:R87,'MACROS'!C1:C87,B1391)</f>
        <v>0</v>
      </c>
      <c r="H1391" s="185">
        <f>F1391*G1391</f>
        <v>0</v>
      </c>
      <c r="I1391" s="186">
        <f>'INFO'!$D$6</f>
        <v>0</v>
      </c>
      <c r="J1391" s="186">
        <f>'INFO'!$D$7</f>
        <v>0</v>
      </c>
      <c r="K1391" t="s" s="187">
        <f>'INFO'!$D$8</f>
      </c>
      <c r="L1391" s="186">
        <f>'INFO'!$D$9</f>
        <v>0</v>
      </c>
      <c r="M1391" s="186">
        <f>'INFO'!$D$10</f>
        <v>0</v>
      </c>
      <c r="N1391" t="s" s="187">
        <f>'INFO'!$D$11</f>
      </c>
      <c r="O1391" s="186">
        <f>'INFO'!$D$13</f>
        <v>0</v>
      </c>
      <c r="P1391" s="186">
        <f>'INFO'!$D$14</f>
        <v>0</v>
      </c>
      <c r="Q1391" t="s" s="187">
        <f>'INFO'!$D$15</f>
      </c>
      <c r="R1391" s="188">
        <f>'INFO'!$D$17</f>
      </c>
      <c r="S1391" t="s" s="187">
        <f>'INFO'!$D$18</f>
      </c>
      <c r="T1391" t="s" s="187">
        <f>'INFO'!$D$19</f>
      </c>
      <c r="U1391" s="186">
        <f>'INFO'!$D$22</f>
        <v>0</v>
      </c>
      <c r="V1391" s="186">
        <f>'INFO'!$D$23</f>
        <v>0</v>
      </c>
      <c r="W1391" t="s" s="187">
        <f>'INFO'!$D$24</f>
      </c>
      <c r="X1391" s="186">
        <f>'INFO'!$D$25</f>
        <v>0</v>
      </c>
      <c r="Y1391" s="186">
        <f>'INFO'!$D$26</f>
        <v>0</v>
      </c>
      <c r="Z1391" s="186">
        <f>'INFO'!$D$27</f>
        <v>0</v>
      </c>
      <c r="AA1391" t="s" s="187">
        <f>'INFO'!$D$28</f>
      </c>
      <c r="AB1391" s="186">
        <f>'INFO'!$D$29</f>
        <v>0</v>
      </c>
      <c r="AC1391" s="189">
        <f>'INFO'!$J$10</f>
        <v>0</v>
      </c>
      <c r="AD1391" s="186">
        <f>'INFO'!$J$9</f>
        <v>0</v>
      </c>
      <c r="AE1391" s="186">
        <f>IF($G$1385&gt;0,10*$G$1385/D1391,0)</f>
        <v>0</v>
      </c>
    </row>
    <row r="1392" ht="15.35" customHeight="1">
      <c r="A1392" t="s" s="180">
        <v>558</v>
      </c>
      <c r="B1392" t="s" s="204">
        <v>345</v>
      </c>
      <c r="C1392" s="205">
        <v>10083</v>
      </c>
      <c r="D1392" s="182">
        <f>_xlfn.SUMIFS('MACROS'!R1:R87,'MACROS'!C1:C87,B1392)+_xlfn.SUMIFS('MACROS'!R1:R87,'MACROS'!C1:C87,"CH.VM.MISET")</f>
        <v>0</v>
      </c>
      <c r="E1392" t="s" s="183">
        <v>10</v>
      </c>
      <c r="F1392" s="184">
        <f>VLOOKUP(B1392,'MACROS'!C1:T87,5,FALSE)*1.05</f>
        <v>174.825</v>
      </c>
      <c r="G1392" s="182">
        <f>_xlfn.SUMIFS('MACROS'!R1:R87,'MACROS'!C1:C87,B1392)</f>
        <v>0</v>
      </c>
      <c r="H1392" s="185">
        <f>F1392*G1392</f>
        <v>0</v>
      </c>
      <c r="I1392" s="186">
        <f>'INFO'!$D$6</f>
        <v>0</v>
      </c>
      <c r="J1392" s="186">
        <f>'INFO'!$D$7</f>
        <v>0</v>
      </c>
      <c r="K1392" t="s" s="187">
        <f>'INFO'!$D$8</f>
      </c>
      <c r="L1392" s="186">
        <f>'INFO'!$D$9</f>
        <v>0</v>
      </c>
      <c r="M1392" s="186">
        <f>'INFO'!$D$10</f>
        <v>0</v>
      </c>
      <c r="N1392" t="s" s="187">
        <f>'INFO'!$D$11</f>
      </c>
      <c r="O1392" s="186">
        <f>'INFO'!$D$13</f>
        <v>0</v>
      </c>
      <c r="P1392" s="186">
        <f>'INFO'!$D$14</f>
        <v>0</v>
      </c>
      <c r="Q1392" t="s" s="187">
        <f>'INFO'!$D$15</f>
      </c>
      <c r="R1392" s="188">
        <f>'INFO'!$D$17</f>
      </c>
      <c r="S1392" t="s" s="187">
        <f>'INFO'!$D$18</f>
      </c>
      <c r="T1392" t="s" s="187">
        <f>'INFO'!$D$19</f>
      </c>
      <c r="U1392" s="186">
        <f>'INFO'!$D$22</f>
        <v>0</v>
      </c>
      <c r="V1392" s="186">
        <f>'INFO'!$D$23</f>
        <v>0</v>
      </c>
      <c r="W1392" t="s" s="187">
        <f>'INFO'!$D$24</f>
      </c>
      <c r="X1392" s="186">
        <f>'INFO'!$D$25</f>
        <v>0</v>
      </c>
      <c r="Y1392" s="186">
        <f>'INFO'!$D$26</f>
        <v>0</v>
      </c>
      <c r="Z1392" s="186">
        <f>'INFO'!$D$27</f>
        <v>0</v>
      </c>
      <c r="AA1392" t="s" s="187">
        <f>'INFO'!$D$28</f>
      </c>
      <c r="AB1392" s="186">
        <f>'INFO'!$D$29</f>
        <v>0</v>
      </c>
      <c r="AC1392" s="189">
        <f>'INFO'!$J$10</f>
        <v>0</v>
      </c>
      <c r="AD1392" s="186">
        <f>'INFO'!$J$9</f>
        <v>0</v>
      </c>
      <c r="AE1392" s="186">
        <f>IF($G$1385&gt;0,10*$G$1385/D1392,0)</f>
        <v>0</v>
      </c>
    </row>
    <row r="1393" ht="15.35" customHeight="1">
      <c r="A1393" t="s" s="180">
        <v>559</v>
      </c>
      <c r="B1393" t="s" s="204">
        <v>347</v>
      </c>
      <c r="C1393" s="205">
        <v>10083</v>
      </c>
      <c r="D1393" s="182">
        <f>_xlfn.SUMIFS('MACROS'!R1:R87,'MACROS'!C1:C87,B1393)+_xlfn.SUMIFS('MACROS'!R1:R87,'MACROS'!C1:C87,"CH.VM.MISET")</f>
        <v>0</v>
      </c>
      <c r="E1393" t="s" s="183">
        <v>10</v>
      </c>
      <c r="F1393" s="184">
        <f>VLOOKUP(B1393,'MACROS'!C1:T87,5,FALSE)*1.05</f>
        <v>164.325</v>
      </c>
      <c r="G1393" s="182">
        <f>_xlfn.SUMIFS('MACROS'!R1:R87,'MACROS'!C1:C87,B1393)</f>
        <v>0</v>
      </c>
      <c r="H1393" s="185">
        <f>F1393*G1393</f>
        <v>0</v>
      </c>
      <c r="I1393" s="186">
        <f>'INFO'!$D$6</f>
        <v>0</v>
      </c>
      <c r="J1393" s="186">
        <f>'INFO'!$D$7</f>
        <v>0</v>
      </c>
      <c r="K1393" t="s" s="187">
        <f>'INFO'!$D$8</f>
      </c>
      <c r="L1393" s="186">
        <f>'INFO'!$D$9</f>
        <v>0</v>
      </c>
      <c r="M1393" s="186">
        <f>'INFO'!$D$10</f>
        <v>0</v>
      </c>
      <c r="N1393" t="s" s="187">
        <f>'INFO'!$D$11</f>
      </c>
      <c r="O1393" s="186">
        <f>'INFO'!$D$13</f>
        <v>0</v>
      </c>
      <c r="P1393" s="186">
        <f>'INFO'!$D$14</f>
        <v>0</v>
      </c>
      <c r="Q1393" t="s" s="187">
        <f>'INFO'!$D$15</f>
      </c>
      <c r="R1393" s="188">
        <f>'INFO'!$D$17</f>
      </c>
      <c r="S1393" t="s" s="187">
        <f>'INFO'!$D$18</f>
      </c>
      <c r="T1393" t="s" s="187">
        <f>'INFO'!$D$19</f>
      </c>
      <c r="U1393" s="186">
        <f>'INFO'!$D$22</f>
        <v>0</v>
      </c>
      <c r="V1393" s="186">
        <f>'INFO'!$D$23</f>
        <v>0</v>
      </c>
      <c r="W1393" t="s" s="187">
        <f>'INFO'!$D$24</f>
      </c>
      <c r="X1393" s="186">
        <f>'INFO'!$D$25</f>
        <v>0</v>
      </c>
      <c r="Y1393" s="186">
        <f>'INFO'!$D$26</f>
        <v>0</v>
      </c>
      <c r="Z1393" s="186">
        <f>'INFO'!$D$27</f>
        <v>0</v>
      </c>
      <c r="AA1393" t="s" s="187">
        <f>'INFO'!$D$28</f>
      </c>
      <c r="AB1393" s="186">
        <f>'INFO'!$D$29</f>
        <v>0</v>
      </c>
      <c r="AC1393" s="189">
        <f>'INFO'!$J$10</f>
        <v>0</v>
      </c>
      <c r="AD1393" s="186">
        <f>'INFO'!$J$9</f>
        <v>0</v>
      </c>
      <c r="AE1393" s="186">
        <f>IF($G$1385&gt;0,10*$G$1385/D1393,0)</f>
        <v>0</v>
      </c>
    </row>
    <row r="1394" ht="15.35" customHeight="1">
      <c r="A1394" t="s" s="180">
        <v>560</v>
      </c>
      <c r="B1394" t="s" s="204">
        <v>349</v>
      </c>
      <c r="C1394" s="205">
        <v>10083</v>
      </c>
      <c r="D1394" s="182">
        <f>_xlfn.SUMIFS('MACROS'!R1:R87,'MACROS'!C1:C87,B1394)+_xlfn.SUMIFS('MACROS'!R1:R87,'MACROS'!C1:C87,"CH.VM.MISET")</f>
        <v>0</v>
      </c>
      <c r="E1394" t="s" s="183">
        <v>10</v>
      </c>
      <c r="F1394" s="184">
        <f>VLOOKUP(B1394,'MACROS'!C1:T87,5,FALSE)*1.05</f>
        <v>169.05</v>
      </c>
      <c r="G1394" s="182">
        <f>_xlfn.SUMIFS('MACROS'!R1:R87,'MACROS'!C1:C87,B1394)</f>
        <v>0</v>
      </c>
      <c r="H1394" s="185">
        <f>F1394*G1394</f>
        <v>0</v>
      </c>
      <c r="I1394" s="186">
        <f>'INFO'!$D$6</f>
        <v>0</v>
      </c>
      <c r="J1394" s="186">
        <f>'INFO'!$D$7</f>
        <v>0</v>
      </c>
      <c r="K1394" t="s" s="187">
        <f>'INFO'!$D$8</f>
      </c>
      <c r="L1394" s="186">
        <f>'INFO'!$D$9</f>
        <v>0</v>
      </c>
      <c r="M1394" s="186">
        <f>'INFO'!$D$10</f>
        <v>0</v>
      </c>
      <c r="N1394" t="s" s="187">
        <f>'INFO'!$D$11</f>
      </c>
      <c r="O1394" s="186">
        <f>'INFO'!$D$13</f>
        <v>0</v>
      </c>
      <c r="P1394" s="186">
        <f>'INFO'!$D$14</f>
        <v>0</v>
      </c>
      <c r="Q1394" t="s" s="187">
        <f>'INFO'!$D$15</f>
      </c>
      <c r="R1394" s="188">
        <f>'INFO'!$D$17</f>
      </c>
      <c r="S1394" t="s" s="187">
        <f>'INFO'!$D$18</f>
      </c>
      <c r="T1394" t="s" s="187">
        <f>'INFO'!$D$19</f>
      </c>
      <c r="U1394" s="186">
        <f>'INFO'!$D$22</f>
        <v>0</v>
      </c>
      <c r="V1394" s="186">
        <f>'INFO'!$D$23</f>
        <v>0</v>
      </c>
      <c r="W1394" t="s" s="187">
        <f>'INFO'!$D$24</f>
      </c>
      <c r="X1394" s="186">
        <f>'INFO'!$D$25</f>
        <v>0</v>
      </c>
      <c r="Y1394" s="186">
        <f>'INFO'!$D$26</f>
        <v>0</v>
      </c>
      <c r="Z1394" s="186">
        <f>'INFO'!$D$27</f>
        <v>0</v>
      </c>
      <c r="AA1394" t="s" s="187">
        <f>'INFO'!$D$28</f>
      </c>
      <c r="AB1394" s="186">
        <f>'INFO'!$D$29</f>
        <v>0</v>
      </c>
      <c r="AC1394" s="189">
        <f>'INFO'!$J$10</f>
        <v>0</v>
      </c>
      <c r="AD1394" s="186">
        <f>'INFO'!$J$9</f>
        <v>0</v>
      </c>
      <c r="AE1394" s="186">
        <f>IF($G$1385&gt;0,10*$G$1385/D1394,0)</f>
        <v>0</v>
      </c>
    </row>
    <row r="1395" ht="15.35" customHeight="1">
      <c r="A1395" t="s" s="180">
        <v>561</v>
      </c>
      <c r="B1395" t="s" s="204">
        <v>351</v>
      </c>
      <c r="C1395" s="205">
        <v>10083</v>
      </c>
      <c r="D1395" s="182">
        <f>_xlfn.SUMIFS('MACROS'!R1:R87,'MACROS'!C1:C87,B1395)+_xlfn.SUMIFS('MACROS'!R1:R87,'MACROS'!C1:C87,"CH.VM.MISET")</f>
        <v>0</v>
      </c>
      <c r="E1395" t="s" s="183">
        <v>10</v>
      </c>
      <c r="F1395" s="184">
        <f>VLOOKUP(B1395,'MACROS'!C1:T87,5,FALSE)*1.05</f>
        <v>172.725</v>
      </c>
      <c r="G1395" s="182">
        <f>_xlfn.SUMIFS('MACROS'!R1:R87,'MACROS'!C1:C87,B1395)</f>
        <v>0</v>
      </c>
      <c r="H1395" s="185">
        <f>F1395*G1395</f>
        <v>0</v>
      </c>
      <c r="I1395" s="186">
        <f>'INFO'!$D$6</f>
        <v>0</v>
      </c>
      <c r="J1395" s="186">
        <f>'INFO'!$D$7</f>
        <v>0</v>
      </c>
      <c r="K1395" t="s" s="187">
        <f>'INFO'!$D$8</f>
      </c>
      <c r="L1395" s="186">
        <f>'INFO'!$D$9</f>
        <v>0</v>
      </c>
      <c r="M1395" s="186">
        <f>'INFO'!$D$10</f>
        <v>0</v>
      </c>
      <c r="N1395" t="s" s="187">
        <f>'INFO'!$D$11</f>
      </c>
      <c r="O1395" s="186">
        <f>'INFO'!$D$13</f>
        <v>0</v>
      </c>
      <c r="P1395" s="186">
        <f>'INFO'!$D$14</f>
        <v>0</v>
      </c>
      <c r="Q1395" t="s" s="187">
        <f>'INFO'!$D$15</f>
      </c>
      <c r="R1395" s="188">
        <f>'INFO'!$D$17</f>
      </c>
      <c r="S1395" t="s" s="187">
        <f>'INFO'!$D$18</f>
      </c>
      <c r="T1395" t="s" s="187">
        <f>'INFO'!$D$19</f>
      </c>
      <c r="U1395" s="186">
        <f>'INFO'!$D$22</f>
        <v>0</v>
      </c>
      <c r="V1395" s="186">
        <f>'INFO'!$D$23</f>
        <v>0</v>
      </c>
      <c r="W1395" t="s" s="187">
        <f>'INFO'!$D$24</f>
      </c>
      <c r="X1395" s="186">
        <f>'INFO'!$D$25</f>
        <v>0</v>
      </c>
      <c r="Y1395" s="186">
        <f>'INFO'!$D$26</f>
        <v>0</v>
      </c>
      <c r="Z1395" s="186">
        <f>'INFO'!$D$27</f>
        <v>0</v>
      </c>
      <c r="AA1395" t="s" s="187">
        <f>'INFO'!$D$28</f>
      </c>
      <c r="AB1395" s="186">
        <f>'INFO'!$D$29</f>
        <v>0</v>
      </c>
      <c r="AC1395" s="189">
        <f>'INFO'!$J$10</f>
        <v>0</v>
      </c>
      <c r="AD1395" s="186">
        <f>'INFO'!$J$9</f>
        <v>0</v>
      </c>
      <c r="AE1395" s="186">
        <f>IF($G$1385&gt;0,10*$G$1385/D1395,0)</f>
        <v>0</v>
      </c>
    </row>
    <row r="1396" ht="15.35" customHeight="1">
      <c r="A1396" t="s" s="180">
        <v>562</v>
      </c>
      <c r="B1396" t="s" s="204">
        <v>353</v>
      </c>
      <c r="C1396" s="205">
        <v>10083</v>
      </c>
      <c r="D1396" s="182">
        <f>_xlfn.SUMIFS('MACROS'!R1:R87,'MACROS'!C1:C87,B1396)+_xlfn.SUMIFS('MACROS'!R1:R87,'MACROS'!C1:C87,"CH.VM.MISET")</f>
        <v>0</v>
      </c>
      <c r="E1396" t="s" s="183">
        <v>10</v>
      </c>
      <c r="F1396" s="184">
        <f>VLOOKUP(B1396,'MACROS'!C1:T87,5,FALSE)*1.05</f>
        <v>176.4</v>
      </c>
      <c r="G1396" s="182">
        <f>_xlfn.SUMIFS('MACROS'!R1:R87,'MACROS'!C1:C87,B1396)</f>
        <v>0</v>
      </c>
      <c r="H1396" s="185">
        <f>F1396*G1396</f>
        <v>0</v>
      </c>
      <c r="I1396" s="186">
        <f>'INFO'!$D$6</f>
        <v>0</v>
      </c>
      <c r="J1396" s="186">
        <f>'INFO'!$D$7</f>
        <v>0</v>
      </c>
      <c r="K1396" t="s" s="187">
        <f>'INFO'!$D$8</f>
      </c>
      <c r="L1396" s="186">
        <f>'INFO'!$D$9</f>
        <v>0</v>
      </c>
      <c r="M1396" s="186">
        <f>'INFO'!$D$10</f>
        <v>0</v>
      </c>
      <c r="N1396" t="s" s="187">
        <f>'INFO'!$D$11</f>
      </c>
      <c r="O1396" s="186">
        <f>'INFO'!$D$13</f>
        <v>0</v>
      </c>
      <c r="P1396" s="186">
        <f>'INFO'!$D$14</f>
        <v>0</v>
      </c>
      <c r="Q1396" t="s" s="187">
        <f>'INFO'!$D$15</f>
      </c>
      <c r="R1396" s="188">
        <f>'INFO'!$D$17</f>
      </c>
      <c r="S1396" t="s" s="187">
        <f>'INFO'!$D$18</f>
      </c>
      <c r="T1396" t="s" s="187">
        <f>'INFO'!$D$19</f>
      </c>
      <c r="U1396" s="186">
        <f>'INFO'!$D$22</f>
        <v>0</v>
      </c>
      <c r="V1396" s="186">
        <f>'INFO'!$D$23</f>
        <v>0</v>
      </c>
      <c r="W1396" t="s" s="187">
        <f>'INFO'!$D$24</f>
      </c>
      <c r="X1396" s="186">
        <f>'INFO'!$D$25</f>
        <v>0</v>
      </c>
      <c r="Y1396" s="186">
        <f>'INFO'!$D$26</f>
        <v>0</v>
      </c>
      <c r="Z1396" s="186">
        <f>'INFO'!$D$27</f>
        <v>0</v>
      </c>
      <c r="AA1396" t="s" s="187">
        <f>'INFO'!$D$28</f>
      </c>
      <c r="AB1396" s="186">
        <f>'INFO'!$D$29</f>
        <v>0</v>
      </c>
      <c r="AC1396" s="189">
        <f>'INFO'!$J$10</f>
        <v>0</v>
      </c>
      <c r="AD1396" s="186">
        <f>'INFO'!$J$9</f>
        <v>0</v>
      </c>
      <c r="AE1396" s="186">
        <f>IF($G$1385&gt;0,10*$G$1385/D1396,0)</f>
        <v>0</v>
      </c>
    </row>
    <row r="1397" ht="15.35" customHeight="1">
      <c r="A1397" t="s" s="180">
        <v>563</v>
      </c>
      <c r="B1397" t="s" s="204">
        <v>355</v>
      </c>
      <c r="C1397" s="205">
        <v>10083</v>
      </c>
      <c r="D1397" s="182">
        <f>_xlfn.SUMIFS('MACROS'!R1:R87,'MACROS'!C1:C87,B1397)+_xlfn.SUMIFS('MACROS'!R1:R87,'MACROS'!C1:C87,"CH.VM.MISET")</f>
        <v>0</v>
      </c>
      <c r="E1397" t="s" s="183">
        <v>10</v>
      </c>
      <c r="F1397" s="184">
        <f>VLOOKUP(B1397,'MACROS'!C1:T87,5,FALSE)*1.05</f>
        <v>142.8</v>
      </c>
      <c r="G1397" s="182">
        <f>_xlfn.SUMIFS('MACROS'!R1:R87,'MACROS'!C1:C87,B1397)</f>
        <v>0</v>
      </c>
      <c r="H1397" s="185">
        <f>F1397*G1397</f>
        <v>0</v>
      </c>
      <c r="I1397" s="186">
        <f>'INFO'!$D$6</f>
        <v>0</v>
      </c>
      <c r="J1397" s="186">
        <f>'INFO'!$D$7</f>
        <v>0</v>
      </c>
      <c r="K1397" t="s" s="187">
        <f>'INFO'!$D$8</f>
      </c>
      <c r="L1397" s="186">
        <f>'INFO'!$D$9</f>
        <v>0</v>
      </c>
      <c r="M1397" s="186">
        <f>'INFO'!$D$10</f>
        <v>0</v>
      </c>
      <c r="N1397" t="s" s="187">
        <f>'INFO'!$D$11</f>
      </c>
      <c r="O1397" s="186">
        <f>'INFO'!$D$13</f>
        <v>0</v>
      </c>
      <c r="P1397" s="186">
        <f>'INFO'!$D$14</f>
        <v>0</v>
      </c>
      <c r="Q1397" t="s" s="187">
        <f>'INFO'!$D$15</f>
      </c>
      <c r="R1397" s="188">
        <f>'INFO'!$D$17</f>
      </c>
      <c r="S1397" t="s" s="187">
        <f>'INFO'!$D$18</f>
      </c>
      <c r="T1397" t="s" s="187">
        <f>'INFO'!$D$19</f>
      </c>
      <c r="U1397" s="186">
        <f>'INFO'!$D$22</f>
        <v>0</v>
      </c>
      <c r="V1397" s="186">
        <f>'INFO'!$D$23</f>
        <v>0</v>
      </c>
      <c r="W1397" t="s" s="187">
        <f>'INFO'!$D$24</f>
      </c>
      <c r="X1397" s="186">
        <f>'INFO'!$D$25</f>
        <v>0</v>
      </c>
      <c r="Y1397" s="186">
        <f>'INFO'!$D$26</f>
        <v>0</v>
      </c>
      <c r="Z1397" s="186">
        <f>'INFO'!$D$27</f>
        <v>0</v>
      </c>
      <c r="AA1397" t="s" s="187">
        <f>'INFO'!$D$28</f>
      </c>
      <c r="AB1397" s="186">
        <f>'INFO'!$D$29</f>
        <v>0</v>
      </c>
      <c r="AC1397" s="189">
        <f>'INFO'!$J$10</f>
        <v>0</v>
      </c>
      <c r="AD1397" s="186">
        <f>'INFO'!$J$9</f>
        <v>0</v>
      </c>
      <c r="AE1397" s="186">
        <f>IF($G$1385&gt;0,10*$G$1385/D1397,0)</f>
        <v>0</v>
      </c>
    </row>
    <row r="1398" ht="15.35" customHeight="1">
      <c r="A1398" t="s" s="180">
        <v>564</v>
      </c>
      <c r="B1398" t="s" s="204">
        <v>357</v>
      </c>
      <c r="C1398" s="205">
        <v>10083</v>
      </c>
      <c r="D1398" s="182">
        <f>_xlfn.SUMIFS('MACROS'!R1:R87,'MACROS'!C1:C87,B1398)+_xlfn.SUMIFS('MACROS'!R1:R87,'MACROS'!C1:C87,"CH.VM.MISET")</f>
        <v>0</v>
      </c>
      <c r="E1398" t="s" s="183">
        <v>10</v>
      </c>
      <c r="F1398" s="184">
        <f>VLOOKUP(B1398,'MACROS'!C1:T87,5,FALSE)*1.05</f>
        <v>170.625</v>
      </c>
      <c r="G1398" s="182">
        <f>_xlfn.SUMIFS('MACROS'!R1:R87,'MACROS'!C1:C87,B1398)</f>
        <v>0</v>
      </c>
      <c r="H1398" s="185">
        <f>F1398*G1398</f>
        <v>0</v>
      </c>
      <c r="I1398" s="186">
        <f>'INFO'!$D$6</f>
        <v>0</v>
      </c>
      <c r="J1398" s="186">
        <f>'INFO'!$D$7</f>
        <v>0</v>
      </c>
      <c r="K1398" t="s" s="187">
        <f>'INFO'!$D$8</f>
      </c>
      <c r="L1398" s="186">
        <f>'INFO'!$D$9</f>
        <v>0</v>
      </c>
      <c r="M1398" s="186">
        <f>'INFO'!$D$10</f>
        <v>0</v>
      </c>
      <c r="N1398" t="s" s="187">
        <f>'INFO'!$D$11</f>
      </c>
      <c r="O1398" s="186">
        <f>'INFO'!$D$13</f>
        <v>0</v>
      </c>
      <c r="P1398" s="186">
        <f>'INFO'!$D$14</f>
        <v>0</v>
      </c>
      <c r="Q1398" t="s" s="187">
        <f>'INFO'!$D$15</f>
      </c>
      <c r="R1398" s="188">
        <f>'INFO'!$D$17</f>
      </c>
      <c r="S1398" t="s" s="187">
        <f>'INFO'!$D$18</f>
      </c>
      <c r="T1398" t="s" s="187">
        <f>'INFO'!$D$19</f>
      </c>
      <c r="U1398" s="186">
        <f>'INFO'!$D$22</f>
        <v>0</v>
      </c>
      <c r="V1398" s="186">
        <f>'INFO'!$D$23</f>
        <v>0</v>
      </c>
      <c r="W1398" t="s" s="187">
        <f>'INFO'!$D$24</f>
      </c>
      <c r="X1398" s="186">
        <f>'INFO'!$D$25</f>
        <v>0</v>
      </c>
      <c r="Y1398" s="186">
        <f>'INFO'!$D$26</f>
        <v>0</v>
      </c>
      <c r="Z1398" s="186">
        <f>'INFO'!$D$27</f>
        <v>0</v>
      </c>
      <c r="AA1398" t="s" s="187">
        <f>'INFO'!$D$28</f>
      </c>
      <c r="AB1398" s="186">
        <f>'INFO'!$D$29</f>
        <v>0</v>
      </c>
      <c r="AC1398" s="189">
        <f>'INFO'!$J$10</f>
        <v>0</v>
      </c>
      <c r="AD1398" s="186">
        <f>'INFO'!$J$9</f>
        <v>0</v>
      </c>
      <c r="AE1398" s="186">
        <f>IF($G$1385&gt;0,10*$G$1385/D1398,0)</f>
        <v>0</v>
      </c>
    </row>
    <row r="1399" ht="15.35" customHeight="1">
      <c r="A1399" t="s" s="180">
        <v>565</v>
      </c>
      <c r="B1399" t="s" s="204">
        <v>359</v>
      </c>
      <c r="C1399" s="205">
        <v>10083</v>
      </c>
      <c r="D1399" s="182">
        <f>_xlfn.SUMIFS('MACROS'!R1:R87,'MACROS'!C1:C87,B1399)+_xlfn.SUMIFS('MACROS'!R1:R87,'MACROS'!C1:C87,"CH.VM.MISET")</f>
        <v>0</v>
      </c>
      <c r="E1399" t="s" s="183">
        <v>10</v>
      </c>
      <c r="F1399" s="184">
        <f>VLOOKUP(B1399,'MACROS'!C1:T87,5,FALSE)*1.05</f>
        <v>144.9</v>
      </c>
      <c r="G1399" s="182">
        <f>_xlfn.SUMIFS('MACROS'!R1:R87,'MACROS'!C1:C87,B1399)</f>
        <v>0</v>
      </c>
      <c r="H1399" s="185">
        <f>F1399*G1399</f>
        <v>0</v>
      </c>
      <c r="I1399" s="186">
        <f>'INFO'!$D$6</f>
        <v>0</v>
      </c>
      <c r="J1399" s="186">
        <f>'INFO'!$D$7</f>
        <v>0</v>
      </c>
      <c r="K1399" t="s" s="187">
        <f>'INFO'!$D$8</f>
      </c>
      <c r="L1399" s="186">
        <f>'INFO'!$D$9</f>
        <v>0</v>
      </c>
      <c r="M1399" s="186">
        <f>'INFO'!$D$10</f>
        <v>0</v>
      </c>
      <c r="N1399" t="s" s="187">
        <f>'INFO'!$D$11</f>
      </c>
      <c r="O1399" s="186">
        <f>'INFO'!$D$13</f>
        <v>0</v>
      </c>
      <c r="P1399" s="186">
        <f>'INFO'!$D$14</f>
        <v>0</v>
      </c>
      <c r="Q1399" t="s" s="187">
        <f>'INFO'!$D$15</f>
      </c>
      <c r="R1399" s="188">
        <f>'INFO'!$D$17</f>
      </c>
      <c r="S1399" t="s" s="187">
        <f>'INFO'!$D$18</f>
      </c>
      <c r="T1399" t="s" s="187">
        <f>'INFO'!$D$19</f>
      </c>
      <c r="U1399" s="186">
        <f>'INFO'!$D$22</f>
        <v>0</v>
      </c>
      <c r="V1399" s="186">
        <f>'INFO'!$D$23</f>
        <v>0</v>
      </c>
      <c r="W1399" t="s" s="187">
        <f>'INFO'!$D$24</f>
      </c>
      <c r="X1399" s="186">
        <f>'INFO'!$D$25</f>
        <v>0</v>
      </c>
      <c r="Y1399" s="186">
        <f>'INFO'!$D$26</f>
        <v>0</v>
      </c>
      <c r="Z1399" s="186">
        <f>'INFO'!$D$27</f>
        <v>0</v>
      </c>
      <c r="AA1399" t="s" s="187">
        <f>'INFO'!$D$28</f>
      </c>
      <c r="AB1399" s="186">
        <f>'INFO'!$D$29</f>
        <v>0</v>
      </c>
      <c r="AC1399" s="189">
        <f>'INFO'!$J$10</f>
        <v>0</v>
      </c>
      <c r="AD1399" s="186">
        <f>'INFO'!$J$9</f>
        <v>0</v>
      </c>
      <c r="AE1399" s="191">
        <f>IF($G$1385&gt;0,10*$G$1385/D1399,0)</f>
        <v>0</v>
      </c>
    </row>
    <row r="1400" ht="15.35" customHeight="1">
      <c r="A1400" t="s" s="192">
        <v>566</v>
      </c>
      <c r="B1400" t="s" s="192">
        <v>361</v>
      </c>
      <c r="C1400" s="213">
        <v>10137</v>
      </c>
      <c r="D1400" s="169"/>
      <c r="E1400" t="s" s="194">
        <v>10</v>
      </c>
      <c r="F1400" s="195">
        <f>VLOOKUP(B1400,'MACROS'!C1:T87,5,FALSE)*1.05</f>
        <v>2619.225</v>
      </c>
      <c r="G1400" s="172">
        <f>_xlfn.SUMIFS('MACROS'!R1:R87,'MACROS'!C1:C87,B1400)</f>
        <v>0</v>
      </c>
      <c r="H1400" s="196">
        <f>F1400*G1400</f>
        <v>0</v>
      </c>
      <c r="I1400" s="197">
        <f>'INFO'!$D$6</f>
        <v>0</v>
      </c>
      <c r="J1400" s="197">
        <f>'INFO'!$D$7</f>
        <v>0</v>
      </c>
      <c r="K1400" t="s" s="198">
        <f>'INFO'!$D$8</f>
      </c>
      <c r="L1400" s="197">
        <f>'INFO'!$D$9</f>
        <v>0</v>
      </c>
      <c r="M1400" s="197">
        <f>'INFO'!$D$10</f>
        <v>0</v>
      </c>
      <c r="N1400" t="s" s="198">
        <f>'INFO'!$D$11</f>
      </c>
      <c r="O1400" s="197">
        <f>'INFO'!$D$13</f>
        <v>0</v>
      </c>
      <c r="P1400" s="197">
        <f>'INFO'!$D$14</f>
        <v>0</v>
      </c>
      <c r="Q1400" t="s" s="198">
        <f>'INFO'!$D$15</f>
      </c>
      <c r="R1400" s="199">
        <f>'INFO'!$D$17</f>
      </c>
      <c r="S1400" t="s" s="198">
        <f>'INFO'!$D$18</f>
      </c>
      <c r="T1400" t="s" s="198">
        <f>'INFO'!$D$19</f>
      </c>
      <c r="U1400" s="197">
        <f>'INFO'!$D$22</f>
        <v>0</v>
      </c>
      <c r="V1400" s="197">
        <f>'INFO'!$D$23</f>
        <v>0</v>
      </c>
      <c r="W1400" t="s" s="198">
        <f>'INFO'!$D$24</f>
      </c>
      <c r="X1400" s="197">
        <f>'INFO'!$D$25</f>
        <v>0</v>
      </c>
      <c r="Y1400" s="197">
        <f>'INFO'!$D$26</f>
        <v>0</v>
      </c>
      <c r="Z1400" s="197">
        <f>'INFO'!$D$27</f>
        <v>0</v>
      </c>
      <c r="AA1400" t="s" s="198">
        <f>'INFO'!$D$28</f>
      </c>
      <c r="AB1400" s="197">
        <f>'INFO'!$D$29</f>
        <v>0</v>
      </c>
      <c r="AC1400" s="200">
        <f>'INFO'!$J$10</f>
        <v>0</v>
      </c>
      <c r="AD1400" s="201">
        <f>'INFO'!$J$9</f>
        <v>0</v>
      </c>
      <c r="AE1400" s="179"/>
    </row>
    <row r="1401" ht="15.35" customHeight="1">
      <c r="A1401" t="s" s="180">
        <v>567</v>
      </c>
      <c r="B1401" t="s" s="180">
        <v>363</v>
      </c>
      <c r="C1401" s="210">
        <v>10137</v>
      </c>
      <c r="D1401" s="182">
        <f>_xlfn.SUMIFS('MACROS'!R1:R87,'MACROS'!C1:C87,B1401)+_xlfn.SUMIFS('MACROS'!R1:R87,'MACROS'!C1:C87,"CH.VM.MIDTSET")</f>
        <v>0</v>
      </c>
      <c r="E1401" t="s" s="183">
        <v>10</v>
      </c>
      <c r="F1401" s="184">
        <f>VLOOKUP(B1401,'MACROS'!C1:T87,5,FALSE)*1.05</f>
        <v>216.3</v>
      </c>
      <c r="G1401" s="182">
        <f>_xlfn.SUMIFS('MACROS'!R1:R87,'MACROS'!C1:C87,B1401)</f>
        <v>0</v>
      </c>
      <c r="H1401" s="185">
        <f>F1401*G1401</f>
        <v>0</v>
      </c>
      <c r="I1401" s="186">
        <f>'INFO'!$D$6</f>
        <v>0</v>
      </c>
      <c r="J1401" s="186">
        <f>'INFO'!$D$7</f>
        <v>0</v>
      </c>
      <c r="K1401" t="s" s="187">
        <f>'INFO'!$D$8</f>
      </c>
      <c r="L1401" s="186">
        <f>'INFO'!$D$9</f>
        <v>0</v>
      </c>
      <c r="M1401" s="186">
        <f>'INFO'!$D$10</f>
        <v>0</v>
      </c>
      <c r="N1401" t="s" s="187">
        <f>'INFO'!$D$11</f>
      </c>
      <c r="O1401" s="186">
        <f>'INFO'!$D$13</f>
        <v>0</v>
      </c>
      <c r="P1401" s="186">
        <f>'INFO'!$D$14</f>
        <v>0</v>
      </c>
      <c r="Q1401" t="s" s="187">
        <f>'INFO'!$D$15</f>
      </c>
      <c r="R1401" s="188">
        <f>'INFO'!$D$17</f>
      </c>
      <c r="S1401" t="s" s="187">
        <f>'INFO'!$D$18</f>
      </c>
      <c r="T1401" t="s" s="187">
        <f>'INFO'!$D$19</f>
      </c>
      <c r="U1401" s="186">
        <f>'INFO'!$D$22</f>
        <v>0</v>
      </c>
      <c r="V1401" s="186">
        <f>'INFO'!$D$23</f>
        <v>0</v>
      </c>
      <c r="W1401" t="s" s="187">
        <f>'INFO'!$D$24</f>
      </c>
      <c r="X1401" s="186">
        <f>'INFO'!$D$25</f>
        <v>0</v>
      </c>
      <c r="Y1401" s="186">
        <f>'INFO'!$D$26</f>
        <v>0</v>
      </c>
      <c r="Z1401" s="186">
        <f>'INFO'!$D$27</f>
        <v>0</v>
      </c>
      <c r="AA1401" t="s" s="187">
        <f>'INFO'!$D$28</f>
      </c>
      <c r="AB1401" s="186">
        <f>'INFO'!$D$29</f>
        <v>0</v>
      </c>
      <c r="AC1401" s="189">
        <f>'INFO'!$J$10</f>
        <v>0</v>
      </c>
      <c r="AD1401" s="186">
        <f>'INFO'!$J$9</f>
        <v>0</v>
      </c>
      <c r="AE1401" s="190">
        <f>IF($G$1400&gt;0,10*$G$1400/D1401,0)</f>
        <v>0</v>
      </c>
    </row>
    <row r="1402" ht="15.35" customHeight="1">
      <c r="A1402" t="s" s="180">
        <v>568</v>
      </c>
      <c r="B1402" t="s" s="180">
        <v>365</v>
      </c>
      <c r="C1402" s="210">
        <v>10137</v>
      </c>
      <c r="D1402" s="182">
        <f>_xlfn.SUMIFS('MACROS'!R1:R87,'MACROS'!C1:C87,B1402)+_xlfn.SUMIFS('MACROS'!R1:R87,'MACROS'!C1:C87,"CH.VM.MIDTSET")</f>
        <v>0</v>
      </c>
      <c r="E1402" t="s" s="183">
        <v>10</v>
      </c>
      <c r="F1402" s="184">
        <f>VLOOKUP(B1402,'MACROS'!C1:T87,5,FALSE)*1.05</f>
        <v>223.125</v>
      </c>
      <c r="G1402" s="182">
        <f>_xlfn.SUMIFS('MACROS'!R1:R87,'MACROS'!C1:C87,B1402)</f>
        <v>0</v>
      </c>
      <c r="H1402" s="185">
        <f>F1402*G1402</f>
        <v>0</v>
      </c>
      <c r="I1402" s="186">
        <f>'INFO'!$D$6</f>
        <v>0</v>
      </c>
      <c r="J1402" s="186">
        <f>'INFO'!$D$7</f>
        <v>0</v>
      </c>
      <c r="K1402" t="s" s="187">
        <f>'INFO'!$D$8</f>
      </c>
      <c r="L1402" s="186">
        <f>'INFO'!$D$9</f>
        <v>0</v>
      </c>
      <c r="M1402" s="186">
        <f>'INFO'!$D$10</f>
        <v>0</v>
      </c>
      <c r="N1402" t="s" s="187">
        <f>'INFO'!$D$11</f>
      </c>
      <c r="O1402" s="186">
        <f>'INFO'!$D$13</f>
        <v>0</v>
      </c>
      <c r="P1402" s="186">
        <f>'INFO'!$D$14</f>
        <v>0</v>
      </c>
      <c r="Q1402" t="s" s="187">
        <f>'INFO'!$D$15</f>
      </c>
      <c r="R1402" s="188">
        <f>'INFO'!$D$17</f>
      </c>
      <c r="S1402" t="s" s="187">
        <f>'INFO'!$D$18</f>
      </c>
      <c r="T1402" t="s" s="187">
        <f>'INFO'!$D$19</f>
      </c>
      <c r="U1402" s="186">
        <f>'INFO'!$D$22</f>
        <v>0</v>
      </c>
      <c r="V1402" s="186">
        <f>'INFO'!$D$23</f>
        <v>0</v>
      </c>
      <c r="W1402" t="s" s="187">
        <f>'INFO'!$D$24</f>
      </c>
      <c r="X1402" s="186">
        <f>'INFO'!$D$25</f>
        <v>0</v>
      </c>
      <c r="Y1402" s="186">
        <f>'INFO'!$D$26</f>
        <v>0</v>
      </c>
      <c r="Z1402" s="186">
        <f>'INFO'!$D$27</f>
        <v>0</v>
      </c>
      <c r="AA1402" t="s" s="187">
        <f>'INFO'!$D$28</f>
      </c>
      <c r="AB1402" s="186">
        <f>'INFO'!$D$29</f>
        <v>0</v>
      </c>
      <c r="AC1402" s="189">
        <f>'INFO'!$J$10</f>
        <v>0</v>
      </c>
      <c r="AD1402" s="186">
        <f>'INFO'!$J$9</f>
        <v>0</v>
      </c>
      <c r="AE1402" s="186">
        <f>IF($G$1400&gt;0,10*$G$1400/D1402,0)</f>
        <v>0</v>
      </c>
    </row>
    <row r="1403" ht="15.35" customHeight="1">
      <c r="A1403" t="s" s="180">
        <v>569</v>
      </c>
      <c r="B1403" t="s" s="180">
        <v>367</v>
      </c>
      <c r="C1403" s="210">
        <v>10137</v>
      </c>
      <c r="D1403" s="182">
        <f>_xlfn.SUMIFS('MACROS'!R1:R87,'MACROS'!C1:C87,B1403)+_xlfn.SUMIFS('MACROS'!R1:R87,'MACROS'!C1:C87,"CH.VM.MIDTSET")</f>
        <v>0</v>
      </c>
      <c r="E1403" t="s" s="183">
        <v>10</v>
      </c>
      <c r="F1403" s="184">
        <f>VLOOKUP(B1403,'MACROS'!C1:T87,5,FALSE)*1.05</f>
        <v>178.5</v>
      </c>
      <c r="G1403" s="182">
        <f>_xlfn.SUMIFS('MACROS'!R1:R87,'MACROS'!C1:C87,B1403)</f>
        <v>0</v>
      </c>
      <c r="H1403" s="185">
        <f>F1403*G1403</f>
        <v>0</v>
      </c>
      <c r="I1403" s="186">
        <f>'INFO'!$D$6</f>
        <v>0</v>
      </c>
      <c r="J1403" s="186">
        <f>'INFO'!$D$7</f>
        <v>0</v>
      </c>
      <c r="K1403" t="s" s="187">
        <f>'INFO'!$D$8</f>
      </c>
      <c r="L1403" s="186">
        <f>'INFO'!$D$9</f>
        <v>0</v>
      </c>
      <c r="M1403" s="186">
        <f>'INFO'!$D$10</f>
        <v>0</v>
      </c>
      <c r="N1403" t="s" s="187">
        <f>'INFO'!$D$11</f>
      </c>
      <c r="O1403" s="186">
        <f>'INFO'!$D$13</f>
        <v>0</v>
      </c>
      <c r="P1403" s="186">
        <f>'INFO'!$D$14</f>
        <v>0</v>
      </c>
      <c r="Q1403" t="s" s="187">
        <f>'INFO'!$D$15</f>
      </c>
      <c r="R1403" s="188">
        <f>'INFO'!$D$17</f>
      </c>
      <c r="S1403" t="s" s="187">
        <f>'INFO'!$D$18</f>
      </c>
      <c r="T1403" t="s" s="187">
        <f>'INFO'!$D$19</f>
      </c>
      <c r="U1403" s="186">
        <f>'INFO'!$D$22</f>
        <v>0</v>
      </c>
      <c r="V1403" s="186">
        <f>'INFO'!$D$23</f>
        <v>0</v>
      </c>
      <c r="W1403" t="s" s="187">
        <f>'INFO'!$D$24</f>
      </c>
      <c r="X1403" s="186">
        <f>'INFO'!$D$25</f>
        <v>0</v>
      </c>
      <c r="Y1403" s="186">
        <f>'INFO'!$D$26</f>
        <v>0</v>
      </c>
      <c r="Z1403" s="186">
        <f>'INFO'!$D$27</f>
        <v>0</v>
      </c>
      <c r="AA1403" t="s" s="187">
        <f>'INFO'!$D$28</f>
      </c>
      <c r="AB1403" s="186">
        <f>'INFO'!$D$29</f>
        <v>0</v>
      </c>
      <c r="AC1403" s="189">
        <f>'INFO'!$J$10</f>
        <v>0</v>
      </c>
      <c r="AD1403" s="186">
        <f>'INFO'!$J$9</f>
        <v>0</v>
      </c>
      <c r="AE1403" s="186">
        <f>IF($G$1400&gt;0,10*$G$1400/D1403,0)</f>
        <v>0</v>
      </c>
    </row>
    <row r="1404" ht="15.35" customHeight="1">
      <c r="A1404" t="s" s="180">
        <v>570</v>
      </c>
      <c r="B1404" t="s" s="180">
        <v>369</v>
      </c>
      <c r="C1404" s="210">
        <v>10137</v>
      </c>
      <c r="D1404" s="182">
        <f>_xlfn.SUMIFS('MACROS'!R1:R87,'MACROS'!C1:C87,B1404)+_xlfn.SUMIFS('MACROS'!R1:R87,'MACROS'!C1:C87,"CH.VM.MIDTSET")</f>
        <v>0</v>
      </c>
      <c r="E1404" t="s" s="183">
        <v>10</v>
      </c>
      <c r="F1404" s="184">
        <f>VLOOKUP(B1404,'MACROS'!C1:T87,5,FALSE)*1.05</f>
        <v>169.05</v>
      </c>
      <c r="G1404" s="182">
        <f>_xlfn.SUMIFS('MACROS'!R1:R87,'MACROS'!C1:C87,B1404)</f>
        <v>0</v>
      </c>
      <c r="H1404" s="185">
        <f>F1404*G1404</f>
        <v>0</v>
      </c>
      <c r="I1404" s="186">
        <f>'INFO'!$D$6</f>
        <v>0</v>
      </c>
      <c r="J1404" s="186">
        <f>'INFO'!$D$7</f>
        <v>0</v>
      </c>
      <c r="K1404" t="s" s="187">
        <f>'INFO'!$D$8</f>
      </c>
      <c r="L1404" s="186">
        <f>'INFO'!$D$9</f>
        <v>0</v>
      </c>
      <c r="M1404" s="186">
        <f>'INFO'!$D$10</f>
        <v>0</v>
      </c>
      <c r="N1404" t="s" s="187">
        <f>'INFO'!$D$11</f>
      </c>
      <c r="O1404" s="186">
        <f>'INFO'!$D$13</f>
        <v>0</v>
      </c>
      <c r="P1404" s="186">
        <f>'INFO'!$D$14</f>
        <v>0</v>
      </c>
      <c r="Q1404" t="s" s="187">
        <f>'INFO'!$D$15</f>
      </c>
      <c r="R1404" s="188">
        <f>'INFO'!$D$17</f>
      </c>
      <c r="S1404" t="s" s="187">
        <f>'INFO'!$D$18</f>
      </c>
      <c r="T1404" t="s" s="187">
        <f>'INFO'!$D$19</f>
      </c>
      <c r="U1404" s="186">
        <f>'INFO'!$D$22</f>
        <v>0</v>
      </c>
      <c r="V1404" s="186">
        <f>'INFO'!$D$23</f>
        <v>0</v>
      </c>
      <c r="W1404" t="s" s="187">
        <f>'INFO'!$D$24</f>
      </c>
      <c r="X1404" s="186">
        <f>'INFO'!$D$25</f>
        <v>0</v>
      </c>
      <c r="Y1404" s="186">
        <f>'INFO'!$D$26</f>
        <v>0</v>
      </c>
      <c r="Z1404" s="186">
        <f>'INFO'!$D$27</f>
        <v>0</v>
      </c>
      <c r="AA1404" t="s" s="187">
        <f>'INFO'!$D$28</f>
      </c>
      <c r="AB1404" s="186">
        <f>'INFO'!$D$29</f>
        <v>0</v>
      </c>
      <c r="AC1404" s="189">
        <f>'INFO'!$J$10</f>
        <v>0</v>
      </c>
      <c r="AD1404" s="186">
        <f>'INFO'!$J$9</f>
        <v>0</v>
      </c>
      <c r="AE1404" s="186">
        <f>IF($G$1400&gt;0,10*$G$1400/D1404,0)</f>
        <v>0</v>
      </c>
    </row>
    <row r="1405" ht="15.35" customHeight="1">
      <c r="A1405" t="s" s="180">
        <v>571</v>
      </c>
      <c r="B1405" t="s" s="180">
        <v>371</v>
      </c>
      <c r="C1405" s="210">
        <v>10137</v>
      </c>
      <c r="D1405" s="182">
        <f>_xlfn.SUMIFS('MACROS'!R1:R87,'MACROS'!C1:C87,B1405)+_xlfn.SUMIFS('MACROS'!R1:R87,'MACROS'!C1:C87,"CH.VM.MIDTSET")</f>
        <v>0</v>
      </c>
      <c r="E1405" t="s" s="183">
        <v>10</v>
      </c>
      <c r="F1405" s="184">
        <f>VLOOKUP(B1405,'MACROS'!C1:T87,5,FALSE)*1.05</f>
        <v>241.5</v>
      </c>
      <c r="G1405" s="182">
        <f>_xlfn.SUMIFS('MACROS'!R1:R87,'MACROS'!C1:C87,B1405)</f>
        <v>0</v>
      </c>
      <c r="H1405" s="185">
        <f>F1405*G1405</f>
        <v>0</v>
      </c>
      <c r="I1405" s="186">
        <f>'INFO'!$D$6</f>
        <v>0</v>
      </c>
      <c r="J1405" s="186">
        <f>'INFO'!$D$7</f>
        <v>0</v>
      </c>
      <c r="K1405" t="s" s="187">
        <f>'INFO'!$D$8</f>
      </c>
      <c r="L1405" s="186">
        <f>'INFO'!$D$9</f>
        <v>0</v>
      </c>
      <c r="M1405" s="186">
        <f>'INFO'!$D$10</f>
        <v>0</v>
      </c>
      <c r="N1405" t="s" s="187">
        <f>'INFO'!$D$11</f>
      </c>
      <c r="O1405" s="186">
        <f>'INFO'!$D$13</f>
        <v>0</v>
      </c>
      <c r="P1405" s="186">
        <f>'INFO'!$D$14</f>
        <v>0</v>
      </c>
      <c r="Q1405" t="s" s="187">
        <f>'INFO'!$D$15</f>
      </c>
      <c r="R1405" s="188">
        <f>'INFO'!$D$17</f>
      </c>
      <c r="S1405" t="s" s="187">
        <f>'INFO'!$D$18</f>
      </c>
      <c r="T1405" t="s" s="187">
        <f>'INFO'!$D$19</f>
      </c>
      <c r="U1405" s="186">
        <f>'INFO'!$D$22</f>
        <v>0</v>
      </c>
      <c r="V1405" s="186">
        <f>'INFO'!$D$23</f>
        <v>0</v>
      </c>
      <c r="W1405" t="s" s="187">
        <f>'INFO'!$D$24</f>
      </c>
      <c r="X1405" s="186">
        <f>'INFO'!$D$25</f>
        <v>0</v>
      </c>
      <c r="Y1405" s="186">
        <f>'INFO'!$D$26</f>
        <v>0</v>
      </c>
      <c r="Z1405" s="186">
        <f>'INFO'!$D$27</f>
        <v>0</v>
      </c>
      <c r="AA1405" t="s" s="187">
        <f>'INFO'!$D$28</f>
      </c>
      <c r="AB1405" s="186">
        <f>'INFO'!$D$29</f>
        <v>0</v>
      </c>
      <c r="AC1405" s="189">
        <f>'INFO'!$J$10</f>
        <v>0</v>
      </c>
      <c r="AD1405" s="186">
        <f>'INFO'!$J$9</f>
        <v>0</v>
      </c>
      <c r="AE1405" s="186">
        <f>IF($G$1400&gt;0,10*$G$1400/D1405,0)</f>
        <v>0</v>
      </c>
    </row>
    <row r="1406" ht="15.35" customHeight="1">
      <c r="A1406" t="s" s="180">
        <v>572</v>
      </c>
      <c r="B1406" t="s" s="180">
        <v>373</v>
      </c>
      <c r="C1406" s="210">
        <v>10137</v>
      </c>
      <c r="D1406" s="182">
        <f>_xlfn.SUMIFS('MACROS'!R1:R87,'MACROS'!C1:C87,B1406)+_xlfn.SUMIFS('MACROS'!R1:R87,'MACROS'!C1:C87,"CH.VM.MIDTSET")</f>
        <v>0</v>
      </c>
      <c r="E1406" t="s" s="183">
        <v>10</v>
      </c>
      <c r="F1406" s="184">
        <f>VLOOKUP(B1406,'MACROS'!C1:T87,5,FALSE)*1.05</f>
        <v>238.875</v>
      </c>
      <c r="G1406" s="182">
        <f>_xlfn.SUMIFS('MACROS'!R1:R87,'MACROS'!C1:C87,B1406)</f>
        <v>0</v>
      </c>
      <c r="H1406" s="185">
        <f>F1406*G1406</f>
        <v>0</v>
      </c>
      <c r="I1406" s="186">
        <f>'INFO'!$D$6</f>
        <v>0</v>
      </c>
      <c r="J1406" s="186">
        <f>'INFO'!$D$7</f>
        <v>0</v>
      </c>
      <c r="K1406" t="s" s="187">
        <f>'INFO'!$D$8</f>
      </c>
      <c r="L1406" s="186">
        <f>'INFO'!$D$9</f>
        <v>0</v>
      </c>
      <c r="M1406" s="186">
        <f>'INFO'!$D$10</f>
        <v>0</v>
      </c>
      <c r="N1406" t="s" s="187">
        <f>'INFO'!$D$11</f>
      </c>
      <c r="O1406" s="186">
        <f>'INFO'!$D$13</f>
        <v>0</v>
      </c>
      <c r="P1406" s="186">
        <f>'INFO'!$D$14</f>
        <v>0</v>
      </c>
      <c r="Q1406" t="s" s="187">
        <f>'INFO'!$D$15</f>
      </c>
      <c r="R1406" s="188">
        <f>'INFO'!$D$17</f>
      </c>
      <c r="S1406" t="s" s="187">
        <f>'INFO'!$D$18</f>
      </c>
      <c r="T1406" t="s" s="187">
        <f>'INFO'!$D$19</f>
      </c>
      <c r="U1406" s="186">
        <f>'INFO'!$D$22</f>
        <v>0</v>
      </c>
      <c r="V1406" s="186">
        <f>'INFO'!$D$23</f>
        <v>0</v>
      </c>
      <c r="W1406" t="s" s="187">
        <f>'INFO'!$D$24</f>
      </c>
      <c r="X1406" s="186">
        <f>'INFO'!$D$25</f>
        <v>0</v>
      </c>
      <c r="Y1406" s="186">
        <f>'INFO'!$D$26</f>
        <v>0</v>
      </c>
      <c r="Z1406" s="186">
        <f>'INFO'!$D$27</f>
        <v>0</v>
      </c>
      <c r="AA1406" t="s" s="187">
        <f>'INFO'!$D$28</f>
      </c>
      <c r="AB1406" s="186">
        <f>'INFO'!$D$29</f>
        <v>0</v>
      </c>
      <c r="AC1406" s="189">
        <f>'INFO'!$J$10</f>
        <v>0</v>
      </c>
      <c r="AD1406" s="186">
        <f>'INFO'!$J$9</f>
        <v>0</v>
      </c>
      <c r="AE1406" s="186">
        <f>IF($G$1400&gt;0,10*$G$1400/D1406,0)</f>
        <v>0</v>
      </c>
    </row>
    <row r="1407" ht="15.35" customHeight="1">
      <c r="A1407" t="s" s="180">
        <v>573</v>
      </c>
      <c r="B1407" t="s" s="180">
        <v>375</v>
      </c>
      <c r="C1407" s="210">
        <v>10137</v>
      </c>
      <c r="D1407" s="182">
        <f>_xlfn.SUMIFS('MACROS'!R1:R87,'MACROS'!C1:C87,B1407)+_xlfn.SUMIFS('MACROS'!R1:R87,'MACROS'!C1:C87,"CH.VM.MIDTSET")</f>
        <v>0</v>
      </c>
      <c r="E1407" t="s" s="183">
        <v>10</v>
      </c>
      <c r="F1407" s="184">
        <f>VLOOKUP(B1407,'MACROS'!C1:T87,5,FALSE)*1.05</f>
        <v>220.5</v>
      </c>
      <c r="G1407" s="182">
        <f>_xlfn.SUMIFS('MACROS'!R1:R87,'MACROS'!C1:C87,B1407)</f>
        <v>0</v>
      </c>
      <c r="H1407" s="185">
        <f>F1407*G1407</f>
        <v>0</v>
      </c>
      <c r="I1407" s="186">
        <f>'INFO'!$D$6</f>
        <v>0</v>
      </c>
      <c r="J1407" s="186">
        <f>'INFO'!$D$7</f>
        <v>0</v>
      </c>
      <c r="K1407" t="s" s="187">
        <f>'INFO'!$D$8</f>
      </c>
      <c r="L1407" s="186">
        <f>'INFO'!$D$9</f>
        <v>0</v>
      </c>
      <c r="M1407" s="186">
        <f>'INFO'!$D$10</f>
        <v>0</v>
      </c>
      <c r="N1407" t="s" s="187">
        <f>'INFO'!$D$11</f>
      </c>
      <c r="O1407" s="186">
        <f>'INFO'!$D$13</f>
        <v>0</v>
      </c>
      <c r="P1407" s="186">
        <f>'INFO'!$D$14</f>
        <v>0</v>
      </c>
      <c r="Q1407" t="s" s="187">
        <f>'INFO'!$D$15</f>
      </c>
      <c r="R1407" s="188">
        <f>'INFO'!$D$17</f>
      </c>
      <c r="S1407" t="s" s="187">
        <f>'INFO'!$D$18</f>
      </c>
      <c r="T1407" t="s" s="187">
        <f>'INFO'!$D$19</f>
      </c>
      <c r="U1407" s="186">
        <f>'INFO'!$D$22</f>
        <v>0</v>
      </c>
      <c r="V1407" s="186">
        <f>'INFO'!$D$23</f>
        <v>0</v>
      </c>
      <c r="W1407" t="s" s="187">
        <f>'INFO'!$D$24</f>
      </c>
      <c r="X1407" s="186">
        <f>'INFO'!$D$25</f>
        <v>0</v>
      </c>
      <c r="Y1407" s="186">
        <f>'INFO'!$D$26</f>
        <v>0</v>
      </c>
      <c r="Z1407" s="186">
        <f>'INFO'!$D$27</f>
        <v>0</v>
      </c>
      <c r="AA1407" t="s" s="187">
        <f>'INFO'!$D$28</f>
      </c>
      <c r="AB1407" s="186">
        <f>'INFO'!$D$29</f>
        <v>0</v>
      </c>
      <c r="AC1407" s="189">
        <f>'INFO'!$J$10</f>
        <v>0</v>
      </c>
      <c r="AD1407" s="186">
        <f>'INFO'!$J$9</f>
        <v>0</v>
      </c>
      <c r="AE1407" s="186">
        <f>IF($G$1400&gt;0,10*$G$1400/D1407,0)</f>
        <v>0</v>
      </c>
    </row>
    <row r="1408" ht="15.35" customHeight="1">
      <c r="A1408" t="s" s="180">
        <v>574</v>
      </c>
      <c r="B1408" t="s" s="180">
        <v>377</v>
      </c>
      <c r="C1408" s="210">
        <v>10137</v>
      </c>
      <c r="D1408" s="182">
        <f>_xlfn.SUMIFS('MACROS'!R1:R87,'MACROS'!C1:C87,B1408)+_xlfn.SUMIFS('MACROS'!R1:R87,'MACROS'!C1:C87,"CH.VM.MIDTSET")</f>
        <v>0</v>
      </c>
      <c r="E1408" t="s" s="183">
        <v>10</v>
      </c>
      <c r="F1408" s="184">
        <f>VLOOKUP(B1408,'MACROS'!C1:T87,5,FALSE)*1.05</f>
        <v>204.75</v>
      </c>
      <c r="G1408" s="182">
        <f>_xlfn.SUMIFS('MACROS'!R1:R87,'MACROS'!C1:C87,B1408)</f>
        <v>0</v>
      </c>
      <c r="H1408" s="185">
        <f>F1408*G1408</f>
        <v>0</v>
      </c>
      <c r="I1408" s="186">
        <f>'INFO'!$D$6</f>
        <v>0</v>
      </c>
      <c r="J1408" s="186">
        <f>'INFO'!$D$7</f>
        <v>0</v>
      </c>
      <c r="K1408" t="s" s="187">
        <f>'INFO'!$D$8</f>
      </c>
      <c r="L1408" s="186">
        <f>'INFO'!$D$9</f>
        <v>0</v>
      </c>
      <c r="M1408" s="186">
        <f>'INFO'!$D$10</f>
        <v>0</v>
      </c>
      <c r="N1408" t="s" s="187">
        <f>'INFO'!$D$11</f>
      </c>
      <c r="O1408" s="186">
        <f>'INFO'!$D$13</f>
        <v>0</v>
      </c>
      <c r="P1408" s="186">
        <f>'INFO'!$D$14</f>
        <v>0</v>
      </c>
      <c r="Q1408" t="s" s="187">
        <f>'INFO'!$D$15</f>
      </c>
      <c r="R1408" s="188">
        <f>'INFO'!$D$17</f>
      </c>
      <c r="S1408" t="s" s="187">
        <f>'INFO'!$D$18</f>
      </c>
      <c r="T1408" t="s" s="187">
        <f>'INFO'!$D$19</f>
      </c>
      <c r="U1408" s="186">
        <f>'INFO'!$D$22</f>
        <v>0</v>
      </c>
      <c r="V1408" s="186">
        <f>'INFO'!$D$23</f>
        <v>0</v>
      </c>
      <c r="W1408" t="s" s="187">
        <f>'INFO'!$D$24</f>
      </c>
      <c r="X1408" s="186">
        <f>'INFO'!$D$25</f>
        <v>0</v>
      </c>
      <c r="Y1408" s="186">
        <f>'INFO'!$D$26</f>
        <v>0</v>
      </c>
      <c r="Z1408" s="186">
        <f>'INFO'!$D$27</f>
        <v>0</v>
      </c>
      <c r="AA1408" t="s" s="187">
        <f>'INFO'!$D$28</f>
      </c>
      <c r="AB1408" s="186">
        <f>'INFO'!$D$29</f>
        <v>0</v>
      </c>
      <c r="AC1408" s="189">
        <f>'INFO'!$J$10</f>
        <v>0</v>
      </c>
      <c r="AD1408" s="186">
        <f>'INFO'!$J$9</f>
        <v>0</v>
      </c>
      <c r="AE1408" s="186">
        <f>IF($G$1400&gt;0,10*$G$1400/D1408,0)</f>
        <v>0</v>
      </c>
    </row>
    <row r="1409" ht="15.35" customHeight="1">
      <c r="A1409" t="s" s="180">
        <v>575</v>
      </c>
      <c r="B1409" t="s" s="180">
        <v>379</v>
      </c>
      <c r="C1409" s="210">
        <v>10137</v>
      </c>
      <c r="D1409" s="182">
        <f>_xlfn.SUMIFS('MACROS'!R1:R87,'MACROS'!C1:C87,B1409)+_xlfn.SUMIFS('MACROS'!R1:R87,'MACROS'!C1:C87,"CH.VM.MIDTSET")</f>
        <v>0</v>
      </c>
      <c r="E1409" t="s" s="183">
        <v>10</v>
      </c>
      <c r="F1409" s="184">
        <f>VLOOKUP(B1409,'MACROS'!C1:T87,5,FALSE)*1.05</f>
        <v>212.625</v>
      </c>
      <c r="G1409" s="182">
        <f>_xlfn.SUMIFS('MACROS'!R1:R87,'MACROS'!C1:C87,B1409)</f>
        <v>0</v>
      </c>
      <c r="H1409" s="185">
        <f>F1409*G1409</f>
        <v>0</v>
      </c>
      <c r="I1409" s="186">
        <f>'INFO'!$D$6</f>
        <v>0</v>
      </c>
      <c r="J1409" s="186">
        <f>'INFO'!$D$7</f>
        <v>0</v>
      </c>
      <c r="K1409" t="s" s="187">
        <f>'INFO'!$D$8</f>
      </c>
      <c r="L1409" s="186">
        <f>'INFO'!$D$9</f>
        <v>0</v>
      </c>
      <c r="M1409" s="186">
        <f>'INFO'!$D$10</f>
        <v>0</v>
      </c>
      <c r="N1409" t="s" s="187">
        <f>'INFO'!$D$11</f>
      </c>
      <c r="O1409" s="186">
        <f>'INFO'!$D$13</f>
        <v>0</v>
      </c>
      <c r="P1409" s="186">
        <f>'INFO'!$D$14</f>
        <v>0</v>
      </c>
      <c r="Q1409" t="s" s="187">
        <f>'INFO'!$D$15</f>
      </c>
      <c r="R1409" s="188">
        <f>'INFO'!$D$17</f>
      </c>
      <c r="S1409" t="s" s="187">
        <f>'INFO'!$D$18</f>
      </c>
      <c r="T1409" t="s" s="187">
        <f>'INFO'!$D$19</f>
      </c>
      <c r="U1409" s="186">
        <f>'INFO'!$D$22</f>
        <v>0</v>
      </c>
      <c r="V1409" s="186">
        <f>'INFO'!$D$23</f>
        <v>0</v>
      </c>
      <c r="W1409" t="s" s="187">
        <f>'INFO'!$D$24</f>
      </c>
      <c r="X1409" s="186">
        <f>'INFO'!$D$25</f>
        <v>0</v>
      </c>
      <c r="Y1409" s="186">
        <f>'INFO'!$D$26</f>
        <v>0</v>
      </c>
      <c r="Z1409" s="186">
        <f>'INFO'!$D$27</f>
        <v>0</v>
      </c>
      <c r="AA1409" t="s" s="187">
        <f>'INFO'!$D$28</f>
      </c>
      <c r="AB1409" s="186">
        <f>'INFO'!$D$29</f>
        <v>0</v>
      </c>
      <c r="AC1409" s="189">
        <f>'INFO'!$J$10</f>
        <v>0</v>
      </c>
      <c r="AD1409" s="186">
        <f>'INFO'!$J$9</f>
        <v>0</v>
      </c>
      <c r="AE1409" s="186">
        <f>IF($G$1400&gt;0,10*$G$1400/D1409,0)</f>
        <v>0</v>
      </c>
    </row>
    <row r="1410" ht="15.35" customHeight="1">
      <c r="A1410" t="s" s="180">
        <v>576</v>
      </c>
      <c r="B1410" t="s" s="180">
        <v>381</v>
      </c>
      <c r="C1410" s="210">
        <v>10137</v>
      </c>
      <c r="D1410" s="182">
        <f>_xlfn.SUMIFS('MACROS'!R1:R87,'MACROS'!C1:C87,B1410)+_xlfn.SUMIFS('MACROS'!R1:R87,'MACROS'!C1:C87,"CH.VM.MIDTSET")</f>
        <v>0</v>
      </c>
      <c r="E1410" t="s" s="183">
        <v>10</v>
      </c>
      <c r="F1410" s="184">
        <f>VLOOKUP(B1410,'MACROS'!C1:T87,5,FALSE)*1.05</f>
        <v>217.875</v>
      </c>
      <c r="G1410" s="182">
        <f>_xlfn.SUMIFS('MACROS'!R1:R87,'MACROS'!C1:C87,B1410)</f>
        <v>0</v>
      </c>
      <c r="H1410" s="185">
        <f>F1410*G1410</f>
        <v>0</v>
      </c>
      <c r="I1410" s="186">
        <f>'INFO'!$D$6</f>
        <v>0</v>
      </c>
      <c r="J1410" s="186">
        <f>'INFO'!$D$7</f>
        <v>0</v>
      </c>
      <c r="K1410" t="s" s="187">
        <f>'INFO'!$D$8</f>
      </c>
      <c r="L1410" s="186">
        <f>'INFO'!$D$9</f>
        <v>0</v>
      </c>
      <c r="M1410" s="186">
        <f>'INFO'!$D$10</f>
        <v>0</v>
      </c>
      <c r="N1410" t="s" s="187">
        <f>'INFO'!$D$11</f>
      </c>
      <c r="O1410" s="186">
        <f>'INFO'!$D$13</f>
        <v>0</v>
      </c>
      <c r="P1410" s="186">
        <f>'INFO'!$D$14</f>
        <v>0</v>
      </c>
      <c r="Q1410" t="s" s="187">
        <f>'INFO'!$D$15</f>
      </c>
      <c r="R1410" s="188">
        <f>'INFO'!$D$17</f>
      </c>
      <c r="S1410" t="s" s="187">
        <f>'INFO'!$D$18</f>
      </c>
      <c r="T1410" t="s" s="187">
        <f>'INFO'!$D$19</f>
      </c>
      <c r="U1410" s="186">
        <f>'INFO'!$D$22</f>
        <v>0</v>
      </c>
      <c r="V1410" s="186">
        <f>'INFO'!$D$23</f>
        <v>0</v>
      </c>
      <c r="W1410" t="s" s="187">
        <f>'INFO'!$D$24</f>
      </c>
      <c r="X1410" s="186">
        <f>'INFO'!$D$25</f>
        <v>0</v>
      </c>
      <c r="Y1410" s="186">
        <f>'INFO'!$D$26</f>
        <v>0</v>
      </c>
      <c r="Z1410" s="186">
        <f>'INFO'!$D$27</f>
        <v>0</v>
      </c>
      <c r="AA1410" t="s" s="187">
        <f>'INFO'!$D$28</f>
      </c>
      <c r="AB1410" s="186">
        <f>'INFO'!$D$29</f>
        <v>0</v>
      </c>
      <c r="AC1410" s="189">
        <f>'INFO'!$J$10</f>
        <v>0</v>
      </c>
      <c r="AD1410" s="186">
        <f>'INFO'!$J$9</f>
        <v>0</v>
      </c>
      <c r="AE1410" s="186">
        <f>IF($G$1400&gt;0,10*$G$1400/D1410,0)</f>
        <v>0</v>
      </c>
    </row>
    <row r="1411" ht="15.35" customHeight="1">
      <c r="A1411" t="s" s="180">
        <v>577</v>
      </c>
      <c r="B1411" t="s" s="180">
        <v>383</v>
      </c>
      <c r="C1411" s="210">
        <v>10137</v>
      </c>
      <c r="D1411" s="182">
        <f>_xlfn.SUMIFS('MACROS'!R1:R87,'MACROS'!C1:C87,B1411)+_xlfn.SUMIFS('MACROS'!R1:R87,'MACROS'!C1:C87,"CH.VM.MIDTSET")</f>
        <v>0</v>
      </c>
      <c r="E1411" t="s" s="183">
        <v>10</v>
      </c>
      <c r="F1411" s="184">
        <f>VLOOKUP(B1411,'MACROS'!C1:T87,5,FALSE)*1.05</f>
        <v>223.125</v>
      </c>
      <c r="G1411" s="182">
        <f>_xlfn.SUMIFS('MACROS'!R1:R87,'MACROS'!C1:C87,B1411)</f>
        <v>0</v>
      </c>
      <c r="H1411" s="185">
        <f>F1411*G1411</f>
        <v>0</v>
      </c>
      <c r="I1411" s="186">
        <f>'INFO'!$D$6</f>
        <v>0</v>
      </c>
      <c r="J1411" s="186">
        <f>'INFO'!$D$7</f>
        <v>0</v>
      </c>
      <c r="K1411" t="s" s="187">
        <f>'INFO'!$D$8</f>
      </c>
      <c r="L1411" s="186">
        <f>'INFO'!$D$9</f>
        <v>0</v>
      </c>
      <c r="M1411" s="186">
        <f>'INFO'!$D$10</f>
        <v>0</v>
      </c>
      <c r="N1411" t="s" s="187">
        <f>'INFO'!$D$11</f>
      </c>
      <c r="O1411" s="186">
        <f>'INFO'!$D$13</f>
        <v>0</v>
      </c>
      <c r="P1411" s="186">
        <f>'INFO'!$D$14</f>
        <v>0</v>
      </c>
      <c r="Q1411" t="s" s="187">
        <f>'INFO'!$D$15</f>
      </c>
      <c r="R1411" s="188">
        <f>'INFO'!$D$17</f>
      </c>
      <c r="S1411" t="s" s="187">
        <f>'INFO'!$D$18</f>
      </c>
      <c r="T1411" t="s" s="187">
        <f>'INFO'!$D$19</f>
      </c>
      <c r="U1411" s="186">
        <f>'INFO'!$D$22</f>
        <v>0</v>
      </c>
      <c r="V1411" s="186">
        <f>'INFO'!$D$23</f>
        <v>0</v>
      </c>
      <c r="W1411" t="s" s="187">
        <f>'INFO'!$D$24</f>
      </c>
      <c r="X1411" s="186">
        <f>'INFO'!$D$25</f>
        <v>0</v>
      </c>
      <c r="Y1411" s="186">
        <f>'INFO'!$D$26</f>
        <v>0</v>
      </c>
      <c r="Z1411" s="186">
        <f>'INFO'!$D$27</f>
        <v>0</v>
      </c>
      <c r="AA1411" t="s" s="187">
        <f>'INFO'!$D$28</f>
      </c>
      <c r="AB1411" s="186">
        <f>'INFO'!$D$29</f>
        <v>0</v>
      </c>
      <c r="AC1411" s="189">
        <f>'INFO'!$J$10</f>
        <v>0</v>
      </c>
      <c r="AD1411" s="186">
        <f>'INFO'!$J$9</f>
        <v>0</v>
      </c>
      <c r="AE1411" s="186">
        <f>IF($G$1400&gt;0,10*$G$1400/D1411,0)</f>
        <v>0</v>
      </c>
    </row>
    <row r="1412" ht="15.35" customHeight="1">
      <c r="A1412" t="s" s="180">
        <v>578</v>
      </c>
      <c r="B1412" t="s" s="180">
        <v>385</v>
      </c>
      <c r="C1412" s="210">
        <v>10137</v>
      </c>
      <c r="D1412" s="182">
        <f>_xlfn.SUMIFS('MACROS'!R1:R87,'MACROS'!C1:C87,B1412)+_xlfn.SUMIFS('MACROS'!R1:R87,'MACROS'!C1:C87,"CH.VM.MIDTSET")</f>
        <v>0</v>
      </c>
      <c r="E1412" t="s" s="183">
        <v>10</v>
      </c>
      <c r="F1412" s="184">
        <f>VLOOKUP(B1412,'MACROS'!C1:T87,5,FALSE)*1.05</f>
        <v>173.25</v>
      </c>
      <c r="G1412" s="182">
        <f>_xlfn.SUMIFS('MACROS'!R1:R87,'MACROS'!C1:C87,B1412)</f>
        <v>0</v>
      </c>
      <c r="H1412" s="185">
        <f>F1412*G1412</f>
        <v>0</v>
      </c>
      <c r="I1412" s="186">
        <f>'INFO'!$D$6</f>
        <v>0</v>
      </c>
      <c r="J1412" s="186">
        <f>'INFO'!$D$7</f>
        <v>0</v>
      </c>
      <c r="K1412" t="s" s="187">
        <f>'INFO'!$D$8</f>
      </c>
      <c r="L1412" s="186">
        <f>'INFO'!$D$9</f>
        <v>0</v>
      </c>
      <c r="M1412" s="186">
        <f>'INFO'!$D$10</f>
        <v>0</v>
      </c>
      <c r="N1412" t="s" s="187">
        <f>'INFO'!$D$11</f>
      </c>
      <c r="O1412" s="186">
        <f>'INFO'!$D$13</f>
        <v>0</v>
      </c>
      <c r="P1412" s="186">
        <f>'INFO'!$D$14</f>
        <v>0</v>
      </c>
      <c r="Q1412" t="s" s="187">
        <f>'INFO'!$D$15</f>
      </c>
      <c r="R1412" s="188">
        <f>'INFO'!$D$17</f>
      </c>
      <c r="S1412" t="s" s="187">
        <f>'INFO'!$D$18</f>
      </c>
      <c r="T1412" t="s" s="187">
        <f>'INFO'!$D$19</f>
      </c>
      <c r="U1412" s="186">
        <f>'INFO'!$D$22</f>
        <v>0</v>
      </c>
      <c r="V1412" s="186">
        <f>'INFO'!$D$23</f>
        <v>0</v>
      </c>
      <c r="W1412" t="s" s="187">
        <f>'INFO'!$D$24</f>
      </c>
      <c r="X1412" s="186">
        <f>'INFO'!$D$25</f>
        <v>0</v>
      </c>
      <c r="Y1412" s="186">
        <f>'INFO'!$D$26</f>
        <v>0</v>
      </c>
      <c r="Z1412" s="186">
        <f>'INFO'!$D$27</f>
        <v>0</v>
      </c>
      <c r="AA1412" t="s" s="187">
        <f>'INFO'!$D$28</f>
      </c>
      <c r="AB1412" s="186">
        <f>'INFO'!$D$29</f>
        <v>0</v>
      </c>
      <c r="AC1412" s="189">
        <f>'INFO'!$J$10</f>
        <v>0</v>
      </c>
      <c r="AD1412" s="186">
        <f>'INFO'!$J$9</f>
        <v>0</v>
      </c>
      <c r="AE1412" s="186">
        <f>IF($G$1400&gt;0,10*$G$1400/D1412,0)</f>
        <v>0</v>
      </c>
    </row>
    <row r="1413" ht="15.35" customHeight="1">
      <c r="A1413" t="s" s="180">
        <v>579</v>
      </c>
      <c r="B1413" t="s" s="180">
        <v>387</v>
      </c>
      <c r="C1413" s="210">
        <v>10137</v>
      </c>
      <c r="D1413" s="182">
        <f>_xlfn.SUMIFS('MACROS'!R1:R87,'MACROS'!C1:C87,B1413)+_xlfn.SUMIFS('MACROS'!R1:R87,'MACROS'!C1:C87,"CH.VM.MIDTSET")</f>
        <v>0</v>
      </c>
      <c r="E1413" t="s" s="183">
        <v>10</v>
      </c>
      <c r="F1413" s="184">
        <f>VLOOKUP(B1413,'MACROS'!C1:T87,5,FALSE)*1.05</f>
        <v>214.725</v>
      </c>
      <c r="G1413" s="182">
        <f>_xlfn.SUMIFS('MACROS'!R1:R87,'MACROS'!C1:C87,B1413)</f>
        <v>0</v>
      </c>
      <c r="H1413" s="185">
        <f>F1413*G1413</f>
        <v>0</v>
      </c>
      <c r="I1413" s="186">
        <f>'INFO'!$D$6</f>
        <v>0</v>
      </c>
      <c r="J1413" s="186">
        <f>'INFO'!$D$7</f>
        <v>0</v>
      </c>
      <c r="K1413" t="s" s="187">
        <f>'INFO'!$D$8</f>
      </c>
      <c r="L1413" s="186">
        <f>'INFO'!$D$9</f>
        <v>0</v>
      </c>
      <c r="M1413" s="186">
        <f>'INFO'!$D$10</f>
        <v>0</v>
      </c>
      <c r="N1413" t="s" s="187">
        <f>'INFO'!$D$11</f>
      </c>
      <c r="O1413" s="186">
        <f>'INFO'!$D$13</f>
        <v>0</v>
      </c>
      <c r="P1413" s="186">
        <f>'INFO'!$D$14</f>
        <v>0</v>
      </c>
      <c r="Q1413" t="s" s="187">
        <f>'INFO'!$D$15</f>
      </c>
      <c r="R1413" s="188">
        <f>'INFO'!$D$17</f>
      </c>
      <c r="S1413" t="s" s="187">
        <f>'INFO'!$D$18</f>
      </c>
      <c r="T1413" t="s" s="187">
        <f>'INFO'!$D$19</f>
      </c>
      <c r="U1413" s="186">
        <f>'INFO'!$D$22</f>
        <v>0</v>
      </c>
      <c r="V1413" s="186">
        <f>'INFO'!$D$23</f>
        <v>0</v>
      </c>
      <c r="W1413" t="s" s="187">
        <f>'INFO'!$D$24</f>
      </c>
      <c r="X1413" s="186">
        <f>'INFO'!$D$25</f>
        <v>0</v>
      </c>
      <c r="Y1413" s="186">
        <f>'INFO'!$D$26</f>
        <v>0</v>
      </c>
      <c r="Z1413" s="186">
        <f>'INFO'!$D$27</f>
        <v>0</v>
      </c>
      <c r="AA1413" t="s" s="187">
        <f>'INFO'!$D$28</f>
      </c>
      <c r="AB1413" s="186">
        <f>'INFO'!$D$29</f>
        <v>0</v>
      </c>
      <c r="AC1413" s="189">
        <f>'INFO'!$J$10</f>
        <v>0</v>
      </c>
      <c r="AD1413" s="186">
        <f>'INFO'!$J$9</f>
        <v>0</v>
      </c>
      <c r="AE1413" s="186">
        <f>IF($G$1400&gt;0,10*$G$1400/D1413,0)</f>
        <v>0</v>
      </c>
    </row>
    <row r="1414" ht="15.35" customHeight="1">
      <c r="A1414" t="s" s="180">
        <v>580</v>
      </c>
      <c r="B1414" t="s" s="180">
        <v>389</v>
      </c>
      <c r="C1414" s="210">
        <v>10137</v>
      </c>
      <c r="D1414" s="182">
        <f>_xlfn.SUMIFS('MACROS'!R1:R87,'MACROS'!C1:C87,B1414)+_xlfn.SUMIFS('MACROS'!R1:R87,'MACROS'!C1:C87,"CH.VM.MIDTSET")</f>
        <v>0</v>
      </c>
      <c r="E1414" t="s" s="183">
        <v>10</v>
      </c>
      <c r="F1414" s="184">
        <f>VLOOKUP(B1414,'MACROS'!C1:T87,5,FALSE)*1.05</f>
        <v>175.875</v>
      </c>
      <c r="G1414" s="182">
        <f>_xlfn.SUMIFS('MACROS'!R1:R87,'MACROS'!C1:C87,B1414)</f>
        <v>0</v>
      </c>
      <c r="H1414" s="185">
        <f>F1414*G1414</f>
        <v>0</v>
      </c>
      <c r="I1414" s="186">
        <f>'INFO'!$D$6</f>
        <v>0</v>
      </c>
      <c r="J1414" s="186">
        <f>'INFO'!$D$7</f>
        <v>0</v>
      </c>
      <c r="K1414" t="s" s="187">
        <f>'INFO'!$D$8</f>
      </c>
      <c r="L1414" s="186">
        <f>'INFO'!$D$9</f>
        <v>0</v>
      </c>
      <c r="M1414" s="186">
        <f>'INFO'!$D$10</f>
        <v>0</v>
      </c>
      <c r="N1414" t="s" s="187">
        <f>'INFO'!$D$11</f>
      </c>
      <c r="O1414" s="186">
        <f>'INFO'!$D$13</f>
        <v>0</v>
      </c>
      <c r="P1414" s="186">
        <f>'INFO'!$D$14</f>
        <v>0</v>
      </c>
      <c r="Q1414" t="s" s="187">
        <f>'INFO'!$D$15</f>
      </c>
      <c r="R1414" s="188">
        <f>'INFO'!$D$17</f>
      </c>
      <c r="S1414" t="s" s="187">
        <f>'INFO'!$D$18</f>
      </c>
      <c r="T1414" t="s" s="187">
        <f>'INFO'!$D$19</f>
      </c>
      <c r="U1414" s="186">
        <f>'INFO'!$D$22</f>
        <v>0</v>
      </c>
      <c r="V1414" s="186">
        <f>'INFO'!$D$23</f>
        <v>0</v>
      </c>
      <c r="W1414" t="s" s="187">
        <f>'INFO'!$D$24</f>
      </c>
      <c r="X1414" s="186">
        <f>'INFO'!$D$25</f>
        <v>0</v>
      </c>
      <c r="Y1414" s="186">
        <f>'INFO'!$D$26</f>
        <v>0</v>
      </c>
      <c r="Z1414" s="186">
        <f>'INFO'!$D$27</f>
        <v>0</v>
      </c>
      <c r="AA1414" t="s" s="187">
        <f>'INFO'!$D$28</f>
      </c>
      <c r="AB1414" s="186">
        <f>'INFO'!$D$29</f>
        <v>0</v>
      </c>
      <c r="AC1414" s="189">
        <f>'INFO'!$J$10</f>
        <v>0</v>
      </c>
      <c r="AD1414" s="186">
        <f>'INFO'!$J$9</f>
        <v>0</v>
      </c>
      <c r="AE1414" s="191">
        <f>IF($G$1400&gt;0,10*$G$1400/D1414,0)</f>
        <v>0</v>
      </c>
    </row>
    <row r="1415" ht="15.35" customHeight="1">
      <c r="A1415" t="s" s="192">
        <v>520</v>
      </c>
      <c r="B1415" t="s" s="202">
        <v>116</v>
      </c>
      <c r="C1415" s="203">
        <v>10082</v>
      </c>
      <c r="D1415" s="169"/>
      <c r="E1415" t="s" s="194">
        <v>11</v>
      </c>
      <c r="F1415" s="195">
        <f>VLOOKUP(B1415,'HOLDS'!C1:T155,5,FALSE)*1.05</f>
        <v>4625.775</v>
      </c>
      <c r="G1415" s="172">
        <f>_xlfn.SUMIFS('HOLDS'!S1:S155,'HOLDS'!C1:C155,B1415)</f>
        <v>0</v>
      </c>
      <c r="H1415" s="196">
        <f>F1415*G1415</f>
        <v>0</v>
      </c>
      <c r="I1415" s="197">
        <f>'INFO'!$D$6</f>
        <v>0</v>
      </c>
      <c r="J1415" s="197">
        <f>'INFO'!$D$7</f>
        <v>0</v>
      </c>
      <c r="K1415" t="s" s="198">
        <f>'INFO'!$D$8</f>
      </c>
      <c r="L1415" s="197">
        <f>'INFO'!$D$9</f>
        <v>0</v>
      </c>
      <c r="M1415" s="197">
        <f>'INFO'!$D$10</f>
        <v>0</v>
      </c>
      <c r="N1415" t="s" s="198">
        <f>'INFO'!$D$11</f>
      </c>
      <c r="O1415" s="197">
        <f>'INFO'!$D$13</f>
        <v>0</v>
      </c>
      <c r="P1415" s="197">
        <f>'INFO'!$D$14</f>
        <v>0</v>
      </c>
      <c r="Q1415" t="s" s="198">
        <f>'INFO'!$D$15</f>
      </c>
      <c r="R1415" s="199">
        <f>'INFO'!$D$17</f>
      </c>
      <c r="S1415" t="s" s="198">
        <f>'INFO'!$D$18</f>
      </c>
      <c r="T1415" t="s" s="198">
        <f>'INFO'!$D$19</f>
      </c>
      <c r="U1415" s="197">
        <f>'INFO'!$D$22</f>
        <v>0</v>
      </c>
      <c r="V1415" s="197">
        <f>'INFO'!$D$23</f>
        <v>0</v>
      </c>
      <c r="W1415" t="s" s="198">
        <f>'INFO'!$D$24</f>
      </c>
      <c r="X1415" s="197">
        <f>'INFO'!$D$25</f>
        <v>0</v>
      </c>
      <c r="Y1415" s="197">
        <f>'INFO'!$D$26</f>
        <v>0</v>
      </c>
      <c r="Z1415" s="197">
        <f>'INFO'!$D$27</f>
        <v>0</v>
      </c>
      <c r="AA1415" t="s" s="198">
        <f>'INFO'!$D$28</f>
      </c>
      <c r="AB1415" s="197">
        <f>'INFO'!$D$29</f>
        <v>0</v>
      </c>
      <c r="AC1415" s="200">
        <f>'INFO'!$J$10</f>
        <v>0</v>
      </c>
      <c r="AD1415" s="201">
        <f>'INFO'!$J$9</f>
        <v>0</v>
      </c>
      <c r="AE1415" s="179"/>
    </row>
    <row r="1416" ht="15.35" customHeight="1">
      <c r="A1416" t="s" s="180">
        <v>521</v>
      </c>
      <c r="B1416" t="s" s="204">
        <v>118</v>
      </c>
      <c r="C1416" s="205">
        <v>10082</v>
      </c>
      <c r="D1416" s="182">
        <f>_xlfn.SUMIFS('HOLDS'!S1:S155,'HOLDS'!C1:C155,B1416)+_xlfn.SUMIFS('HOLDS'!S1:S155,'HOLDS'!C1:C155,"CH.GR.MISET")</f>
        <v>0</v>
      </c>
      <c r="E1416" t="s" s="183">
        <v>11</v>
      </c>
      <c r="F1416" s="184">
        <f>VLOOKUP(B1416,'HOLDS'!C1:T155,5,FALSE)*1.05</f>
        <v>157.5</v>
      </c>
      <c r="G1416" s="182">
        <f>_xlfn.SUMIFS('HOLDS'!S1:S155,'HOLDS'!C1:C155,B1416)</f>
        <v>0</v>
      </c>
      <c r="H1416" s="185">
        <f>F1416*G1416</f>
        <v>0</v>
      </c>
      <c r="I1416" s="186">
        <f>'INFO'!$D$6</f>
        <v>0</v>
      </c>
      <c r="J1416" s="186">
        <f>'INFO'!$D$7</f>
        <v>0</v>
      </c>
      <c r="K1416" t="s" s="187">
        <f>'INFO'!$D$8</f>
      </c>
      <c r="L1416" s="186">
        <f>'INFO'!$D$9</f>
        <v>0</v>
      </c>
      <c r="M1416" s="186">
        <f>'INFO'!$D$10</f>
        <v>0</v>
      </c>
      <c r="N1416" t="s" s="187">
        <f>'INFO'!$D$11</f>
      </c>
      <c r="O1416" s="186">
        <f>'INFO'!$D$13</f>
        <v>0</v>
      </c>
      <c r="P1416" s="186">
        <f>'INFO'!$D$14</f>
        <v>0</v>
      </c>
      <c r="Q1416" t="s" s="187">
        <f>'INFO'!$D$15</f>
      </c>
      <c r="R1416" s="188">
        <f>'INFO'!$D$17</f>
      </c>
      <c r="S1416" t="s" s="187">
        <f>'INFO'!$D$18</f>
      </c>
      <c r="T1416" t="s" s="187">
        <f>'INFO'!$D$19</f>
      </c>
      <c r="U1416" s="186">
        <f>'INFO'!$D$22</f>
        <v>0</v>
      </c>
      <c r="V1416" s="186">
        <f>'INFO'!$D$23</f>
        <v>0</v>
      </c>
      <c r="W1416" t="s" s="187">
        <f>'INFO'!$D$24</f>
      </c>
      <c r="X1416" s="186">
        <f>'INFO'!$D$25</f>
        <v>0</v>
      </c>
      <c r="Y1416" s="186">
        <f>'INFO'!$D$26</f>
        <v>0</v>
      </c>
      <c r="Z1416" s="186">
        <f>'INFO'!$D$27</f>
        <v>0</v>
      </c>
      <c r="AA1416" t="s" s="187">
        <f>'INFO'!$D$28</f>
      </c>
      <c r="AB1416" s="186">
        <f>'INFO'!$D$29</f>
        <v>0</v>
      </c>
      <c r="AC1416" s="189">
        <f>'INFO'!$J$10</f>
        <v>0</v>
      </c>
      <c r="AD1416" s="186">
        <f>'INFO'!$J$9</f>
        <v>0</v>
      </c>
      <c r="AE1416" s="190">
        <f>IF($G$1415&gt;0,10*$G$1415/D1416,0)</f>
        <v>0</v>
      </c>
    </row>
    <row r="1417" ht="15.35" customHeight="1">
      <c r="A1417" t="s" s="180">
        <v>522</v>
      </c>
      <c r="B1417" t="s" s="204">
        <v>120</v>
      </c>
      <c r="C1417" s="205">
        <v>10082</v>
      </c>
      <c r="D1417" s="182">
        <f>_xlfn.SUMIFS('HOLDS'!S1:S155,'HOLDS'!C1:C155,B1417)+_xlfn.SUMIFS('HOLDS'!S1:S155,'HOLDS'!C1:C155,"CH.GR.MISET")</f>
        <v>0</v>
      </c>
      <c r="E1417" t="s" s="183">
        <v>11</v>
      </c>
      <c r="F1417" s="184">
        <f>VLOOKUP(B1417,'HOLDS'!C1:T155,5,FALSE)*1.05</f>
        <v>229.95</v>
      </c>
      <c r="G1417" s="182">
        <f>_xlfn.SUMIFS('HOLDS'!S1:S155,'HOLDS'!C1:C155,B1417)</f>
        <v>0</v>
      </c>
      <c r="H1417" s="185">
        <f>F1417*G1417</f>
        <v>0</v>
      </c>
      <c r="I1417" s="186">
        <f>'INFO'!$D$6</f>
        <v>0</v>
      </c>
      <c r="J1417" s="186">
        <f>'INFO'!$D$7</f>
        <v>0</v>
      </c>
      <c r="K1417" t="s" s="187">
        <f>'INFO'!$D$8</f>
      </c>
      <c r="L1417" s="186">
        <f>'INFO'!$D$9</f>
        <v>0</v>
      </c>
      <c r="M1417" s="186">
        <f>'INFO'!$D$10</f>
        <v>0</v>
      </c>
      <c r="N1417" t="s" s="187">
        <f>'INFO'!$D$11</f>
      </c>
      <c r="O1417" s="186">
        <f>'INFO'!$D$13</f>
        <v>0</v>
      </c>
      <c r="P1417" s="186">
        <f>'INFO'!$D$14</f>
        <v>0</v>
      </c>
      <c r="Q1417" t="s" s="187">
        <f>'INFO'!$D$15</f>
      </c>
      <c r="R1417" s="188">
        <f>'INFO'!$D$17</f>
      </c>
      <c r="S1417" t="s" s="187">
        <f>'INFO'!$D$18</f>
      </c>
      <c r="T1417" t="s" s="187">
        <f>'INFO'!$D$19</f>
      </c>
      <c r="U1417" s="186">
        <f>'INFO'!$D$22</f>
        <v>0</v>
      </c>
      <c r="V1417" s="186">
        <f>'INFO'!$D$23</f>
        <v>0</v>
      </c>
      <c r="W1417" t="s" s="187">
        <f>'INFO'!$D$24</f>
      </c>
      <c r="X1417" s="186">
        <f>'INFO'!$D$25</f>
        <v>0</v>
      </c>
      <c r="Y1417" s="186">
        <f>'INFO'!$D$26</f>
        <v>0</v>
      </c>
      <c r="Z1417" s="186">
        <f>'INFO'!$D$27</f>
        <v>0</v>
      </c>
      <c r="AA1417" t="s" s="187">
        <f>'INFO'!$D$28</f>
      </c>
      <c r="AB1417" s="186">
        <f>'INFO'!$D$29</f>
        <v>0</v>
      </c>
      <c r="AC1417" s="189">
        <f>'INFO'!$J$10</f>
        <v>0</v>
      </c>
      <c r="AD1417" s="186">
        <f>'INFO'!$J$9</f>
        <v>0</v>
      </c>
      <c r="AE1417" s="186">
        <f>IF($G$1415&gt;0,10*$G$1415/D1417,0)</f>
        <v>0</v>
      </c>
    </row>
    <row r="1418" ht="15.35" customHeight="1">
      <c r="A1418" t="s" s="180">
        <v>523</v>
      </c>
      <c r="B1418" t="s" s="204">
        <v>122</v>
      </c>
      <c r="C1418" s="205">
        <v>10082</v>
      </c>
      <c r="D1418" s="182">
        <f>_xlfn.SUMIFS('HOLDS'!S1:S155,'HOLDS'!C1:C155,B1418)+_xlfn.SUMIFS('HOLDS'!S1:S155,'HOLDS'!C1:C155,"CH.GR.MISET")</f>
        <v>0</v>
      </c>
      <c r="E1418" t="s" s="183">
        <v>11</v>
      </c>
      <c r="F1418" s="184">
        <f>VLOOKUP(B1418,'HOLDS'!C1:T155,5,FALSE)*1.05</f>
        <v>240.975</v>
      </c>
      <c r="G1418" s="182">
        <f>_xlfn.SUMIFS('HOLDS'!S1:S155,'HOLDS'!C1:C155,B1418)</f>
        <v>0</v>
      </c>
      <c r="H1418" s="185">
        <f>F1418*G1418</f>
        <v>0</v>
      </c>
      <c r="I1418" s="186">
        <f>'INFO'!$D$6</f>
        <v>0</v>
      </c>
      <c r="J1418" s="186">
        <f>'INFO'!$D$7</f>
        <v>0</v>
      </c>
      <c r="K1418" t="s" s="187">
        <f>'INFO'!$D$8</f>
      </c>
      <c r="L1418" s="186">
        <f>'INFO'!$D$9</f>
        <v>0</v>
      </c>
      <c r="M1418" s="186">
        <f>'INFO'!$D$10</f>
        <v>0</v>
      </c>
      <c r="N1418" t="s" s="187">
        <f>'INFO'!$D$11</f>
      </c>
      <c r="O1418" s="186">
        <f>'INFO'!$D$13</f>
        <v>0</v>
      </c>
      <c r="P1418" s="186">
        <f>'INFO'!$D$14</f>
        <v>0</v>
      </c>
      <c r="Q1418" t="s" s="187">
        <f>'INFO'!$D$15</f>
      </c>
      <c r="R1418" s="188">
        <f>'INFO'!$D$17</f>
      </c>
      <c r="S1418" t="s" s="187">
        <f>'INFO'!$D$18</f>
      </c>
      <c r="T1418" t="s" s="187">
        <f>'INFO'!$D$19</f>
      </c>
      <c r="U1418" s="186">
        <f>'INFO'!$D$22</f>
        <v>0</v>
      </c>
      <c r="V1418" s="186">
        <f>'INFO'!$D$23</f>
        <v>0</v>
      </c>
      <c r="W1418" t="s" s="187">
        <f>'INFO'!$D$24</f>
      </c>
      <c r="X1418" s="186">
        <f>'INFO'!$D$25</f>
        <v>0</v>
      </c>
      <c r="Y1418" s="186">
        <f>'INFO'!$D$26</f>
        <v>0</v>
      </c>
      <c r="Z1418" s="186">
        <f>'INFO'!$D$27</f>
        <v>0</v>
      </c>
      <c r="AA1418" t="s" s="187">
        <f>'INFO'!$D$28</f>
      </c>
      <c r="AB1418" s="186">
        <f>'INFO'!$D$29</f>
        <v>0</v>
      </c>
      <c r="AC1418" s="189">
        <f>'INFO'!$J$10</f>
        <v>0</v>
      </c>
      <c r="AD1418" s="186">
        <f>'INFO'!$J$9</f>
        <v>0</v>
      </c>
      <c r="AE1418" s="186">
        <f>IF($G$1415&gt;0,10*$G$1415/D1418,0)</f>
        <v>0</v>
      </c>
    </row>
    <row r="1419" ht="15.35" customHeight="1">
      <c r="A1419" t="s" s="180">
        <v>524</v>
      </c>
      <c r="B1419" t="s" s="204">
        <v>124</v>
      </c>
      <c r="C1419" s="205">
        <v>10082</v>
      </c>
      <c r="D1419" s="182">
        <f>_xlfn.SUMIFS('HOLDS'!S1:S155,'HOLDS'!C1:C155,B1419)+_xlfn.SUMIFS('HOLDS'!S1:S155,'HOLDS'!C1:C155,"CH.GR.MISET")</f>
        <v>0</v>
      </c>
      <c r="E1419" t="s" s="183">
        <v>11</v>
      </c>
      <c r="F1419" s="184">
        <f>VLOOKUP(B1419,'HOLDS'!C1:T155,5,FALSE)*1.05</f>
        <v>158.55</v>
      </c>
      <c r="G1419" s="182">
        <f>_xlfn.SUMIFS('HOLDS'!S1:S155,'HOLDS'!C1:C155,B1419)</f>
        <v>0</v>
      </c>
      <c r="H1419" s="185">
        <f>F1419*G1419</f>
        <v>0</v>
      </c>
      <c r="I1419" s="186">
        <f>'INFO'!$D$6</f>
        <v>0</v>
      </c>
      <c r="J1419" s="186">
        <f>'INFO'!$D$7</f>
        <v>0</v>
      </c>
      <c r="K1419" t="s" s="187">
        <f>'INFO'!$D$8</f>
      </c>
      <c r="L1419" s="186">
        <f>'INFO'!$D$9</f>
        <v>0</v>
      </c>
      <c r="M1419" s="186">
        <f>'INFO'!$D$10</f>
        <v>0</v>
      </c>
      <c r="N1419" t="s" s="187">
        <f>'INFO'!$D$11</f>
      </c>
      <c r="O1419" s="186">
        <f>'INFO'!$D$13</f>
        <v>0</v>
      </c>
      <c r="P1419" s="186">
        <f>'INFO'!$D$14</f>
        <v>0</v>
      </c>
      <c r="Q1419" t="s" s="187">
        <f>'INFO'!$D$15</f>
      </c>
      <c r="R1419" s="188">
        <f>'INFO'!$D$17</f>
      </c>
      <c r="S1419" t="s" s="187">
        <f>'INFO'!$D$18</f>
      </c>
      <c r="T1419" t="s" s="187">
        <f>'INFO'!$D$19</f>
      </c>
      <c r="U1419" s="186">
        <f>'INFO'!$D$22</f>
        <v>0</v>
      </c>
      <c r="V1419" s="186">
        <f>'INFO'!$D$23</f>
        <v>0</v>
      </c>
      <c r="W1419" t="s" s="187">
        <f>'INFO'!$D$24</f>
      </c>
      <c r="X1419" s="186">
        <f>'INFO'!$D$25</f>
        <v>0</v>
      </c>
      <c r="Y1419" s="186">
        <f>'INFO'!$D$26</f>
        <v>0</v>
      </c>
      <c r="Z1419" s="186">
        <f>'INFO'!$D$27</f>
        <v>0</v>
      </c>
      <c r="AA1419" t="s" s="187">
        <f>'INFO'!$D$28</f>
      </c>
      <c r="AB1419" s="186">
        <f>'INFO'!$D$29</f>
        <v>0</v>
      </c>
      <c r="AC1419" s="189">
        <f>'INFO'!$J$10</f>
        <v>0</v>
      </c>
      <c r="AD1419" s="186">
        <f>'INFO'!$J$9</f>
        <v>0</v>
      </c>
      <c r="AE1419" s="186">
        <f>IF($G$1415&gt;0,10*$G$1415/D1419,0)</f>
        <v>0</v>
      </c>
    </row>
    <row r="1420" ht="15.35" customHeight="1">
      <c r="A1420" t="s" s="180">
        <v>525</v>
      </c>
      <c r="B1420" t="s" s="204">
        <v>126</v>
      </c>
      <c r="C1420" s="205">
        <v>10082</v>
      </c>
      <c r="D1420" s="182">
        <f>_xlfn.SUMIFS('HOLDS'!S1:S155,'HOLDS'!C1:C155,B1420)+_xlfn.SUMIFS('HOLDS'!S1:S155,'HOLDS'!C1:C155,"CH.GR.MISET")</f>
        <v>0</v>
      </c>
      <c r="E1420" t="s" s="183">
        <v>11</v>
      </c>
      <c r="F1420" s="184">
        <f>VLOOKUP(B1420,'HOLDS'!C1:T155,5,FALSE)*1.05</f>
        <v>220.5</v>
      </c>
      <c r="G1420" s="182">
        <f>_xlfn.SUMIFS('HOLDS'!S1:S155,'HOLDS'!C1:C155,B1420)</f>
        <v>0</v>
      </c>
      <c r="H1420" s="185">
        <f>F1420*G1420</f>
        <v>0</v>
      </c>
      <c r="I1420" s="186">
        <f>'INFO'!$D$6</f>
        <v>0</v>
      </c>
      <c r="J1420" s="186">
        <f>'INFO'!$D$7</f>
        <v>0</v>
      </c>
      <c r="K1420" t="s" s="187">
        <f>'INFO'!$D$8</f>
      </c>
      <c r="L1420" s="186">
        <f>'INFO'!$D$9</f>
        <v>0</v>
      </c>
      <c r="M1420" s="186">
        <f>'INFO'!$D$10</f>
        <v>0</v>
      </c>
      <c r="N1420" t="s" s="187">
        <f>'INFO'!$D$11</f>
      </c>
      <c r="O1420" s="186">
        <f>'INFO'!$D$13</f>
        <v>0</v>
      </c>
      <c r="P1420" s="186">
        <f>'INFO'!$D$14</f>
        <v>0</v>
      </c>
      <c r="Q1420" t="s" s="187">
        <f>'INFO'!$D$15</f>
      </c>
      <c r="R1420" s="188">
        <f>'INFO'!$D$17</f>
      </c>
      <c r="S1420" t="s" s="187">
        <f>'INFO'!$D$18</f>
      </c>
      <c r="T1420" t="s" s="187">
        <f>'INFO'!$D$19</f>
      </c>
      <c r="U1420" s="186">
        <f>'INFO'!$D$22</f>
        <v>0</v>
      </c>
      <c r="V1420" s="186">
        <f>'INFO'!$D$23</f>
        <v>0</v>
      </c>
      <c r="W1420" t="s" s="187">
        <f>'INFO'!$D$24</f>
      </c>
      <c r="X1420" s="186">
        <f>'INFO'!$D$25</f>
        <v>0</v>
      </c>
      <c r="Y1420" s="186">
        <f>'INFO'!$D$26</f>
        <v>0</v>
      </c>
      <c r="Z1420" s="186">
        <f>'INFO'!$D$27</f>
        <v>0</v>
      </c>
      <c r="AA1420" t="s" s="187">
        <f>'INFO'!$D$28</f>
      </c>
      <c r="AB1420" s="186">
        <f>'INFO'!$D$29</f>
        <v>0</v>
      </c>
      <c r="AC1420" s="189">
        <f>'INFO'!$J$10</f>
        <v>0</v>
      </c>
      <c r="AD1420" s="186">
        <f>'INFO'!$J$9</f>
        <v>0</v>
      </c>
      <c r="AE1420" s="186">
        <f>IF($G$1415&gt;0,10*$G$1415/D1420,0)</f>
        <v>0</v>
      </c>
    </row>
    <row r="1421" ht="15.35" customHeight="1">
      <c r="A1421" t="s" s="180">
        <v>526</v>
      </c>
      <c r="B1421" t="s" s="204">
        <v>128</v>
      </c>
      <c r="C1421" s="205">
        <v>10082</v>
      </c>
      <c r="D1421" s="182">
        <f>_xlfn.SUMIFS('HOLDS'!S1:S155,'HOLDS'!C1:C155,B1421)+_xlfn.SUMIFS('HOLDS'!S1:S155,'HOLDS'!C1:C155,"CH.GR.MISET")</f>
        <v>0</v>
      </c>
      <c r="E1421" t="s" s="183">
        <v>11</v>
      </c>
      <c r="F1421" s="184">
        <f>VLOOKUP(B1421,'HOLDS'!C1:T155,5,FALSE)*1.05</f>
        <v>225.75</v>
      </c>
      <c r="G1421" s="182">
        <f>_xlfn.SUMIFS('HOLDS'!S1:S155,'HOLDS'!C1:C155,B1421)</f>
        <v>0</v>
      </c>
      <c r="H1421" s="185">
        <f>F1421*G1421</f>
        <v>0</v>
      </c>
      <c r="I1421" s="186">
        <f>'INFO'!$D$6</f>
        <v>0</v>
      </c>
      <c r="J1421" s="186">
        <f>'INFO'!$D$7</f>
        <v>0</v>
      </c>
      <c r="K1421" t="s" s="187">
        <f>'INFO'!$D$8</f>
      </c>
      <c r="L1421" s="186">
        <f>'INFO'!$D$9</f>
        <v>0</v>
      </c>
      <c r="M1421" s="186">
        <f>'INFO'!$D$10</f>
        <v>0</v>
      </c>
      <c r="N1421" t="s" s="187">
        <f>'INFO'!$D$11</f>
      </c>
      <c r="O1421" s="186">
        <f>'INFO'!$D$13</f>
        <v>0</v>
      </c>
      <c r="P1421" s="186">
        <f>'INFO'!$D$14</f>
        <v>0</v>
      </c>
      <c r="Q1421" t="s" s="187">
        <f>'INFO'!$D$15</f>
      </c>
      <c r="R1421" s="188">
        <f>'INFO'!$D$17</f>
      </c>
      <c r="S1421" t="s" s="187">
        <f>'INFO'!$D$18</f>
      </c>
      <c r="T1421" t="s" s="187">
        <f>'INFO'!$D$19</f>
      </c>
      <c r="U1421" s="186">
        <f>'INFO'!$D$22</f>
        <v>0</v>
      </c>
      <c r="V1421" s="186">
        <f>'INFO'!$D$23</f>
        <v>0</v>
      </c>
      <c r="W1421" t="s" s="187">
        <f>'INFO'!$D$24</f>
      </c>
      <c r="X1421" s="186">
        <f>'INFO'!$D$25</f>
        <v>0</v>
      </c>
      <c r="Y1421" s="186">
        <f>'INFO'!$D$26</f>
        <v>0</v>
      </c>
      <c r="Z1421" s="186">
        <f>'INFO'!$D$27</f>
        <v>0</v>
      </c>
      <c r="AA1421" t="s" s="187">
        <f>'INFO'!$D$28</f>
      </c>
      <c r="AB1421" s="186">
        <f>'INFO'!$D$29</f>
        <v>0</v>
      </c>
      <c r="AC1421" s="189">
        <f>'INFO'!$J$10</f>
        <v>0</v>
      </c>
      <c r="AD1421" s="186">
        <f>'INFO'!$J$9</f>
        <v>0</v>
      </c>
      <c r="AE1421" s="186">
        <f>IF($G$1415&gt;0,10*$G$1415/D1421,0)</f>
        <v>0</v>
      </c>
    </row>
    <row r="1422" ht="15.35" customHeight="1">
      <c r="A1422" t="s" s="180">
        <v>527</v>
      </c>
      <c r="B1422" t="s" s="204">
        <v>130</v>
      </c>
      <c r="C1422" s="205">
        <v>10082</v>
      </c>
      <c r="D1422" s="182">
        <f>_xlfn.SUMIFS('HOLDS'!S1:S155,'HOLDS'!C1:C155,B1422)+_xlfn.SUMIFS('HOLDS'!S1:S155,'HOLDS'!C1:C155,"CH.GR.MISET")</f>
        <v>0</v>
      </c>
      <c r="E1422" t="s" s="183">
        <v>11</v>
      </c>
      <c r="F1422" s="184">
        <f>VLOOKUP(B1422,'HOLDS'!C1:T155,5,FALSE)*1.05</f>
        <v>166.95</v>
      </c>
      <c r="G1422" s="182">
        <f>_xlfn.SUMIFS('HOLDS'!S1:S155,'HOLDS'!C1:C155,B1422)</f>
        <v>0</v>
      </c>
      <c r="H1422" s="185">
        <f>F1422*G1422</f>
        <v>0</v>
      </c>
      <c r="I1422" s="186">
        <f>'INFO'!$D$6</f>
        <v>0</v>
      </c>
      <c r="J1422" s="186">
        <f>'INFO'!$D$7</f>
        <v>0</v>
      </c>
      <c r="K1422" t="s" s="187">
        <f>'INFO'!$D$8</f>
      </c>
      <c r="L1422" s="186">
        <f>'INFO'!$D$9</f>
        <v>0</v>
      </c>
      <c r="M1422" s="186">
        <f>'INFO'!$D$10</f>
        <v>0</v>
      </c>
      <c r="N1422" t="s" s="187">
        <f>'INFO'!$D$11</f>
      </c>
      <c r="O1422" s="186">
        <f>'INFO'!$D$13</f>
        <v>0</v>
      </c>
      <c r="P1422" s="186">
        <f>'INFO'!$D$14</f>
        <v>0</v>
      </c>
      <c r="Q1422" t="s" s="187">
        <f>'INFO'!$D$15</f>
      </c>
      <c r="R1422" s="188">
        <f>'INFO'!$D$17</f>
      </c>
      <c r="S1422" t="s" s="187">
        <f>'INFO'!$D$18</f>
      </c>
      <c r="T1422" t="s" s="187">
        <f>'INFO'!$D$19</f>
      </c>
      <c r="U1422" s="186">
        <f>'INFO'!$D$22</f>
        <v>0</v>
      </c>
      <c r="V1422" s="186">
        <f>'INFO'!$D$23</f>
        <v>0</v>
      </c>
      <c r="W1422" t="s" s="187">
        <f>'INFO'!$D$24</f>
      </c>
      <c r="X1422" s="186">
        <f>'INFO'!$D$25</f>
        <v>0</v>
      </c>
      <c r="Y1422" s="186">
        <f>'INFO'!$D$26</f>
        <v>0</v>
      </c>
      <c r="Z1422" s="186">
        <f>'INFO'!$D$27</f>
        <v>0</v>
      </c>
      <c r="AA1422" t="s" s="187">
        <f>'INFO'!$D$28</f>
      </c>
      <c r="AB1422" s="186">
        <f>'INFO'!$D$29</f>
        <v>0</v>
      </c>
      <c r="AC1422" s="189">
        <f>'INFO'!$J$10</f>
        <v>0</v>
      </c>
      <c r="AD1422" s="186">
        <f>'INFO'!$J$9</f>
        <v>0</v>
      </c>
      <c r="AE1422" s="186">
        <f>IF($G$1415&gt;0,10*$G$1415/D1422,0)</f>
        <v>0</v>
      </c>
    </row>
    <row r="1423" ht="15.35" customHeight="1">
      <c r="A1423" t="s" s="180">
        <v>528</v>
      </c>
      <c r="B1423" t="s" s="204">
        <v>132</v>
      </c>
      <c r="C1423" s="205">
        <v>10082</v>
      </c>
      <c r="D1423" s="182">
        <f>_xlfn.SUMIFS('HOLDS'!S1:S155,'HOLDS'!C1:C155,B1423)+_xlfn.SUMIFS('HOLDS'!S1:S155,'HOLDS'!C1:C155,"CH.GR.MISET")</f>
        <v>0</v>
      </c>
      <c r="E1423" t="s" s="183">
        <v>11</v>
      </c>
      <c r="F1423" s="184">
        <f>VLOOKUP(B1423,'HOLDS'!C1:T155,5,FALSE)*1.05</f>
        <v>132.825</v>
      </c>
      <c r="G1423" s="182">
        <f>_xlfn.SUMIFS('HOLDS'!S1:S155,'HOLDS'!C1:C155,B1423)</f>
        <v>0</v>
      </c>
      <c r="H1423" s="185">
        <f>F1423*G1423</f>
        <v>0</v>
      </c>
      <c r="I1423" s="186">
        <f>'INFO'!$D$6</f>
        <v>0</v>
      </c>
      <c r="J1423" s="186">
        <f>'INFO'!$D$7</f>
        <v>0</v>
      </c>
      <c r="K1423" t="s" s="187">
        <f>'INFO'!$D$8</f>
      </c>
      <c r="L1423" s="186">
        <f>'INFO'!$D$9</f>
        <v>0</v>
      </c>
      <c r="M1423" s="186">
        <f>'INFO'!$D$10</f>
        <v>0</v>
      </c>
      <c r="N1423" t="s" s="187">
        <f>'INFO'!$D$11</f>
      </c>
      <c r="O1423" s="186">
        <f>'INFO'!$D$13</f>
        <v>0</v>
      </c>
      <c r="P1423" s="186">
        <f>'INFO'!$D$14</f>
        <v>0</v>
      </c>
      <c r="Q1423" t="s" s="187">
        <f>'INFO'!$D$15</f>
      </c>
      <c r="R1423" s="188">
        <f>'INFO'!$D$17</f>
      </c>
      <c r="S1423" t="s" s="187">
        <f>'INFO'!$D$18</f>
      </c>
      <c r="T1423" t="s" s="187">
        <f>'INFO'!$D$19</f>
      </c>
      <c r="U1423" s="186">
        <f>'INFO'!$D$22</f>
        <v>0</v>
      </c>
      <c r="V1423" s="186">
        <f>'INFO'!$D$23</f>
        <v>0</v>
      </c>
      <c r="W1423" t="s" s="187">
        <f>'INFO'!$D$24</f>
      </c>
      <c r="X1423" s="186">
        <f>'INFO'!$D$25</f>
        <v>0</v>
      </c>
      <c r="Y1423" s="186">
        <f>'INFO'!$D$26</f>
        <v>0</v>
      </c>
      <c r="Z1423" s="186">
        <f>'INFO'!$D$27</f>
        <v>0</v>
      </c>
      <c r="AA1423" t="s" s="187">
        <f>'INFO'!$D$28</f>
      </c>
      <c r="AB1423" s="186">
        <f>'INFO'!$D$29</f>
        <v>0</v>
      </c>
      <c r="AC1423" s="189">
        <f>'INFO'!$J$10</f>
        <v>0</v>
      </c>
      <c r="AD1423" s="186">
        <f>'INFO'!$J$9</f>
        <v>0</v>
      </c>
      <c r="AE1423" s="186">
        <f>IF($G$1415&gt;0,10*$G$1415/D1423,0)</f>
        <v>0</v>
      </c>
    </row>
    <row r="1424" ht="15.35" customHeight="1">
      <c r="A1424" t="s" s="180">
        <v>529</v>
      </c>
      <c r="B1424" t="s" s="204">
        <v>134</v>
      </c>
      <c r="C1424" s="205">
        <v>10082</v>
      </c>
      <c r="D1424" s="182">
        <f>_xlfn.SUMIFS('HOLDS'!S1:S155,'HOLDS'!C1:C155,B1424)+_xlfn.SUMIFS('HOLDS'!S1:S155,'HOLDS'!C1:C155,"CH.GR.MISET")</f>
        <v>0</v>
      </c>
      <c r="E1424" t="s" s="183">
        <v>11</v>
      </c>
      <c r="F1424" s="184">
        <f>VLOOKUP(B1424,'HOLDS'!C1:T155,5,FALSE)*1.05</f>
        <v>130.2</v>
      </c>
      <c r="G1424" s="182">
        <f>_xlfn.SUMIFS('HOLDS'!S1:S155,'HOLDS'!C1:C155,B1424)</f>
        <v>0</v>
      </c>
      <c r="H1424" s="185">
        <f>F1424*G1424</f>
        <v>0</v>
      </c>
      <c r="I1424" s="186">
        <f>'INFO'!$D$6</f>
        <v>0</v>
      </c>
      <c r="J1424" s="186">
        <f>'INFO'!$D$7</f>
        <v>0</v>
      </c>
      <c r="K1424" t="s" s="187">
        <f>'INFO'!$D$8</f>
      </c>
      <c r="L1424" s="186">
        <f>'INFO'!$D$9</f>
        <v>0</v>
      </c>
      <c r="M1424" s="186">
        <f>'INFO'!$D$10</f>
        <v>0</v>
      </c>
      <c r="N1424" t="s" s="187">
        <f>'INFO'!$D$11</f>
      </c>
      <c r="O1424" s="186">
        <f>'INFO'!$D$13</f>
        <v>0</v>
      </c>
      <c r="P1424" s="186">
        <f>'INFO'!$D$14</f>
        <v>0</v>
      </c>
      <c r="Q1424" t="s" s="187">
        <f>'INFO'!$D$15</f>
      </c>
      <c r="R1424" s="188">
        <f>'INFO'!$D$17</f>
      </c>
      <c r="S1424" t="s" s="187">
        <f>'INFO'!$D$18</f>
      </c>
      <c r="T1424" t="s" s="187">
        <f>'INFO'!$D$19</f>
      </c>
      <c r="U1424" s="186">
        <f>'INFO'!$D$22</f>
        <v>0</v>
      </c>
      <c r="V1424" s="186">
        <f>'INFO'!$D$23</f>
        <v>0</v>
      </c>
      <c r="W1424" t="s" s="187">
        <f>'INFO'!$D$24</f>
      </c>
      <c r="X1424" s="186">
        <f>'INFO'!$D$25</f>
        <v>0</v>
      </c>
      <c r="Y1424" s="186">
        <f>'INFO'!$D$26</f>
        <v>0</v>
      </c>
      <c r="Z1424" s="186">
        <f>'INFO'!$D$27</f>
        <v>0</v>
      </c>
      <c r="AA1424" t="s" s="187">
        <f>'INFO'!$D$28</f>
      </c>
      <c r="AB1424" s="186">
        <f>'INFO'!$D$29</f>
        <v>0</v>
      </c>
      <c r="AC1424" s="189">
        <f>'INFO'!$J$10</f>
        <v>0</v>
      </c>
      <c r="AD1424" s="186">
        <f>'INFO'!$J$9</f>
        <v>0</v>
      </c>
      <c r="AE1424" s="186">
        <f>IF($G$1415&gt;0,10*$G$1415/D1424,0)</f>
        <v>0</v>
      </c>
    </row>
    <row r="1425" ht="15.35" customHeight="1">
      <c r="A1425" t="s" s="180">
        <v>530</v>
      </c>
      <c r="B1425" t="s" s="204">
        <v>136</v>
      </c>
      <c r="C1425" s="205">
        <v>10082</v>
      </c>
      <c r="D1425" s="182">
        <f>_xlfn.SUMIFS('HOLDS'!S1:S155,'HOLDS'!C1:C155,B1425)+_xlfn.SUMIFS('HOLDS'!S1:S155,'HOLDS'!C1:C155,"CH.GR.MISET")</f>
        <v>0</v>
      </c>
      <c r="E1425" t="s" s="183">
        <v>11</v>
      </c>
      <c r="F1425" s="184">
        <f>VLOOKUP(B1425,'HOLDS'!C1:T155,5,FALSE)*1.05</f>
        <v>165.375</v>
      </c>
      <c r="G1425" s="182">
        <f>_xlfn.SUMIFS('HOLDS'!S1:S155,'HOLDS'!C1:C155,B1425)</f>
        <v>0</v>
      </c>
      <c r="H1425" s="185">
        <f>F1425*G1425</f>
        <v>0</v>
      </c>
      <c r="I1425" s="186">
        <f>'INFO'!$D$6</f>
        <v>0</v>
      </c>
      <c r="J1425" s="186">
        <f>'INFO'!$D$7</f>
        <v>0</v>
      </c>
      <c r="K1425" t="s" s="187">
        <f>'INFO'!$D$8</f>
      </c>
      <c r="L1425" s="186">
        <f>'INFO'!$D$9</f>
        <v>0</v>
      </c>
      <c r="M1425" s="186">
        <f>'INFO'!$D$10</f>
        <v>0</v>
      </c>
      <c r="N1425" t="s" s="187">
        <f>'INFO'!$D$11</f>
      </c>
      <c r="O1425" s="186">
        <f>'INFO'!$D$13</f>
        <v>0</v>
      </c>
      <c r="P1425" s="186">
        <f>'INFO'!$D$14</f>
        <v>0</v>
      </c>
      <c r="Q1425" t="s" s="187">
        <f>'INFO'!$D$15</f>
      </c>
      <c r="R1425" s="188">
        <f>'INFO'!$D$17</f>
      </c>
      <c r="S1425" t="s" s="187">
        <f>'INFO'!$D$18</f>
      </c>
      <c r="T1425" t="s" s="187">
        <f>'INFO'!$D$19</f>
      </c>
      <c r="U1425" s="186">
        <f>'INFO'!$D$22</f>
        <v>0</v>
      </c>
      <c r="V1425" s="186">
        <f>'INFO'!$D$23</f>
        <v>0</v>
      </c>
      <c r="W1425" t="s" s="187">
        <f>'INFO'!$D$24</f>
      </c>
      <c r="X1425" s="186">
        <f>'INFO'!$D$25</f>
        <v>0</v>
      </c>
      <c r="Y1425" s="186">
        <f>'INFO'!$D$26</f>
        <v>0</v>
      </c>
      <c r="Z1425" s="186">
        <f>'INFO'!$D$27</f>
        <v>0</v>
      </c>
      <c r="AA1425" t="s" s="187">
        <f>'INFO'!$D$28</f>
      </c>
      <c r="AB1425" s="186">
        <f>'INFO'!$D$29</f>
        <v>0</v>
      </c>
      <c r="AC1425" s="189">
        <f>'INFO'!$J$10</f>
        <v>0</v>
      </c>
      <c r="AD1425" s="186">
        <f>'INFO'!$J$9</f>
        <v>0</v>
      </c>
      <c r="AE1425" s="186">
        <f>IF($G$1415&gt;0,10*$G$1415/D1425,0)</f>
        <v>0</v>
      </c>
    </row>
    <row r="1426" ht="15.35" customHeight="1">
      <c r="A1426" t="s" s="180">
        <v>531</v>
      </c>
      <c r="B1426" t="s" s="204">
        <v>138</v>
      </c>
      <c r="C1426" s="205">
        <v>10082</v>
      </c>
      <c r="D1426" s="182">
        <f>_xlfn.SUMIFS('HOLDS'!S1:S155,'HOLDS'!C1:C155,B1426)+_xlfn.SUMIFS('HOLDS'!S1:S155,'HOLDS'!C1:C155,"CH.GR.MISET")</f>
        <v>0</v>
      </c>
      <c r="E1426" t="s" s="183">
        <v>11</v>
      </c>
      <c r="F1426" s="184">
        <f>VLOOKUP(B1426,'HOLDS'!C1:T155,5,FALSE)*1.05</f>
        <v>167.475</v>
      </c>
      <c r="G1426" s="182">
        <f>_xlfn.SUMIFS('HOLDS'!S1:S155,'HOLDS'!C1:C155,B1426)</f>
        <v>0</v>
      </c>
      <c r="H1426" s="185">
        <f>F1426*G1426</f>
        <v>0</v>
      </c>
      <c r="I1426" s="186">
        <f>'INFO'!$D$6</f>
        <v>0</v>
      </c>
      <c r="J1426" s="186">
        <f>'INFO'!$D$7</f>
        <v>0</v>
      </c>
      <c r="K1426" t="s" s="187">
        <f>'INFO'!$D$8</f>
      </c>
      <c r="L1426" s="186">
        <f>'INFO'!$D$9</f>
        <v>0</v>
      </c>
      <c r="M1426" s="186">
        <f>'INFO'!$D$10</f>
        <v>0</v>
      </c>
      <c r="N1426" t="s" s="187">
        <f>'INFO'!$D$11</f>
      </c>
      <c r="O1426" s="186">
        <f>'INFO'!$D$13</f>
        <v>0</v>
      </c>
      <c r="P1426" s="186">
        <f>'INFO'!$D$14</f>
        <v>0</v>
      </c>
      <c r="Q1426" t="s" s="187">
        <f>'INFO'!$D$15</f>
      </c>
      <c r="R1426" s="188">
        <f>'INFO'!$D$17</f>
      </c>
      <c r="S1426" t="s" s="187">
        <f>'INFO'!$D$18</f>
      </c>
      <c r="T1426" t="s" s="187">
        <f>'INFO'!$D$19</f>
      </c>
      <c r="U1426" s="186">
        <f>'INFO'!$D$22</f>
        <v>0</v>
      </c>
      <c r="V1426" s="186">
        <f>'INFO'!$D$23</f>
        <v>0</v>
      </c>
      <c r="W1426" t="s" s="187">
        <f>'INFO'!$D$24</f>
      </c>
      <c r="X1426" s="186">
        <f>'INFO'!$D$25</f>
        <v>0</v>
      </c>
      <c r="Y1426" s="186">
        <f>'INFO'!$D$26</f>
        <v>0</v>
      </c>
      <c r="Z1426" s="186">
        <f>'INFO'!$D$27</f>
        <v>0</v>
      </c>
      <c r="AA1426" t="s" s="187">
        <f>'INFO'!$D$28</f>
      </c>
      <c r="AB1426" s="186">
        <f>'INFO'!$D$29</f>
        <v>0</v>
      </c>
      <c r="AC1426" s="189">
        <f>'INFO'!$J$10</f>
        <v>0</v>
      </c>
      <c r="AD1426" s="186">
        <f>'INFO'!$J$9</f>
        <v>0</v>
      </c>
      <c r="AE1426" s="186">
        <f>IF($G$1415&gt;0,10*$G$1415/D1426,0)</f>
        <v>0</v>
      </c>
    </row>
    <row r="1427" ht="15.35" customHeight="1">
      <c r="A1427" t="s" s="180">
        <v>532</v>
      </c>
      <c r="B1427" t="s" s="204">
        <v>141</v>
      </c>
      <c r="C1427" s="205">
        <v>10082</v>
      </c>
      <c r="D1427" s="182">
        <f>_xlfn.SUMIFS('HOLDS'!S1:S155,'HOLDS'!C1:C155,B1427)+_xlfn.SUMIFS('HOLDS'!S1:S155,'HOLDS'!C1:C155,"CH.GR.MISET")</f>
        <v>0</v>
      </c>
      <c r="E1427" t="s" s="183">
        <v>11</v>
      </c>
      <c r="F1427" s="184">
        <f>VLOOKUP(B1427,'HOLDS'!C1:T155,5,FALSE)*1.05</f>
        <v>163.8</v>
      </c>
      <c r="G1427" s="182">
        <f>_xlfn.SUMIFS('HOLDS'!S1:S155,'HOLDS'!C1:C155,B1427)</f>
        <v>0</v>
      </c>
      <c r="H1427" s="185">
        <f>F1427*G1427</f>
        <v>0</v>
      </c>
      <c r="I1427" s="186">
        <f>'INFO'!$D$6</f>
        <v>0</v>
      </c>
      <c r="J1427" s="186">
        <f>'INFO'!$D$7</f>
        <v>0</v>
      </c>
      <c r="K1427" t="s" s="187">
        <f>'INFO'!$D$8</f>
      </c>
      <c r="L1427" s="186">
        <f>'INFO'!$D$9</f>
        <v>0</v>
      </c>
      <c r="M1427" s="186">
        <f>'INFO'!$D$10</f>
        <v>0</v>
      </c>
      <c r="N1427" t="s" s="187">
        <f>'INFO'!$D$11</f>
      </c>
      <c r="O1427" s="186">
        <f>'INFO'!$D$13</f>
        <v>0</v>
      </c>
      <c r="P1427" s="186">
        <f>'INFO'!$D$14</f>
        <v>0</v>
      </c>
      <c r="Q1427" t="s" s="187">
        <f>'INFO'!$D$15</f>
      </c>
      <c r="R1427" s="188">
        <f>'INFO'!$D$17</f>
      </c>
      <c r="S1427" t="s" s="187">
        <f>'INFO'!$D$18</f>
      </c>
      <c r="T1427" t="s" s="187">
        <f>'INFO'!$D$19</f>
      </c>
      <c r="U1427" s="186">
        <f>'INFO'!$D$22</f>
        <v>0</v>
      </c>
      <c r="V1427" s="186">
        <f>'INFO'!$D$23</f>
        <v>0</v>
      </c>
      <c r="W1427" t="s" s="187">
        <f>'INFO'!$D$24</f>
      </c>
      <c r="X1427" s="186">
        <f>'INFO'!$D$25</f>
        <v>0</v>
      </c>
      <c r="Y1427" s="186">
        <f>'INFO'!$D$26</f>
        <v>0</v>
      </c>
      <c r="Z1427" s="186">
        <f>'INFO'!$D$27</f>
        <v>0</v>
      </c>
      <c r="AA1427" t="s" s="187">
        <f>'INFO'!$D$28</f>
      </c>
      <c r="AB1427" s="186">
        <f>'INFO'!$D$29</f>
        <v>0</v>
      </c>
      <c r="AC1427" s="189">
        <f>'INFO'!$J$10</f>
        <v>0</v>
      </c>
      <c r="AD1427" s="186">
        <f>'INFO'!$J$9</f>
        <v>0</v>
      </c>
      <c r="AE1427" s="186">
        <f>IF($G$1415&gt;0,10*$G$1415/D1427,0)</f>
        <v>0</v>
      </c>
    </row>
    <row r="1428" ht="15.35" customHeight="1">
      <c r="A1428" t="s" s="180">
        <v>533</v>
      </c>
      <c r="B1428" t="s" s="204">
        <v>143</v>
      </c>
      <c r="C1428" s="205">
        <v>10082</v>
      </c>
      <c r="D1428" s="182">
        <f>_xlfn.SUMIFS('HOLDS'!S1:S155,'HOLDS'!C1:C155,B1428)+_xlfn.SUMIFS('HOLDS'!S1:S155,'HOLDS'!C1:C155,"CH.GR.MISET")</f>
        <v>0</v>
      </c>
      <c r="E1428" t="s" s="183">
        <v>11</v>
      </c>
      <c r="F1428" s="184">
        <f>VLOOKUP(B1428,'HOLDS'!C1:T155,5,FALSE)*1.05</f>
        <v>198.975</v>
      </c>
      <c r="G1428" s="182">
        <f>_xlfn.SUMIFS('HOLDS'!S1:S155,'HOLDS'!C1:C155,B1428)</f>
        <v>0</v>
      </c>
      <c r="H1428" s="185">
        <f>F1428*G1428</f>
        <v>0</v>
      </c>
      <c r="I1428" s="186">
        <f>'INFO'!$D$6</f>
        <v>0</v>
      </c>
      <c r="J1428" s="186">
        <f>'INFO'!$D$7</f>
        <v>0</v>
      </c>
      <c r="K1428" t="s" s="187">
        <f>'INFO'!$D$8</f>
      </c>
      <c r="L1428" s="186">
        <f>'INFO'!$D$9</f>
        <v>0</v>
      </c>
      <c r="M1428" s="186">
        <f>'INFO'!$D$10</f>
        <v>0</v>
      </c>
      <c r="N1428" t="s" s="187">
        <f>'INFO'!$D$11</f>
      </c>
      <c r="O1428" s="186">
        <f>'INFO'!$D$13</f>
        <v>0</v>
      </c>
      <c r="P1428" s="186">
        <f>'INFO'!$D$14</f>
        <v>0</v>
      </c>
      <c r="Q1428" t="s" s="187">
        <f>'INFO'!$D$15</f>
      </c>
      <c r="R1428" s="188">
        <f>'INFO'!$D$17</f>
      </c>
      <c r="S1428" t="s" s="187">
        <f>'INFO'!$D$18</f>
      </c>
      <c r="T1428" t="s" s="187">
        <f>'INFO'!$D$19</f>
      </c>
      <c r="U1428" s="186">
        <f>'INFO'!$D$22</f>
        <v>0</v>
      </c>
      <c r="V1428" s="186">
        <f>'INFO'!$D$23</f>
        <v>0</v>
      </c>
      <c r="W1428" t="s" s="187">
        <f>'INFO'!$D$24</f>
      </c>
      <c r="X1428" s="186">
        <f>'INFO'!$D$25</f>
        <v>0</v>
      </c>
      <c r="Y1428" s="186">
        <f>'INFO'!$D$26</f>
        <v>0</v>
      </c>
      <c r="Z1428" s="186">
        <f>'INFO'!$D$27</f>
        <v>0</v>
      </c>
      <c r="AA1428" t="s" s="187">
        <f>'INFO'!$D$28</f>
      </c>
      <c r="AB1428" s="186">
        <f>'INFO'!$D$29</f>
        <v>0</v>
      </c>
      <c r="AC1428" s="189">
        <f>'INFO'!$J$10</f>
        <v>0</v>
      </c>
      <c r="AD1428" s="186">
        <f>'INFO'!$J$9</f>
        <v>0</v>
      </c>
      <c r="AE1428" s="186">
        <f>IF($G$1415&gt;0,10*$G$1415/D1428,0)</f>
        <v>0</v>
      </c>
    </row>
    <row r="1429" ht="15.35" customHeight="1">
      <c r="A1429" t="s" s="180">
        <v>534</v>
      </c>
      <c r="B1429" t="s" s="204">
        <v>145</v>
      </c>
      <c r="C1429" s="205">
        <v>10082</v>
      </c>
      <c r="D1429" s="182">
        <f>_xlfn.SUMIFS('HOLDS'!S1:S155,'HOLDS'!C1:C155,B1429)+_xlfn.SUMIFS('HOLDS'!S1:S155,'HOLDS'!C1:C155,"CH.GR.MISET")</f>
        <v>0</v>
      </c>
      <c r="E1429" t="s" s="183">
        <v>11</v>
      </c>
      <c r="F1429" s="184">
        <f>VLOOKUP(B1429,'HOLDS'!C1:T155,5,FALSE)*1.05</f>
        <v>144.9</v>
      </c>
      <c r="G1429" s="182">
        <f>_xlfn.SUMIFS('HOLDS'!S1:S155,'HOLDS'!C1:C155,B1429)</f>
        <v>0</v>
      </c>
      <c r="H1429" s="185">
        <f>F1429*G1429</f>
        <v>0</v>
      </c>
      <c r="I1429" s="186">
        <f>'INFO'!$D$6</f>
        <v>0</v>
      </c>
      <c r="J1429" s="186">
        <f>'INFO'!$D$7</f>
        <v>0</v>
      </c>
      <c r="K1429" t="s" s="187">
        <f>'INFO'!$D$8</f>
      </c>
      <c r="L1429" s="186">
        <f>'INFO'!$D$9</f>
        <v>0</v>
      </c>
      <c r="M1429" s="186">
        <f>'INFO'!$D$10</f>
        <v>0</v>
      </c>
      <c r="N1429" t="s" s="187">
        <f>'INFO'!$D$11</f>
      </c>
      <c r="O1429" s="186">
        <f>'INFO'!$D$13</f>
        <v>0</v>
      </c>
      <c r="P1429" s="186">
        <f>'INFO'!$D$14</f>
        <v>0</v>
      </c>
      <c r="Q1429" t="s" s="187">
        <f>'INFO'!$D$15</f>
      </c>
      <c r="R1429" s="188">
        <f>'INFO'!$D$17</f>
      </c>
      <c r="S1429" t="s" s="187">
        <f>'INFO'!$D$18</f>
      </c>
      <c r="T1429" t="s" s="187">
        <f>'INFO'!$D$19</f>
      </c>
      <c r="U1429" s="186">
        <f>'INFO'!$D$22</f>
        <v>0</v>
      </c>
      <c r="V1429" s="186">
        <f>'INFO'!$D$23</f>
        <v>0</v>
      </c>
      <c r="W1429" t="s" s="187">
        <f>'INFO'!$D$24</f>
      </c>
      <c r="X1429" s="186">
        <f>'INFO'!$D$25</f>
        <v>0</v>
      </c>
      <c r="Y1429" s="186">
        <f>'INFO'!$D$26</f>
        <v>0</v>
      </c>
      <c r="Z1429" s="186">
        <f>'INFO'!$D$27</f>
        <v>0</v>
      </c>
      <c r="AA1429" t="s" s="187">
        <f>'INFO'!$D$28</f>
      </c>
      <c r="AB1429" s="186">
        <f>'INFO'!$D$29</f>
        <v>0</v>
      </c>
      <c r="AC1429" s="189">
        <f>'INFO'!$J$10</f>
        <v>0</v>
      </c>
      <c r="AD1429" s="186">
        <f>'INFO'!$J$9</f>
        <v>0</v>
      </c>
      <c r="AE1429" s="186">
        <f>IF($G$1415&gt;0,10*$G$1415/D1429,0)</f>
        <v>0</v>
      </c>
    </row>
    <row r="1430" ht="15.35" customHeight="1">
      <c r="A1430" t="s" s="180">
        <v>535</v>
      </c>
      <c r="B1430" t="s" s="204">
        <v>147</v>
      </c>
      <c r="C1430" s="205">
        <v>10082</v>
      </c>
      <c r="D1430" s="182">
        <f>_xlfn.SUMIFS('HOLDS'!S1:S155,'HOLDS'!C1:C155,B1430)+_xlfn.SUMIFS('HOLDS'!S1:S155,'HOLDS'!C1:C155,"CH.GR.MISET")</f>
        <v>0</v>
      </c>
      <c r="E1430" t="s" s="183">
        <v>11</v>
      </c>
      <c r="F1430" s="184">
        <f>VLOOKUP(B1430,'HOLDS'!C1:T155,5,FALSE)*1.05</f>
        <v>138.075</v>
      </c>
      <c r="G1430" s="182">
        <f>_xlfn.SUMIFS('HOLDS'!S1:S155,'HOLDS'!C1:C155,B1430)</f>
        <v>0</v>
      </c>
      <c r="H1430" s="185">
        <f>F1430*G1430</f>
        <v>0</v>
      </c>
      <c r="I1430" s="186">
        <f>'INFO'!$D$6</f>
        <v>0</v>
      </c>
      <c r="J1430" s="186">
        <f>'INFO'!$D$7</f>
        <v>0</v>
      </c>
      <c r="K1430" t="s" s="187">
        <f>'INFO'!$D$8</f>
      </c>
      <c r="L1430" s="186">
        <f>'INFO'!$D$9</f>
        <v>0</v>
      </c>
      <c r="M1430" s="186">
        <f>'INFO'!$D$10</f>
        <v>0</v>
      </c>
      <c r="N1430" t="s" s="187">
        <f>'INFO'!$D$11</f>
      </c>
      <c r="O1430" s="186">
        <f>'INFO'!$D$13</f>
        <v>0</v>
      </c>
      <c r="P1430" s="186">
        <f>'INFO'!$D$14</f>
        <v>0</v>
      </c>
      <c r="Q1430" t="s" s="187">
        <f>'INFO'!$D$15</f>
      </c>
      <c r="R1430" s="188">
        <f>'INFO'!$D$17</f>
      </c>
      <c r="S1430" t="s" s="187">
        <f>'INFO'!$D$18</f>
      </c>
      <c r="T1430" t="s" s="187">
        <f>'INFO'!$D$19</f>
      </c>
      <c r="U1430" s="186">
        <f>'INFO'!$D$22</f>
        <v>0</v>
      </c>
      <c r="V1430" s="186">
        <f>'INFO'!$D$23</f>
        <v>0</v>
      </c>
      <c r="W1430" t="s" s="187">
        <f>'INFO'!$D$24</f>
      </c>
      <c r="X1430" s="186">
        <f>'INFO'!$D$25</f>
        <v>0</v>
      </c>
      <c r="Y1430" s="186">
        <f>'INFO'!$D$26</f>
        <v>0</v>
      </c>
      <c r="Z1430" s="186">
        <f>'INFO'!$D$27</f>
        <v>0</v>
      </c>
      <c r="AA1430" t="s" s="187">
        <f>'INFO'!$D$28</f>
      </c>
      <c r="AB1430" s="186">
        <f>'INFO'!$D$29</f>
        <v>0</v>
      </c>
      <c r="AC1430" s="189">
        <f>'INFO'!$J$10</f>
        <v>0</v>
      </c>
      <c r="AD1430" s="186">
        <f>'INFO'!$J$9</f>
        <v>0</v>
      </c>
      <c r="AE1430" s="186">
        <f>IF($G$1415&gt;0,10*$G$1415/D1430,0)</f>
        <v>0</v>
      </c>
    </row>
    <row r="1431" ht="15.35" customHeight="1">
      <c r="A1431" t="s" s="180">
        <v>536</v>
      </c>
      <c r="B1431" t="s" s="204">
        <v>149</v>
      </c>
      <c r="C1431" s="205">
        <v>10082</v>
      </c>
      <c r="D1431" s="182">
        <f>_xlfn.SUMIFS('HOLDS'!S1:S155,'HOLDS'!C1:C155,B1431)+_xlfn.SUMIFS('HOLDS'!S1:S155,'HOLDS'!C1:C155,"CH.GR.MISET")</f>
        <v>0</v>
      </c>
      <c r="E1431" t="s" s="183">
        <v>11</v>
      </c>
      <c r="F1431" s="184">
        <f>VLOOKUP(B1431,'HOLDS'!C1:T155,5,FALSE)*1.05</f>
        <v>146.475</v>
      </c>
      <c r="G1431" s="182">
        <f>_xlfn.SUMIFS('HOLDS'!S1:S155,'HOLDS'!C1:C155,B1431)</f>
        <v>0</v>
      </c>
      <c r="H1431" s="185">
        <f>F1431*G1431</f>
        <v>0</v>
      </c>
      <c r="I1431" s="186">
        <f>'INFO'!$D$6</f>
        <v>0</v>
      </c>
      <c r="J1431" s="186">
        <f>'INFO'!$D$7</f>
        <v>0</v>
      </c>
      <c r="K1431" t="s" s="187">
        <f>'INFO'!$D$8</f>
      </c>
      <c r="L1431" s="186">
        <f>'INFO'!$D$9</f>
        <v>0</v>
      </c>
      <c r="M1431" s="186">
        <f>'INFO'!$D$10</f>
        <v>0</v>
      </c>
      <c r="N1431" t="s" s="187">
        <f>'INFO'!$D$11</f>
      </c>
      <c r="O1431" s="186">
        <f>'INFO'!$D$13</f>
        <v>0</v>
      </c>
      <c r="P1431" s="186">
        <f>'INFO'!$D$14</f>
        <v>0</v>
      </c>
      <c r="Q1431" t="s" s="187">
        <f>'INFO'!$D$15</f>
      </c>
      <c r="R1431" s="188">
        <f>'INFO'!$D$17</f>
      </c>
      <c r="S1431" t="s" s="187">
        <f>'INFO'!$D$18</f>
      </c>
      <c r="T1431" t="s" s="187">
        <f>'INFO'!$D$19</f>
      </c>
      <c r="U1431" s="186">
        <f>'INFO'!$D$22</f>
        <v>0</v>
      </c>
      <c r="V1431" s="186">
        <f>'INFO'!$D$23</f>
        <v>0</v>
      </c>
      <c r="W1431" t="s" s="187">
        <f>'INFO'!$D$24</f>
      </c>
      <c r="X1431" s="186">
        <f>'INFO'!$D$25</f>
        <v>0</v>
      </c>
      <c r="Y1431" s="186">
        <f>'INFO'!$D$26</f>
        <v>0</v>
      </c>
      <c r="Z1431" s="186">
        <f>'INFO'!$D$27</f>
        <v>0</v>
      </c>
      <c r="AA1431" t="s" s="187">
        <f>'INFO'!$D$28</f>
      </c>
      <c r="AB1431" s="186">
        <f>'INFO'!$D$29</f>
        <v>0</v>
      </c>
      <c r="AC1431" s="189">
        <f>'INFO'!$J$10</f>
        <v>0</v>
      </c>
      <c r="AD1431" s="186">
        <f>'INFO'!$J$9</f>
        <v>0</v>
      </c>
      <c r="AE1431" s="186">
        <f>IF($G$1415&gt;0,10*$G$1415/D1431,0)</f>
        <v>0</v>
      </c>
    </row>
    <row r="1432" ht="15.35" customHeight="1">
      <c r="A1432" t="s" s="180">
        <v>537</v>
      </c>
      <c r="B1432" t="s" s="204">
        <v>151</v>
      </c>
      <c r="C1432" s="205">
        <v>10082</v>
      </c>
      <c r="D1432" s="182">
        <f>_xlfn.SUMIFS('HOLDS'!S1:S155,'HOLDS'!C1:C155,B1432)+_xlfn.SUMIFS('HOLDS'!S1:S155,'HOLDS'!C1:C155,"CH.GR.MISET")</f>
        <v>0</v>
      </c>
      <c r="E1432" t="s" s="183">
        <v>11</v>
      </c>
      <c r="F1432" s="184">
        <f>VLOOKUP(B1432,'HOLDS'!C1:T155,5,FALSE)*1.05</f>
        <v>164.325</v>
      </c>
      <c r="G1432" s="182">
        <f>_xlfn.SUMIFS('HOLDS'!S1:S155,'HOLDS'!C1:C155,B1432)</f>
        <v>0</v>
      </c>
      <c r="H1432" s="185">
        <f>F1432*G1432</f>
        <v>0</v>
      </c>
      <c r="I1432" s="186">
        <f>'INFO'!$D$6</f>
        <v>0</v>
      </c>
      <c r="J1432" s="186">
        <f>'INFO'!$D$7</f>
        <v>0</v>
      </c>
      <c r="K1432" t="s" s="187">
        <f>'INFO'!$D$8</f>
      </c>
      <c r="L1432" s="186">
        <f>'INFO'!$D$9</f>
        <v>0</v>
      </c>
      <c r="M1432" s="186">
        <f>'INFO'!$D$10</f>
        <v>0</v>
      </c>
      <c r="N1432" t="s" s="187">
        <f>'INFO'!$D$11</f>
      </c>
      <c r="O1432" s="186">
        <f>'INFO'!$D$13</f>
        <v>0</v>
      </c>
      <c r="P1432" s="186">
        <f>'INFO'!$D$14</f>
        <v>0</v>
      </c>
      <c r="Q1432" t="s" s="187">
        <f>'INFO'!$D$15</f>
      </c>
      <c r="R1432" s="188">
        <f>'INFO'!$D$17</f>
      </c>
      <c r="S1432" t="s" s="187">
        <f>'INFO'!$D$18</f>
      </c>
      <c r="T1432" t="s" s="187">
        <f>'INFO'!$D$19</f>
      </c>
      <c r="U1432" s="186">
        <f>'INFO'!$D$22</f>
        <v>0</v>
      </c>
      <c r="V1432" s="186">
        <f>'INFO'!$D$23</f>
        <v>0</v>
      </c>
      <c r="W1432" t="s" s="187">
        <f>'INFO'!$D$24</f>
      </c>
      <c r="X1432" s="186">
        <f>'INFO'!$D$25</f>
        <v>0</v>
      </c>
      <c r="Y1432" s="186">
        <f>'INFO'!$D$26</f>
        <v>0</v>
      </c>
      <c r="Z1432" s="186">
        <f>'INFO'!$D$27</f>
        <v>0</v>
      </c>
      <c r="AA1432" t="s" s="187">
        <f>'INFO'!$D$28</f>
      </c>
      <c r="AB1432" s="186">
        <f>'INFO'!$D$29</f>
        <v>0</v>
      </c>
      <c r="AC1432" s="189">
        <f>'INFO'!$J$10</f>
        <v>0</v>
      </c>
      <c r="AD1432" s="186">
        <f>'INFO'!$J$9</f>
        <v>0</v>
      </c>
      <c r="AE1432" s="186">
        <f>IF($G$1415&gt;0,10*$G$1415/D1432,0)</f>
        <v>0</v>
      </c>
    </row>
    <row r="1433" ht="15.35" customHeight="1">
      <c r="A1433" t="s" s="180">
        <v>538</v>
      </c>
      <c r="B1433" t="s" s="204">
        <v>153</v>
      </c>
      <c r="C1433" s="205">
        <v>10082</v>
      </c>
      <c r="D1433" s="182">
        <f>_xlfn.SUMIFS('HOLDS'!S1:S155,'HOLDS'!C1:C155,B1433)+_xlfn.SUMIFS('HOLDS'!S1:S155,'HOLDS'!C1:C155,"CH.GR.MISET")</f>
        <v>0</v>
      </c>
      <c r="E1433" t="s" s="183">
        <v>11</v>
      </c>
      <c r="F1433" s="184">
        <f>VLOOKUP(B1433,'HOLDS'!C1:T155,5,FALSE)*1.05</f>
        <v>158.55</v>
      </c>
      <c r="G1433" s="182">
        <f>_xlfn.SUMIFS('HOLDS'!S1:S155,'HOLDS'!C1:C155,B1433)</f>
        <v>0</v>
      </c>
      <c r="H1433" s="185">
        <f>F1433*G1433</f>
        <v>0</v>
      </c>
      <c r="I1433" s="186">
        <f>'INFO'!$D$6</f>
        <v>0</v>
      </c>
      <c r="J1433" s="186">
        <f>'INFO'!$D$7</f>
        <v>0</v>
      </c>
      <c r="K1433" t="s" s="187">
        <f>'INFO'!$D$8</f>
      </c>
      <c r="L1433" s="186">
        <f>'INFO'!$D$9</f>
        <v>0</v>
      </c>
      <c r="M1433" s="186">
        <f>'INFO'!$D$10</f>
        <v>0</v>
      </c>
      <c r="N1433" t="s" s="187">
        <f>'INFO'!$D$11</f>
      </c>
      <c r="O1433" s="186">
        <f>'INFO'!$D$13</f>
        <v>0</v>
      </c>
      <c r="P1433" s="186">
        <f>'INFO'!$D$14</f>
        <v>0</v>
      </c>
      <c r="Q1433" t="s" s="187">
        <f>'INFO'!$D$15</f>
      </c>
      <c r="R1433" s="188">
        <f>'INFO'!$D$17</f>
      </c>
      <c r="S1433" t="s" s="187">
        <f>'INFO'!$D$18</f>
      </c>
      <c r="T1433" t="s" s="187">
        <f>'INFO'!$D$19</f>
      </c>
      <c r="U1433" s="186">
        <f>'INFO'!$D$22</f>
        <v>0</v>
      </c>
      <c r="V1433" s="186">
        <f>'INFO'!$D$23</f>
        <v>0</v>
      </c>
      <c r="W1433" t="s" s="187">
        <f>'INFO'!$D$24</f>
      </c>
      <c r="X1433" s="186">
        <f>'INFO'!$D$25</f>
        <v>0</v>
      </c>
      <c r="Y1433" s="186">
        <f>'INFO'!$D$26</f>
        <v>0</v>
      </c>
      <c r="Z1433" s="186">
        <f>'INFO'!$D$27</f>
        <v>0</v>
      </c>
      <c r="AA1433" t="s" s="187">
        <f>'INFO'!$D$28</f>
      </c>
      <c r="AB1433" s="186">
        <f>'INFO'!$D$29</f>
        <v>0</v>
      </c>
      <c r="AC1433" s="189">
        <f>'INFO'!$J$10</f>
        <v>0</v>
      </c>
      <c r="AD1433" s="186">
        <f>'INFO'!$J$9</f>
        <v>0</v>
      </c>
      <c r="AE1433" s="186">
        <f>IF($G$1415&gt;0,10*$G$1415/D1433,0)</f>
        <v>0</v>
      </c>
    </row>
    <row r="1434" ht="15.35" customHeight="1">
      <c r="A1434" t="s" s="180">
        <v>539</v>
      </c>
      <c r="B1434" t="s" s="204">
        <v>155</v>
      </c>
      <c r="C1434" s="205">
        <v>10082</v>
      </c>
      <c r="D1434" s="182">
        <f>_xlfn.SUMIFS('HOLDS'!S1:S155,'HOLDS'!C1:C155,B1434)+_xlfn.SUMIFS('HOLDS'!S1:S155,'HOLDS'!C1:C155,"CH.GR.MISET")</f>
        <v>0</v>
      </c>
      <c r="E1434" t="s" s="183">
        <v>11</v>
      </c>
      <c r="F1434" s="184">
        <f>VLOOKUP(B1434,'HOLDS'!C1:T155,5,FALSE)*1.05</f>
        <v>170.625</v>
      </c>
      <c r="G1434" s="182">
        <f>_xlfn.SUMIFS('HOLDS'!S1:S155,'HOLDS'!C1:C155,B1434)</f>
        <v>0</v>
      </c>
      <c r="H1434" s="185">
        <f>F1434*G1434</f>
        <v>0</v>
      </c>
      <c r="I1434" s="186">
        <f>'INFO'!$D$6</f>
        <v>0</v>
      </c>
      <c r="J1434" s="186">
        <f>'INFO'!$D$7</f>
        <v>0</v>
      </c>
      <c r="K1434" t="s" s="187">
        <f>'INFO'!$D$8</f>
      </c>
      <c r="L1434" s="186">
        <f>'INFO'!$D$9</f>
        <v>0</v>
      </c>
      <c r="M1434" s="186">
        <f>'INFO'!$D$10</f>
        <v>0</v>
      </c>
      <c r="N1434" t="s" s="187">
        <f>'INFO'!$D$11</f>
      </c>
      <c r="O1434" s="186">
        <f>'INFO'!$D$13</f>
        <v>0</v>
      </c>
      <c r="P1434" s="186">
        <f>'INFO'!$D$14</f>
        <v>0</v>
      </c>
      <c r="Q1434" t="s" s="187">
        <f>'INFO'!$D$15</f>
      </c>
      <c r="R1434" s="188">
        <f>'INFO'!$D$17</f>
      </c>
      <c r="S1434" t="s" s="187">
        <f>'INFO'!$D$18</f>
      </c>
      <c r="T1434" t="s" s="187">
        <f>'INFO'!$D$19</f>
      </c>
      <c r="U1434" s="186">
        <f>'INFO'!$D$22</f>
        <v>0</v>
      </c>
      <c r="V1434" s="186">
        <f>'INFO'!$D$23</f>
        <v>0</v>
      </c>
      <c r="W1434" t="s" s="187">
        <f>'INFO'!$D$24</f>
      </c>
      <c r="X1434" s="186">
        <f>'INFO'!$D$25</f>
        <v>0</v>
      </c>
      <c r="Y1434" s="186">
        <f>'INFO'!$D$26</f>
        <v>0</v>
      </c>
      <c r="Z1434" s="186">
        <f>'INFO'!$D$27</f>
        <v>0</v>
      </c>
      <c r="AA1434" t="s" s="187">
        <f>'INFO'!$D$28</f>
      </c>
      <c r="AB1434" s="186">
        <f>'INFO'!$D$29</f>
        <v>0</v>
      </c>
      <c r="AC1434" s="189">
        <f>'INFO'!$J$10</f>
        <v>0</v>
      </c>
      <c r="AD1434" s="186">
        <f>'INFO'!$J$9</f>
        <v>0</v>
      </c>
      <c r="AE1434" s="186">
        <f>IF($G$1415&gt;0,10*$G$1415/D1434,0)</f>
        <v>0</v>
      </c>
    </row>
    <row r="1435" ht="15.35" customHeight="1">
      <c r="A1435" t="s" s="180">
        <v>540</v>
      </c>
      <c r="B1435" t="s" s="204">
        <v>157</v>
      </c>
      <c r="C1435" s="205">
        <v>10082</v>
      </c>
      <c r="D1435" s="182">
        <f>_xlfn.SUMIFS('HOLDS'!S1:S155,'HOLDS'!C1:C155,B1435)+_xlfn.SUMIFS('HOLDS'!S1:S155,'HOLDS'!C1:C155,"CH.GR.MISET")</f>
        <v>0</v>
      </c>
      <c r="E1435" t="s" s="183">
        <v>11</v>
      </c>
      <c r="F1435" s="184">
        <f>VLOOKUP(B1435,'HOLDS'!C1:T155,5,FALSE)*1.05</f>
        <v>146.475</v>
      </c>
      <c r="G1435" s="182">
        <f>_xlfn.SUMIFS('HOLDS'!S1:S155,'HOLDS'!C1:C155,B1435)</f>
        <v>0</v>
      </c>
      <c r="H1435" s="185">
        <f>F1435*G1435</f>
        <v>0</v>
      </c>
      <c r="I1435" s="186">
        <f>'INFO'!$D$6</f>
        <v>0</v>
      </c>
      <c r="J1435" s="186">
        <f>'INFO'!$D$7</f>
        <v>0</v>
      </c>
      <c r="K1435" t="s" s="187">
        <f>'INFO'!$D$8</f>
      </c>
      <c r="L1435" s="186">
        <f>'INFO'!$D$9</f>
        <v>0</v>
      </c>
      <c r="M1435" s="186">
        <f>'INFO'!$D$10</f>
        <v>0</v>
      </c>
      <c r="N1435" t="s" s="187">
        <f>'INFO'!$D$11</f>
      </c>
      <c r="O1435" s="186">
        <f>'INFO'!$D$13</f>
        <v>0</v>
      </c>
      <c r="P1435" s="186">
        <f>'INFO'!$D$14</f>
        <v>0</v>
      </c>
      <c r="Q1435" t="s" s="187">
        <f>'INFO'!$D$15</f>
      </c>
      <c r="R1435" s="188">
        <f>'INFO'!$D$17</f>
      </c>
      <c r="S1435" t="s" s="187">
        <f>'INFO'!$D$18</f>
      </c>
      <c r="T1435" t="s" s="187">
        <f>'INFO'!$D$19</f>
      </c>
      <c r="U1435" s="186">
        <f>'INFO'!$D$22</f>
        <v>0</v>
      </c>
      <c r="V1435" s="186">
        <f>'INFO'!$D$23</f>
        <v>0</v>
      </c>
      <c r="W1435" t="s" s="187">
        <f>'INFO'!$D$24</f>
      </c>
      <c r="X1435" s="186">
        <f>'INFO'!$D$25</f>
        <v>0</v>
      </c>
      <c r="Y1435" s="186">
        <f>'INFO'!$D$26</f>
        <v>0</v>
      </c>
      <c r="Z1435" s="186">
        <f>'INFO'!$D$27</f>
        <v>0</v>
      </c>
      <c r="AA1435" t="s" s="187">
        <f>'INFO'!$D$28</f>
      </c>
      <c r="AB1435" s="186">
        <f>'INFO'!$D$29</f>
        <v>0</v>
      </c>
      <c r="AC1435" s="189">
        <f>'INFO'!$J$10</f>
        <v>0</v>
      </c>
      <c r="AD1435" s="186">
        <f>'INFO'!$J$9</f>
        <v>0</v>
      </c>
      <c r="AE1435" s="186">
        <f>IF($G$1415&gt;0,10*$G$1415/D1435,0)</f>
        <v>0</v>
      </c>
    </row>
    <row r="1436" ht="15.35" customHeight="1">
      <c r="A1436" t="s" s="180">
        <v>541</v>
      </c>
      <c r="B1436" t="s" s="204">
        <v>160</v>
      </c>
      <c r="C1436" s="205">
        <v>10082</v>
      </c>
      <c r="D1436" s="182">
        <f>_xlfn.SUMIFS('HOLDS'!S1:S155,'HOLDS'!C1:C155,B1436)+_xlfn.SUMIFS('HOLDS'!S1:S155,'HOLDS'!C1:C155,"CH.GR.MISET")</f>
        <v>0</v>
      </c>
      <c r="E1436" t="s" s="183">
        <v>11</v>
      </c>
      <c r="F1436" s="184">
        <f>VLOOKUP(B1436,'HOLDS'!C1:T155,5,FALSE)*1.05</f>
        <v>238.875</v>
      </c>
      <c r="G1436" s="182">
        <f>_xlfn.SUMIFS('HOLDS'!S1:S155,'HOLDS'!C1:C155,B1436)</f>
        <v>0</v>
      </c>
      <c r="H1436" s="185">
        <f>F1436*G1436</f>
        <v>0</v>
      </c>
      <c r="I1436" s="186">
        <f>'INFO'!$D$6</f>
        <v>0</v>
      </c>
      <c r="J1436" s="186">
        <f>'INFO'!$D$7</f>
        <v>0</v>
      </c>
      <c r="K1436" t="s" s="187">
        <f>'INFO'!$D$8</f>
      </c>
      <c r="L1436" s="186">
        <f>'INFO'!$D$9</f>
        <v>0</v>
      </c>
      <c r="M1436" s="186">
        <f>'INFO'!$D$10</f>
        <v>0</v>
      </c>
      <c r="N1436" t="s" s="187">
        <f>'INFO'!$D$11</f>
      </c>
      <c r="O1436" s="186">
        <f>'INFO'!$D$13</f>
        <v>0</v>
      </c>
      <c r="P1436" s="186">
        <f>'INFO'!$D$14</f>
        <v>0</v>
      </c>
      <c r="Q1436" t="s" s="187">
        <f>'INFO'!$D$15</f>
      </c>
      <c r="R1436" s="188">
        <f>'INFO'!$D$17</f>
      </c>
      <c r="S1436" t="s" s="187">
        <f>'INFO'!$D$18</f>
      </c>
      <c r="T1436" t="s" s="187">
        <f>'INFO'!$D$19</f>
      </c>
      <c r="U1436" s="186">
        <f>'INFO'!$D$22</f>
        <v>0</v>
      </c>
      <c r="V1436" s="186">
        <f>'INFO'!$D$23</f>
        <v>0</v>
      </c>
      <c r="W1436" t="s" s="187">
        <f>'INFO'!$D$24</f>
      </c>
      <c r="X1436" s="186">
        <f>'INFO'!$D$25</f>
        <v>0</v>
      </c>
      <c r="Y1436" s="186">
        <f>'INFO'!$D$26</f>
        <v>0</v>
      </c>
      <c r="Z1436" s="186">
        <f>'INFO'!$D$27</f>
        <v>0</v>
      </c>
      <c r="AA1436" t="s" s="187">
        <f>'INFO'!$D$28</f>
      </c>
      <c r="AB1436" s="186">
        <f>'INFO'!$D$29</f>
        <v>0</v>
      </c>
      <c r="AC1436" s="189">
        <f>'INFO'!$J$10</f>
        <v>0</v>
      </c>
      <c r="AD1436" s="186">
        <f>'INFO'!$J$9</f>
        <v>0</v>
      </c>
      <c r="AE1436" s="186">
        <f>IF($G$1415&gt;0,10*$G$1415/D1436,0)</f>
        <v>0</v>
      </c>
    </row>
    <row r="1437" ht="15.35" customHeight="1">
      <c r="A1437" t="s" s="180">
        <v>542</v>
      </c>
      <c r="B1437" t="s" s="204">
        <v>162</v>
      </c>
      <c r="C1437" s="205">
        <v>10082</v>
      </c>
      <c r="D1437" s="182">
        <f>_xlfn.SUMIFS('HOLDS'!S1:S155,'HOLDS'!C1:C155,B1437)+_xlfn.SUMIFS('HOLDS'!S1:S155,'HOLDS'!C1:C155,"CH.GR.MISET")</f>
        <v>0</v>
      </c>
      <c r="E1437" t="s" s="183">
        <v>11</v>
      </c>
      <c r="F1437" s="184">
        <f>VLOOKUP(B1437,'HOLDS'!C1:T155,5,FALSE)*1.05</f>
        <v>163.8</v>
      </c>
      <c r="G1437" s="182">
        <f>_xlfn.SUMIFS('HOLDS'!S1:S155,'HOLDS'!C1:C155,B1437)</f>
        <v>0</v>
      </c>
      <c r="H1437" s="185">
        <f>F1437*G1437</f>
        <v>0</v>
      </c>
      <c r="I1437" s="186">
        <f>'INFO'!$D$6</f>
        <v>0</v>
      </c>
      <c r="J1437" s="186">
        <f>'INFO'!$D$7</f>
        <v>0</v>
      </c>
      <c r="K1437" t="s" s="187">
        <f>'INFO'!$D$8</f>
      </c>
      <c r="L1437" s="186">
        <f>'INFO'!$D$9</f>
        <v>0</v>
      </c>
      <c r="M1437" s="186">
        <f>'INFO'!$D$10</f>
        <v>0</v>
      </c>
      <c r="N1437" t="s" s="187">
        <f>'INFO'!$D$11</f>
      </c>
      <c r="O1437" s="186">
        <f>'INFO'!$D$13</f>
        <v>0</v>
      </c>
      <c r="P1437" s="186">
        <f>'INFO'!$D$14</f>
        <v>0</v>
      </c>
      <c r="Q1437" t="s" s="187">
        <f>'INFO'!$D$15</f>
      </c>
      <c r="R1437" s="188">
        <f>'INFO'!$D$17</f>
      </c>
      <c r="S1437" t="s" s="187">
        <f>'INFO'!$D$18</f>
      </c>
      <c r="T1437" t="s" s="187">
        <f>'INFO'!$D$19</f>
      </c>
      <c r="U1437" s="186">
        <f>'INFO'!$D$22</f>
        <v>0</v>
      </c>
      <c r="V1437" s="186">
        <f>'INFO'!$D$23</f>
        <v>0</v>
      </c>
      <c r="W1437" t="s" s="187">
        <f>'INFO'!$D$24</f>
      </c>
      <c r="X1437" s="186">
        <f>'INFO'!$D$25</f>
        <v>0</v>
      </c>
      <c r="Y1437" s="186">
        <f>'INFO'!$D$26</f>
        <v>0</v>
      </c>
      <c r="Z1437" s="186">
        <f>'INFO'!$D$27</f>
        <v>0</v>
      </c>
      <c r="AA1437" t="s" s="187">
        <f>'INFO'!$D$28</f>
      </c>
      <c r="AB1437" s="186">
        <f>'INFO'!$D$29</f>
        <v>0</v>
      </c>
      <c r="AC1437" s="189">
        <f>'INFO'!$J$10</f>
        <v>0</v>
      </c>
      <c r="AD1437" s="186">
        <f>'INFO'!$J$9</f>
        <v>0</v>
      </c>
      <c r="AE1437" s="186">
        <f>IF($G$1415&gt;0,10*$G$1415/D1437,0)</f>
        <v>0</v>
      </c>
    </row>
    <row r="1438" ht="15.35" customHeight="1">
      <c r="A1438" t="s" s="180">
        <v>543</v>
      </c>
      <c r="B1438" t="s" s="204">
        <v>164</v>
      </c>
      <c r="C1438" s="205">
        <v>10082</v>
      </c>
      <c r="D1438" s="182">
        <f>_xlfn.SUMIFS('HOLDS'!S1:S155,'HOLDS'!C1:C155,B1438)+_xlfn.SUMIFS('HOLDS'!S1:S155,'HOLDS'!C1:C155,"CH.GR.MISET")</f>
        <v>0</v>
      </c>
      <c r="E1438" t="s" s="183">
        <v>11</v>
      </c>
      <c r="F1438" s="184">
        <f>VLOOKUP(B1438,'HOLDS'!C1:T155,5,FALSE)*1.05</f>
        <v>155.4</v>
      </c>
      <c r="G1438" s="182">
        <f>_xlfn.SUMIFS('HOLDS'!S1:S155,'HOLDS'!C1:C155,B1438)</f>
        <v>0</v>
      </c>
      <c r="H1438" s="185">
        <f>F1438*G1438</f>
        <v>0</v>
      </c>
      <c r="I1438" s="186">
        <f>'INFO'!$D$6</f>
        <v>0</v>
      </c>
      <c r="J1438" s="186">
        <f>'INFO'!$D$7</f>
        <v>0</v>
      </c>
      <c r="K1438" t="s" s="187">
        <f>'INFO'!$D$8</f>
      </c>
      <c r="L1438" s="186">
        <f>'INFO'!$D$9</f>
        <v>0</v>
      </c>
      <c r="M1438" s="186">
        <f>'INFO'!$D$10</f>
        <v>0</v>
      </c>
      <c r="N1438" t="s" s="187">
        <f>'INFO'!$D$11</f>
      </c>
      <c r="O1438" s="186">
        <f>'INFO'!$D$13</f>
        <v>0</v>
      </c>
      <c r="P1438" s="186">
        <f>'INFO'!$D$14</f>
        <v>0</v>
      </c>
      <c r="Q1438" t="s" s="187">
        <f>'INFO'!$D$15</f>
      </c>
      <c r="R1438" s="188">
        <f>'INFO'!$D$17</f>
      </c>
      <c r="S1438" t="s" s="187">
        <f>'INFO'!$D$18</f>
      </c>
      <c r="T1438" t="s" s="187">
        <f>'INFO'!$D$19</f>
      </c>
      <c r="U1438" s="186">
        <f>'INFO'!$D$22</f>
        <v>0</v>
      </c>
      <c r="V1438" s="186">
        <f>'INFO'!$D$23</f>
        <v>0</v>
      </c>
      <c r="W1438" t="s" s="187">
        <f>'INFO'!$D$24</f>
      </c>
      <c r="X1438" s="186">
        <f>'INFO'!$D$25</f>
        <v>0</v>
      </c>
      <c r="Y1438" s="186">
        <f>'INFO'!$D$26</f>
        <v>0</v>
      </c>
      <c r="Z1438" s="186">
        <f>'INFO'!$D$27</f>
        <v>0</v>
      </c>
      <c r="AA1438" t="s" s="187">
        <f>'INFO'!$D$28</f>
      </c>
      <c r="AB1438" s="186">
        <f>'INFO'!$D$29</f>
        <v>0</v>
      </c>
      <c r="AC1438" s="189">
        <f>'INFO'!$J$10</f>
        <v>0</v>
      </c>
      <c r="AD1438" s="186">
        <f>'INFO'!$J$9</f>
        <v>0</v>
      </c>
      <c r="AE1438" s="186">
        <f>IF($G$1415&gt;0,10*$G$1415/D1438,0)</f>
        <v>0</v>
      </c>
    </row>
    <row r="1439" ht="15.35" customHeight="1">
      <c r="A1439" t="s" s="180">
        <v>544</v>
      </c>
      <c r="B1439" t="s" s="204">
        <v>166</v>
      </c>
      <c r="C1439" s="205">
        <v>10082</v>
      </c>
      <c r="D1439" s="182">
        <f>_xlfn.SUMIFS('HOLDS'!S1:S155,'HOLDS'!C1:C155,B1439)+_xlfn.SUMIFS('HOLDS'!S1:S155,'HOLDS'!C1:C155,"CH.GR.MISET")</f>
        <v>0</v>
      </c>
      <c r="E1439" t="s" s="183">
        <v>11</v>
      </c>
      <c r="F1439" s="184">
        <f>VLOOKUP(B1439,'HOLDS'!C1:T155,5,FALSE)*1.05</f>
        <v>165.375</v>
      </c>
      <c r="G1439" s="182">
        <f>_xlfn.SUMIFS('HOLDS'!S1:S155,'HOLDS'!C1:C155,B1439)</f>
        <v>0</v>
      </c>
      <c r="H1439" s="185">
        <f>F1439*G1439</f>
        <v>0</v>
      </c>
      <c r="I1439" s="186">
        <f>'INFO'!$D$6</f>
        <v>0</v>
      </c>
      <c r="J1439" s="186">
        <f>'INFO'!$D$7</f>
        <v>0</v>
      </c>
      <c r="K1439" t="s" s="187">
        <f>'INFO'!$D$8</f>
      </c>
      <c r="L1439" s="186">
        <f>'INFO'!$D$9</f>
        <v>0</v>
      </c>
      <c r="M1439" s="186">
        <f>'INFO'!$D$10</f>
        <v>0</v>
      </c>
      <c r="N1439" t="s" s="187">
        <f>'INFO'!$D$11</f>
      </c>
      <c r="O1439" s="186">
        <f>'INFO'!$D$13</f>
        <v>0</v>
      </c>
      <c r="P1439" s="186">
        <f>'INFO'!$D$14</f>
        <v>0</v>
      </c>
      <c r="Q1439" t="s" s="187">
        <f>'INFO'!$D$15</f>
      </c>
      <c r="R1439" s="188">
        <f>'INFO'!$D$17</f>
      </c>
      <c r="S1439" t="s" s="187">
        <f>'INFO'!$D$18</f>
      </c>
      <c r="T1439" t="s" s="187">
        <f>'INFO'!$D$19</f>
      </c>
      <c r="U1439" s="186">
        <f>'INFO'!$D$22</f>
        <v>0</v>
      </c>
      <c r="V1439" s="186">
        <f>'INFO'!$D$23</f>
        <v>0</v>
      </c>
      <c r="W1439" t="s" s="187">
        <f>'INFO'!$D$24</f>
      </c>
      <c r="X1439" s="186">
        <f>'INFO'!$D$25</f>
        <v>0</v>
      </c>
      <c r="Y1439" s="186">
        <f>'INFO'!$D$26</f>
        <v>0</v>
      </c>
      <c r="Z1439" s="186">
        <f>'INFO'!$D$27</f>
        <v>0</v>
      </c>
      <c r="AA1439" t="s" s="187">
        <f>'INFO'!$D$28</f>
      </c>
      <c r="AB1439" s="186">
        <f>'INFO'!$D$29</f>
        <v>0</v>
      </c>
      <c r="AC1439" s="189">
        <f>'INFO'!$J$10</f>
        <v>0</v>
      </c>
      <c r="AD1439" s="186">
        <f>'INFO'!$J$9</f>
        <v>0</v>
      </c>
      <c r="AE1439" s="186">
        <f>IF($G$1415&gt;0,10*$G$1415/D1439,0)</f>
        <v>0</v>
      </c>
    </row>
    <row r="1440" ht="15.35" customHeight="1">
      <c r="A1440" t="s" s="180">
        <v>545</v>
      </c>
      <c r="B1440" t="s" s="204">
        <v>168</v>
      </c>
      <c r="C1440" s="205">
        <v>10082</v>
      </c>
      <c r="D1440" s="182">
        <f>_xlfn.SUMIFS('HOLDS'!S1:S155,'HOLDS'!C1:C155,B1440)+_xlfn.SUMIFS('HOLDS'!S1:S155,'HOLDS'!C1:C155,"CH.GR.MISET")</f>
        <v>0</v>
      </c>
      <c r="E1440" t="s" s="183">
        <v>11</v>
      </c>
      <c r="F1440" s="184">
        <f>VLOOKUP(B1440,'HOLDS'!C1:T155,5,FALSE)*1.05</f>
        <v>174.825</v>
      </c>
      <c r="G1440" s="182">
        <f>_xlfn.SUMIFS('HOLDS'!S1:S155,'HOLDS'!C1:C155,B1440)</f>
        <v>0</v>
      </c>
      <c r="H1440" s="185">
        <f>F1440*G1440</f>
        <v>0</v>
      </c>
      <c r="I1440" s="186">
        <f>'INFO'!$D$6</f>
        <v>0</v>
      </c>
      <c r="J1440" s="186">
        <f>'INFO'!$D$7</f>
        <v>0</v>
      </c>
      <c r="K1440" t="s" s="187">
        <f>'INFO'!$D$8</f>
      </c>
      <c r="L1440" s="186">
        <f>'INFO'!$D$9</f>
        <v>0</v>
      </c>
      <c r="M1440" s="186">
        <f>'INFO'!$D$10</f>
        <v>0</v>
      </c>
      <c r="N1440" t="s" s="187">
        <f>'INFO'!$D$11</f>
      </c>
      <c r="O1440" s="186">
        <f>'INFO'!$D$13</f>
        <v>0</v>
      </c>
      <c r="P1440" s="186">
        <f>'INFO'!$D$14</f>
        <v>0</v>
      </c>
      <c r="Q1440" t="s" s="187">
        <f>'INFO'!$D$15</f>
      </c>
      <c r="R1440" s="188">
        <f>'INFO'!$D$17</f>
      </c>
      <c r="S1440" t="s" s="187">
        <f>'INFO'!$D$18</f>
      </c>
      <c r="T1440" t="s" s="187">
        <f>'INFO'!$D$19</f>
      </c>
      <c r="U1440" s="186">
        <f>'INFO'!$D$22</f>
        <v>0</v>
      </c>
      <c r="V1440" s="186">
        <f>'INFO'!$D$23</f>
        <v>0</v>
      </c>
      <c r="W1440" t="s" s="187">
        <f>'INFO'!$D$24</f>
      </c>
      <c r="X1440" s="186">
        <f>'INFO'!$D$25</f>
        <v>0</v>
      </c>
      <c r="Y1440" s="186">
        <f>'INFO'!$D$26</f>
        <v>0</v>
      </c>
      <c r="Z1440" s="186">
        <f>'INFO'!$D$27</f>
        <v>0</v>
      </c>
      <c r="AA1440" t="s" s="187">
        <f>'INFO'!$D$28</f>
      </c>
      <c r="AB1440" s="186">
        <f>'INFO'!$D$29</f>
        <v>0</v>
      </c>
      <c r="AC1440" s="189">
        <f>'INFO'!$J$10</f>
        <v>0</v>
      </c>
      <c r="AD1440" s="186">
        <f>'INFO'!$J$9</f>
        <v>0</v>
      </c>
      <c r="AE1440" s="186">
        <f>IF($G$1415&gt;0,10*$G$1415/D1440,0)</f>
        <v>0</v>
      </c>
    </row>
    <row r="1441" ht="15.35" customHeight="1">
      <c r="A1441" t="s" s="180">
        <v>546</v>
      </c>
      <c r="B1441" t="s" s="204">
        <v>170</v>
      </c>
      <c r="C1441" s="205">
        <v>10082</v>
      </c>
      <c r="D1441" s="182">
        <f>_xlfn.SUMIFS('HOLDS'!S1:S155,'HOLDS'!C1:C155,B1441)+_xlfn.SUMIFS('HOLDS'!S1:S155,'HOLDS'!C1:C155,"CH.GR.MISET")</f>
        <v>0</v>
      </c>
      <c r="E1441" t="s" s="183">
        <v>11</v>
      </c>
      <c r="F1441" s="184">
        <f>VLOOKUP(B1441,'HOLDS'!C1:T155,5,FALSE)*1.05</f>
        <v>174.825</v>
      </c>
      <c r="G1441" s="182">
        <f>_xlfn.SUMIFS('HOLDS'!S1:S155,'HOLDS'!C1:C155,B1441)</f>
        <v>0</v>
      </c>
      <c r="H1441" s="185">
        <f>F1441*G1441</f>
        <v>0</v>
      </c>
      <c r="I1441" s="186">
        <f>'INFO'!$D$6</f>
        <v>0</v>
      </c>
      <c r="J1441" s="186">
        <f>'INFO'!$D$7</f>
        <v>0</v>
      </c>
      <c r="K1441" t="s" s="187">
        <f>'INFO'!$D$8</f>
      </c>
      <c r="L1441" s="186">
        <f>'INFO'!$D$9</f>
        <v>0</v>
      </c>
      <c r="M1441" s="186">
        <f>'INFO'!$D$10</f>
        <v>0</v>
      </c>
      <c r="N1441" t="s" s="187">
        <f>'INFO'!$D$11</f>
      </c>
      <c r="O1441" s="186">
        <f>'INFO'!$D$13</f>
        <v>0</v>
      </c>
      <c r="P1441" s="186">
        <f>'INFO'!$D$14</f>
        <v>0</v>
      </c>
      <c r="Q1441" t="s" s="187">
        <f>'INFO'!$D$15</f>
      </c>
      <c r="R1441" s="188">
        <f>'INFO'!$D$17</f>
      </c>
      <c r="S1441" t="s" s="187">
        <f>'INFO'!$D$18</f>
      </c>
      <c r="T1441" t="s" s="187">
        <f>'INFO'!$D$19</f>
      </c>
      <c r="U1441" s="186">
        <f>'INFO'!$D$22</f>
        <v>0</v>
      </c>
      <c r="V1441" s="186">
        <f>'INFO'!$D$23</f>
        <v>0</v>
      </c>
      <c r="W1441" t="s" s="187">
        <f>'INFO'!$D$24</f>
      </c>
      <c r="X1441" s="186">
        <f>'INFO'!$D$25</f>
        <v>0</v>
      </c>
      <c r="Y1441" s="186">
        <f>'INFO'!$D$26</f>
        <v>0</v>
      </c>
      <c r="Z1441" s="186">
        <f>'INFO'!$D$27</f>
        <v>0</v>
      </c>
      <c r="AA1441" t="s" s="187">
        <f>'INFO'!$D$28</f>
      </c>
      <c r="AB1441" s="186">
        <f>'INFO'!$D$29</f>
        <v>0</v>
      </c>
      <c r="AC1441" s="189">
        <f>'INFO'!$J$10</f>
        <v>0</v>
      </c>
      <c r="AD1441" s="186">
        <f>'INFO'!$J$9</f>
        <v>0</v>
      </c>
      <c r="AE1441" s="186">
        <f>IF($G$1415&gt;0,10*$G$1415/D1441,0)</f>
        <v>0</v>
      </c>
    </row>
    <row r="1442" ht="15.35" customHeight="1">
      <c r="A1442" t="s" s="180">
        <v>547</v>
      </c>
      <c r="B1442" t="s" s="204">
        <v>172</v>
      </c>
      <c r="C1442" s="205">
        <v>10082</v>
      </c>
      <c r="D1442" s="182">
        <f>_xlfn.SUMIFS('HOLDS'!S1:S155,'HOLDS'!C1:C155,B1442)+_xlfn.SUMIFS('HOLDS'!S1:S155,'HOLDS'!C1:C155,"CH.GR.MISET")</f>
        <v>0</v>
      </c>
      <c r="E1442" t="s" s="183">
        <v>11</v>
      </c>
      <c r="F1442" s="184">
        <f>VLOOKUP(B1442,'HOLDS'!C1:T155,5,FALSE)*1.05</f>
        <v>172.725</v>
      </c>
      <c r="G1442" s="182">
        <f>_xlfn.SUMIFS('HOLDS'!S1:S155,'HOLDS'!C1:C155,B1442)</f>
        <v>0</v>
      </c>
      <c r="H1442" s="185">
        <f>F1442*G1442</f>
        <v>0</v>
      </c>
      <c r="I1442" s="186">
        <f>'INFO'!$D$6</f>
        <v>0</v>
      </c>
      <c r="J1442" s="186">
        <f>'INFO'!$D$7</f>
        <v>0</v>
      </c>
      <c r="K1442" t="s" s="187">
        <f>'INFO'!$D$8</f>
      </c>
      <c r="L1442" s="186">
        <f>'INFO'!$D$9</f>
        <v>0</v>
      </c>
      <c r="M1442" s="186">
        <f>'INFO'!$D$10</f>
        <v>0</v>
      </c>
      <c r="N1442" t="s" s="187">
        <f>'INFO'!$D$11</f>
      </c>
      <c r="O1442" s="186">
        <f>'INFO'!$D$13</f>
        <v>0</v>
      </c>
      <c r="P1442" s="186">
        <f>'INFO'!$D$14</f>
        <v>0</v>
      </c>
      <c r="Q1442" t="s" s="187">
        <f>'INFO'!$D$15</f>
      </c>
      <c r="R1442" s="188">
        <f>'INFO'!$D$17</f>
      </c>
      <c r="S1442" t="s" s="187">
        <f>'INFO'!$D$18</f>
      </c>
      <c r="T1442" t="s" s="187">
        <f>'INFO'!$D$19</f>
      </c>
      <c r="U1442" s="186">
        <f>'INFO'!$D$22</f>
        <v>0</v>
      </c>
      <c r="V1442" s="186">
        <f>'INFO'!$D$23</f>
        <v>0</v>
      </c>
      <c r="W1442" t="s" s="187">
        <f>'INFO'!$D$24</f>
      </c>
      <c r="X1442" s="186">
        <f>'INFO'!$D$25</f>
        <v>0</v>
      </c>
      <c r="Y1442" s="186">
        <f>'INFO'!$D$26</f>
        <v>0</v>
      </c>
      <c r="Z1442" s="186">
        <f>'INFO'!$D$27</f>
        <v>0</v>
      </c>
      <c r="AA1442" t="s" s="187">
        <f>'INFO'!$D$28</f>
      </c>
      <c r="AB1442" s="186">
        <f>'INFO'!$D$29</f>
        <v>0</v>
      </c>
      <c r="AC1442" s="189">
        <f>'INFO'!$J$10</f>
        <v>0</v>
      </c>
      <c r="AD1442" s="186">
        <f>'INFO'!$J$9</f>
        <v>0</v>
      </c>
      <c r="AE1442" s="186">
        <f>IF($G$1415&gt;0,10*$G$1415/D1442,0)</f>
        <v>0</v>
      </c>
    </row>
    <row r="1443" ht="15.35" customHeight="1">
      <c r="A1443" t="s" s="180">
        <v>548</v>
      </c>
      <c r="B1443" t="s" s="204">
        <v>174</v>
      </c>
      <c r="C1443" s="205">
        <v>10082</v>
      </c>
      <c r="D1443" s="182">
        <f>_xlfn.SUMIFS('HOLDS'!S1:S155,'HOLDS'!C1:C155,B1443)+_xlfn.SUMIFS('HOLDS'!S1:S155,'HOLDS'!C1:C155,"CH.GR.MISET")</f>
        <v>0</v>
      </c>
      <c r="E1443" t="s" s="183">
        <v>11</v>
      </c>
      <c r="F1443" s="184">
        <f>VLOOKUP(B1443,'HOLDS'!C1:T155,5,FALSE)*1.05</f>
        <v>155.4</v>
      </c>
      <c r="G1443" s="182">
        <f>_xlfn.SUMIFS('HOLDS'!S1:S155,'HOLDS'!C1:C155,B1443)</f>
        <v>0</v>
      </c>
      <c r="H1443" s="185">
        <f>F1443*G1443</f>
        <v>0</v>
      </c>
      <c r="I1443" s="186">
        <f>'INFO'!$D$6</f>
        <v>0</v>
      </c>
      <c r="J1443" s="186">
        <f>'INFO'!$D$7</f>
        <v>0</v>
      </c>
      <c r="K1443" t="s" s="187">
        <f>'INFO'!$D$8</f>
      </c>
      <c r="L1443" s="186">
        <f>'INFO'!$D$9</f>
        <v>0</v>
      </c>
      <c r="M1443" s="186">
        <f>'INFO'!$D$10</f>
        <v>0</v>
      </c>
      <c r="N1443" t="s" s="187">
        <f>'INFO'!$D$11</f>
      </c>
      <c r="O1443" s="186">
        <f>'INFO'!$D$13</f>
        <v>0</v>
      </c>
      <c r="P1443" s="186">
        <f>'INFO'!$D$14</f>
        <v>0</v>
      </c>
      <c r="Q1443" t="s" s="187">
        <f>'INFO'!$D$15</f>
      </c>
      <c r="R1443" s="188">
        <f>'INFO'!$D$17</f>
      </c>
      <c r="S1443" t="s" s="187">
        <f>'INFO'!$D$18</f>
      </c>
      <c r="T1443" t="s" s="187">
        <f>'INFO'!$D$19</f>
      </c>
      <c r="U1443" s="186">
        <f>'INFO'!$D$22</f>
        <v>0</v>
      </c>
      <c r="V1443" s="186">
        <f>'INFO'!$D$23</f>
        <v>0</v>
      </c>
      <c r="W1443" t="s" s="187">
        <f>'INFO'!$D$24</f>
      </c>
      <c r="X1443" s="186">
        <f>'INFO'!$D$25</f>
        <v>0</v>
      </c>
      <c r="Y1443" s="186">
        <f>'INFO'!$D$26</f>
        <v>0</v>
      </c>
      <c r="Z1443" s="186">
        <f>'INFO'!$D$27</f>
        <v>0</v>
      </c>
      <c r="AA1443" t="s" s="187">
        <f>'INFO'!$D$28</f>
      </c>
      <c r="AB1443" s="186">
        <f>'INFO'!$D$29</f>
        <v>0</v>
      </c>
      <c r="AC1443" s="189">
        <f>'INFO'!$J$10</f>
        <v>0</v>
      </c>
      <c r="AD1443" s="186">
        <f>'INFO'!$J$9</f>
        <v>0</v>
      </c>
      <c r="AE1443" s="186">
        <f>IF($G$1415&gt;0,10*$G$1415/D1443,0)</f>
        <v>0</v>
      </c>
    </row>
    <row r="1444" ht="15.35" customHeight="1">
      <c r="A1444" t="s" s="180">
        <v>549</v>
      </c>
      <c r="B1444" t="s" s="204">
        <v>177</v>
      </c>
      <c r="C1444" s="205">
        <v>10082</v>
      </c>
      <c r="D1444" s="182">
        <f>_xlfn.SUMIFS('HOLDS'!S1:S155,'HOLDS'!C1:C155,B1444)+_xlfn.SUMIFS('HOLDS'!S1:S155,'HOLDS'!C1:C155,"CH.GR.MISET")</f>
        <v>0</v>
      </c>
      <c r="E1444" t="s" s="183">
        <v>11</v>
      </c>
      <c r="F1444" s="184">
        <f>VLOOKUP(B1444,'HOLDS'!C1:T155,5,FALSE)*1.05</f>
        <v>162.75</v>
      </c>
      <c r="G1444" s="182">
        <f>_xlfn.SUMIFS('HOLDS'!S1:S155,'HOLDS'!C1:C155,B1444)</f>
        <v>0</v>
      </c>
      <c r="H1444" s="185">
        <f>F1444*G1444</f>
        <v>0</v>
      </c>
      <c r="I1444" s="186">
        <f>'INFO'!$D$6</f>
        <v>0</v>
      </c>
      <c r="J1444" s="186">
        <f>'INFO'!$D$7</f>
        <v>0</v>
      </c>
      <c r="K1444" t="s" s="187">
        <f>'INFO'!$D$8</f>
      </c>
      <c r="L1444" s="186">
        <f>'INFO'!$D$9</f>
        <v>0</v>
      </c>
      <c r="M1444" s="186">
        <f>'INFO'!$D$10</f>
        <v>0</v>
      </c>
      <c r="N1444" t="s" s="187">
        <f>'INFO'!$D$11</f>
      </c>
      <c r="O1444" s="186">
        <f>'INFO'!$D$13</f>
        <v>0</v>
      </c>
      <c r="P1444" s="186">
        <f>'INFO'!$D$14</f>
        <v>0</v>
      </c>
      <c r="Q1444" t="s" s="187">
        <f>'INFO'!$D$15</f>
      </c>
      <c r="R1444" s="188">
        <f>'INFO'!$D$17</f>
      </c>
      <c r="S1444" t="s" s="187">
        <f>'INFO'!$D$18</f>
      </c>
      <c r="T1444" t="s" s="187">
        <f>'INFO'!$D$19</f>
      </c>
      <c r="U1444" s="186">
        <f>'INFO'!$D$22</f>
        <v>0</v>
      </c>
      <c r="V1444" s="186">
        <f>'INFO'!$D$23</f>
        <v>0</v>
      </c>
      <c r="W1444" t="s" s="187">
        <f>'INFO'!$D$24</f>
      </c>
      <c r="X1444" s="186">
        <f>'INFO'!$D$25</f>
        <v>0</v>
      </c>
      <c r="Y1444" s="186">
        <f>'INFO'!$D$26</f>
        <v>0</v>
      </c>
      <c r="Z1444" s="186">
        <f>'INFO'!$D$27</f>
        <v>0</v>
      </c>
      <c r="AA1444" t="s" s="187">
        <f>'INFO'!$D$28</f>
      </c>
      <c r="AB1444" s="186">
        <f>'INFO'!$D$29</f>
        <v>0</v>
      </c>
      <c r="AC1444" s="189">
        <f>'INFO'!$J$10</f>
        <v>0</v>
      </c>
      <c r="AD1444" s="186">
        <f>'INFO'!$J$9</f>
        <v>0</v>
      </c>
      <c r="AE1444" s="186">
        <f>IF($G$1415&gt;0,10*$G$1415/D1444,0)</f>
        <v>0</v>
      </c>
    </row>
    <row r="1445" ht="15.35" customHeight="1">
      <c r="A1445" t="s" s="180">
        <v>550</v>
      </c>
      <c r="B1445" t="s" s="204">
        <v>180</v>
      </c>
      <c r="C1445" s="205">
        <v>10082</v>
      </c>
      <c r="D1445" s="182">
        <f>_xlfn.SUMIFS('HOLDS'!S1:S155,'HOLDS'!C1:C155,B1445)+_xlfn.SUMIFS('HOLDS'!S1:S155,'HOLDS'!C1:C155,"CH.GR.MISET")</f>
        <v>0</v>
      </c>
      <c r="E1445" t="s" s="183">
        <v>11</v>
      </c>
      <c r="F1445" s="184">
        <f>VLOOKUP(B1445,'HOLDS'!C1:T155,5,FALSE)*1.05</f>
        <v>147</v>
      </c>
      <c r="G1445" s="182">
        <f>_xlfn.SUMIFS('HOLDS'!S1:S155,'HOLDS'!C1:C155,B1445)</f>
        <v>0</v>
      </c>
      <c r="H1445" s="185">
        <f>F1445*G1445</f>
        <v>0</v>
      </c>
      <c r="I1445" s="186">
        <f>'INFO'!$D$6</f>
        <v>0</v>
      </c>
      <c r="J1445" s="186">
        <f>'INFO'!$D$7</f>
        <v>0</v>
      </c>
      <c r="K1445" t="s" s="187">
        <f>'INFO'!$D$8</f>
      </c>
      <c r="L1445" s="186">
        <f>'INFO'!$D$9</f>
        <v>0</v>
      </c>
      <c r="M1445" s="186">
        <f>'INFO'!$D$10</f>
        <v>0</v>
      </c>
      <c r="N1445" t="s" s="187">
        <f>'INFO'!$D$11</f>
      </c>
      <c r="O1445" s="186">
        <f>'INFO'!$D$13</f>
        <v>0</v>
      </c>
      <c r="P1445" s="186">
        <f>'INFO'!$D$14</f>
        <v>0</v>
      </c>
      <c r="Q1445" t="s" s="187">
        <f>'INFO'!$D$15</f>
      </c>
      <c r="R1445" s="188">
        <f>'INFO'!$D$17</f>
      </c>
      <c r="S1445" t="s" s="187">
        <f>'INFO'!$D$18</f>
      </c>
      <c r="T1445" t="s" s="187">
        <f>'INFO'!$D$19</f>
      </c>
      <c r="U1445" s="186">
        <f>'INFO'!$D$22</f>
        <v>0</v>
      </c>
      <c r="V1445" s="186">
        <f>'INFO'!$D$23</f>
        <v>0</v>
      </c>
      <c r="W1445" t="s" s="187">
        <f>'INFO'!$D$24</f>
      </c>
      <c r="X1445" s="186">
        <f>'INFO'!$D$25</f>
        <v>0</v>
      </c>
      <c r="Y1445" s="186">
        <f>'INFO'!$D$26</f>
        <v>0</v>
      </c>
      <c r="Z1445" s="186">
        <f>'INFO'!$D$27</f>
        <v>0</v>
      </c>
      <c r="AA1445" t="s" s="187">
        <f>'INFO'!$D$28</f>
      </c>
      <c r="AB1445" s="186">
        <f>'INFO'!$D$29</f>
        <v>0</v>
      </c>
      <c r="AC1445" s="189">
        <f>'INFO'!$J$10</f>
        <v>0</v>
      </c>
      <c r="AD1445" s="186">
        <f>'INFO'!$J$9</f>
        <v>0</v>
      </c>
      <c r="AE1445" s="191">
        <f>IF($G$1415&gt;0,10*$G$1415/D1445,0)</f>
        <v>0</v>
      </c>
    </row>
    <row r="1446" ht="15.35" customHeight="1">
      <c r="A1446" t="s" s="192">
        <v>551</v>
      </c>
      <c r="B1446" t="s" s="202">
        <v>331</v>
      </c>
      <c r="C1446" s="203">
        <v>10082</v>
      </c>
      <c r="D1446" s="169"/>
      <c r="E1446" t="s" s="194">
        <v>11</v>
      </c>
      <c r="F1446" s="195">
        <f>VLOOKUP(B1446,'MACROS'!C1:T87,5,FALSE)*1.05</f>
        <v>2093.175</v>
      </c>
      <c r="G1446" s="172">
        <f>_xlfn.SUMIFS('MACROS'!S1:S87,'MACROS'!C1:C87,B1446)</f>
        <v>0</v>
      </c>
      <c r="H1446" s="196">
        <f>F1446*G1446</f>
        <v>0</v>
      </c>
      <c r="I1446" s="197">
        <f>'INFO'!$D$6</f>
        <v>0</v>
      </c>
      <c r="J1446" s="197">
        <f>'INFO'!$D$7</f>
        <v>0</v>
      </c>
      <c r="K1446" t="s" s="198">
        <f>'INFO'!$D$8</f>
      </c>
      <c r="L1446" s="197">
        <f>'INFO'!$D$9</f>
        <v>0</v>
      </c>
      <c r="M1446" s="197">
        <f>'INFO'!$D$10</f>
        <v>0</v>
      </c>
      <c r="N1446" t="s" s="198">
        <f>'INFO'!$D$11</f>
      </c>
      <c r="O1446" s="197">
        <f>'INFO'!$D$13</f>
        <v>0</v>
      </c>
      <c r="P1446" s="197">
        <f>'INFO'!$D$14</f>
        <v>0</v>
      </c>
      <c r="Q1446" t="s" s="198">
        <f>'INFO'!$D$15</f>
      </c>
      <c r="R1446" s="199">
        <f>'INFO'!$D$17</f>
      </c>
      <c r="S1446" t="s" s="198">
        <f>'INFO'!$D$18</f>
      </c>
      <c r="T1446" t="s" s="198">
        <f>'INFO'!$D$19</f>
      </c>
      <c r="U1446" s="197">
        <f>'INFO'!$D$22</f>
        <v>0</v>
      </c>
      <c r="V1446" s="197">
        <f>'INFO'!$D$23</f>
        <v>0</v>
      </c>
      <c r="W1446" t="s" s="198">
        <f>'INFO'!$D$24</f>
      </c>
      <c r="X1446" s="197">
        <f>'INFO'!$D$25</f>
        <v>0</v>
      </c>
      <c r="Y1446" s="197">
        <f>'INFO'!$D$26</f>
        <v>0</v>
      </c>
      <c r="Z1446" s="197">
        <f>'INFO'!$D$27</f>
        <v>0</v>
      </c>
      <c r="AA1446" t="s" s="198">
        <f>'INFO'!$D$28</f>
      </c>
      <c r="AB1446" s="197">
        <f>'INFO'!$D$29</f>
        <v>0</v>
      </c>
      <c r="AC1446" s="200">
        <f>'INFO'!$J$10</f>
        <v>0</v>
      </c>
      <c r="AD1446" s="201">
        <f>'INFO'!$J$9</f>
        <v>0</v>
      </c>
      <c r="AE1446" s="179"/>
    </row>
    <row r="1447" ht="15.35" customHeight="1">
      <c r="A1447" t="s" s="180">
        <v>552</v>
      </c>
      <c r="B1447" t="s" s="204">
        <v>333</v>
      </c>
      <c r="C1447" s="205">
        <v>10082</v>
      </c>
      <c r="D1447" s="182">
        <f>_xlfn.SUMIFS('MACROS'!S1:S87,'MACROS'!C1:C87,B1447)+_xlfn.SUMIFS('MACROS'!S1:S87,'MACROS'!C1:C87,"CH.VM.MISET")</f>
        <v>0</v>
      </c>
      <c r="E1447" t="s" s="183">
        <v>11</v>
      </c>
      <c r="F1447" s="184">
        <f>VLOOKUP(B1447,'MACROS'!C1:T87,5,FALSE)*1.05</f>
        <v>172.725</v>
      </c>
      <c r="G1447" s="182">
        <f>_xlfn.SUMIFS('MACROS'!S1:S87,'MACROS'!C1:C87,B1447)</f>
        <v>0</v>
      </c>
      <c r="H1447" s="185">
        <f>F1447*G1447</f>
        <v>0</v>
      </c>
      <c r="I1447" s="186">
        <f>'INFO'!$D$6</f>
        <v>0</v>
      </c>
      <c r="J1447" s="186">
        <f>'INFO'!$D$7</f>
        <v>0</v>
      </c>
      <c r="K1447" t="s" s="187">
        <f>'INFO'!$D$8</f>
      </c>
      <c r="L1447" s="186">
        <f>'INFO'!$D$9</f>
        <v>0</v>
      </c>
      <c r="M1447" s="186">
        <f>'INFO'!$D$10</f>
        <v>0</v>
      </c>
      <c r="N1447" t="s" s="187">
        <f>'INFO'!$D$11</f>
      </c>
      <c r="O1447" s="186">
        <f>'INFO'!$D$13</f>
        <v>0</v>
      </c>
      <c r="P1447" s="186">
        <f>'INFO'!$D$14</f>
        <v>0</v>
      </c>
      <c r="Q1447" t="s" s="187">
        <f>'INFO'!$D$15</f>
      </c>
      <c r="R1447" s="188">
        <f>'INFO'!$D$17</f>
      </c>
      <c r="S1447" t="s" s="187">
        <f>'INFO'!$D$18</f>
      </c>
      <c r="T1447" t="s" s="187">
        <f>'INFO'!$D$19</f>
      </c>
      <c r="U1447" s="186">
        <f>'INFO'!$D$22</f>
        <v>0</v>
      </c>
      <c r="V1447" s="186">
        <f>'INFO'!$D$23</f>
        <v>0</v>
      </c>
      <c r="W1447" t="s" s="187">
        <f>'INFO'!$D$24</f>
      </c>
      <c r="X1447" s="186">
        <f>'INFO'!$D$25</f>
        <v>0</v>
      </c>
      <c r="Y1447" s="186">
        <f>'INFO'!$D$26</f>
        <v>0</v>
      </c>
      <c r="Z1447" s="186">
        <f>'INFO'!$D$27</f>
        <v>0</v>
      </c>
      <c r="AA1447" t="s" s="187">
        <f>'INFO'!$D$28</f>
      </c>
      <c r="AB1447" s="186">
        <f>'INFO'!$D$29</f>
        <v>0</v>
      </c>
      <c r="AC1447" s="189">
        <f>'INFO'!$J$10</f>
        <v>0</v>
      </c>
      <c r="AD1447" s="186">
        <f>'INFO'!$J$9</f>
        <v>0</v>
      </c>
      <c r="AE1447" s="190">
        <f>IF($G$1446&gt;0,10*$G$1446/D1447,0)</f>
        <v>0</v>
      </c>
    </row>
    <row r="1448" ht="15.35" customHeight="1">
      <c r="A1448" t="s" s="180">
        <v>553</v>
      </c>
      <c r="B1448" t="s" s="204">
        <v>335</v>
      </c>
      <c r="C1448" s="205">
        <v>10082</v>
      </c>
      <c r="D1448" s="182">
        <f>_xlfn.SUMIFS('MACROS'!S1:S87,'MACROS'!C1:C87,B1448)+_xlfn.SUMIFS('MACROS'!S1:S87,'MACROS'!C1:C87,"CH.VM.MISET")</f>
        <v>0</v>
      </c>
      <c r="E1448" t="s" s="183">
        <v>11</v>
      </c>
      <c r="F1448" s="184">
        <f>VLOOKUP(B1448,'MACROS'!C1:T87,5,FALSE)*1.05</f>
        <v>175.875</v>
      </c>
      <c r="G1448" s="182">
        <f>_xlfn.SUMIFS('MACROS'!S1:S87,'MACROS'!C1:C87,B1448)</f>
        <v>0</v>
      </c>
      <c r="H1448" s="185">
        <f>F1448*G1448</f>
        <v>0</v>
      </c>
      <c r="I1448" s="186">
        <f>'INFO'!$D$6</f>
        <v>0</v>
      </c>
      <c r="J1448" s="186">
        <f>'INFO'!$D$7</f>
        <v>0</v>
      </c>
      <c r="K1448" t="s" s="187">
        <f>'INFO'!$D$8</f>
      </c>
      <c r="L1448" s="186">
        <f>'INFO'!$D$9</f>
        <v>0</v>
      </c>
      <c r="M1448" s="186">
        <f>'INFO'!$D$10</f>
        <v>0</v>
      </c>
      <c r="N1448" t="s" s="187">
        <f>'INFO'!$D$11</f>
      </c>
      <c r="O1448" s="186">
        <f>'INFO'!$D$13</f>
        <v>0</v>
      </c>
      <c r="P1448" s="186">
        <f>'INFO'!$D$14</f>
        <v>0</v>
      </c>
      <c r="Q1448" t="s" s="187">
        <f>'INFO'!$D$15</f>
      </c>
      <c r="R1448" s="188">
        <f>'INFO'!$D$17</f>
      </c>
      <c r="S1448" t="s" s="187">
        <f>'INFO'!$D$18</f>
      </c>
      <c r="T1448" t="s" s="187">
        <f>'INFO'!$D$19</f>
      </c>
      <c r="U1448" s="186">
        <f>'INFO'!$D$22</f>
        <v>0</v>
      </c>
      <c r="V1448" s="186">
        <f>'INFO'!$D$23</f>
        <v>0</v>
      </c>
      <c r="W1448" t="s" s="187">
        <f>'INFO'!$D$24</f>
      </c>
      <c r="X1448" s="186">
        <f>'INFO'!$D$25</f>
        <v>0</v>
      </c>
      <c r="Y1448" s="186">
        <f>'INFO'!$D$26</f>
        <v>0</v>
      </c>
      <c r="Z1448" s="186">
        <f>'INFO'!$D$27</f>
        <v>0</v>
      </c>
      <c r="AA1448" t="s" s="187">
        <f>'INFO'!$D$28</f>
      </c>
      <c r="AB1448" s="186">
        <f>'INFO'!$D$29</f>
        <v>0</v>
      </c>
      <c r="AC1448" s="189">
        <f>'INFO'!$J$10</f>
        <v>0</v>
      </c>
      <c r="AD1448" s="186">
        <f>'INFO'!$J$9</f>
        <v>0</v>
      </c>
      <c r="AE1448" s="186">
        <f>IF($G$1446&gt;0,10*$G$1446/D1448,0)</f>
        <v>0</v>
      </c>
    </row>
    <row r="1449" ht="15.35" customHeight="1">
      <c r="A1449" t="s" s="180">
        <v>554</v>
      </c>
      <c r="B1449" t="s" s="204">
        <v>337</v>
      </c>
      <c r="C1449" s="205">
        <v>10082</v>
      </c>
      <c r="D1449" s="182">
        <f>_xlfn.SUMIFS('MACROS'!S1:S87,'MACROS'!C1:C87,B1449)+_xlfn.SUMIFS('MACROS'!S1:S87,'MACROS'!C1:C87,"CH.VM.MISET")</f>
        <v>0</v>
      </c>
      <c r="E1449" t="s" s="183">
        <v>11</v>
      </c>
      <c r="F1449" s="184">
        <f>VLOOKUP(B1449,'MACROS'!C1:T87,5,FALSE)*1.05</f>
        <v>146.475</v>
      </c>
      <c r="G1449" s="182">
        <f>_xlfn.SUMIFS('MACROS'!S1:S87,'MACROS'!C1:C87,B1449)</f>
        <v>0</v>
      </c>
      <c r="H1449" s="185">
        <f>F1449*G1449</f>
        <v>0</v>
      </c>
      <c r="I1449" s="186">
        <f>'INFO'!$D$6</f>
        <v>0</v>
      </c>
      <c r="J1449" s="186">
        <f>'INFO'!$D$7</f>
        <v>0</v>
      </c>
      <c r="K1449" t="s" s="187">
        <f>'INFO'!$D$8</f>
      </c>
      <c r="L1449" s="186">
        <f>'INFO'!$D$9</f>
        <v>0</v>
      </c>
      <c r="M1449" s="186">
        <f>'INFO'!$D$10</f>
        <v>0</v>
      </c>
      <c r="N1449" t="s" s="187">
        <f>'INFO'!$D$11</f>
      </c>
      <c r="O1449" s="186">
        <f>'INFO'!$D$13</f>
        <v>0</v>
      </c>
      <c r="P1449" s="186">
        <f>'INFO'!$D$14</f>
        <v>0</v>
      </c>
      <c r="Q1449" t="s" s="187">
        <f>'INFO'!$D$15</f>
      </c>
      <c r="R1449" s="188">
        <f>'INFO'!$D$17</f>
      </c>
      <c r="S1449" t="s" s="187">
        <f>'INFO'!$D$18</f>
      </c>
      <c r="T1449" t="s" s="187">
        <f>'INFO'!$D$19</f>
      </c>
      <c r="U1449" s="186">
        <f>'INFO'!$D$22</f>
        <v>0</v>
      </c>
      <c r="V1449" s="186">
        <f>'INFO'!$D$23</f>
        <v>0</v>
      </c>
      <c r="W1449" t="s" s="187">
        <f>'INFO'!$D$24</f>
      </c>
      <c r="X1449" s="186">
        <f>'INFO'!$D$25</f>
        <v>0</v>
      </c>
      <c r="Y1449" s="186">
        <f>'INFO'!$D$26</f>
        <v>0</v>
      </c>
      <c r="Z1449" s="186">
        <f>'INFO'!$D$27</f>
        <v>0</v>
      </c>
      <c r="AA1449" t="s" s="187">
        <f>'INFO'!$D$28</f>
      </c>
      <c r="AB1449" s="186">
        <f>'INFO'!$D$29</f>
        <v>0</v>
      </c>
      <c r="AC1449" s="189">
        <f>'INFO'!$J$10</f>
        <v>0</v>
      </c>
      <c r="AD1449" s="186">
        <f>'INFO'!$J$9</f>
        <v>0</v>
      </c>
      <c r="AE1449" s="186">
        <f>IF($G$1446&gt;0,10*$G$1446/D1449,0)</f>
        <v>0</v>
      </c>
    </row>
    <row r="1450" ht="15.35" customHeight="1">
      <c r="A1450" t="s" s="180">
        <v>555</v>
      </c>
      <c r="B1450" t="s" s="204">
        <v>339</v>
      </c>
      <c r="C1450" s="205">
        <v>10082</v>
      </c>
      <c r="D1450" s="182">
        <f>_xlfn.SUMIFS('MACROS'!S1:S87,'MACROS'!C1:C87,B1450)+_xlfn.SUMIFS('MACROS'!S1:S87,'MACROS'!C1:C87,"CH.VM.MISET")</f>
        <v>0</v>
      </c>
      <c r="E1450" t="s" s="183">
        <v>11</v>
      </c>
      <c r="F1450" s="184">
        <f>VLOOKUP(B1450,'MACROS'!C1:T87,5,FALSE)*1.05</f>
        <v>140.7</v>
      </c>
      <c r="G1450" s="182">
        <f>_xlfn.SUMIFS('MACROS'!S1:S87,'MACROS'!C1:C87,B1450)</f>
        <v>0</v>
      </c>
      <c r="H1450" s="185">
        <f>F1450*G1450</f>
        <v>0</v>
      </c>
      <c r="I1450" s="186">
        <f>'INFO'!$D$6</f>
        <v>0</v>
      </c>
      <c r="J1450" s="186">
        <f>'INFO'!$D$7</f>
        <v>0</v>
      </c>
      <c r="K1450" t="s" s="187">
        <f>'INFO'!$D$8</f>
      </c>
      <c r="L1450" s="186">
        <f>'INFO'!$D$9</f>
        <v>0</v>
      </c>
      <c r="M1450" s="186">
        <f>'INFO'!$D$10</f>
        <v>0</v>
      </c>
      <c r="N1450" t="s" s="187">
        <f>'INFO'!$D$11</f>
      </c>
      <c r="O1450" s="186">
        <f>'INFO'!$D$13</f>
        <v>0</v>
      </c>
      <c r="P1450" s="186">
        <f>'INFO'!$D$14</f>
        <v>0</v>
      </c>
      <c r="Q1450" t="s" s="187">
        <f>'INFO'!$D$15</f>
      </c>
      <c r="R1450" s="188">
        <f>'INFO'!$D$17</f>
      </c>
      <c r="S1450" t="s" s="187">
        <f>'INFO'!$D$18</f>
      </c>
      <c r="T1450" t="s" s="187">
        <f>'INFO'!$D$19</f>
      </c>
      <c r="U1450" s="186">
        <f>'INFO'!$D$22</f>
        <v>0</v>
      </c>
      <c r="V1450" s="186">
        <f>'INFO'!$D$23</f>
        <v>0</v>
      </c>
      <c r="W1450" t="s" s="187">
        <f>'INFO'!$D$24</f>
      </c>
      <c r="X1450" s="186">
        <f>'INFO'!$D$25</f>
        <v>0</v>
      </c>
      <c r="Y1450" s="186">
        <f>'INFO'!$D$26</f>
        <v>0</v>
      </c>
      <c r="Z1450" s="186">
        <f>'INFO'!$D$27</f>
        <v>0</v>
      </c>
      <c r="AA1450" t="s" s="187">
        <f>'INFO'!$D$28</f>
      </c>
      <c r="AB1450" s="186">
        <f>'INFO'!$D$29</f>
        <v>0</v>
      </c>
      <c r="AC1450" s="189">
        <f>'INFO'!$J$10</f>
        <v>0</v>
      </c>
      <c r="AD1450" s="186">
        <f>'INFO'!$J$9</f>
        <v>0</v>
      </c>
      <c r="AE1450" s="186">
        <f>IF($G$1446&gt;0,10*$G$1446/D1450,0)</f>
        <v>0</v>
      </c>
    </row>
    <row r="1451" ht="15.35" customHeight="1">
      <c r="A1451" t="s" s="180">
        <v>556</v>
      </c>
      <c r="B1451" t="s" s="204">
        <v>341</v>
      </c>
      <c r="C1451" s="205">
        <v>10082</v>
      </c>
      <c r="D1451" s="182">
        <f>_xlfn.SUMIFS('MACROS'!S1:S87,'MACROS'!C1:C87,B1451)+_xlfn.SUMIFS('MACROS'!S1:S87,'MACROS'!C1:C87,"CH.VM.MISET")</f>
        <v>0</v>
      </c>
      <c r="E1451" t="s" s="183">
        <v>11</v>
      </c>
      <c r="F1451" s="184">
        <f>VLOOKUP(B1451,'MACROS'!C1:T87,5,FALSE)*1.05</f>
        <v>187.95</v>
      </c>
      <c r="G1451" s="182">
        <f>_xlfn.SUMIFS('MACROS'!S1:S87,'MACROS'!C1:C87,B1451)</f>
        <v>0</v>
      </c>
      <c r="H1451" s="185">
        <f>F1451*G1451</f>
        <v>0</v>
      </c>
      <c r="I1451" s="186">
        <f>'INFO'!$D$6</f>
        <v>0</v>
      </c>
      <c r="J1451" s="186">
        <f>'INFO'!$D$7</f>
        <v>0</v>
      </c>
      <c r="K1451" t="s" s="187">
        <f>'INFO'!$D$8</f>
      </c>
      <c r="L1451" s="186">
        <f>'INFO'!$D$9</f>
        <v>0</v>
      </c>
      <c r="M1451" s="186">
        <f>'INFO'!$D$10</f>
        <v>0</v>
      </c>
      <c r="N1451" t="s" s="187">
        <f>'INFO'!$D$11</f>
      </c>
      <c r="O1451" s="186">
        <f>'INFO'!$D$13</f>
        <v>0</v>
      </c>
      <c r="P1451" s="186">
        <f>'INFO'!$D$14</f>
        <v>0</v>
      </c>
      <c r="Q1451" t="s" s="187">
        <f>'INFO'!$D$15</f>
      </c>
      <c r="R1451" s="188">
        <f>'INFO'!$D$17</f>
      </c>
      <c r="S1451" t="s" s="187">
        <f>'INFO'!$D$18</f>
      </c>
      <c r="T1451" t="s" s="187">
        <f>'INFO'!$D$19</f>
      </c>
      <c r="U1451" s="186">
        <f>'INFO'!$D$22</f>
        <v>0</v>
      </c>
      <c r="V1451" s="186">
        <f>'INFO'!$D$23</f>
        <v>0</v>
      </c>
      <c r="W1451" t="s" s="187">
        <f>'INFO'!$D$24</f>
      </c>
      <c r="X1451" s="186">
        <f>'INFO'!$D$25</f>
        <v>0</v>
      </c>
      <c r="Y1451" s="186">
        <f>'INFO'!$D$26</f>
        <v>0</v>
      </c>
      <c r="Z1451" s="186">
        <f>'INFO'!$D$27</f>
        <v>0</v>
      </c>
      <c r="AA1451" t="s" s="187">
        <f>'INFO'!$D$28</f>
      </c>
      <c r="AB1451" s="186">
        <f>'INFO'!$D$29</f>
        <v>0</v>
      </c>
      <c r="AC1451" s="189">
        <f>'INFO'!$J$10</f>
        <v>0</v>
      </c>
      <c r="AD1451" s="186">
        <f>'INFO'!$J$9</f>
        <v>0</v>
      </c>
      <c r="AE1451" s="186">
        <f>IF($G$1446&gt;0,10*$G$1446/D1451,0)</f>
        <v>0</v>
      </c>
    </row>
    <row r="1452" ht="15.35" customHeight="1">
      <c r="A1452" t="s" s="180">
        <v>557</v>
      </c>
      <c r="B1452" t="s" s="204">
        <v>343</v>
      </c>
      <c r="C1452" s="205">
        <v>10082</v>
      </c>
      <c r="D1452" s="182">
        <f>_xlfn.SUMIFS('MACROS'!S1:S87,'MACROS'!C1:C87,B1452)+_xlfn.SUMIFS('MACROS'!S1:S87,'MACROS'!C1:C87,"CH.VM.MISET")</f>
        <v>0</v>
      </c>
      <c r="E1452" t="s" s="183">
        <v>11</v>
      </c>
      <c r="F1452" s="184">
        <f>VLOOKUP(B1452,'MACROS'!C1:T87,5,FALSE)*1.05</f>
        <v>186.375</v>
      </c>
      <c r="G1452" s="182">
        <f>_xlfn.SUMIFS('MACROS'!S1:S87,'MACROS'!C1:C87,B1452)</f>
        <v>0</v>
      </c>
      <c r="H1452" s="185">
        <f>F1452*G1452</f>
        <v>0</v>
      </c>
      <c r="I1452" s="186">
        <f>'INFO'!$D$6</f>
        <v>0</v>
      </c>
      <c r="J1452" s="186">
        <f>'INFO'!$D$7</f>
        <v>0</v>
      </c>
      <c r="K1452" t="s" s="187">
        <f>'INFO'!$D$8</f>
      </c>
      <c r="L1452" s="186">
        <f>'INFO'!$D$9</f>
        <v>0</v>
      </c>
      <c r="M1452" s="186">
        <f>'INFO'!$D$10</f>
        <v>0</v>
      </c>
      <c r="N1452" t="s" s="187">
        <f>'INFO'!$D$11</f>
      </c>
      <c r="O1452" s="186">
        <f>'INFO'!$D$13</f>
        <v>0</v>
      </c>
      <c r="P1452" s="186">
        <f>'INFO'!$D$14</f>
        <v>0</v>
      </c>
      <c r="Q1452" t="s" s="187">
        <f>'INFO'!$D$15</f>
      </c>
      <c r="R1452" s="188">
        <f>'INFO'!$D$17</f>
      </c>
      <c r="S1452" t="s" s="187">
        <f>'INFO'!$D$18</f>
      </c>
      <c r="T1452" t="s" s="187">
        <f>'INFO'!$D$19</f>
      </c>
      <c r="U1452" s="186">
        <f>'INFO'!$D$22</f>
        <v>0</v>
      </c>
      <c r="V1452" s="186">
        <f>'INFO'!$D$23</f>
        <v>0</v>
      </c>
      <c r="W1452" t="s" s="187">
        <f>'INFO'!$D$24</f>
      </c>
      <c r="X1452" s="186">
        <f>'INFO'!$D$25</f>
        <v>0</v>
      </c>
      <c r="Y1452" s="186">
        <f>'INFO'!$D$26</f>
        <v>0</v>
      </c>
      <c r="Z1452" s="186">
        <f>'INFO'!$D$27</f>
        <v>0</v>
      </c>
      <c r="AA1452" t="s" s="187">
        <f>'INFO'!$D$28</f>
      </c>
      <c r="AB1452" s="186">
        <f>'INFO'!$D$29</f>
        <v>0</v>
      </c>
      <c r="AC1452" s="189">
        <f>'INFO'!$J$10</f>
        <v>0</v>
      </c>
      <c r="AD1452" s="186">
        <f>'INFO'!$J$9</f>
        <v>0</v>
      </c>
      <c r="AE1452" s="186">
        <f>IF($G$1446&gt;0,10*$G$1446/D1452,0)</f>
        <v>0</v>
      </c>
    </row>
    <row r="1453" ht="15.35" customHeight="1">
      <c r="A1453" t="s" s="180">
        <v>558</v>
      </c>
      <c r="B1453" t="s" s="204">
        <v>345</v>
      </c>
      <c r="C1453" s="205">
        <v>10082</v>
      </c>
      <c r="D1453" s="182">
        <f>_xlfn.SUMIFS('MACROS'!S1:S87,'MACROS'!C1:C87,B1453)+_xlfn.SUMIFS('MACROS'!S1:S87,'MACROS'!C1:C87,"CH.VM.MISET")</f>
        <v>0</v>
      </c>
      <c r="E1453" t="s" s="183">
        <v>11</v>
      </c>
      <c r="F1453" s="184">
        <f>VLOOKUP(B1453,'MACROS'!C1:T87,5,FALSE)*1.05</f>
        <v>174.825</v>
      </c>
      <c r="G1453" s="182">
        <f>_xlfn.SUMIFS('MACROS'!S1:S87,'MACROS'!C1:C87,B1453)</f>
        <v>0</v>
      </c>
      <c r="H1453" s="185">
        <f>F1453*G1453</f>
        <v>0</v>
      </c>
      <c r="I1453" s="186">
        <f>'INFO'!$D$6</f>
        <v>0</v>
      </c>
      <c r="J1453" s="186">
        <f>'INFO'!$D$7</f>
        <v>0</v>
      </c>
      <c r="K1453" t="s" s="187">
        <f>'INFO'!$D$8</f>
      </c>
      <c r="L1453" s="186">
        <f>'INFO'!$D$9</f>
        <v>0</v>
      </c>
      <c r="M1453" s="186">
        <f>'INFO'!$D$10</f>
        <v>0</v>
      </c>
      <c r="N1453" t="s" s="187">
        <f>'INFO'!$D$11</f>
      </c>
      <c r="O1453" s="186">
        <f>'INFO'!$D$13</f>
        <v>0</v>
      </c>
      <c r="P1453" s="186">
        <f>'INFO'!$D$14</f>
        <v>0</v>
      </c>
      <c r="Q1453" t="s" s="187">
        <f>'INFO'!$D$15</f>
      </c>
      <c r="R1453" s="188">
        <f>'INFO'!$D$17</f>
      </c>
      <c r="S1453" t="s" s="187">
        <f>'INFO'!$D$18</f>
      </c>
      <c r="T1453" t="s" s="187">
        <f>'INFO'!$D$19</f>
      </c>
      <c r="U1453" s="186">
        <f>'INFO'!$D$22</f>
        <v>0</v>
      </c>
      <c r="V1453" s="186">
        <f>'INFO'!$D$23</f>
        <v>0</v>
      </c>
      <c r="W1453" t="s" s="187">
        <f>'INFO'!$D$24</f>
      </c>
      <c r="X1453" s="186">
        <f>'INFO'!$D$25</f>
        <v>0</v>
      </c>
      <c r="Y1453" s="186">
        <f>'INFO'!$D$26</f>
        <v>0</v>
      </c>
      <c r="Z1453" s="186">
        <f>'INFO'!$D$27</f>
        <v>0</v>
      </c>
      <c r="AA1453" t="s" s="187">
        <f>'INFO'!$D$28</f>
      </c>
      <c r="AB1453" s="186">
        <f>'INFO'!$D$29</f>
        <v>0</v>
      </c>
      <c r="AC1453" s="189">
        <f>'INFO'!$J$10</f>
        <v>0</v>
      </c>
      <c r="AD1453" s="186">
        <f>'INFO'!$J$9</f>
        <v>0</v>
      </c>
      <c r="AE1453" s="186">
        <f>IF($G$1446&gt;0,10*$G$1446/D1453,0)</f>
        <v>0</v>
      </c>
    </row>
    <row r="1454" ht="15.35" customHeight="1">
      <c r="A1454" t="s" s="180">
        <v>559</v>
      </c>
      <c r="B1454" t="s" s="204">
        <v>347</v>
      </c>
      <c r="C1454" s="205">
        <v>10082</v>
      </c>
      <c r="D1454" s="182">
        <f>_xlfn.SUMIFS('MACROS'!S1:S87,'MACROS'!C1:C87,B1454)+_xlfn.SUMIFS('MACROS'!S1:S87,'MACROS'!C1:C87,"CH.VM.MISET")</f>
        <v>0</v>
      </c>
      <c r="E1454" t="s" s="183">
        <v>11</v>
      </c>
      <c r="F1454" s="184">
        <f>VLOOKUP(B1454,'MACROS'!C1:T87,5,FALSE)*1.05</f>
        <v>164.325</v>
      </c>
      <c r="G1454" s="182">
        <f>_xlfn.SUMIFS('MACROS'!S1:S87,'MACROS'!C1:C87,B1454)</f>
        <v>0</v>
      </c>
      <c r="H1454" s="185">
        <f>F1454*G1454</f>
        <v>0</v>
      </c>
      <c r="I1454" s="186">
        <f>'INFO'!$D$6</f>
        <v>0</v>
      </c>
      <c r="J1454" s="186">
        <f>'INFO'!$D$7</f>
        <v>0</v>
      </c>
      <c r="K1454" t="s" s="187">
        <f>'INFO'!$D$8</f>
      </c>
      <c r="L1454" s="186">
        <f>'INFO'!$D$9</f>
        <v>0</v>
      </c>
      <c r="M1454" s="186">
        <f>'INFO'!$D$10</f>
        <v>0</v>
      </c>
      <c r="N1454" t="s" s="187">
        <f>'INFO'!$D$11</f>
      </c>
      <c r="O1454" s="186">
        <f>'INFO'!$D$13</f>
        <v>0</v>
      </c>
      <c r="P1454" s="186">
        <f>'INFO'!$D$14</f>
        <v>0</v>
      </c>
      <c r="Q1454" t="s" s="187">
        <f>'INFO'!$D$15</f>
      </c>
      <c r="R1454" s="188">
        <f>'INFO'!$D$17</f>
      </c>
      <c r="S1454" t="s" s="187">
        <f>'INFO'!$D$18</f>
      </c>
      <c r="T1454" t="s" s="187">
        <f>'INFO'!$D$19</f>
      </c>
      <c r="U1454" s="186">
        <f>'INFO'!$D$22</f>
        <v>0</v>
      </c>
      <c r="V1454" s="186">
        <f>'INFO'!$D$23</f>
        <v>0</v>
      </c>
      <c r="W1454" t="s" s="187">
        <f>'INFO'!$D$24</f>
      </c>
      <c r="X1454" s="186">
        <f>'INFO'!$D$25</f>
        <v>0</v>
      </c>
      <c r="Y1454" s="186">
        <f>'INFO'!$D$26</f>
        <v>0</v>
      </c>
      <c r="Z1454" s="186">
        <f>'INFO'!$D$27</f>
        <v>0</v>
      </c>
      <c r="AA1454" t="s" s="187">
        <f>'INFO'!$D$28</f>
      </c>
      <c r="AB1454" s="186">
        <f>'INFO'!$D$29</f>
        <v>0</v>
      </c>
      <c r="AC1454" s="189">
        <f>'INFO'!$J$10</f>
        <v>0</v>
      </c>
      <c r="AD1454" s="186">
        <f>'INFO'!$J$9</f>
        <v>0</v>
      </c>
      <c r="AE1454" s="186">
        <f>IF($G$1446&gt;0,10*$G$1446/D1454,0)</f>
        <v>0</v>
      </c>
    </row>
    <row r="1455" ht="15.35" customHeight="1">
      <c r="A1455" t="s" s="180">
        <v>560</v>
      </c>
      <c r="B1455" t="s" s="204">
        <v>349</v>
      </c>
      <c r="C1455" s="205">
        <v>10082</v>
      </c>
      <c r="D1455" s="182">
        <f>_xlfn.SUMIFS('MACROS'!S1:S87,'MACROS'!C1:C87,B1455)+_xlfn.SUMIFS('MACROS'!S1:S87,'MACROS'!C1:C87,"CH.VM.MISET")</f>
        <v>0</v>
      </c>
      <c r="E1455" t="s" s="183">
        <v>11</v>
      </c>
      <c r="F1455" s="184">
        <f>VLOOKUP(B1455,'MACROS'!C1:T87,5,FALSE)*1.05</f>
        <v>169.05</v>
      </c>
      <c r="G1455" s="182">
        <f>_xlfn.SUMIFS('MACROS'!S1:S87,'MACROS'!C1:C87,B1455)</f>
        <v>0</v>
      </c>
      <c r="H1455" s="185">
        <f>F1455*G1455</f>
        <v>0</v>
      </c>
      <c r="I1455" s="186">
        <f>'INFO'!$D$6</f>
        <v>0</v>
      </c>
      <c r="J1455" s="186">
        <f>'INFO'!$D$7</f>
        <v>0</v>
      </c>
      <c r="K1455" t="s" s="187">
        <f>'INFO'!$D$8</f>
      </c>
      <c r="L1455" s="186">
        <f>'INFO'!$D$9</f>
        <v>0</v>
      </c>
      <c r="M1455" s="186">
        <f>'INFO'!$D$10</f>
        <v>0</v>
      </c>
      <c r="N1455" t="s" s="187">
        <f>'INFO'!$D$11</f>
      </c>
      <c r="O1455" s="186">
        <f>'INFO'!$D$13</f>
        <v>0</v>
      </c>
      <c r="P1455" s="186">
        <f>'INFO'!$D$14</f>
        <v>0</v>
      </c>
      <c r="Q1455" t="s" s="187">
        <f>'INFO'!$D$15</f>
      </c>
      <c r="R1455" s="188">
        <f>'INFO'!$D$17</f>
      </c>
      <c r="S1455" t="s" s="187">
        <f>'INFO'!$D$18</f>
      </c>
      <c r="T1455" t="s" s="187">
        <f>'INFO'!$D$19</f>
      </c>
      <c r="U1455" s="186">
        <f>'INFO'!$D$22</f>
        <v>0</v>
      </c>
      <c r="V1455" s="186">
        <f>'INFO'!$D$23</f>
        <v>0</v>
      </c>
      <c r="W1455" t="s" s="187">
        <f>'INFO'!$D$24</f>
      </c>
      <c r="X1455" s="186">
        <f>'INFO'!$D$25</f>
        <v>0</v>
      </c>
      <c r="Y1455" s="186">
        <f>'INFO'!$D$26</f>
        <v>0</v>
      </c>
      <c r="Z1455" s="186">
        <f>'INFO'!$D$27</f>
        <v>0</v>
      </c>
      <c r="AA1455" t="s" s="187">
        <f>'INFO'!$D$28</f>
      </c>
      <c r="AB1455" s="186">
        <f>'INFO'!$D$29</f>
        <v>0</v>
      </c>
      <c r="AC1455" s="189">
        <f>'INFO'!$J$10</f>
        <v>0</v>
      </c>
      <c r="AD1455" s="186">
        <f>'INFO'!$J$9</f>
        <v>0</v>
      </c>
      <c r="AE1455" s="186">
        <f>IF($G$1446&gt;0,10*$G$1446/D1455,0)</f>
        <v>0</v>
      </c>
    </row>
    <row r="1456" ht="15.35" customHeight="1">
      <c r="A1456" t="s" s="180">
        <v>561</v>
      </c>
      <c r="B1456" t="s" s="204">
        <v>351</v>
      </c>
      <c r="C1456" s="205">
        <v>10082</v>
      </c>
      <c r="D1456" s="182">
        <f>_xlfn.SUMIFS('MACROS'!S1:S87,'MACROS'!C1:C87,B1456)+_xlfn.SUMIFS('MACROS'!S1:S87,'MACROS'!C1:C87,"CH.VM.MISET")</f>
        <v>0</v>
      </c>
      <c r="E1456" t="s" s="183">
        <v>11</v>
      </c>
      <c r="F1456" s="184">
        <f>VLOOKUP(B1456,'MACROS'!C1:T87,5,FALSE)*1.05</f>
        <v>172.725</v>
      </c>
      <c r="G1456" s="182">
        <f>_xlfn.SUMIFS('MACROS'!S1:S87,'MACROS'!C1:C87,B1456)</f>
        <v>0</v>
      </c>
      <c r="H1456" s="185">
        <f>F1456*G1456</f>
        <v>0</v>
      </c>
      <c r="I1456" s="186">
        <f>'INFO'!$D$6</f>
        <v>0</v>
      </c>
      <c r="J1456" s="186">
        <f>'INFO'!$D$7</f>
        <v>0</v>
      </c>
      <c r="K1456" t="s" s="187">
        <f>'INFO'!$D$8</f>
      </c>
      <c r="L1456" s="186">
        <f>'INFO'!$D$9</f>
        <v>0</v>
      </c>
      <c r="M1456" s="186">
        <f>'INFO'!$D$10</f>
        <v>0</v>
      </c>
      <c r="N1456" t="s" s="187">
        <f>'INFO'!$D$11</f>
      </c>
      <c r="O1456" s="186">
        <f>'INFO'!$D$13</f>
        <v>0</v>
      </c>
      <c r="P1456" s="186">
        <f>'INFO'!$D$14</f>
        <v>0</v>
      </c>
      <c r="Q1456" t="s" s="187">
        <f>'INFO'!$D$15</f>
      </c>
      <c r="R1456" s="188">
        <f>'INFO'!$D$17</f>
      </c>
      <c r="S1456" t="s" s="187">
        <f>'INFO'!$D$18</f>
      </c>
      <c r="T1456" t="s" s="187">
        <f>'INFO'!$D$19</f>
      </c>
      <c r="U1456" s="186">
        <f>'INFO'!$D$22</f>
        <v>0</v>
      </c>
      <c r="V1456" s="186">
        <f>'INFO'!$D$23</f>
        <v>0</v>
      </c>
      <c r="W1456" t="s" s="187">
        <f>'INFO'!$D$24</f>
      </c>
      <c r="X1456" s="186">
        <f>'INFO'!$D$25</f>
        <v>0</v>
      </c>
      <c r="Y1456" s="186">
        <f>'INFO'!$D$26</f>
        <v>0</v>
      </c>
      <c r="Z1456" s="186">
        <f>'INFO'!$D$27</f>
        <v>0</v>
      </c>
      <c r="AA1456" t="s" s="187">
        <f>'INFO'!$D$28</f>
      </c>
      <c r="AB1456" s="186">
        <f>'INFO'!$D$29</f>
        <v>0</v>
      </c>
      <c r="AC1456" s="189">
        <f>'INFO'!$J$10</f>
        <v>0</v>
      </c>
      <c r="AD1456" s="186">
        <f>'INFO'!$J$9</f>
        <v>0</v>
      </c>
      <c r="AE1456" s="186">
        <f>IF($G$1446&gt;0,10*$G$1446/D1456,0)</f>
        <v>0</v>
      </c>
    </row>
    <row r="1457" ht="15.35" customHeight="1">
      <c r="A1457" t="s" s="180">
        <v>562</v>
      </c>
      <c r="B1457" t="s" s="204">
        <v>353</v>
      </c>
      <c r="C1457" s="205">
        <v>10082</v>
      </c>
      <c r="D1457" s="182">
        <f>_xlfn.SUMIFS('MACROS'!S1:S87,'MACROS'!C1:C87,B1457)+_xlfn.SUMIFS('MACROS'!S1:S87,'MACROS'!C1:C87,"CH.VM.MISET")</f>
        <v>0</v>
      </c>
      <c r="E1457" t="s" s="183">
        <v>11</v>
      </c>
      <c r="F1457" s="184">
        <f>VLOOKUP(B1457,'MACROS'!C1:T87,5,FALSE)*1.05</f>
        <v>176.4</v>
      </c>
      <c r="G1457" s="182">
        <f>_xlfn.SUMIFS('MACROS'!S1:S87,'MACROS'!C1:C87,B1457)</f>
        <v>0</v>
      </c>
      <c r="H1457" s="185">
        <f>F1457*G1457</f>
        <v>0</v>
      </c>
      <c r="I1457" s="186">
        <f>'INFO'!$D$6</f>
        <v>0</v>
      </c>
      <c r="J1457" s="186">
        <f>'INFO'!$D$7</f>
        <v>0</v>
      </c>
      <c r="K1457" t="s" s="187">
        <f>'INFO'!$D$8</f>
      </c>
      <c r="L1457" s="186">
        <f>'INFO'!$D$9</f>
        <v>0</v>
      </c>
      <c r="M1457" s="186">
        <f>'INFO'!$D$10</f>
        <v>0</v>
      </c>
      <c r="N1457" t="s" s="187">
        <f>'INFO'!$D$11</f>
      </c>
      <c r="O1457" s="186">
        <f>'INFO'!$D$13</f>
        <v>0</v>
      </c>
      <c r="P1457" s="186">
        <f>'INFO'!$D$14</f>
        <v>0</v>
      </c>
      <c r="Q1457" t="s" s="187">
        <f>'INFO'!$D$15</f>
      </c>
      <c r="R1457" s="188">
        <f>'INFO'!$D$17</f>
      </c>
      <c r="S1457" t="s" s="187">
        <f>'INFO'!$D$18</f>
      </c>
      <c r="T1457" t="s" s="187">
        <f>'INFO'!$D$19</f>
      </c>
      <c r="U1457" s="186">
        <f>'INFO'!$D$22</f>
        <v>0</v>
      </c>
      <c r="V1457" s="186">
        <f>'INFO'!$D$23</f>
        <v>0</v>
      </c>
      <c r="W1457" t="s" s="187">
        <f>'INFO'!$D$24</f>
      </c>
      <c r="X1457" s="186">
        <f>'INFO'!$D$25</f>
        <v>0</v>
      </c>
      <c r="Y1457" s="186">
        <f>'INFO'!$D$26</f>
        <v>0</v>
      </c>
      <c r="Z1457" s="186">
        <f>'INFO'!$D$27</f>
        <v>0</v>
      </c>
      <c r="AA1457" t="s" s="187">
        <f>'INFO'!$D$28</f>
      </c>
      <c r="AB1457" s="186">
        <f>'INFO'!$D$29</f>
        <v>0</v>
      </c>
      <c r="AC1457" s="189">
        <f>'INFO'!$J$10</f>
        <v>0</v>
      </c>
      <c r="AD1457" s="186">
        <f>'INFO'!$J$9</f>
        <v>0</v>
      </c>
      <c r="AE1457" s="186">
        <f>IF($G$1446&gt;0,10*$G$1446/D1457,0)</f>
        <v>0</v>
      </c>
    </row>
    <row r="1458" ht="15.35" customHeight="1">
      <c r="A1458" t="s" s="180">
        <v>563</v>
      </c>
      <c r="B1458" t="s" s="204">
        <v>355</v>
      </c>
      <c r="C1458" s="205">
        <v>10082</v>
      </c>
      <c r="D1458" s="182">
        <f>_xlfn.SUMIFS('MACROS'!S1:S87,'MACROS'!C1:C87,B1458)+_xlfn.SUMIFS('MACROS'!S1:S87,'MACROS'!C1:C87,"CH.VM.MISET")</f>
        <v>0</v>
      </c>
      <c r="E1458" t="s" s="183">
        <v>11</v>
      </c>
      <c r="F1458" s="184">
        <f>VLOOKUP(B1458,'MACROS'!C1:T87,5,FALSE)*1.05</f>
        <v>142.8</v>
      </c>
      <c r="G1458" s="182">
        <f>_xlfn.SUMIFS('MACROS'!S1:S87,'MACROS'!C1:C87,B1458)</f>
        <v>0</v>
      </c>
      <c r="H1458" s="185">
        <f>F1458*G1458</f>
        <v>0</v>
      </c>
      <c r="I1458" s="186">
        <f>'INFO'!$D$6</f>
        <v>0</v>
      </c>
      <c r="J1458" s="186">
        <f>'INFO'!$D$7</f>
        <v>0</v>
      </c>
      <c r="K1458" t="s" s="187">
        <f>'INFO'!$D$8</f>
      </c>
      <c r="L1458" s="186">
        <f>'INFO'!$D$9</f>
        <v>0</v>
      </c>
      <c r="M1458" s="186">
        <f>'INFO'!$D$10</f>
        <v>0</v>
      </c>
      <c r="N1458" t="s" s="187">
        <f>'INFO'!$D$11</f>
      </c>
      <c r="O1458" s="186">
        <f>'INFO'!$D$13</f>
        <v>0</v>
      </c>
      <c r="P1458" s="186">
        <f>'INFO'!$D$14</f>
        <v>0</v>
      </c>
      <c r="Q1458" t="s" s="187">
        <f>'INFO'!$D$15</f>
      </c>
      <c r="R1458" s="188">
        <f>'INFO'!$D$17</f>
      </c>
      <c r="S1458" t="s" s="187">
        <f>'INFO'!$D$18</f>
      </c>
      <c r="T1458" t="s" s="187">
        <f>'INFO'!$D$19</f>
      </c>
      <c r="U1458" s="186">
        <f>'INFO'!$D$22</f>
        <v>0</v>
      </c>
      <c r="V1458" s="186">
        <f>'INFO'!$D$23</f>
        <v>0</v>
      </c>
      <c r="W1458" t="s" s="187">
        <f>'INFO'!$D$24</f>
      </c>
      <c r="X1458" s="186">
        <f>'INFO'!$D$25</f>
        <v>0</v>
      </c>
      <c r="Y1458" s="186">
        <f>'INFO'!$D$26</f>
        <v>0</v>
      </c>
      <c r="Z1458" s="186">
        <f>'INFO'!$D$27</f>
        <v>0</v>
      </c>
      <c r="AA1458" t="s" s="187">
        <f>'INFO'!$D$28</f>
      </c>
      <c r="AB1458" s="186">
        <f>'INFO'!$D$29</f>
        <v>0</v>
      </c>
      <c r="AC1458" s="189">
        <f>'INFO'!$J$10</f>
        <v>0</v>
      </c>
      <c r="AD1458" s="186">
        <f>'INFO'!$J$9</f>
        <v>0</v>
      </c>
      <c r="AE1458" s="186">
        <f>IF($G$1446&gt;0,10*$G$1446/D1458,0)</f>
        <v>0</v>
      </c>
    </row>
    <row r="1459" ht="15.35" customHeight="1">
      <c r="A1459" t="s" s="180">
        <v>564</v>
      </c>
      <c r="B1459" t="s" s="204">
        <v>357</v>
      </c>
      <c r="C1459" s="205">
        <v>10082</v>
      </c>
      <c r="D1459" s="182">
        <f>_xlfn.SUMIFS('MACROS'!S1:S87,'MACROS'!C1:C87,B1459)+_xlfn.SUMIFS('MACROS'!S1:S87,'MACROS'!C1:C87,"CH.VM.MISET")</f>
        <v>0</v>
      </c>
      <c r="E1459" t="s" s="183">
        <v>11</v>
      </c>
      <c r="F1459" s="184">
        <f>VLOOKUP(B1459,'MACROS'!C1:T87,5,FALSE)*1.05</f>
        <v>170.625</v>
      </c>
      <c r="G1459" s="182">
        <f>_xlfn.SUMIFS('MACROS'!S1:S87,'MACROS'!C1:C87,B1459)</f>
        <v>0</v>
      </c>
      <c r="H1459" s="185">
        <f>F1459*G1459</f>
        <v>0</v>
      </c>
      <c r="I1459" s="186">
        <f>'INFO'!$D$6</f>
        <v>0</v>
      </c>
      <c r="J1459" s="186">
        <f>'INFO'!$D$7</f>
        <v>0</v>
      </c>
      <c r="K1459" t="s" s="187">
        <f>'INFO'!$D$8</f>
      </c>
      <c r="L1459" s="186">
        <f>'INFO'!$D$9</f>
        <v>0</v>
      </c>
      <c r="M1459" s="186">
        <f>'INFO'!$D$10</f>
        <v>0</v>
      </c>
      <c r="N1459" t="s" s="187">
        <f>'INFO'!$D$11</f>
      </c>
      <c r="O1459" s="186">
        <f>'INFO'!$D$13</f>
        <v>0</v>
      </c>
      <c r="P1459" s="186">
        <f>'INFO'!$D$14</f>
        <v>0</v>
      </c>
      <c r="Q1459" t="s" s="187">
        <f>'INFO'!$D$15</f>
      </c>
      <c r="R1459" s="188">
        <f>'INFO'!$D$17</f>
      </c>
      <c r="S1459" t="s" s="187">
        <f>'INFO'!$D$18</f>
      </c>
      <c r="T1459" t="s" s="187">
        <f>'INFO'!$D$19</f>
      </c>
      <c r="U1459" s="186">
        <f>'INFO'!$D$22</f>
        <v>0</v>
      </c>
      <c r="V1459" s="186">
        <f>'INFO'!$D$23</f>
        <v>0</v>
      </c>
      <c r="W1459" t="s" s="187">
        <f>'INFO'!$D$24</f>
      </c>
      <c r="X1459" s="186">
        <f>'INFO'!$D$25</f>
        <v>0</v>
      </c>
      <c r="Y1459" s="186">
        <f>'INFO'!$D$26</f>
        <v>0</v>
      </c>
      <c r="Z1459" s="186">
        <f>'INFO'!$D$27</f>
        <v>0</v>
      </c>
      <c r="AA1459" t="s" s="187">
        <f>'INFO'!$D$28</f>
      </c>
      <c r="AB1459" s="186">
        <f>'INFO'!$D$29</f>
        <v>0</v>
      </c>
      <c r="AC1459" s="189">
        <f>'INFO'!$J$10</f>
        <v>0</v>
      </c>
      <c r="AD1459" s="186">
        <f>'INFO'!$J$9</f>
        <v>0</v>
      </c>
      <c r="AE1459" s="186">
        <f>IF($G$1446&gt;0,10*$G$1446/D1459,0)</f>
        <v>0</v>
      </c>
    </row>
    <row r="1460" ht="15.35" customHeight="1">
      <c r="A1460" t="s" s="180">
        <v>565</v>
      </c>
      <c r="B1460" t="s" s="204">
        <v>359</v>
      </c>
      <c r="C1460" s="205">
        <v>10082</v>
      </c>
      <c r="D1460" s="182">
        <f>_xlfn.SUMIFS('MACROS'!S1:S87,'MACROS'!C1:C87,B1460)+_xlfn.SUMIFS('MACROS'!S1:S87,'MACROS'!C1:C87,"CH.VM.MISET")</f>
        <v>0</v>
      </c>
      <c r="E1460" t="s" s="183">
        <v>11</v>
      </c>
      <c r="F1460" s="184">
        <f>VLOOKUP(B1460,'MACROS'!C1:T87,5,FALSE)*1.05</f>
        <v>144.9</v>
      </c>
      <c r="G1460" s="182">
        <f>_xlfn.SUMIFS('MACROS'!S1:S87,'MACROS'!C1:C87,B1460)</f>
        <v>0</v>
      </c>
      <c r="H1460" s="185">
        <f>F1460*G1460</f>
        <v>0</v>
      </c>
      <c r="I1460" s="186">
        <f>'INFO'!$D$6</f>
        <v>0</v>
      </c>
      <c r="J1460" s="186">
        <f>'INFO'!$D$7</f>
        <v>0</v>
      </c>
      <c r="K1460" t="s" s="187">
        <f>'INFO'!$D$8</f>
      </c>
      <c r="L1460" s="186">
        <f>'INFO'!$D$9</f>
        <v>0</v>
      </c>
      <c r="M1460" s="186">
        <f>'INFO'!$D$10</f>
        <v>0</v>
      </c>
      <c r="N1460" t="s" s="187">
        <f>'INFO'!$D$11</f>
      </c>
      <c r="O1460" s="186">
        <f>'INFO'!$D$13</f>
        <v>0</v>
      </c>
      <c r="P1460" s="186">
        <f>'INFO'!$D$14</f>
        <v>0</v>
      </c>
      <c r="Q1460" t="s" s="187">
        <f>'INFO'!$D$15</f>
      </c>
      <c r="R1460" s="188">
        <f>'INFO'!$D$17</f>
      </c>
      <c r="S1460" t="s" s="187">
        <f>'INFO'!$D$18</f>
      </c>
      <c r="T1460" t="s" s="187">
        <f>'INFO'!$D$19</f>
      </c>
      <c r="U1460" s="186">
        <f>'INFO'!$D$22</f>
        <v>0</v>
      </c>
      <c r="V1460" s="186">
        <f>'INFO'!$D$23</f>
        <v>0</v>
      </c>
      <c r="W1460" t="s" s="187">
        <f>'INFO'!$D$24</f>
      </c>
      <c r="X1460" s="186">
        <f>'INFO'!$D$25</f>
        <v>0</v>
      </c>
      <c r="Y1460" s="186">
        <f>'INFO'!$D$26</f>
        <v>0</v>
      </c>
      <c r="Z1460" s="186">
        <f>'INFO'!$D$27</f>
        <v>0</v>
      </c>
      <c r="AA1460" t="s" s="187">
        <f>'INFO'!$D$28</f>
      </c>
      <c r="AB1460" s="186">
        <f>'INFO'!$D$29</f>
        <v>0</v>
      </c>
      <c r="AC1460" s="189">
        <f>'INFO'!$J$10</f>
        <v>0</v>
      </c>
      <c r="AD1460" s="186">
        <f>'INFO'!$J$9</f>
        <v>0</v>
      </c>
      <c r="AE1460" s="191">
        <f>IF($G$1446&gt;0,10*$G$1446/D1460,0)</f>
        <v>0</v>
      </c>
    </row>
    <row r="1461" ht="15.35" customHeight="1">
      <c r="A1461" t="s" s="192">
        <v>566</v>
      </c>
      <c r="B1461" t="s" s="192">
        <v>361</v>
      </c>
      <c r="C1461" s="213">
        <v>10138</v>
      </c>
      <c r="D1461" s="169"/>
      <c r="E1461" t="s" s="194">
        <v>11</v>
      </c>
      <c r="F1461" s="195">
        <f>VLOOKUP(B1461,'MACROS'!C1:T87,5,FALSE)*1.05</f>
        <v>2619.225</v>
      </c>
      <c r="G1461" s="172">
        <f>_xlfn.SUMIFS('MACROS'!S1:S87,'MACROS'!C1:C87,B1461)</f>
        <v>0</v>
      </c>
      <c r="H1461" s="196">
        <f>F1461*G1461</f>
        <v>0</v>
      </c>
      <c r="I1461" s="197">
        <f>'INFO'!$D$6</f>
        <v>0</v>
      </c>
      <c r="J1461" s="197">
        <f>'INFO'!$D$7</f>
        <v>0</v>
      </c>
      <c r="K1461" t="s" s="198">
        <f>'INFO'!$D$8</f>
      </c>
      <c r="L1461" s="197">
        <f>'INFO'!$D$9</f>
        <v>0</v>
      </c>
      <c r="M1461" s="197">
        <f>'INFO'!$D$10</f>
        <v>0</v>
      </c>
      <c r="N1461" t="s" s="198">
        <f>'INFO'!$D$11</f>
      </c>
      <c r="O1461" s="197">
        <f>'INFO'!$D$13</f>
        <v>0</v>
      </c>
      <c r="P1461" s="197">
        <f>'INFO'!$D$14</f>
        <v>0</v>
      </c>
      <c r="Q1461" t="s" s="198">
        <f>'INFO'!$D$15</f>
      </c>
      <c r="R1461" s="199">
        <f>'INFO'!$D$17</f>
      </c>
      <c r="S1461" t="s" s="198">
        <f>'INFO'!$D$18</f>
      </c>
      <c r="T1461" t="s" s="198">
        <f>'INFO'!$D$19</f>
      </c>
      <c r="U1461" s="197">
        <f>'INFO'!$D$22</f>
        <v>0</v>
      </c>
      <c r="V1461" s="197">
        <f>'INFO'!$D$23</f>
        <v>0</v>
      </c>
      <c r="W1461" t="s" s="198">
        <f>'INFO'!$D$24</f>
      </c>
      <c r="X1461" s="197">
        <f>'INFO'!$D$25</f>
        <v>0</v>
      </c>
      <c r="Y1461" s="197">
        <f>'INFO'!$D$26</f>
        <v>0</v>
      </c>
      <c r="Z1461" s="197">
        <f>'INFO'!$D$27</f>
        <v>0</v>
      </c>
      <c r="AA1461" t="s" s="198">
        <f>'INFO'!$D$28</f>
      </c>
      <c r="AB1461" s="197">
        <f>'INFO'!$D$29</f>
        <v>0</v>
      </c>
      <c r="AC1461" s="200">
        <f>'INFO'!$J$10</f>
        <v>0</v>
      </c>
      <c r="AD1461" s="201">
        <f>'INFO'!$J$9</f>
        <v>0</v>
      </c>
      <c r="AE1461" s="179"/>
    </row>
    <row r="1462" ht="15.35" customHeight="1">
      <c r="A1462" t="s" s="180">
        <v>567</v>
      </c>
      <c r="B1462" t="s" s="180">
        <v>363</v>
      </c>
      <c r="C1462" s="210">
        <v>10138</v>
      </c>
      <c r="D1462" s="182">
        <f>_xlfn.SUMIFS('MACROS'!S1:S87,'MACROS'!C1:C87,B1462)+_xlfn.SUMIFS('MACROS'!S1:S87,'MACROS'!C1:C87,"CH.VM.MIDTSET")</f>
        <v>0</v>
      </c>
      <c r="E1462" t="s" s="183">
        <v>11</v>
      </c>
      <c r="F1462" s="184">
        <f>VLOOKUP(B1462,'MACROS'!C1:T87,5,FALSE)*1.05</f>
        <v>216.3</v>
      </c>
      <c r="G1462" s="182">
        <f>_xlfn.SUMIFS('MACROS'!S1:S87,'MACROS'!C1:C87,B1462)</f>
        <v>0</v>
      </c>
      <c r="H1462" s="185">
        <f>F1462*G1462</f>
        <v>0</v>
      </c>
      <c r="I1462" s="186">
        <f>'INFO'!$D$6</f>
        <v>0</v>
      </c>
      <c r="J1462" s="186">
        <f>'INFO'!$D$7</f>
        <v>0</v>
      </c>
      <c r="K1462" t="s" s="187">
        <f>'INFO'!$D$8</f>
      </c>
      <c r="L1462" s="186">
        <f>'INFO'!$D$9</f>
        <v>0</v>
      </c>
      <c r="M1462" s="186">
        <f>'INFO'!$D$10</f>
        <v>0</v>
      </c>
      <c r="N1462" t="s" s="187">
        <f>'INFO'!$D$11</f>
      </c>
      <c r="O1462" s="186">
        <f>'INFO'!$D$13</f>
        <v>0</v>
      </c>
      <c r="P1462" s="186">
        <f>'INFO'!$D$14</f>
        <v>0</v>
      </c>
      <c r="Q1462" t="s" s="187">
        <f>'INFO'!$D$15</f>
      </c>
      <c r="R1462" s="188">
        <f>'INFO'!$D$17</f>
      </c>
      <c r="S1462" t="s" s="187">
        <f>'INFO'!$D$18</f>
      </c>
      <c r="T1462" t="s" s="187">
        <f>'INFO'!$D$19</f>
      </c>
      <c r="U1462" s="186">
        <f>'INFO'!$D$22</f>
        <v>0</v>
      </c>
      <c r="V1462" s="186">
        <f>'INFO'!$D$23</f>
        <v>0</v>
      </c>
      <c r="W1462" t="s" s="187">
        <f>'INFO'!$D$24</f>
      </c>
      <c r="X1462" s="186">
        <f>'INFO'!$D$25</f>
        <v>0</v>
      </c>
      <c r="Y1462" s="186">
        <f>'INFO'!$D$26</f>
        <v>0</v>
      </c>
      <c r="Z1462" s="186">
        <f>'INFO'!$D$27</f>
        <v>0</v>
      </c>
      <c r="AA1462" t="s" s="187">
        <f>'INFO'!$D$28</f>
      </c>
      <c r="AB1462" s="186">
        <f>'INFO'!$D$29</f>
        <v>0</v>
      </c>
      <c r="AC1462" s="189">
        <f>'INFO'!$J$10</f>
        <v>0</v>
      </c>
      <c r="AD1462" s="186">
        <f>'INFO'!$J$9</f>
        <v>0</v>
      </c>
      <c r="AE1462" s="190">
        <f>IF($G$1461&gt;0,10*$G$1461/D1462,0)</f>
        <v>0</v>
      </c>
    </row>
    <row r="1463" ht="15.35" customHeight="1">
      <c r="A1463" t="s" s="180">
        <v>568</v>
      </c>
      <c r="B1463" t="s" s="180">
        <v>365</v>
      </c>
      <c r="C1463" s="210">
        <v>10138</v>
      </c>
      <c r="D1463" s="182">
        <f>_xlfn.SUMIFS('MACROS'!S1:S87,'MACROS'!C1:C87,B1463)+_xlfn.SUMIFS('MACROS'!S1:S87,'MACROS'!C1:C87,"CH.VM.MIDTSET")</f>
        <v>0</v>
      </c>
      <c r="E1463" t="s" s="183">
        <v>11</v>
      </c>
      <c r="F1463" s="184">
        <f>VLOOKUP(B1463,'MACROS'!C1:T87,5,FALSE)*1.05</f>
        <v>223.125</v>
      </c>
      <c r="G1463" s="182">
        <f>_xlfn.SUMIFS('MACROS'!S1:S87,'MACROS'!C1:C87,B1463)</f>
        <v>0</v>
      </c>
      <c r="H1463" s="185">
        <f>F1463*G1463</f>
        <v>0</v>
      </c>
      <c r="I1463" s="186">
        <f>'INFO'!$D$6</f>
        <v>0</v>
      </c>
      <c r="J1463" s="186">
        <f>'INFO'!$D$7</f>
        <v>0</v>
      </c>
      <c r="K1463" t="s" s="187">
        <f>'INFO'!$D$8</f>
      </c>
      <c r="L1463" s="186">
        <f>'INFO'!$D$9</f>
        <v>0</v>
      </c>
      <c r="M1463" s="186">
        <f>'INFO'!$D$10</f>
        <v>0</v>
      </c>
      <c r="N1463" t="s" s="187">
        <f>'INFO'!$D$11</f>
      </c>
      <c r="O1463" s="186">
        <f>'INFO'!$D$13</f>
        <v>0</v>
      </c>
      <c r="P1463" s="186">
        <f>'INFO'!$D$14</f>
        <v>0</v>
      </c>
      <c r="Q1463" t="s" s="187">
        <f>'INFO'!$D$15</f>
      </c>
      <c r="R1463" s="188">
        <f>'INFO'!$D$17</f>
      </c>
      <c r="S1463" t="s" s="187">
        <f>'INFO'!$D$18</f>
      </c>
      <c r="T1463" t="s" s="187">
        <f>'INFO'!$D$19</f>
      </c>
      <c r="U1463" s="186">
        <f>'INFO'!$D$22</f>
        <v>0</v>
      </c>
      <c r="V1463" s="186">
        <f>'INFO'!$D$23</f>
        <v>0</v>
      </c>
      <c r="W1463" t="s" s="187">
        <f>'INFO'!$D$24</f>
      </c>
      <c r="X1463" s="186">
        <f>'INFO'!$D$25</f>
        <v>0</v>
      </c>
      <c r="Y1463" s="186">
        <f>'INFO'!$D$26</f>
        <v>0</v>
      </c>
      <c r="Z1463" s="186">
        <f>'INFO'!$D$27</f>
        <v>0</v>
      </c>
      <c r="AA1463" t="s" s="187">
        <f>'INFO'!$D$28</f>
      </c>
      <c r="AB1463" s="186">
        <f>'INFO'!$D$29</f>
        <v>0</v>
      </c>
      <c r="AC1463" s="189">
        <f>'INFO'!$J$10</f>
        <v>0</v>
      </c>
      <c r="AD1463" s="186">
        <f>'INFO'!$J$9</f>
        <v>0</v>
      </c>
      <c r="AE1463" s="186">
        <f>IF($G$1461&gt;0,10*$G$1461/D1463,0)</f>
        <v>0</v>
      </c>
    </row>
    <row r="1464" ht="15.35" customHeight="1">
      <c r="A1464" t="s" s="180">
        <v>569</v>
      </c>
      <c r="B1464" t="s" s="180">
        <v>367</v>
      </c>
      <c r="C1464" s="210">
        <v>10138</v>
      </c>
      <c r="D1464" s="182">
        <f>_xlfn.SUMIFS('MACROS'!S1:S87,'MACROS'!C1:C87,B1464)+_xlfn.SUMIFS('MACROS'!S1:S87,'MACROS'!C1:C87,"CH.VM.MIDTSET")</f>
        <v>0</v>
      </c>
      <c r="E1464" t="s" s="183">
        <v>11</v>
      </c>
      <c r="F1464" s="184">
        <f>VLOOKUP(B1464,'MACROS'!C1:T87,5,FALSE)*1.05</f>
        <v>178.5</v>
      </c>
      <c r="G1464" s="182">
        <f>_xlfn.SUMIFS('MACROS'!S1:S87,'MACROS'!C1:C87,B1464)</f>
        <v>0</v>
      </c>
      <c r="H1464" s="185">
        <f>F1464*G1464</f>
        <v>0</v>
      </c>
      <c r="I1464" s="186">
        <f>'INFO'!$D$6</f>
        <v>0</v>
      </c>
      <c r="J1464" s="186">
        <f>'INFO'!$D$7</f>
        <v>0</v>
      </c>
      <c r="K1464" t="s" s="187">
        <f>'INFO'!$D$8</f>
      </c>
      <c r="L1464" s="186">
        <f>'INFO'!$D$9</f>
        <v>0</v>
      </c>
      <c r="M1464" s="186">
        <f>'INFO'!$D$10</f>
        <v>0</v>
      </c>
      <c r="N1464" t="s" s="187">
        <f>'INFO'!$D$11</f>
      </c>
      <c r="O1464" s="186">
        <f>'INFO'!$D$13</f>
        <v>0</v>
      </c>
      <c r="P1464" s="186">
        <f>'INFO'!$D$14</f>
        <v>0</v>
      </c>
      <c r="Q1464" t="s" s="187">
        <f>'INFO'!$D$15</f>
      </c>
      <c r="R1464" s="188">
        <f>'INFO'!$D$17</f>
      </c>
      <c r="S1464" t="s" s="187">
        <f>'INFO'!$D$18</f>
      </c>
      <c r="T1464" t="s" s="187">
        <f>'INFO'!$D$19</f>
      </c>
      <c r="U1464" s="186">
        <f>'INFO'!$D$22</f>
        <v>0</v>
      </c>
      <c r="V1464" s="186">
        <f>'INFO'!$D$23</f>
        <v>0</v>
      </c>
      <c r="W1464" t="s" s="187">
        <f>'INFO'!$D$24</f>
      </c>
      <c r="X1464" s="186">
        <f>'INFO'!$D$25</f>
        <v>0</v>
      </c>
      <c r="Y1464" s="186">
        <f>'INFO'!$D$26</f>
        <v>0</v>
      </c>
      <c r="Z1464" s="186">
        <f>'INFO'!$D$27</f>
        <v>0</v>
      </c>
      <c r="AA1464" t="s" s="187">
        <f>'INFO'!$D$28</f>
      </c>
      <c r="AB1464" s="186">
        <f>'INFO'!$D$29</f>
        <v>0</v>
      </c>
      <c r="AC1464" s="189">
        <f>'INFO'!$J$10</f>
        <v>0</v>
      </c>
      <c r="AD1464" s="186">
        <f>'INFO'!$J$9</f>
        <v>0</v>
      </c>
      <c r="AE1464" s="186">
        <f>IF($G$1461&gt;0,10*$G$1461/D1464,0)</f>
        <v>0</v>
      </c>
    </row>
    <row r="1465" ht="15.35" customHeight="1">
      <c r="A1465" t="s" s="180">
        <v>570</v>
      </c>
      <c r="B1465" t="s" s="180">
        <v>369</v>
      </c>
      <c r="C1465" s="210">
        <v>10138</v>
      </c>
      <c r="D1465" s="182">
        <f>_xlfn.SUMIFS('MACROS'!S1:S87,'MACROS'!C1:C87,B1465)+_xlfn.SUMIFS('MACROS'!S1:S87,'MACROS'!C1:C87,"CH.VM.MIDTSET")</f>
        <v>0</v>
      </c>
      <c r="E1465" t="s" s="183">
        <v>11</v>
      </c>
      <c r="F1465" s="184">
        <f>VLOOKUP(B1465,'MACROS'!C1:T87,5,FALSE)*1.05</f>
        <v>169.05</v>
      </c>
      <c r="G1465" s="182">
        <f>_xlfn.SUMIFS('MACROS'!S1:S87,'MACROS'!C1:C87,B1465)</f>
        <v>0</v>
      </c>
      <c r="H1465" s="185">
        <f>F1465*G1465</f>
        <v>0</v>
      </c>
      <c r="I1465" s="186">
        <f>'INFO'!$D$6</f>
        <v>0</v>
      </c>
      <c r="J1465" s="186">
        <f>'INFO'!$D$7</f>
        <v>0</v>
      </c>
      <c r="K1465" t="s" s="187">
        <f>'INFO'!$D$8</f>
      </c>
      <c r="L1465" s="186">
        <f>'INFO'!$D$9</f>
        <v>0</v>
      </c>
      <c r="M1465" s="186">
        <f>'INFO'!$D$10</f>
        <v>0</v>
      </c>
      <c r="N1465" t="s" s="187">
        <f>'INFO'!$D$11</f>
      </c>
      <c r="O1465" s="186">
        <f>'INFO'!$D$13</f>
        <v>0</v>
      </c>
      <c r="P1465" s="186">
        <f>'INFO'!$D$14</f>
        <v>0</v>
      </c>
      <c r="Q1465" t="s" s="187">
        <f>'INFO'!$D$15</f>
      </c>
      <c r="R1465" s="188">
        <f>'INFO'!$D$17</f>
      </c>
      <c r="S1465" t="s" s="187">
        <f>'INFO'!$D$18</f>
      </c>
      <c r="T1465" t="s" s="187">
        <f>'INFO'!$D$19</f>
      </c>
      <c r="U1465" s="186">
        <f>'INFO'!$D$22</f>
        <v>0</v>
      </c>
      <c r="V1465" s="186">
        <f>'INFO'!$D$23</f>
        <v>0</v>
      </c>
      <c r="W1465" t="s" s="187">
        <f>'INFO'!$D$24</f>
      </c>
      <c r="X1465" s="186">
        <f>'INFO'!$D$25</f>
        <v>0</v>
      </c>
      <c r="Y1465" s="186">
        <f>'INFO'!$D$26</f>
        <v>0</v>
      </c>
      <c r="Z1465" s="186">
        <f>'INFO'!$D$27</f>
        <v>0</v>
      </c>
      <c r="AA1465" t="s" s="187">
        <f>'INFO'!$D$28</f>
      </c>
      <c r="AB1465" s="186">
        <f>'INFO'!$D$29</f>
        <v>0</v>
      </c>
      <c r="AC1465" s="189">
        <f>'INFO'!$J$10</f>
        <v>0</v>
      </c>
      <c r="AD1465" s="186">
        <f>'INFO'!$J$9</f>
        <v>0</v>
      </c>
      <c r="AE1465" s="186">
        <f>IF($G$1461&gt;0,10*$G$1461/D1465,0)</f>
        <v>0</v>
      </c>
    </row>
    <row r="1466" ht="15.35" customHeight="1">
      <c r="A1466" t="s" s="180">
        <v>571</v>
      </c>
      <c r="B1466" t="s" s="180">
        <v>371</v>
      </c>
      <c r="C1466" s="210">
        <v>10138</v>
      </c>
      <c r="D1466" s="182">
        <f>_xlfn.SUMIFS('MACROS'!S1:S87,'MACROS'!C1:C87,B1466)+_xlfn.SUMIFS('MACROS'!S1:S87,'MACROS'!C1:C87,"CH.VM.MIDTSET")</f>
        <v>0</v>
      </c>
      <c r="E1466" t="s" s="183">
        <v>11</v>
      </c>
      <c r="F1466" s="184">
        <f>VLOOKUP(B1466,'MACROS'!C1:T87,5,FALSE)*1.05</f>
        <v>241.5</v>
      </c>
      <c r="G1466" s="182">
        <f>_xlfn.SUMIFS('MACROS'!S1:S87,'MACROS'!C1:C87,B1466)</f>
        <v>0</v>
      </c>
      <c r="H1466" s="185">
        <f>F1466*G1466</f>
        <v>0</v>
      </c>
      <c r="I1466" s="186">
        <f>'INFO'!$D$6</f>
        <v>0</v>
      </c>
      <c r="J1466" s="186">
        <f>'INFO'!$D$7</f>
        <v>0</v>
      </c>
      <c r="K1466" t="s" s="187">
        <f>'INFO'!$D$8</f>
      </c>
      <c r="L1466" s="186">
        <f>'INFO'!$D$9</f>
        <v>0</v>
      </c>
      <c r="M1466" s="186">
        <f>'INFO'!$D$10</f>
        <v>0</v>
      </c>
      <c r="N1466" t="s" s="187">
        <f>'INFO'!$D$11</f>
      </c>
      <c r="O1466" s="186">
        <f>'INFO'!$D$13</f>
        <v>0</v>
      </c>
      <c r="P1466" s="186">
        <f>'INFO'!$D$14</f>
        <v>0</v>
      </c>
      <c r="Q1466" t="s" s="187">
        <f>'INFO'!$D$15</f>
      </c>
      <c r="R1466" s="188">
        <f>'INFO'!$D$17</f>
      </c>
      <c r="S1466" t="s" s="187">
        <f>'INFO'!$D$18</f>
      </c>
      <c r="T1466" t="s" s="187">
        <f>'INFO'!$D$19</f>
      </c>
      <c r="U1466" s="186">
        <f>'INFO'!$D$22</f>
        <v>0</v>
      </c>
      <c r="V1466" s="186">
        <f>'INFO'!$D$23</f>
        <v>0</v>
      </c>
      <c r="W1466" t="s" s="187">
        <f>'INFO'!$D$24</f>
      </c>
      <c r="X1466" s="186">
        <f>'INFO'!$D$25</f>
        <v>0</v>
      </c>
      <c r="Y1466" s="186">
        <f>'INFO'!$D$26</f>
        <v>0</v>
      </c>
      <c r="Z1466" s="186">
        <f>'INFO'!$D$27</f>
        <v>0</v>
      </c>
      <c r="AA1466" t="s" s="187">
        <f>'INFO'!$D$28</f>
      </c>
      <c r="AB1466" s="186">
        <f>'INFO'!$D$29</f>
        <v>0</v>
      </c>
      <c r="AC1466" s="189">
        <f>'INFO'!$J$10</f>
        <v>0</v>
      </c>
      <c r="AD1466" s="186">
        <f>'INFO'!$J$9</f>
        <v>0</v>
      </c>
      <c r="AE1466" s="186">
        <f>IF($G$1461&gt;0,10*$G$1461/D1466,0)</f>
        <v>0</v>
      </c>
    </row>
    <row r="1467" ht="15.35" customHeight="1">
      <c r="A1467" t="s" s="180">
        <v>572</v>
      </c>
      <c r="B1467" t="s" s="180">
        <v>373</v>
      </c>
      <c r="C1467" s="210">
        <v>10138</v>
      </c>
      <c r="D1467" s="182">
        <f>_xlfn.SUMIFS('MACROS'!S1:S87,'MACROS'!C1:C87,B1467)+_xlfn.SUMIFS('MACROS'!S1:S87,'MACROS'!C1:C87,"CH.VM.MIDTSET")</f>
        <v>0</v>
      </c>
      <c r="E1467" t="s" s="183">
        <v>11</v>
      </c>
      <c r="F1467" s="184">
        <f>VLOOKUP(B1467,'MACROS'!C1:T87,5,FALSE)*1.05</f>
        <v>238.875</v>
      </c>
      <c r="G1467" s="182">
        <f>_xlfn.SUMIFS('MACROS'!S1:S87,'MACROS'!C1:C87,B1467)</f>
        <v>0</v>
      </c>
      <c r="H1467" s="185">
        <f>F1467*G1467</f>
        <v>0</v>
      </c>
      <c r="I1467" s="186">
        <f>'INFO'!$D$6</f>
        <v>0</v>
      </c>
      <c r="J1467" s="186">
        <f>'INFO'!$D$7</f>
        <v>0</v>
      </c>
      <c r="K1467" t="s" s="187">
        <f>'INFO'!$D$8</f>
      </c>
      <c r="L1467" s="186">
        <f>'INFO'!$D$9</f>
        <v>0</v>
      </c>
      <c r="M1467" s="186">
        <f>'INFO'!$D$10</f>
        <v>0</v>
      </c>
      <c r="N1467" t="s" s="187">
        <f>'INFO'!$D$11</f>
      </c>
      <c r="O1467" s="186">
        <f>'INFO'!$D$13</f>
        <v>0</v>
      </c>
      <c r="P1467" s="186">
        <f>'INFO'!$D$14</f>
        <v>0</v>
      </c>
      <c r="Q1467" t="s" s="187">
        <f>'INFO'!$D$15</f>
      </c>
      <c r="R1467" s="188">
        <f>'INFO'!$D$17</f>
      </c>
      <c r="S1467" t="s" s="187">
        <f>'INFO'!$D$18</f>
      </c>
      <c r="T1467" t="s" s="187">
        <f>'INFO'!$D$19</f>
      </c>
      <c r="U1467" s="186">
        <f>'INFO'!$D$22</f>
        <v>0</v>
      </c>
      <c r="V1467" s="186">
        <f>'INFO'!$D$23</f>
        <v>0</v>
      </c>
      <c r="W1467" t="s" s="187">
        <f>'INFO'!$D$24</f>
      </c>
      <c r="X1467" s="186">
        <f>'INFO'!$D$25</f>
        <v>0</v>
      </c>
      <c r="Y1467" s="186">
        <f>'INFO'!$D$26</f>
        <v>0</v>
      </c>
      <c r="Z1467" s="186">
        <f>'INFO'!$D$27</f>
        <v>0</v>
      </c>
      <c r="AA1467" t="s" s="187">
        <f>'INFO'!$D$28</f>
      </c>
      <c r="AB1467" s="186">
        <f>'INFO'!$D$29</f>
        <v>0</v>
      </c>
      <c r="AC1467" s="189">
        <f>'INFO'!$J$10</f>
        <v>0</v>
      </c>
      <c r="AD1467" s="186">
        <f>'INFO'!$J$9</f>
        <v>0</v>
      </c>
      <c r="AE1467" s="186">
        <f>IF($G$1461&gt;0,10*$G$1461/D1467,0)</f>
        <v>0</v>
      </c>
    </row>
    <row r="1468" ht="15.35" customHeight="1">
      <c r="A1468" t="s" s="180">
        <v>573</v>
      </c>
      <c r="B1468" t="s" s="180">
        <v>375</v>
      </c>
      <c r="C1468" s="210">
        <v>10138</v>
      </c>
      <c r="D1468" s="182">
        <f>_xlfn.SUMIFS('MACROS'!S1:S87,'MACROS'!C1:C87,B1468)+_xlfn.SUMIFS('MACROS'!S1:S87,'MACROS'!C1:C87,"CH.VM.MIDTSET")</f>
        <v>0</v>
      </c>
      <c r="E1468" t="s" s="183">
        <v>11</v>
      </c>
      <c r="F1468" s="184">
        <f>VLOOKUP(B1468,'MACROS'!C1:T87,5,FALSE)*1.05</f>
        <v>220.5</v>
      </c>
      <c r="G1468" s="182">
        <f>_xlfn.SUMIFS('MACROS'!S1:S87,'MACROS'!C1:C87,B1468)</f>
        <v>0</v>
      </c>
      <c r="H1468" s="185">
        <f>F1468*G1468</f>
        <v>0</v>
      </c>
      <c r="I1468" s="186">
        <f>'INFO'!$D$6</f>
        <v>0</v>
      </c>
      <c r="J1468" s="186">
        <f>'INFO'!$D$7</f>
        <v>0</v>
      </c>
      <c r="K1468" t="s" s="187">
        <f>'INFO'!$D$8</f>
      </c>
      <c r="L1468" s="186">
        <f>'INFO'!$D$9</f>
        <v>0</v>
      </c>
      <c r="M1468" s="186">
        <f>'INFO'!$D$10</f>
        <v>0</v>
      </c>
      <c r="N1468" t="s" s="187">
        <f>'INFO'!$D$11</f>
      </c>
      <c r="O1468" s="186">
        <f>'INFO'!$D$13</f>
        <v>0</v>
      </c>
      <c r="P1468" s="186">
        <f>'INFO'!$D$14</f>
        <v>0</v>
      </c>
      <c r="Q1468" t="s" s="187">
        <f>'INFO'!$D$15</f>
      </c>
      <c r="R1468" s="188">
        <f>'INFO'!$D$17</f>
      </c>
      <c r="S1468" t="s" s="187">
        <f>'INFO'!$D$18</f>
      </c>
      <c r="T1468" t="s" s="187">
        <f>'INFO'!$D$19</f>
      </c>
      <c r="U1468" s="186">
        <f>'INFO'!$D$22</f>
        <v>0</v>
      </c>
      <c r="V1468" s="186">
        <f>'INFO'!$D$23</f>
        <v>0</v>
      </c>
      <c r="W1468" t="s" s="187">
        <f>'INFO'!$D$24</f>
      </c>
      <c r="X1468" s="186">
        <f>'INFO'!$D$25</f>
        <v>0</v>
      </c>
      <c r="Y1468" s="186">
        <f>'INFO'!$D$26</f>
        <v>0</v>
      </c>
      <c r="Z1468" s="186">
        <f>'INFO'!$D$27</f>
        <v>0</v>
      </c>
      <c r="AA1468" t="s" s="187">
        <f>'INFO'!$D$28</f>
      </c>
      <c r="AB1468" s="186">
        <f>'INFO'!$D$29</f>
        <v>0</v>
      </c>
      <c r="AC1468" s="189">
        <f>'INFO'!$J$10</f>
        <v>0</v>
      </c>
      <c r="AD1468" s="186">
        <f>'INFO'!$J$9</f>
        <v>0</v>
      </c>
      <c r="AE1468" s="186">
        <f>IF($G$1461&gt;0,10*$G$1461/D1468,0)</f>
        <v>0</v>
      </c>
    </row>
    <row r="1469" ht="15.35" customHeight="1">
      <c r="A1469" t="s" s="180">
        <v>574</v>
      </c>
      <c r="B1469" t="s" s="180">
        <v>377</v>
      </c>
      <c r="C1469" s="210">
        <v>10138</v>
      </c>
      <c r="D1469" s="182">
        <f>_xlfn.SUMIFS('MACROS'!S1:S87,'MACROS'!C1:C87,B1469)+_xlfn.SUMIFS('MACROS'!S1:S87,'MACROS'!C1:C87,"CH.VM.MIDTSET")</f>
        <v>0</v>
      </c>
      <c r="E1469" t="s" s="183">
        <v>11</v>
      </c>
      <c r="F1469" s="184">
        <f>VLOOKUP(B1469,'MACROS'!C1:T87,5,FALSE)*1.05</f>
        <v>204.75</v>
      </c>
      <c r="G1469" s="182">
        <f>_xlfn.SUMIFS('MACROS'!S1:S87,'MACROS'!C1:C87,B1469)</f>
        <v>0</v>
      </c>
      <c r="H1469" s="185">
        <f>F1469*G1469</f>
        <v>0</v>
      </c>
      <c r="I1469" s="186">
        <f>'INFO'!$D$6</f>
        <v>0</v>
      </c>
      <c r="J1469" s="186">
        <f>'INFO'!$D$7</f>
        <v>0</v>
      </c>
      <c r="K1469" t="s" s="187">
        <f>'INFO'!$D$8</f>
      </c>
      <c r="L1469" s="186">
        <f>'INFO'!$D$9</f>
        <v>0</v>
      </c>
      <c r="M1469" s="186">
        <f>'INFO'!$D$10</f>
        <v>0</v>
      </c>
      <c r="N1469" t="s" s="187">
        <f>'INFO'!$D$11</f>
      </c>
      <c r="O1469" s="186">
        <f>'INFO'!$D$13</f>
        <v>0</v>
      </c>
      <c r="P1469" s="186">
        <f>'INFO'!$D$14</f>
        <v>0</v>
      </c>
      <c r="Q1469" t="s" s="187">
        <f>'INFO'!$D$15</f>
      </c>
      <c r="R1469" s="188">
        <f>'INFO'!$D$17</f>
      </c>
      <c r="S1469" t="s" s="187">
        <f>'INFO'!$D$18</f>
      </c>
      <c r="T1469" t="s" s="187">
        <f>'INFO'!$D$19</f>
      </c>
      <c r="U1469" s="186">
        <f>'INFO'!$D$22</f>
        <v>0</v>
      </c>
      <c r="V1469" s="186">
        <f>'INFO'!$D$23</f>
        <v>0</v>
      </c>
      <c r="W1469" t="s" s="187">
        <f>'INFO'!$D$24</f>
      </c>
      <c r="X1469" s="186">
        <f>'INFO'!$D$25</f>
        <v>0</v>
      </c>
      <c r="Y1469" s="186">
        <f>'INFO'!$D$26</f>
        <v>0</v>
      </c>
      <c r="Z1469" s="186">
        <f>'INFO'!$D$27</f>
        <v>0</v>
      </c>
      <c r="AA1469" t="s" s="187">
        <f>'INFO'!$D$28</f>
      </c>
      <c r="AB1469" s="186">
        <f>'INFO'!$D$29</f>
        <v>0</v>
      </c>
      <c r="AC1469" s="189">
        <f>'INFO'!$J$10</f>
        <v>0</v>
      </c>
      <c r="AD1469" s="186">
        <f>'INFO'!$J$9</f>
        <v>0</v>
      </c>
      <c r="AE1469" s="186">
        <f>IF($G$1461&gt;0,10*$G$1461/D1469,0)</f>
        <v>0</v>
      </c>
    </row>
    <row r="1470" ht="15.35" customHeight="1">
      <c r="A1470" t="s" s="180">
        <v>575</v>
      </c>
      <c r="B1470" t="s" s="180">
        <v>379</v>
      </c>
      <c r="C1470" s="210">
        <v>10138</v>
      </c>
      <c r="D1470" s="182">
        <f>_xlfn.SUMIFS('MACROS'!S1:S87,'MACROS'!C1:C87,B1470)+_xlfn.SUMIFS('MACROS'!S1:S87,'MACROS'!C1:C87,"CH.VM.MIDTSET")</f>
        <v>0</v>
      </c>
      <c r="E1470" t="s" s="183">
        <v>11</v>
      </c>
      <c r="F1470" s="184">
        <f>VLOOKUP(B1470,'MACROS'!C1:T87,5,FALSE)*1.05</f>
        <v>212.625</v>
      </c>
      <c r="G1470" s="182">
        <f>_xlfn.SUMIFS('MACROS'!S1:S87,'MACROS'!C1:C87,B1470)</f>
        <v>0</v>
      </c>
      <c r="H1470" s="185">
        <f>F1470*G1470</f>
        <v>0</v>
      </c>
      <c r="I1470" s="186">
        <f>'INFO'!$D$6</f>
        <v>0</v>
      </c>
      <c r="J1470" s="186">
        <f>'INFO'!$D$7</f>
        <v>0</v>
      </c>
      <c r="K1470" t="s" s="187">
        <f>'INFO'!$D$8</f>
      </c>
      <c r="L1470" s="186">
        <f>'INFO'!$D$9</f>
        <v>0</v>
      </c>
      <c r="M1470" s="186">
        <f>'INFO'!$D$10</f>
        <v>0</v>
      </c>
      <c r="N1470" t="s" s="187">
        <f>'INFO'!$D$11</f>
      </c>
      <c r="O1470" s="186">
        <f>'INFO'!$D$13</f>
        <v>0</v>
      </c>
      <c r="P1470" s="186">
        <f>'INFO'!$D$14</f>
        <v>0</v>
      </c>
      <c r="Q1470" t="s" s="187">
        <f>'INFO'!$D$15</f>
      </c>
      <c r="R1470" s="188">
        <f>'INFO'!$D$17</f>
      </c>
      <c r="S1470" t="s" s="187">
        <f>'INFO'!$D$18</f>
      </c>
      <c r="T1470" t="s" s="187">
        <f>'INFO'!$D$19</f>
      </c>
      <c r="U1470" s="186">
        <f>'INFO'!$D$22</f>
        <v>0</v>
      </c>
      <c r="V1470" s="186">
        <f>'INFO'!$D$23</f>
        <v>0</v>
      </c>
      <c r="W1470" t="s" s="187">
        <f>'INFO'!$D$24</f>
      </c>
      <c r="X1470" s="186">
        <f>'INFO'!$D$25</f>
        <v>0</v>
      </c>
      <c r="Y1470" s="186">
        <f>'INFO'!$D$26</f>
        <v>0</v>
      </c>
      <c r="Z1470" s="186">
        <f>'INFO'!$D$27</f>
        <v>0</v>
      </c>
      <c r="AA1470" t="s" s="187">
        <f>'INFO'!$D$28</f>
      </c>
      <c r="AB1470" s="186">
        <f>'INFO'!$D$29</f>
        <v>0</v>
      </c>
      <c r="AC1470" s="189">
        <f>'INFO'!$J$10</f>
        <v>0</v>
      </c>
      <c r="AD1470" s="186">
        <f>'INFO'!$J$9</f>
        <v>0</v>
      </c>
      <c r="AE1470" s="186">
        <f>IF($G$1461&gt;0,10*$G$1461/D1470,0)</f>
        <v>0</v>
      </c>
    </row>
    <row r="1471" ht="15.35" customHeight="1">
      <c r="A1471" t="s" s="180">
        <v>576</v>
      </c>
      <c r="B1471" t="s" s="180">
        <v>381</v>
      </c>
      <c r="C1471" s="210">
        <v>10138</v>
      </c>
      <c r="D1471" s="182">
        <f>_xlfn.SUMIFS('MACROS'!S1:S87,'MACROS'!C1:C87,B1471)+_xlfn.SUMIFS('MACROS'!S1:S87,'MACROS'!C1:C87,"CH.VM.MIDTSET")</f>
        <v>0</v>
      </c>
      <c r="E1471" t="s" s="183">
        <v>11</v>
      </c>
      <c r="F1471" s="184">
        <f>VLOOKUP(B1471,'MACROS'!C1:T87,5,FALSE)*1.05</f>
        <v>217.875</v>
      </c>
      <c r="G1471" s="182">
        <f>_xlfn.SUMIFS('MACROS'!S1:S87,'MACROS'!C1:C87,B1471)</f>
        <v>0</v>
      </c>
      <c r="H1471" s="185">
        <f>F1471*G1471</f>
        <v>0</v>
      </c>
      <c r="I1471" s="186">
        <f>'INFO'!$D$6</f>
        <v>0</v>
      </c>
      <c r="J1471" s="186">
        <f>'INFO'!$D$7</f>
        <v>0</v>
      </c>
      <c r="K1471" t="s" s="187">
        <f>'INFO'!$D$8</f>
      </c>
      <c r="L1471" s="186">
        <f>'INFO'!$D$9</f>
        <v>0</v>
      </c>
      <c r="M1471" s="186">
        <f>'INFO'!$D$10</f>
        <v>0</v>
      </c>
      <c r="N1471" t="s" s="187">
        <f>'INFO'!$D$11</f>
      </c>
      <c r="O1471" s="186">
        <f>'INFO'!$D$13</f>
        <v>0</v>
      </c>
      <c r="P1471" s="186">
        <f>'INFO'!$D$14</f>
        <v>0</v>
      </c>
      <c r="Q1471" t="s" s="187">
        <f>'INFO'!$D$15</f>
      </c>
      <c r="R1471" s="188">
        <f>'INFO'!$D$17</f>
      </c>
      <c r="S1471" t="s" s="187">
        <f>'INFO'!$D$18</f>
      </c>
      <c r="T1471" t="s" s="187">
        <f>'INFO'!$D$19</f>
      </c>
      <c r="U1471" s="186">
        <f>'INFO'!$D$22</f>
        <v>0</v>
      </c>
      <c r="V1471" s="186">
        <f>'INFO'!$D$23</f>
        <v>0</v>
      </c>
      <c r="W1471" t="s" s="187">
        <f>'INFO'!$D$24</f>
      </c>
      <c r="X1471" s="186">
        <f>'INFO'!$D$25</f>
        <v>0</v>
      </c>
      <c r="Y1471" s="186">
        <f>'INFO'!$D$26</f>
        <v>0</v>
      </c>
      <c r="Z1471" s="186">
        <f>'INFO'!$D$27</f>
        <v>0</v>
      </c>
      <c r="AA1471" t="s" s="187">
        <f>'INFO'!$D$28</f>
      </c>
      <c r="AB1471" s="186">
        <f>'INFO'!$D$29</f>
        <v>0</v>
      </c>
      <c r="AC1471" s="189">
        <f>'INFO'!$J$10</f>
        <v>0</v>
      </c>
      <c r="AD1471" s="186">
        <f>'INFO'!$J$9</f>
        <v>0</v>
      </c>
      <c r="AE1471" s="186">
        <f>IF($G$1461&gt;0,10*$G$1461/D1471,0)</f>
        <v>0</v>
      </c>
    </row>
    <row r="1472" ht="15.35" customHeight="1">
      <c r="A1472" t="s" s="180">
        <v>577</v>
      </c>
      <c r="B1472" t="s" s="180">
        <v>383</v>
      </c>
      <c r="C1472" s="210">
        <v>10138</v>
      </c>
      <c r="D1472" s="182">
        <f>_xlfn.SUMIFS('MACROS'!S1:S87,'MACROS'!C1:C87,B1472)+_xlfn.SUMIFS('MACROS'!S1:S87,'MACROS'!C1:C87,"CH.VM.MIDTSET")</f>
        <v>0</v>
      </c>
      <c r="E1472" t="s" s="183">
        <v>11</v>
      </c>
      <c r="F1472" s="184">
        <f>VLOOKUP(B1472,'MACROS'!C1:T87,5,FALSE)*1.05</f>
        <v>223.125</v>
      </c>
      <c r="G1472" s="182">
        <f>_xlfn.SUMIFS('MACROS'!S1:S87,'MACROS'!C1:C87,B1472)</f>
        <v>0</v>
      </c>
      <c r="H1472" s="185">
        <f>F1472*G1472</f>
        <v>0</v>
      </c>
      <c r="I1472" s="186">
        <f>'INFO'!$D$6</f>
        <v>0</v>
      </c>
      <c r="J1472" s="186">
        <f>'INFO'!$D$7</f>
        <v>0</v>
      </c>
      <c r="K1472" t="s" s="187">
        <f>'INFO'!$D$8</f>
      </c>
      <c r="L1472" s="186">
        <f>'INFO'!$D$9</f>
        <v>0</v>
      </c>
      <c r="M1472" s="186">
        <f>'INFO'!$D$10</f>
        <v>0</v>
      </c>
      <c r="N1472" t="s" s="187">
        <f>'INFO'!$D$11</f>
      </c>
      <c r="O1472" s="186">
        <f>'INFO'!$D$13</f>
        <v>0</v>
      </c>
      <c r="P1472" s="186">
        <f>'INFO'!$D$14</f>
        <v>0</v>
      </c>
      <c r="Q1472" t="s" s="187">
        <f>'INFO'!$D$15</f>
      </c>
      <c r="R1472" s="188">
        <f>'INFO'!$D$17</f>
      </c>
      <c r="S1472" t="s" s="187">
        <f>'INFO'!$D$18</f>
      </c>
      <c r="T1472" t="s" s="187">
        <f>'INFO'!$D$19</f>
      </c>
      <c r="U1472" s="186">
        <f>'INFO'!$D$22</f>
        <v>0</v>
      </c>
      <c r="V1472" s="186">
        <f>'INFO'!$D$23</f>
        <v>0</v>
      </c>
      <c r="W1472" t="s" s="187">
        <f>'INFO'!$D$24</f>
      </c>
      <c r="X1472" s="186">
        <f>'INFO'!$D$25</f>
        <v>0</v>
      </c>
      <c r="Y1472" s="186">
        <f>'INFO'!$D$26</f>
        <v>0</v>
      </c>
      <c r="Z1472" s="186">
        <f>'INFO'!$D$27</f>
        <v>0</v>
      </c>
      <c r="AA1472" t="s" s="187">
        <f>'INFO'!$D$28</f>
      </c>
      <c r="AB1472" s="186">
        <f>'INFO'!$D$29</f>
        <v>0</v>
      </c>
      <c r="AC1472" s="189">
        <f>'INFO'!$J$10</f>
        <v>0</v>
      </c>
      <c r="AD1472" s="186">
        <f>'INFO'!$J$9</f>
        <v>0</v>
      </c>
      <c r="AE1472" s="186">
        <f>IF($G$1461&gt;0,10*$G$1461/D1472,0)</f>
        <v>0</v>
      </c>
    </row>
    <row r="1473" ht="15.35" customHeight="1">
      <c r="A1473" t="s" s="180">
        <v>578</v>
      </c>
      <c r="B1473" t="s" s="180">
        <v>385</v>
      </c>
      <c r="C1473" s="210">
        <v>10138</v>
      </c>
      <c r="D1473" s="182">
        <f>_xlfn.SUMIFS('MACROS'!S1:S87,'MACROS'!C1:C87,B1473)+_xlfn.SUMIFS('MACROS'!S1:S87,'MACROS'!C1:C87,"CH.VM.MIDTSET")</f>
        <v>0</v>
      </c>
      <c r="E1473" t="s" s="183">
        <v>11</v>
      </c>
      <c r="F1473" s="184">
        <f>VLOOKUP(B1473,'MACROS'!C1:T87,5,FALSE)*1.05</f>
        <v>173.25</v>
      </c>
      <c r="G1473" s="182">
        <f>_xlfn.SUMIFS('MACROS'!S1:S87,'MACROS'!C1:C87,B1473)</f>
        <v>0</v>
      </c>
      <c r="H1473" s="185">
        <f>F1473*G1473</f>
        <v>0</v>
      </c>
      <c r="I1473" s="186">
        <f>'INFO'!$D$6</f>
        <v>0</v>
      </c>
      <c r="J1473" s="186">
        <f>'INFO'!$D$7</f>
        <v>0</v>
      </c>
      <c r="K1473" t="s" s="187">
        <f>'INFO'!$D$8</f>
      </c>
      <c r="L1473" s="186">
        <f>'INFO'!$D$9</f>
        <v>0</v>
      </c>
      <c r="M1473" s="186">
        <f>'INFO'!$D$10</f>
        <v>0</v>
      </c>
      <c r="N1473" t="s" s="187">
        <f>'INFO'!$D$11</f>
      </c>
      <c r="O1473" s="186">
        <f>'INFO'!$D$13</f>
        <v>0</v>
      </c>
      <c r="P1473" s="186">
        <f>'INFO'!$D$14</f>
        <v>0</v>
      </c>
      <c r="Q1473" t="s" s="187">
        <f>'INFO'!$D$15</f>
      </c>
      <c r="R1473" s="188">
        <f>'INFO'!$D$17</f>
      </c>
      <c r="S1473" t="s" s="187">
        <f>'INFO'!$D$18</f>
      </c>
      <c r="T1473" t="s" s="187">
        <f>'INFO'!$D$19</f>
      </c>
      <c r="U1473" s="186">
        <f>'INFO'!$D$22</f>
        <v>0</v>
      </c>
      <c r="V1473" s="186">
        <f>'INFO'!$D$23</f>
        <v>0</v>
      </c>
      <c r="W1473" t="s" s="187">
        <f>'INFO'!$D$24</f>
      </c>
      <c r="X1473" s="186">
        <f>'INFO'!$D$25</f>
        <v>0</v>
      </c>
      <c r="Y1473" s="186">
        <f>'INFO'!$D$26</f>
        <v>0</v>
      </c>
      <c r="Z1473" s="186">
        <f>'INFO'!$D$27</f>
        <v>0</v>
      </c>
      <c r="AA1473" t="s" s="187">
        <f>'INFO'!$D$28</f>
      </c>
      <c r="AB1473" s="186">
        <f>'INFO'!$D$29</f>
        <v>0</v>
      </c>
      <c r="AC1473" s="189">
        <f>'INFO'!$J$10</f>
        <v>0</v>
      </c>
      <c r="AD1473" s="186">
        <f>'INFO'!$J$9</f>
        <v>0</v>
      </c>
      <c r="AE1473" s="186">
        <f>IF($G$1461&gt;0,10*$G$1461/D1473,0)</f>
        <v>0</v>
      </c>
    </row>
    <row r="1474" ht="15.35" customHeight="1">
      <c r="A1474" t="s" s="180">
        <v>579</v>
      </c>
      <c r="B1474" t="s" s="180">
        <v>387</v>
      </c>
      <c r="C1474" s="210">
        <v>10138</v>
      </c>
      <c r="D1474" s="182">
        <f>_xlfn.SUMIFS('MACROS'!S1:S87,'MACROS'!C1:C87,B1474)+_xlfn.SUMIFS('MACROS'!S1:S87,'MACROS'!C1:C87,"CH.VM.MIDTSET")</f>
        <v>0</v>
      </c>
      <c r="E1474" t="s" s="183">
        <v>11</v>
      </c>
      <c r="F1474" s="184">
        <f>VLOOKUP(B1474,'MACROS'!C1:T87,5,FALSE)*1.05</f>
        <v>214.725</v>
      </c>
      <c r="G1474" s="182">
        <f>_xlfn.SUMIFS('MACROS'!S1:S87,'MACROS'!C1:C87,B1474)</f>
        <v>0</v>
      </c>
      <c r="H1474" s="185">
        <f>F1474*G1474</f>
        <v>0</v>
      </c>
      <c r="I1474" s="186">
        <f>'INFO'!$D$6</f>
        <v>0</v>
      </c>
      <c r="J1474" s="186">
        <f>'INFO'!$D$7</f>
        <v>0</v>
      </c>
      <c r="K1474" t="s" s="187">
        <f>'INFO'!$D$8</f>
      </c>
      <c r="L1474" s="186">
        <f>'INFO'!$D$9</f>
        <v>0</v>
      </c>
      <c r="M1474" s="186">
        <f>'INFO'!$D$10</f>
        <v>0</v>
      </c>
      <c r="N1474" t="s" s="187">
        <f>'INFO'!$D$11</f>
      </c>
      <c r="O1474" s="186">
        <f>'INFO'!$D$13</f>
        <v>0</v>
      </c>
      <c r="P1474" s="186">
        <f>'INFO'!$D$14</f>
        <v>0</v>
      </c>
      <c r="Q1474" t="s" s="187">
        <f>'INFO'!$D$15</f>
      </c>
      <c r="R1474" s="188">
        <f>'INFO'!$D$17</f>
      </c>
      <c r="S1474" t="s" s="187">
        <f>'INFO'!$D$18</f>
      </c>
      <c r="T1474" t="s" s="187">
        <f>'INFO'!$D$19</f>
      </c>
      <c r="U1474" s="186">
        <f>'INFO'!$D$22</f>
        <v>0</v>
      </c>
      <c r="V1474" s="186">
        <f>'INFO'!$D$23</f>
        <v>0</v>
      </c>
      <c r="W1474" t="s" s="187">
        <f>'INFO'!$D$24</f>
      </c>
      <c r="X1474" s="186">
        <f>'INFO'!$D$25</f>
        <v>0</v>
      </c>
      <c r="Y1474" s="186">
        <f>'INFO'!$D$26</f>
        <v>0</v>
      </c>
      <c r="Z1474" s="186">
        <f>'INFO'!$D$27</f>
        <v>0</v>
      </c>
      <c r="AA1474" t="s" s="187">
        <f>'INFO'!$D$28</f>
      </c>
      <c r="AB1474" s="186">
        <f>'INFO'!$D$29</f>
        <v>0</v>
      </c>
      <c r="AC1474" s="189">
        <f>'INFO'!$J$10</f>
        <v>0</v>
      </c>
      <c r="AD1474" s="186">
        <f>'INFO'!$J$9</f>
        <v>0</v>
      </c>
      <c r="AE1474" s="186">
        <f>IF($G$1461&gt;0,10*$G$1461/D1474,0)</f>
        <v>0</v>
      </c>
    </row>
    <row r="1475" ht="15.35" customHeight="1">
      <c r="A1475" t="s" s="180">
        <v>580</v>
      </c>
      <c r="B1475" t="s" s="180">
        <v>389</v>
      </c>
      <c r="C1475" s="210">
        <v>10138</v>
      </c>
      <c r="D1475" s="182">
        <f>_xlfn.SUMIFS('MACROS'!S1:S87,'MACROS'!C1:C87,B1475)+_xlfn.SUMIFS('MACROS'!S1:S87,'MACROS'!C1:C87,"CH.VM.MIDTSET")</f>
        <v>0</v>
      </c>
      <c r="E1475" t="s" s="183">
        <v>11</v>
      </c>
      <c r="F1475" s="184">
        <f>VLOOKUP(B1475,'MACROS'!C1:T87,5,FALSE)*1.05</f>
        <v>175.875</v>
      </c>
      <c r="G1475" s="182">
        <f>_xlfn.SUMIFS('MACROS'!S1:S87,'MACROS'!C1:C87,B1475)</f>
        <v>0</v>
      </c>
      <c r="H1475" s="185">
        <f>F1475*G1475</f>
        <v>0</v>
      </c>
      <c r="I1475" s="186">
        <f>'INFO'!$D$6</f>
        <v>0</v>
      </c>
      <c r="J1475" s="186">
        <f>'INFO'!$D$7</f>
        <v>0</v>
      </c>
      <c r="K1475" t="s" s="187">
        <f>'INFO'!$D$8</f>
      </c>
      <c r="L1475" s="186">
        <f>'INFO'!$D$9</f>
        <v>0</v>
      </c>
      <c r="M1475" s="186">
        <f>'INFO'!$D$10</f>
        <v>0</v>
      </c>
      <c r="N1475" t="s" s="187">
        <f>'INFO'!$D$11</f>
      </c>
      <c r="O1475" s="186">
        <f>'INFO'!$D$13</f>
        <v>0</v>
      </c>
      <c r="P1475" s="186">
        <f>'INFO'!$D$14</f>
        <v>0</v>
      </c>
      <c r="Q1475" t="s" s="187">
        <f>'INFO'!$D$15</f>
      </c>
      <c r="R1475" s="188">
        <f>'INFO'!$D$17</f>
      </c>
      <c r="S1475" t="s" s="187">
        <f>'INFO'!$D$18</f>
      </c>
      <c r="T1475" t="s" s="187">
        <f>'INFO'!$D$19</f>
      </c>
      <c r="U1475" s="186">
        <f>'INFO'!$D$22</f>
        <v>0</v>
      </c>
      <c r="V1475" s="186">
        <f>'INFO'!$D$23</f>
        <v>0</v>
      </c>
      <c r="W1475" t="s" s="187">
        <f>'INFO'!$D$24</f>
      </c>
      <c r="X1475" s="186">
        <f>'INFO'!$D$25</f>
        <v>0</v>
      </c>
      <c r="Y1475" s="186">
        <f>'INFO'!$D$26</f>
        <v>0</v>
      </c>
      <c r="Z1475" s="186">
        <f>'INFO'!$D$27</f>
        <v>0</v>
      </c>
      <c r="AA1475" t="s" s="187">
        <f>'INFO'!$D$28</f>
      </c>
      <c r="AB1475" s="186">
        <f>'INFO'!$D$29</f>
        <v>0</v>
      </c>
      <c r="AC1475" s="189">
        <f>'INFO'!$J$10</f>
        <v>0</v>
      </c>
      <c r="AD1475" s="186">
        <f>'INFO'!$J$9</f>
        <v>0</v>
      </c>
      <c r="AE1475" s="191">
        <f>IF($G$1461&gt;0,10*$G$1461/D1475,0)</f>
        <v>0</v>
      </c>
    </row>
    <row r="1476" ht="15.35" customHeight="1">
      <c r="A1476" t="s" s="192">
        <v>581</v>
      </c>
      <c r="B1476" t="s" s="192">
        <v>182</v>
      </c>
      <c r="C1476" s="193">
        <v>10086</v>
      </c>
      <c r="D1476" s="169"/>
      <c r="E1476" t="s" s="194">
        <v>0</v>
      </c>
      <c r="F1476" s="195">
        <f>VLOOKUP(B1476,'HOLDS'!C1:T155,5,FALSE)</f>
        <v>5903</v>
      </c>
      <c r="G1476" s="172">
        <f>_xlfn.SUMIFS('HOLDS'!H1:H155,'HOLDS'!C1:C155,B1476)</f>
        <v>0</v>
      </c>
      <c r="H1476" s="196">
        <f>F1476*G1476</f>
        <v>0</v>
      </c>
      <c r="I1476" s="197">
        <f>'INFO'!$D$6</f>
        <v>0</v>
      </c>
      <c r="J1476" s="197">
        <f>'INFO'!$D$7</f>
        <v>0</v>
      </c>
      <c r="K1476" t="s" s="198">
        <f>'INFO'!$D$8</f>
      </c>
      <c r="L1476" s="197">
        <f>'INFO'!$D$9</f>
        <v>0</v>
      </c>
      <c r="M1476" s="197">
        <f>'INFO'!$D$10</f>
        <v>0</v>
      </c>
      <c r="N1476" t="s" s="198">
        <f>'INFO'!$D$11</f>
      </c>
      <c r="O1476" s="197">
        <f>'INFO'!$D$13</f>
        <v>0</v>
      </c>
      <c r="P1476" s="197">
        <f>'INFO'!$D$14</f>
        <v>0</v>
      </c>
      <c r="Q1476" t="s" s="198">
        <f>'INFO'!$D$15</f>
      </c>
      <c r="R1476" s="199">
        <f>'INFO'!$D$17</f>
      </c>
      <c r="S1476" t="s" s="198">
        <f>'INFO'!$D$18</f>
      </c>
      <c r="T1476" t="s" s="198">
        <f>'INFO'!$D$19</f>
      </c>
      <c r="U1476" s="197">
        <f>'INFO'!$D$22</f>
        <v>0</v>
      </c>
      <c r="V1476" s="197">
        <f>'INFO'!$D$23</f>
        <v>0</v>
      </c>
      <c r="W1476" t="s" s="198">
        <f>'INFO'!$D$24</f>
      </c>
      <c r="X1476" s="197">
        <f>'INFO'!$D$25</f>
        <v>0</v>
      </c>
      <c r="Y1476" s="197">
        <f>'INFO'!$D$26</f>
        <v>0</v>
      </c>
      <c r="Z1476" s="197">
        <f>'INFO'!$D$27</f>
        <v>0</v>
      </c>
      <c r="AA1476" t="s" s="198">
        <f>'INFO'!$D$28</f>
      </c>
      <c r="AB1476" s="197">
        <f>'INFO'!$D$29</f>
        <v>0</v>
      </c>
      <c r="AC1476" s="200">
        <f>'INFO'!$J$10</f>
        <v>0</v>
      </c>
      <c r="AD1476" s="201">
        <f>'INFO'!$J$9</f>
        <v>0</v>
      </c>
      <c r="AE1476" s="179"/>
    </row>
    <row r="1477" ht="15.35" customHeight="1">
      <c r="A1477" t="s" s="180">
        <v>582</v>
      </c>
      <c r="B1477" t="s" s="180">
        <v>184</v>
      </c>
      <c r="C1477" s="181">
        <v>10086</v>
      </c>
      <c r="D1477" s="182">
        <f>_xlfn.SUMIFS('HOLDS'!H1:H155,'HOLDS'!C1:C155,B1477)+_xlfn.SUMIFS('HOLDS'!H1:H155,'HOLDS'!C1:C155,"CH.GR.RDGSET")</f>
        <v>0</v>
      </c>
      <c r="E1477" t="s" s="183">
        <v>0</v>
      </c>
      <c r="F1477" s="184">
        <f>VLOOKUP(B1477,'HOLDS'!C1:T155,5,FALSE)</f>
        <v>160</v>
      </c>
      <c r="G1477" s="182">
        <f>_xlfn.SUMIFS('HOLDS'!H1:H155,'HOLDS'!C1:C155,B1477)</f>
        <v>0</v>
      </c>
      <c r="H1477" s="185">
        <f>F1477*G1477</f>
        <v>0</v>
      </c>
      <c r="I1477" s="186">
        <f>'INFO'!$D$6</f>
        <v>0</v>
      </c>
      <c r="J1477" s="186">
        <f>'INFO'!$D$7</f>
        <v>0</v>
      </c>
      <c r="K1477" t="s" s="187">
        <f>'INFO'!$D$8</f>
      </c>
      <c r="L1477" s="186">
        <f>'INFO'!$D$9</f>
        <v>0</v>
      </c>
      <c r="M1477" s="186">
        <f>'INFO'!$D$10</f>
        <v>0</v>
      </c>
      <c r="N1477" t="s" s="187">
        <f>'INFO'!$D$11</f>
      </c>
      <c r="O1477" s="186">
        <f>'INFO'!$D$13</f>
        <v>0</v>
      </c>
      <c r="P1477" s="186">
        <f>'INFO'!$D$14</f>
        <v>0</v>
      </c>
      <c r="Q1477" t="s" s="187">
        <f>'INFO'!$D$15</f>
      </c>
      <c r="R1477" s="188">
        <f>'INFO'!$D$17</f>
      </c>
      <c r="S1477" t="s" s="187">
        <f>'INFO'!$D$18</f>
      </c>
      <c r="T1477" t="s" s="187">
        <f>'INFO'!$D$19</f>
      </c>
      <c r="U1477" s="186">
        <f>'INFO'!$D$22</f>
        <v>0</v>
      </c>
      <c r="V1477" s="186">
        <f>'INFO'!$D$23</f>
        <v>0</v>
      </c>
      <c r="W1477" t="s" s="187">
        <f>'INFO'!$D$24</f>
      </c>
      <c r="X1477" s="186">
        <f>'INFO'!$D$25</f>
        <v>0</v>
      </c>
      <c r="Y1477" s="186">
        <f>'INFO'!$D$26</f>
        <v>0</v>
      </c>
      <c r="Z1477" s="186">
        <f>'INFO'!$D$27</f>
        <v>0</v>
      </c>
      <c r="AA1477" t="s" s="187">
        <f>'INFO'!$D$28</f>
      </c>
      <c r="AB1477" s="186">
        <f>'INFO'!$D$29</f>
        <v>0</v>
      </c>
      <c r="AC1477" s="189">
        <f>'INFO'!$J$10</f>
        <v>0</v>
      </c>
      <c r="AD1477" s="186">
        <f>'INFO'!$J$9</f>
        <v>0</v>
      </c>
      <c r="AE1477" s="190">
        <f>IF($G$1476&gt;0,10*$G$1476/D1477,0)</f>
        <v>0</v>
      </c>
    </row>
    <row r="1478" ht="15.35" customHeight="1">
      <c r="A1478" t="s" s="180">
        <v>583</v>
      </c>
      <c r="B1478" t="s" s="180">
        <v>186</v>
      </c>
      <c r="C1478" s="181">
        <v>10086</v>
      </c>
      <c r="D1478" s="182">
        <f>_xlfn.SUMIFS('HOLDS'!H1:H155,'HOLDS'!C1:C155,B1478)+_xlfn.SUMIFS('HOLDS'!H1:H155,'HOLDS'!C1:C155,"CH.GR.RDGSET")</f>
        <v>0</v>
      </c>
      <c r="E1478" t="s" s="183">
        <v>0</v>
      </c>
      <c r="F1478" s="184">
        <f>VLOOKUP(B1478,'HOLDS'!C1:T155,5,FALSE)</f>
        <v>141</v>
      </c>
      <c r="G1478" s="182">
        <f>_xlfn.SUMIFS('HOLDS'!H1:H155,'HOLDS'!C1:C155,B1478)</f>
        <v>0</v>
      </c>
      <c r="H1478" s="185">
        <f>F1478*G1478</f>
        <v>0</v>
      </c>
      <c r="I1478" s="186">
        <f>'INFO'!$D$6</f>
        <v>0</v>
      </c>
      <c r="J1478" s="186">
        <f>'INFO'!$D$7</f>
        <v>0</v>
      </c>
      <c r="K1478" t="s" s="187">
        <f>'INFO'!$D$8</f>
      </c>
      <c r="L1478" s="186">
        <f>'INFO'!$D$9</f>
        <v>0</v>
      </c>
      <c r="M1478" s="186">
        <f>'INFO'!$D$10</f>
        <v>0</v>
      </c>
      <c r="N1478" t="s" s="187">
        <f>'INFO'!$D$11</f>
      </c>
      <c r="O1478" s="186">
        <f>'INFO'!$D$13</f>
        <v>0</v>
      </c>
      <c r="P1478" s="186">
        <f>'INFO'!$D$14</f>
        <v>0</v>
      </c>
      <c r="Q1478" t="s" s="187">
        <f>'INFO'!$D$15</f>
      </c>
      <c r="R1478" s="188">
        <f>'INFO'!$D$17</f>
      </c>
      <c r="S1478" t="s" s="187">
        <f>'INFO'!$D$18</f>
      </c>
      <c r="T1478" t="s" s="187">
        <f>'INFO'!$D$19</f>
      </c>
      <c r="U1478" s="186">
        <f>'INFO'!$D$22</f>
        <v>0</v>
      </c>
      <c r="V1478" s="186">
        <f>'INFO'!$D$23</f>
        <v>0</v>
      </c>
      <c r="W1478" t="s" s="187">
        <f>'INFO'!$D$24</f>
      </c>
      <c r="X1478" s="186">
        <f>'INFO'!$D$25</f>
        <v>0</v>
      </c>
      <c r="Y1478" s="186">
        <f>'INFO'!$D$26</f>
        <v>0</v>
      </c>
      <c r="Z1478" s="186">
        <f>'INFO'!$D$27</f>
        <v>0</v>
      </c>
      <c r="AA1478" t="s" s="187">
        <f>'INFO'!$D$28</f>
      </c>
      <c r="AB1478" s="186">
        <f>'INFO'!$D$29</f>
        <v>0</v>
      </c>
      <c r="AC1478" s="189">
        <f>'INFO'!$J$10</f>
        <v>0</v>
      </c>
      <c r="AD1478" s="186">
        <f>'INFO'!$J$9</f>
        <v>0</v>
      </c>
      <c r="AE1478" s="186">
        <f>IF($G$1476&gt;0,10*$G$1476/D1478,0)</f>
        <v>0</v>
      </c>
    </row>
    <row r="1479" ht="15.35" customHeight="1">
      <c r="A1479" t="s" s="180">
        <v>584</v>
      </c>
      <c r="B1479" t="s" s="180">
        <v>188</v>
      </c>
      <c r="C1479" s="181">
        <v>10086</v>
      </c>
      <c r="D1479" s="182">
        <f>_xlfn.SUMIFS('HOLDS'!H1:H155,'HOLDS'!C1:C155,B1479)+_xlfn.SUMIFS('HOLDS'!H1:H155,'HOLDS'!C1:C155,"CH.GR.RDGSET")</f>
        <v>0</v>
      </c>
      <c r="E1479" t="s" s="183">
        <v>0</v>
      </c>
      <c r="F1479" s="184">
        <f>VLOOKUP(B1479,'HOLDS'!C1:T155,5,FALSE)</f>
        <v>154</v>
      </c>
      <c r="G1479" s="182">
        <f>_xlfn.SUMIFS('HOLDS'!H1:H155,'HOLDS'!C1:C155,B1479)</f>
        <v>0</v>
      </c>
      <c r="H1479" s="185">
        <f>F1479*G1479</f>
        <v>0</v>
      </c>
      <c r="I1479" s="186">
        <f>'INFO'!$D$6</f>
        <v>0</v>
      </c>
      <c r="J1479" s="186">
        <f>'INFO'!$D$7</f>
        <v>0</v>
      </c>
      <c r="K1479" t="s" s="187">
        <f>'INFO'!$D$8</f>
      </c>
      <c r="L1479" s="186">
        <f>'INFO'!$D$9</f>
        <v>0</v>
      </c>
      <c r="M1479" s="186">
        <f>'INFO'!$D$10</f>
        <v>0</v>
      </c>
      <c r="N1479" t="s" s="187">
        <f>'INFO'!$D$11</f>
      </c>
      <c r="O1479" s="186">
        <f>'INFO'!$D$13</f>
        <v>0</v>
      </c>
      <c r="P1479" s="186">
        <f>'INFO'!$D$14</f>
        <v>0</v>
      </c>
      <c r="Q1479" t="s" s="187">
        <f>'INFO'!$D$15</f>
      </c>
      <c r="R1479" s="188">
        <f>'INFO'!$D$17</f>
      </c>
      <c r="S1479" t="s" s="187">
        <f>'INFO'!$D$18</f>
      </c>
      <c r="T1479" t="s" s="187">
        <f>'INFO'!$D$19</f>
      </c>
      <c r="U1479" s="186">
        <f>'INFO'!$D$22</f>
        <v>0</v>
      </c>
      <c r="V1479" s="186">
        <f>'INFO'!$D$23</f>
        <v>0</v>
      </c>
      <c r="W1479" t="s" s="187">
        <f>'INFO'!$D$24</f>
      </c>
      <c r="X1479" s="186">
        <f>'INFO'!$D$25</f>
        <v>0</v>
      </c>
      <c r="Y1479" s="186">
        <f>'INFO'!$D$26</f>
        <v>0</v>
      </c>
      <c r="Z1479" s="186">
        <f>'INFO'!$D$27</f>
        <v>0</v>
      </c>
      <c r="AA1479" t="s" s="187">
        <f>'INFO'!$D$28</f>
      </c>
      <c r="AB1479" s="186">
        <f>'INFO'!$D$29</f>
        <v>0</v>
      </c>
      <c r="AC1479" s="189">
        <f>'INFO'!$J$10</f>
        <v>0</v>
      </c>
      <c r="AD1479" s="186">
        <f>'INFO'!$J$9</f>
        <v>0</v>
      </c>
      <c r="AE1479" s="186">
        <f>IF($G$1476&gt;0,10*$G$1476/D1479,0)</f>
        <v>0</v>
      </c>
    </row>
    <row r="1480" ht="15.35" customHeight="1">
      <c r="A1480" t="s" s="180">
        <v>585</v>
      </c>
      <c r="B1480" t="s" s="180">
        <v>190</v>
      </c>
      <c r="C1480" s="181">
        <v>10086</v>
      </c>
      <c r="D1480" s="182">
        <f>_xlfn.SUMIFS('HOLDS'!H1:H155,'HOLDS'!C1:C155,B1480)+_xlfn.SUMIFS('HOLDS'!H1:H155,'HOLDS'!C1:C155,"CH.GR.RDGSET")</f>
        <v>0</v>
      </c>
      <c r="E1480" t="s" s="183">
        <v>0</v>
      </c>
      <c r="F1480" s="184">
        <f>VLOOKUP(B1480,'HOLDS'!C1:T155,5,FALSE)</f>
        <v>123</v>
      </c>
      <c r="G1480" s="182">
        <f>_xlfn.SUMIFS('HOLDS'!H1:H155,'HOLDS'!C1:C155,B1480)</f>
        <v>0</v>
      </c>
      <c r="H1480" s="185">
        <f>F1480*G1480</f>
        <v>0</v>
      </c>
      <c r="I1480" s="186">
        <f>'INFO'!$D$6</f>
        <v>0</v>
      </c>
      <c r="J1480" s="186">
        <f>'INFO'!$D$7</f>
        <v>0</v>
      </c>
      <c r="K1480" t="s" s="187">
        <f>'INFO'!$D$8</f>
      </c>
      <c r="L1480" s="186">
        <f>'INFO'!$D$9</f>
        <v>0</v>
      </c>
      <c r="M1480" s="186">
        <f>'INFO'!$D$10</f>
        <v>0</v>
      </c>
      <c r="N1480" t="s" s="187">
        <f>'INFO'!$D$11</f>
      </c>
      <c r="O1480" s="186">
        <f>'INFO'!$D$13</f>
        <v>0</v>
      </c>
      <c r="P1480" s="186">
        <f>'INFO'!$D$14</f>
        <v>0</v>
      </c>
      <c r="Q1480" t="s" s="187">
        <f>'INFO'!$D$15</f>
      </c>
      <c r="R1480" s="188">
        <f>'INFO'!$D$17</f>
      </c>
      <c r="S1480" t="s" s="187">
        <f>'INFO'!$D$18</f>
      </c>
      <c r="T1480" t="s" s="187">
        <f>'INFO'!$D$19</f>
      </c>
      <c r="U1480" s="186">
        <f>'INFO'!$D$22</f>
        <v>0</v>
      </c>
      <c r="V1480" s="186">
        <f>'INFO'!$D$23</f>
        <v>0</v>
      </c>
      <c r="W1480" t="s" s="187">
        <f>'INFO'!$D$24</f>
      </c>
      <c r="X1480" s="186">
        <f>'INFO'!$D$25</f>
        <v>0</v>
      </c>
      <c r="Y1480" s="186">
        <f>'INFO'!$D$26</f>
        <v>0</v>
      </c>
      <c r="Z1480" s="186">
        <f>'INFO'!$D$27</f>
        <v>0</v>
      </c>
      <c r="AA1480" t="s" s="187">
        <f>'INFO'!$D$28</f>
      </c>
      <c r="AB1480" s="186">
        <f>'INFO'!$D$29</f>
        <v>0</v>
      </c>
      <c r="AC1480" s="189">
        <f>'INFO'!$J$10</f>
        <v>0</v>
      </c>
      <c r="AD1480" s="186">
        <f>'INFO'!$J$9</f>
        <v>0</v>
      </c>
      <c r="AE1480" s="186">
        <f>IF($G$1476&gt;0,10*$G$1476/D1480,0)</f>
        <v>0</v>
      </c>
    </row>
    <row r="1481" ht="15.35" customHeight="1">
      <c r="A1481" t="s" s="180">
        <v>586</v>
      </c>
      <c r="B1481" t="s" s="180">
        <v>192</v>
      </c>
      <c r="C1481" s="181">
        <v>10086</v>
      </c>
      <c r="D1481" s="182">
        <f>_xlfn.SUMIFS('HOLDS'!H1:H155,'HOLDS'!C1:C155,B1481)+_xlfn.SUMIFS('HOLDS'!H1:H155,'HOLDS'!C1:C155,"CH.GR.RDGSET")</f>
        <v>0</v>
      </c>
      <c r="E1481" t="s" s="183">
        <v>0</v>
      </c>
      <c r="F1481" s="184">
        <f>VLOOKUP(B1481,'HOLDS'!C1:T155,5,FALSE)</f>
        <v>177.5</v>
      </c>
      <c r="G1481" s="182">
        <f>_xlfn.SUMIFS('HOLDS'!H1:H155,'HOLDS'!C1:C155,B1481)</f>
        <v>0</v>
      </c>
      <c r="H1481" s="185">
        <f>F1481*G1481</f>
        <v>0</v>
      </c>
      <c r="I1481" s="186">
        <f>'INFO'!$D$6</f>
        <v>0</v>
      </c>
      <c r="J1481" s="186">
        <f>'INFO'!$D$7</f>
        <v>0</v>
      </c>
      <c r="K1481" t="s" s="187">
        <f>'INFO'!$D$8</f>
      </c>
      <c r="L1481" s="186">
        <f>'INFO'!$D$9</f>
        <v>0</v>
      </c>
      <c r="M1481" s="186">
        <f>'INFO'!$D$10</f>
        <v>0</v>
      </c>
      <c r="N1481" t="s" s="187">
        <f>'INFO'!$D$11</f>
      </c>
      <c r="O1481" s="186">
        <f>'INFO'!$D$13</f>
        <v>0</v>
      </c>
      <c r="P1481" s="186">
        <f>'INFO'!$D$14</f>
        <v>0</v>
      </c>
      <c r="Q1481" t="s" s="187">
        <f>'INFO'!$D$15</f>
      </c>
      <c r="R1481" s="188">
        <f>'INFO'!$D$17</f>
      </c>
      <c r="S1481" t="s" s="187">
        <f>'INFO'!$D$18</f>
      </c>
      <c r="T1481" t="s" s="187">
        <f>'INFO'!$D$19</f>
      </c>
      <c r="U1481" s="186">
        <f>'INFO'!$D$22</f>
        <v>0</v>
      </c>
      <c r="V1481" s="186">
        <f>'INFO'!$D$23</f>
        <v>0</v>
      </c>
      <c r="W1481" t="s" s="187">
        <f>'INFO'!$D$24</f>
      </c>
      <c r="X1481" s="186">
        <f>'INFO'!$D$25</f>
        <v>0</v>
      </c>
      <c r="Y1481" s="186">
        <f>'INFO'!$D$26</f>
        <v>0</v>
      </c>
      <c r="Z1481" s="186">
        <f>'INFO'!$D$27</f>
        <v>0</v>
      </c>
      <c r="AA1481" t="s" s="187">
        <f>'INFO'!$D$28</f>
      </c>
      <c r="AB1481" s="186">
        <f>'INFO'!$D$29</f>
        <v>0</v>
      </c>
      <c r="AC1481" s="189">
        <f>'INFO'!$J$10</f>
        <v>0</v>
      </c>
      <c r="AD1481" s="186">
        <f>'INFO'!$J$9</f>
        <v>0</v>
      </c>
      <c r="AE1481" s="186">
        <f>IF($G$1476&gt;0,10*$G$1476/D1481,0)</f>
        <v>0</v>
      </c>
    </row>
    <row r="1482" ht="15.35" customHeight="1">
      <c r="A1482" t="s" s="180">
        <v>587</v>
      </c>
      <c r="B1482" t="s" s="180">
        <v>194</v>
      </c>
      <c r="C1482" s="181">
        <v>10086</v>
      </c>
      <c r="D1482" s="182">
        <f>_xlfn.SUMIFS('HOLDS'!H1:H155,'HOLDS'!C1:C155,B1482)+_xlfn.SUMIFS('HOLDS'!H1:H155,'HOLDS'!C1:C155,"CH.GR.RDGSET")</f>
        <v>0</v>
      </c>
      <c r="E1482" t="s" s="183">
        <v>0</v>
      </c>
      <c r="F1482" s="184">
        <f>VLOOKUP(B1482,'HOLDS'!C1:T155,5,FALSE)</f>
        <v>129</v>
      </c>
      <c r="G1482" s="182">
        <f>_xlfn.SUMIFS('HOLDS'!H1:H155,'HOLDS'!C1:C155,B1482)</f>
        <v>0</v>
      </c>
      <c r="H1482" s="185">
        <f>F1482*G1482</f>
        <v>0</v>
      </c>
      <c r="I1482" s="186">
        <f>'INFO'!$D$6</f>
        <v>0</v>
      </c>
      <c r="J1482" s="186">
        <f>'INFO'!$D$7</f>
        <v>0</v>
      </c>
      <c r="K1482" t="s" s="187">
        <f>'INFO'!$D$8</f>
      </c>
      <c r="L1482" s="186">
        <f>'INFO'!$D$9</f>
        <v>0</v>
      </c>
      <c r="M1482" s="186">
        <f>'INFO'!$D$10</f>
        <v>0</v>
      </c>
      <c r="N1482" t="s" s="187">
        <f>'INFO'!$D$11</f>
      </c>
      <c r="O1482" s="186">
        <f>'INFO'!$D$13</f>
        <v>0</v>
      </c>
      <c r="P1482" s="186">
        <f>'INFO'!$D$14</f>
        <v>0</v>
      </c>
      <c r="Q1482" t="s" s="187">
        <f>'INFO'!$D$15</f>
      </c>
      <c r="R1482" s="188">
        <f>'INFO'!$D$17</f>
      </c>
      <c r="S1482" t="s" s="187">
        <f>'INFO'!$D$18</f>
      </c>
      <c r="T1482" t="s" s="187">
        <f>'INFO'!$D$19</f>
      </c>
      <c r="U1482" s="186">
        <f>'INFO'!$D$22</f>
        <v>0</v>
      </c>
      <c r="V1482" s="186">
        <f>'INFO'!$D$23</f>
        <v>0</v>
      </c>
      <c r="W1482" t="s" s="187">
        <f>'INFO'!$D$24</f>
      </c>
      <c r="X1482" s="186">
        <f>'INFO'!$D$25</f>
        <v>0</v>
      </c>
      <c r="Y1482" s="186">
        <f>'INFO'!$D$26</f>
        <v>0</v>
      </c>
      <c r="Z1482" s="186">
        <f>'INFO'!$D$27</f>
        <v>0</v>
      </c>
      <c r="AA1482" t="s" s="187">
        <f>'INFO'!$D$28</f>
      </c>
      <c r="AB1482" s="186">
        <f>'INFO'!$D$29</f>
        <v>0</v>
      </c>
      <c r="AC1482" s="189">
        <f>'INFO'!$J$10</f>
        <v>0</v>
      </c>
      <c r="AD1482" s="186">
        <f>'INFO'!$J$9</f>
        <v>0</v>
      </c>
      <c r="AE1482" s="186">
        <f>IF($G$1476&gt;0,10*$G$1476/D1482,0)</f>
        <v>0</v>
      </c>
    </row>
    <row r="1483" ht="15.35" customHeight="1">
      <c r="A1483" t="s" s="180">
        <v>588</v>
      </c>
      <c r="B1483" t="s" s="180">
        <v>196</v>
      </c>
      <c r="C1483" s="181">
        <v>10086</v>
      </c>
      <c r="D1483" s="182">
        <f>_xlfn.SUMIFS('HOLDS'!H1:H155,'HOLDS'!C1:C155,B1483)+_xlfn.SUMIFS('HOLDS'!H1:H155,'HOLDS'!C1:C155,"CH.GR.RDGSET")</f>
        <v>0</v>
      </c>
      <c r="E1483" t="s" s="183">
        <v>0</v>
      </c>
      <c r="F1483" s="184">
        <f>VLOOKUP(B1483,'HOLDS'!C1:T155,5,FALSE)</f>
        <v>149.5</v>
      </c>
      <c r="G1483" s="182">
        <f>_xlfn.SUMIFS('HOLDS'!H1:H155,'HOLDS'!C1:C155,B1483)</f>
        <v>0</v>
      </c>
      <c r="H1483" s="185">
        <f>F1483*G1483</f>
        <v>0</v>
      </c>
      <c r="I1483" s="186">
        <f>'INFO'!$D$6</f>
        <v>0</v>
      </c>
      <c r="J1483" s="186">
        <f>'INFO'!$D$7</f>
        <v>0</v>
      </c>
      <c r="K1483" t="s" s="187">
        <f>'INFO'!$D$8</f>
      </c>
      <c r="L1483" s="186">
        <f>'INFO'!$D$9</f>
        <v>0</v>
      </c>
      <c r="M1483" s="186">
        <f>'INFO'!$D$10</f>
        <v>0</v>
      </c>
      <c r="N1483" t="s" s="187">
        <f>'INFO'!$D$11</f>
      </c>
      <c r="O1483" s="186">
        <f>'INFO'!$D$13</f>
        <v>0</v>
      </c>
      <c r="P1483" s="186">
        <f>'INFO'!$D$14</f>
        <v>0</v>
      </c>
      <c r="Q1483" t="s" s="187">
        <f>'INFO'!$D$15</f>
      </c>
      <c r="R1483" s="188">
        <f>'INFO'!$D$17</f>
      </c>
      <c r="S1483" t="s" s="187">
        <f>'INFO'!$D$18</f>
      </c>
      <c r="T1483" t="s" s="187">
        <f>'INFO'!$D$19</f>
      </c>
      <c r="U1483" s="186">
        <f>'INFO'!$D$22</f>
        <v>0</v>
      </c>
      <c r="V1483" s="186">
        <f>'INFO'!$D$23</f>
        <v>0</v>
      </c>
      <c r="W1483" t="s" s="187">
        <f>'INFO'!$D$24</f>
      </c>
      <c r="X1483" s="186">
        <f>'INFO'!$D$25</f>
        <v>0</v>
      </c>
      <c r="Y1483" s="186">
        <f>'INFO'!$D$26</f>
        <v>0</v>
      </c>
      <c r="Z1483" s="186">
        <f>'INFO'!$D$27</f>
        <v>0</v>
      </c>
      <c r="AA1483" t="s" s="187">
        <f>'INFO'!$D$28</f>
      </c>
      <c r="AB1483" s="186">
        <f>'INFO'!$D$29</f>
        <v>0</v>
      </c>
      <c r="AC1483" s="189">
        <f>'INFO'!$J$10</f>
        <v>0</v>
      </c>
      <c r="AD1483" s="186">
        <f>'INFO'!$J$9</f>
        <v>0</v>
      </c>
      <c r="AE1483" s="186">
        <f>IF($G$1476&gt;0,10*$G$1476/D1483,0)</f>
        <v>0</v>
      </c>
    </row>
    <row r="1484" ht="15.35" customHeight="1">
      <c r="A1484" t="s" s="180">
        <v>589</v>
      </c>
      <c r="B1484" t="s" s="180">
        <v>198</v>
      </c>
      <c r="C1484" s="181">
        <v>10086</v>
      </c>
      <c r="D1484" s="182">
        <f>_xlfn.SUMIFS('HOLDS'!H1:H155,'HOLDS'!C1:C155,B1484)+_xlfn.SUMIFS('HOLDS'!H1:H155,'HOLDS'!C1:C155,"CH.GR.RDGSET")</f>
        <v>0</v>
      </c>
      <c r="E1484" t="s" s="183">
        <v>0</v>
      </c>
      <c r="F1484" s="184">
        <f>VLOOKUP(B1484,'HOLDS'!C1:T155,5,FALSE)</f>
        <v>123</v>
      </c>
      <c r="G1484" s="182">
        <f>_xlfn.SUMIFS('HOLDS'!H1:H155,'HOLDS'!C1:C155,B1484)</f>
        <v>0</v>
      </c>
      <c r="H1484" s="185">
        <f>F1484*G1484</f>
        <v>0</v>
      </c>
      <c r="I1484" s="186">
        <f>'INFO'!$D$6</f>
        <v>0</v>
      </c>
      <c r="J1484" s="186">
        <f>'INFO'!$D$7</f>
        <v>0</v>
      </c>
      <c r="K1484" t="s" s="187">
        <f>'INFO'!$D$8</f>
      </c>
      <c r="L1484" s="186">
        <f>'INFO'!$D$9</f>
        <v>0</v>
      </c>
      <c r="M1484" s="186">
        <f>'INFO'!$D$10</f>
        <v>0</v>
      </c>
      <c r="N1484" t="s" s="187">
        <f>'INFO'!$D$11</f>
      </c>
      <c r="O1484" s="186">
        <f>'INFO'!$D$13</f>
        <v>0</v>
      </c>
      <c r="P1484" s="186">
        <f>'INFO'!$D$14</f>
        <v>0</v>
      </c>
      <c r="Q1484" t="s" s="187">
        <f>'INFO'!$D$15</f>
      </c>
      <c r="R1484" s="188">
        <f>'INFO'!$D$17</f>
      </c>
      <c r="S1484" t="s" s="187">
        <f>'INFO'!$D$18</f>
      </c>
      <c r="T1484" t="s" s="187">
        <f>'INFO'!$D$19</f>
      </c>
      <c r="U1484" s="186">
        <f>'INFO'!$D$22</f>
        <v>0</v>
      </c>
      <c r="V1484" s="186">
        <f>'INFO'!$D$23</f>
        <v>0</v>
      </c>
      <c r="W1484" t="s" s="187">
        <f>'INFO'!$D$24</f>
      </c>
      <c r="X1484" s="186">
        <f>'INFO'!$D$25</f>
        <v>0</v>
      </c>
      <c r="Y1484" s="186">
        <f>'INFO'!$D$26</f>
        <v>0</v>
      </c>
      <c r="Z1484" s="186">
        <f>'INFO'!$D$27</f>
        <v>0</v>
      </c>
      <c r="AA1484" t="s" s="187">
        <f>'INFO'!$D$28</f>
      </c>
      <c r="AB1484" s="186">
        <f>'INFO'!$D$29</f>
        <v>0</v>
      </c>
      <c r="AC1484" s="189">
        <f>'INFO'!$J$10</f>
        <v>0</v>
      </c>
      <c r="AD1484" s="186">
        <f>'INFO'!$J$9</f>
        <v>0</v>
      </c>
      <c r="AE1484" s="186">
        <f>IF($G$1476&gt;0,10*$G$1476/D1484,0)</f>
        <v>0</v>
      </c>
    </row>
    <row r="1485" ht="15.35" customHeight="1">
      <c r="A1485" t="s" s="180">
        <v>590</v>
      </c>
      <c r="B1485" t="s" s="180">
        <v>200</v>
      </c>
      <c r="C1485" s="181">
        <v>10086</v>
      </c>
      <c r="D1485" s="182">
        <f>_xlfn.SUMIFS('HOLDS'!H1:H155,'HOLDS'!C1:C155,B1485)+_xlfn.SUMIFS('HOLDS'!H1:H155,'HOLDS'!C1:C155,"CH.GR.RDGSET")</f>
        <v>0</v>
      </c>
      <c r="E1485" t="s" s="183">
        <v>0</v>
      </c>
      <c r="F1485" s="184">
        <f>VLOOKUP(B1485,'HOLDS'!C1:T155,5,FALSE)</f>
        <v>165</v>
      </c>
      <c r="G1485" s="182">
        <f>_xlfn.SUMIFS('HOLDS'!H1:H155,'HOLDS'!C1:C155,B1485)</f>
        <v>0</v>
      </c>
      <c r="H1485" s="185">
        <f>F1485*G1485</f>
        <v>0</v>
      </c>
      <c r="I1485" s="186">
        <f>'INFO'!$D$6</f>
        <v>0</v>
      </c>
      <c r="J1485" s="186">
        <f>'INFO'!$D$7</f>
        <v>0</v>
      </c>
      <c r="K1485" t="s" s="187">
        <f>'INFO'!$D$8</f>
      </c>
      <c r="L1485" s="186">
        <f>'INFO'!$D$9</f>
        <v>0</v>
      </c>
      <c r="M1485" s="186">
        <f>'INFO'!$D$10</f>
        <v>0</v>
      </c>
      <c r="N1485" t="s" s="187">
        <f>'INFO'!$D$11</f>
      </c>
      <c r="O1485" s="186">
        <f>'INFO'!$D$13</f>
        <v>0</v>
      </c>
      <c r="P1485" s="186">
        <f>'INFO'!$D$14</f>
        <v>0</v>
      </c>
      <c r="Q1485" t="s" s="187">
        <f>'INFO'!$D$15</f>
      </c>
      <c r="R1485" s="188">
        <f>'INFO'!$D$17</f>
      </c>
      <c r="S1485" t="s" s="187">
        <f>'INFO'!$D$18</f>
      </c>
      <c r="T1485" t="s" s="187">
        <f>'INFO'!$D$19</f>
      </c>
      <c r="U1485" s="186">
        <f>'INFO'!$D$22</f>
        <v>0</v>
      </c>
      <c r="V1485" s="186">
        <f>'INFO'!$D$23</f>
        <v>0</v>
      </c>
      <c r="W1485" t="s" s="187">
        <f>'INFO'!$D$24</f>
      </c>
      <c r="X1485" s="186">
        <f>'INFO'!$D$25</f>
        <v>0</v>
      </c>
      <c r="Y1485" s="186">
        <f>'INFO'!$D$26</f>
        <v>0</v>
      </c>
      <c r="Z1485" s="186">
        <f>'INFO'!$D$27</f>
        <v>0</v>
      </c>
      <c r="AA1485" t="s" s="187">
        <f>'INFO'!$D$28</f>
      </c>
      <c r="AB1485" s="186">
        <f>'INFO'!$D$29</f>
        <v>0</v>
      </c>
      <c r="AC1485" s="189">
        <f>'INFO'!$J$10</f>
        <v>0</v>
      </c>
      <c r="AD1485" s="186">
        <f>'INFO'!$J$9</f>
        <v>0</v>
      </c>
      <c r="AE1485" s="186">
        <f>IF($G$1476&gt;0,10*$G$1476/D1485,0)</f>
        <v>0</v>
      </c>
    </row>
    <row r="1486" ht="15.35" customHeight="1">
      <c r="A1486" t="s" s="180">
        <v>591</v>
      </c>
      <c r="B1486" t="s" s="180">
        <v>202</v>
      </c>
      <c r="C1486" s="181">
        <v>10086</v>
      </c>
      <c r="D1486" s="182">
        <f>_xlfn.SUMIFS('HOLDS'!H1:H155,'HOLDS'!C1:C155,B1486)+_xlfn.SUMIFS('HOLDS'!H1:H155,'HOLDS'!C1:C155,"CH.GR.RDGSET")</f>
        <v>0</v>
      </c>
      <c r="E1486" t="s" s="183">
        <v>0</v>
      </c>
      <c r="F1486" s="184">
        <f>VLOOKUP(B1486,'HOLDS'!C1:T155,5,FALSE)</f>
        <v>203</v>
      </c>
      <c r="G1486" s="182">
        <f>_xlfn.SUMIFS('HOLDS'!H1:H155,'HOLDS'!C1:C155,B1486)</f>
        <v>0</v>
      </c>
      <c r="H1486" s="185">
        <f>F1486*G1486</f>
        <v>0</v>
      </c>
      <c r="I1486" s="186">
        <f>'INFO'!$D$6</f>
        <v>0</v>
      </c>
      <c r="J1486" s="186">
        <f>'INFO'!$D$7</f>
        <v>0</v>
      </c>
      <c r="K1486" t="s" s="187">
        <f>'INFO'!$D$8</f>
      </c>
      <c r="L1486" s="186">
        <f>'INFO'!$D$9</f>
        <v>0</v>
      </c>
      <c r="M1486" s="186">
        <f>'INFO'!$D$10</f>
        <v>0</v>
      </c>
      <c r="N1486" t="s" s="187">
        <f>'INFO'!$D$11</f>
      </c>
      <c r="O1486" s="186">
        <f>'INFO'!$D$13</f>
        <v>0</v>
      </c>
      <c r="P1486" s="186">
        <f>'INFO'!$D$14</f>
        <v>0</v>
      </c>
      <c r="Q1486" t="s" s="187">
        <f>'INFO'!$D$15</f>
      </c>
      <c r="R1486" s="188">
        <f>'INFO'!$D$17</f>
      </c>
      <c r="S1486" t="s" s="187">
        <f>'INFO'!$D$18</f>
      </c>
      <c r="T1486" t="s" s="187">
        <f>'INFO'!$D$19</f>
      </c>
      <c r="U1486" s="186">
        <f>'INFO'!$D$22</f>
        <v>0</v>
      </c>
      <c r="V1486" s="186">
        <f>'INFO'!$D$23</f>
        <v>0</v>
      </c>
      <c r="W1486" t="s" s="187">
        <f>'INFO'!$D$24</f>
      </c>
      <c r="X1486" s="186">
        <f>'INFO'!$D$25</f>
        <v>0</v>
      </c>
      <c r="Y1486" s="186">
        <f>'INFO'!$D$26</f>
        <v>0</v>
      </c>
      <c r="Z1486" s="186">
        <f>'INFO'!$D$27</f>
        <v>0</v>
      </c>
      <c r="AA1486" t="s" s="187">
        <f>'INFO'!$D$28</f>
      </c>
      <c r="AB1486" s="186">
        <f>'INFO'!$D$29</f>
        <v>0</v>
      </c>
      <c r="AC1486" s="189">
        <f>'INFO'!$J$10</f>
        <v>0</v>
      </c>
      <c r="AD1486" s="186">
        <f>'INFO'!$J$9</f>
        <v>0</v>
      </c>
      <c r="AE1486" s="186">
        <f>IF($G$1476&gt;0,10*$G$1476/D1486,0)</f>
        <v>0</v>
      </c>
    </row>
    <row r="1487" ht="15.35" customHeight="1">
      <c r="A1487" t="s" s="180">
        <v>592</v>
      </c>
      <c r="B1487" t="s" s="180">
        <v>205</v>
      </c>
      <c r="C1487" s="181">
        <v>10086</v>
      </c>
      <c r="D1487" s="182">
        <f>_xlfn.SUMIFS('HOLDS'!H1:H155,'HOLDS'!C1:C155,B1487)+_xlfn.SUMIFS('HOLDS'!H1:H155,'HOLDS'!C1:C155,"CH.GR.RDGSET")</f>
        <v>0</v>
      </c>
      <c r="E1487" t="s" s="183">
        <v>0</v>
      </c>
      <c r="F1487" s="184">
        <f>VLOOKUP(B1487,'HOLDS'!C1:T155,5,FALSE)</f>
        <v>195.5</v>
      </c>
      <c r="G1487" s="182">
        <f>_xlfn.SUMIFS('HOLDS'!H1:H155,'HOLDS'!C1:C155,B1487)</f>
        <v>0</v>
      </c>
      <c r="H1487" s="185">
        <f>F1487*G1487</f>
        <v>0</v>
      </c>
      <c r="I1487" s="186">
        <f>'INFO'!$D$6</f>
        <v>0</v>
      </c>
      <c r="J1487" s="186">
        <f>'INFO'!$D$7</f>
        <v>0</v>
      </c>
      <c r="K1487" t="s" s="187">
        <f>'INFO'!$D$8</f>
      </c>
      <c r="L1487" s="186">
        <f>'INFO'!$D$9</f>
        <v>0</v>
      </c>
      <c r="M1487" s="186">
        <f>'INFO'!$D$10</f>
        <v>0</v>
      </c>
      <c r="N1487" t="s" s="187">
        <f>'INFO'!$D$11</f>
      </c>
      <c r="O1487" s="186">
        <f>'INFO'!$D$13</f>
        <v>0</v>
      </c>
      <c r="P1487" s="186">
        <f>'INFO'!$D$14</f>
        <v>0</v>
      </c>
      <c r="Q1487" t="s" s="187">
        <f>'INFO'!$D$15</f>
      </c>
      <c r="R1487" s="188">
        <f>'INFO'!$D$17</f>
      </c>
      <c r="S1487" t="s" s="187">
        <f>'INFO'!$D$18</f>
      </c>
      <c r="T1487" t="s" s="187">
        <f>'INFO'!$D$19</f>
      </c>
      <c r="U1487" s="186">
        <f>'INFO'!$D$22</f>
        <v>0</v>
      </c>
      <c r="V1487" s="186">
        <f>'INFO'!$D$23</f>
        <v>0</v>
      </c>
      <c r="W1487" t="s" s="187">
        <f>'INFO'!$D$24</f>
      </c>
      <c r="X1487" s="186">
        <f>'INFO'!$D$25</f>
        <v>0</v>
      </c>
      <c r="Y1487" s="186">
        <f>'INFO'!$D$26</f>
        <v>0</v>
      </c>
      <c r="Z1487" s="186">
        <f>'INFO'!$D$27</f>
        <v>0</v>
      </c>
      <c r="AA1487" t="s" s="187">
        <f>'INFO'!$D$28</f>
      </c>
      <c r="AB1487" s="186">
        <f>'INFO'!$D$29</f>
        <v>0</v>
      </c>
      <c r="AC1487" s="189">
        <f>'INFO'!$J$10</f>
        <v>0</v>
      </c>
      <c r="AD1487" s="186">
        <f>'INFO'!$J$9</f>
        <v>0</v>
      </c>
      <c r="AE1487" s="186">
        <f>IF($G$1476&gt;0,10*$G$1476/D1487,0)</f>
        <v>0</v>
      </c>
    </row>
    <row r="1488" ht="15.35" customHeight="1">
      <c r="A1488" t="s" s="180">
        <v>593</v>
      </c>
      <c r="B1488" t="s" s="180">
        <v>207</v>
      </c>
      <c r="C1488" s="181">
        <v>10086</v>
      </c>
      <c r="D1488" s="182">
        <f>_xlfn.SUMIFS('HOLDS'!H1:H155,'HOLDS'!C1:C155,B1488)+_xlfn.SUMIFS('HOLDS'!H1:H155,'HOLDS'!C1:C155,"CH.GR.RDGSET")</f>
        <v>0</v>
      </c>
      <c r="E1488" t="s" s="183">
        <v>0</v>
      </c>
      <c r="F1488" s="184">
        <f>VLOOKUP(B1488,'HOLDS'!C1:T155,5,FALSE)</f>
        <v>237</v>
      </c>
      <c r="G1488" s="182">
        <f>_xlfn.SUMIFS('HOLDS'!H1:H155,'HOLDS'!C1:C155,B1488)</f>
        <v>0</v>
      </c>
      <c r="H1488" s="185">
        <f>F1488*G1488</f>
        <v>0</v>
      </c>
      <c r="I1488" s="186">
        <f>'INFO'!$D$6</f>
        <v>0</v>
      </c>
      <c r="J1488" s="186">
        <f>'INFO'!$D$7</f>
        <v>0</v>
      </c>
      <c r="K1488" t="s" s="187">
        <f>'INFO'!$D$8</f>
      </c>
      <c r="L1488" s="186">
        <f>'INFO'!$D$9</f>
        <v>0</v>
      </c>
      <c r="M1488" s="186">
        <f>'INFO'!$D$10</f>
        <v>0</v>
      </c>
      <c r="N1488" t="s" s="187">
        <f>'INFO'!$D$11</f>
      </c>
      <c r="O1488" s="186">
        <f>'INFO'!$D$13</f>
        <v>0</v>
      </c>
      <c r="P1488" s="186">
        <f>'INFO'!$D$14</f>
        <v>0</v>
      </c>
      <c r="Q1488" t="s" s="187">
        <f>'INFO'!$D$15</f>
      </c>
      <c r="R1488" s="188">
        <f>'INFO'!$D$17</f>
      </c>
      <c r="S1488" t="s" s="187">
        <f>'INFO'!$D$18</f>
      </c>
      <c r="T1488" t="s" s="187">
        <f>'INFO'!$D$19</f>
      </c>
      <c r="U1488" s="186">
        <f>'INFO'!$D$22</f>
        <v>0</v>
      </c>
      <c r="V1488" s="186">
        <f>'INFO'!$D$23</f>
        <v>0</v>
      </c>
      <c r="W1488" t="s" s="187">
        <f>'INFO'!$D$24</f>
      </c>
      <c r="X1488" s="186">
        <f>'INFO'!$D$25</f>
        <v>0</v>
      </c>
      <c r="Y1488" s="186">
        <f>'INFO'!$D$26</f>
        <v>0</v>
      </c>
      <c r="Z1488" s="186">
        <f>'INFO'!$D$27</f>
        <v>0</v>
      </c>
      <c r="AA1488" t="s" s="187">
        <f>'INFO'!$D$28</f>
      </c>
      <c r="AB1488" s="186">
        <f>'INFO'!$D$29</f>
        <v>0</v>
      </c>
      <c r="AC1488" s="189">
        <f>'INFO'!$J$10</f>
        <v>0</v>
      </c>
      <c r="AD1488" s="186">
        <f>'INFO'!$J$9</f>
        <v>0</v>
      </c>
      <c r="AE1488" s="186">
        <f>IF($G$1476&gt;0,10*$G$1476/D1488,0)</f>
        <v>0</v>
      </c>
    </row>
    <row r="1489" ht="15.35" customHeight="1">
      <c r="A1489" t="s" s="180">
        <v>594</v>
      </c>
      <c r="B1489" t="s" s="180">
        <v>209</v>
      </c>
      <c r="C1489" s="181">
        <v>10086</v>
      </c>
      <c r="D1489" s="182">
        <f>_xlfn.SUMIFS('HOLDS'!H1:H155,'HOLDS'!C1:C155,B1489)+_xlfn.SUMIFS('HOLDS'!H1:H155,'HOLDS'!C1:C155,"CH.GR.RDGSET")</f>
        <v>0</v>
      </c>
      <c r="E1489" t="s" s="183">
        <v>0</v>
      </c>
      <c r="F1489" s="184">
        <f>VLOOKUP(B1489,'HOLDS'!C1:T155,5,FALSE)</f>
        <v>210.5</v>
      </c>
      <c r="G1489" s="182">
        <f>_xlfn.SUMIFS('HOLDS'!H1:H155,'HOLDS'!C1:C155,B1489)</f>
        <v>0</v>
      </c>
      <c r="H1489" s="185">
        <f>F1489*G1489</f>
        <v>0</v>
      </c>
      <c r="I1489" s="186">
        <f>'INFO'!$D$6</f>
        <v>0</v>
      </c>
      <c r="J1489" s="186">
        <f>'INFO'!$D$7</f>
        <v>0</v>
      </c>
      <c r="K1489" t="s" s="187">
        <f>'INFO'!$D$8</f>
      </c>
      <c r="L1489" s="186">
        <f>'INFO'!$D$9</f>
        <v>0</v>
      </c>
      <c r="M1489" s="186">
        <f>'INFO'!$D$10</f>
        <v>0</v>
      </c>
      <c r="N1489" t="s" s="187">
        <f>'INFO'!$D$11</f>
      </c>
      <c r="O1489" s="186">
        <f>'INFO'!$D$13</f>
        <v>0</v>
      </c>
      <c r="P1489" s="186">
        <f>'INFO'!$D$14</f>
        <v>0</v>
      </c>
      <c r="Q1489" t="s" s="187">
        <f>'INFO'!$D$15</f>
      </c>
      <c r="R1489" s="188">
        <f>'INFO'!$D$17</f>
      </c>
      <c r="S1489" t="s" s="187">
        <f>'INFO'!$D$18</f>
      </c>
      <c r="T1489" t="s" s="187">
        <f>'INFO'!$D$19</f>
      </c>
      <c r="U1489" s="186">
        <f>'INFO'!$D$22</f>
        <v>0</v>
      </c>
      <c r="V1489" s="186">
        <f>'INFO'!$D$23</f>
        <v>0</v>
      </c>
      <c r="W1489" t="s" s="187">
        <f>'INFO'!$D$24</f>
      </c>
      <c r="X1489" s="186">
        <f>'INFO'!$D$25</f>
        <v>0</v>
      </c>
      <c r="Y1489" s="186">
        <f>'INFO'!$D$26</f>
        <v>0</v>
      </c>
      <c r="Z1489" s="186">
        <f>'INFO'!$D$27</f>
        <v>0</v>
      </c>
      <c r="AA1489" t="s" s="187">
        <f>'INFO'!$D$28</f>
      </c>
      <c r="AB1489" s="186">
        <f>'INFO'!$D$29</f>
        <v>0</v>
      </c>
      <c r="AC1489" s="189">
        <f>'INFO'!$J$10</f>
        <v>0</v>
      </c>
      <c r="AD1489" s="186">
        <f>'INFO'!$J$9</f>
        <v>0</v>
      </c>
      <c r="AE1489" s="186">
        <f>IF($G$1476&gt;0,10*$G$1476/D1489,0)</f>
        <v>0</v>
      </c>
    </row>
    <row r="1490" ht="15.35" customHeight="1">
      <c r="A1490" t="s" s="180">
        <v>595</v>
      </c>
      <c r="B1490" t="s" s="180">
        <v>211</v>
      </c>
      <c r="C1490" s="181">
        <v>10086</v>
      </c>
      <c r="D1490" s="182">
        <f>_xlfn.SUMIFS('HOLDS'!H1:H155,'HOLDS'!C1:C155,B1490)+_xlfn.SUMIFS('HOLDS'!H1:H155,'HOLDS'!C1:C155,"CH.GR.RDGSET")</f>
        <v>0</v>
      </c>
      <c r="E1490" t="s" s="183">
        <v>0</v>
      </c>
      <c r="F1490" s="184">
        <f>VLOOKUP(B1490,'HOLDS'!C1:T155,5,FALSE)</f>
        <v>212</v>
      </c>
      <c r="G1490" s="182">
        <f>_xlfn.SUMIFS('HOLDS'!H1:H155,'HOLDS'!C1:C155,B1490)</f>
        <v>0</v>
      </c>
      <c r="H1490" s="185">
        <f>F1490*G1490</f>
        <v>0</v>
      </c>
      <c r="I1490" s="186">
        <f>'INFO'!$D$6</f>
        <v>0</v>
      </c>
      <c r="J1490" s="186">
        <f>'INFO'!$D$7</f>
        <v>0</v>
      </c>
      <c r="K1490" t="s" s="187">
        <f>'INFO'!$D$8</f>
      </c>
      <c r="L1490" s="186">
        <f>'INFO'!$D$9</f>
        <v>0</v>
      </c>
      <c r="M1490" s="186">
        <f>'INFO'!$D$10</f>
        <v>0</v>
      </c>
      <c r="N1490" t="s" s="187">
        <f>'INFO'!$D$11</f>
      </c>
      <c r="O1490" s="186">
        <f>'INFO'!$D$13</f>
        <v>0</v>
      </c>
      <c r="P1490" s="186">
        <f>'INFO'!$D$14</f>
        <v>0</v>
      </c>
      <c r="Q1490" t="s" s="187">
        <f>'INFO'!$D$15</f>
      </c>
      <c r="R1490" s="188">
        <f>'INFO'!$D$17</f>
      </c>
      <c r="S1490" t="s" s="187">
        <f>'INFO'!$D$18</f>
      </c>
      <c r="T1490" t="s" s="187">
        <f>'INFO'!$D$19</f>
      </c>
      <c r="U1490" s="186">
        <f>'INFO'!$D$22</f>
        <v>0</v>
      </c>
      <c r="V1490" s="186">
        <f>'INFO'!$D$23</f>
        <v>0</v>
      </c>
      <c r="W1490" t="s" s="187">
        <f>'INFO'!$D$24</f>
      </c>
      <c r="X1490" s="186">
        <f>'INFO'!$D$25</f>
        <v>0</v>
      </c>
      <c r="Y1490" s="186">
        <f>'INFO'!$D$26</f>
        <v>0</v>
      </c>
      <c r="Z1490" s="186">
        <f>'INFO'!$D$27</f>
        <v>0</v>
      </c>
      <c r="AA1490" t="s" s="187">
        <f>'INFO'!$D$28</f>
      </c>
      <c r="AB1490" s="186">
        <f>'INFO'!$D$29</f>
        <v>0</v>
      </c>
      <c r="AC1490" s="189">
        <f>'INFO'!$J$10</f>
        <v>0</v>
      </c>
      <c r="AD1490" s="186">
        <f>'INFO'!$J$9</f>
        <v>0</v>
      </c>
      <c r="AE1490" s="186">
        <f>IF($G$1476&gt;0,10*$G$1476/D1490,0)</f>
        <v>0</v>
      </c>
    </row>
    <row r="1491" ht="15.35" customHeight="1">
      <c r="A1491" t="s" s="180">
        <v>596</v>
      </c>
      <c r="B1491" t="s" s="180">
        <v>213</v>
      </c>
      <c r="C1491" s="181">
        <v>10086</v>
      </c>
      <c r="D1491" s="182">
        <f>_xlfn.SUMIFS('HOLDS'!H1:H155,'HOLDS'!C1:C155,B1491)+_xlfn.SUMIFS('HOLDS'!H1:H155,'HOLDS'!C1:C155,"CH.GR.RDGSET")</f>
        <v>0</v>
      </c>
      <c r="E1491" t="s" s="183">
        <v>0</v>
      </c>
      <c r="F1491" s="184">
        <f>VLOOKUP(B1491,'HOLDS'!C1:T155,5,FALSE)</f>
        <v>155</v>
      </c>
      <c r="G1491" s="182">
        <f>_xlfn.SUMIFS('HOLDS'!H1:H155,'HOLDS'!C1:C155,B1491)</f>
        <v>0</v>
      </c>
      <c r="H1491" s="185">
        <f>F1491*G1491</f>
        <v>0</v>
      </c>
      <c r="I1491" s="186">
        <f>'INFO'!$D$6</f>
        <v>0</v>
      </c>
      <c r="J1491" s="186">
        <f>'INFO'!$D$7</f>
        <v>0</v>
      </c>
      <c r="K1491" t="s" s="187">
        <f>'INFO'!$D$8</f>
      </c>
      <c r="L1491" s="186">
        <f>'INFO'!$D$9</f>
        <v>0</v>
      </c>
      <c r="M1491" s="186">
        <f>'INFO'!$D$10</f>
        <v>0</v>
      </c>
      <c r="N1491" t="s" s="187">
        <f>'INFO'!$D$11</f>
      </c>
      <c r="O1491" s="186">
        <f>'INFO'!$D$13</f>
        <v>0</v>
      </c>
      <c r="P1491" s="186">
        <f>'INFO'!$D$14</f>
        <v>0</v>
      </c>
      <c r="Q1491" t="s" s="187">
        <f>'INFO'!$D$15</f>
      </c>
      <c r="R1491" s="188">
        <f>'INFO'!$D$17</f>
      </c>
      <c r="S1491" t="s" s="187">
        <f>'INFO'!$D$18</f>
      </c>
      <c r="T1491" t="s" s="187">
        <f>'INFO'!$D$19</f>
      </c>
      <c r="U1491" s="186">
        <f>'INFO'!$D$22</f>
        <v>0</v>
      </c>
      <c r="V1491" s="186">
        <f>'INFO'!$D$23</f>
        <v>0</v>
      </c>
      <c r="W1491" t="s" s="187">
        <f>'INFO'!$D$24</f>
      </c>
      <c r="X1491" s="186">
        <f>'INFO'!$D$25</f>
        <v>0</v>
      </c>
      <c r="Y1491" s="186">
        <f>'INFO'!$D$26</f>
        <v>0</v>
      </c>
      <c r="Z1491" s="186">
        <f>'INFO'!$D$27</f>
        <v>0</v>
      </c>
      <c r="AA1491" t="s" s="187">
        <f>'INFO'!$D$28</f>
      </c>
      <c r="AB1491" s="186">
        <f>'INFO'!$D$29</f>
        <v>0</v>
      </c>
      <c r="AC1491" s="189">
        <f>'INFO'!$J$10</f>
        <v>0</v>
      </c>
      <c r="AD1491" s="186">
        <f>'INFO'!$J$9</f>
        <v>0</v>
      </c>
      <c r="AE1491" s="186">
        <f>IF($G$1476&gt;0,10*$G$1476/D1491,0)</f>
        <v>0</v>
      </c>
    </row>
    <row r="1492" ht="15.35" customHeight="1">
      <c r="A1492" t="s" s="180">
        <v>597</v>
      </c>
      <c r="B1492" t="s" s="180">
        <v>215</v>
      </c>
      <c r="C1492" s="181">
        <v>10086</v>
      </c>
      <c r="D1492" s="182">
        <f>_xlfn.SUMIFS('HOLDS'!H1:H155,'HOLDS'!C1:C155,B1492)+_xlfn.SUMIFS('HOLDS'!H1:H155,'HOLDS'!C1:C155,"CH.GR.RDGSET")</f>
        <v>0</v>
      </c>
      <c r="E1492" t="s" s="183">
        <v>0</v>
      </c>
      <c r="F1492" s="184">
        <f>VLOOKUP(B1492,'HOLDS'!C1:T155,5,FALSE)</f>
        <v>153.5</v>
      </c>
      <c r="G1492" s="182">
        <f>_xlfn.SUMIFS('HOLDS'!H1:H155,'HOLDS'!C1:C155,B1492)</f>
        <v>0</v>
      </c>
      <c r="H1492" s="185">
        <f>F1492*G1492</f>
        <v>0</v>
      </c>
      <c r="I1492" s="186">
        <f>'INFO'!$D$6</f>
        <v>0</v>
      </c>
      <c r="J1492" s="186">
        <f>'INFO'!$D$7</f>
        <v>0</v>
      </c>
      <c r="K1492" t="s" s="187">
        <f>'INFO'!$D$8</f>
      </c>
      <c r="L1492" s="186">
        <f>'INFO'!$D$9</f>
        <v>0</v>
      </c>
      <c r="M1492" s="186">
        <f>'INFO'!$D$10</f>
        <v>0</v>
      </c>
      <c r="N1492" t="s" s="187">
        <f>'INFO'!$D$11</f>
      </c>
      <c r="O1492" s="186">
        <f>'INFO'!$D$13</f>
        <v>0</v>
      </c>
      <c r="P1492" s="186">
        <f>'INFO'!$D$14</f>
        <v>0</v>
      </c>
      <c r="Q1492" t="s" s="187">
        <f>'INFO'!$D$15</f>
      </c>
      <c r="R1492" s="188">
        <f>'INFO'!$D$17</f>
      </c>
      <c r="S1492" t="s" s="187">
        <f>'INFO'!$D$18</f>
      </c>
      <c r="T1492" t="s" s="187">
        <f>'INFO'!$D$19</f>
      </c>
      <c r="U1492" s="186">
        <f>'INFO'!$D$22</f>
        <v>0</v>
      </c>
      <c r="V1492" s="186">
        <f>'INFO'!$D$23</f>
        <v>0</v>
      </c>
      <c r="W1492" t="s" s="187">
        <f>'INFO'!$D$24</f>
      </c>
      <c r="X1492" s="186">
        <f>'INFO'!$D$25</f>
        <v>0</v>
      </c>
      <c r="Y1492" s="186">
        <f>'INFO'!$D$26</f>
        <v>0</v>
      </c>
      <c r="Z1492" s="186">
        <f>'INFO'!$D$27</f>
        <v>0</v>
      </c>
      <c r="AA1492" t="s" s="187">
        <f>'INFO'!$D$28</f>
      </c>
      <c r="AB1492" s="186">
        <f>'INFO'!$D$29</f>
        <v>0</v>
      </c>
      <c r="AC1492" s="189">
        <f>'INFO'!$J$10</f>
        <v>0</v>
      </c>
      <c r="AD1492" s="186">
        <f>'INFO'!$J$9</f>
        <v>0</v>
      </c>
      <c r="AE1492" s="186">
        <f>IF($G$1476&gt;0,10*$G$1476/D1492,0)</f>
        <v>0</v>
      </c>
    </row>
    <row r="1493" ht="15.35" customHeight="1">
      <c r="A1493" t="s" s="180">
        <v>598</v>
      </c>
      <c r="B1493" t="s" s="180">
        <v>217</v>
      </c>
      <c r="C1493" s="181">
        <v>10086</v>
      </c>
      <c r="D1493" s="182">
        <f>_xlfn.SUMIFS('HOLDS'!H1:H155,'HOLDS'!C1:C155,B1493)+_xlfn.SUMIFS('HOLDS'!H1:H155,'HOLDS'!C1:C155,"CH.GR.RDGSET")</f>
        <v>0</v>
      </c>
      <c r="E1493" t="s" s="183">
        <v>0</v>
      </c>
      <c r="F1493" s="184">
        <f>VLOOKUP(B1493,'HOLDS'!C1:T155,5,FALSE)</f>
        <v>162</v>
      </c>
      <c r="G1493" s="182">
        <f>_xlfn.SUMIFS('HOLDS'!H1:H155,'HOLDS'!C1:C155,B1493)</f>
        <v>0</v>
      </c>
      <c r="H1493" s="185">
        <f>F1493*G1493</f>
        <v>0</v>
      </c>
      <c r="I1493" s="186">
        <f>'INFO'!$D$6</f>
        <v>0</v>
      </c>
      <c r="J1493" s="186">
        <f>'INFO'!$D$7</f>
        <v>0</v>
      </c>
      <c r="K1493" t="s" s="187">
        <f>'INFO'!$D$8</f>
      </c>
      <c r="L1493" s="186">
        <f>'INFO'!$D$9</f>
        <v>0</v>
      </c>
      <c r="M1493" s="186">
        <f>'INFO'!$D$10</f>
        <v>0</v>
      </c>
      <c r="N1493" t="s" s="187">
        <f>'INFO'!$D$11</f>
      </c>
      <c r="O1493" s="186">
        <f>'INFO'!$D$13</f>
        <v>0</v>
      </c>
      <c r="P1493" s="186">
        <f>'INFO'!$D$14</f>
        <v>0</v>
      </c>
      <c r="Q1493" t="s" s="187">
        <f>'INFO'!$D$15</f>
      </c>
      <c r="R1493" s="188">
        <f>'INFO'!$D$17</f>
      </c>
      <c r="S1493" t="s" s="187">
        <f>'INFO'!$D$18</f>
      </c>
      <c r="T1493" t="s" s="187">
        <f>'INFO'!$D$19</f>
      </c>
      <c r="U1493" s="186">
        <f>'INFO'!$D$22</f>
        <v>0</v>
      </c>
      <c r="V1493" s="186">
        <f>'INFO'!$D$23</f>
        <v>0</v>
      </c>
      <c r="W1493" t="s" s="187">
        <f>'INFO'!$D$24</f>
      </c>
      <c r="X1493" s="186">
        <f>'INFO'!$D$25</f>
        <v>0</v>
      </c>
      <c r="Y1493" s="186">
        <f>'INFO'!$D$26</f>
        <v>0</v>
      </c>
      <c r="Z1493" s="186">
        <f>'INFO'!$D$27</f>
        <v>0</v>
      </c>
      <c r="AA1493" t="s" s="187">
        <f>'INFO'!$D$28</f>
      </c>
      <c r="AB1493" s="186">
        <f>'INFO'!$D$29</f>
        <v>0</v>
      </c>
      <c r="AC1493" s="189">
        <f>'INFO'!$J$10</f>
        <v>0</v>
      </c>
      <c r="AD1493" s="186">
        <f>'INFO'!$J$9</f>
        <v>0</v>
      </c>
      <c r="AE1493" s="186">
        <f>IF($G$1476&gt;0,10*$G$1476/D1493,0)</f>
        <v>0</v>
      </c>
    </row>
    <row r="1494" ht="15.35" customHeight="1">
      <c r="A1494" t="s" s="180">
        <v>599</v>
      </c>
      <c r="B1494" t="s" s="180">
        <v>219</v>
      </c>
      <c r="C1494" s="181">
        <v>10086</v>
      </c>
      <c r="D1494" s="182">
        <f>_xlfn.SUMIFS('HOLDS'!H1:H155,'HOLDS'!C1:C155,B1494)+_xlfn.SUMIFS('HOLDS'!H1:H155,'HOLDS'!C1:C155,"CH.GR.RDGSET")</f>
        <v>0</v>
      </c>
      <c r="E1494" t="s" s="183">
        <v>0</v>
      </c>
      <c r="F1494" s="184">
        <f>VLOOKUP(B1494,'HOLDS'!C1:T155,5,FALSE)</f>
        <v>204.5</v>
      </c>
      <c r="G1494" s="182">
        <f>_xlfn.SUMIFS('HOLDS'!H1:H155,'HOLDS'!C1:C155,B1494)</f>
        <v>0</v>
      </c>
      <c r="H1494" s="185">
        <f>F1494*G1494</f>
        <v>0</v>
      </c>
      <c r="I1494" s="186">
        <f>'INFO'!$D$6</f>
        <v>0</v>
      </c>
      <c r="J1494" s="186">
        <f>'INFO'!$D$7</f>
        <v>0</v>
      </c>
      <c r="K1494" t="s" s="187">
        <f>'INFO'!$D$8</f>
      </c>
      <c r="L1494" s="186">
        <f>'INFO'!$D$9</f>
        <v>0</v>
      </c>
      <c r="M1494" s="186">
        <f>'INFO'!$D$10</f>
        <v>0</v>
      </c>
      <c r="N1494" t="s" s="187">
        <f>'INFO'!$D$11</f>
      </c>
      <c r="O1494" s="186">
        <f>'INFO'!$D$13</f>
        <v>0</v>
      </c>
      <c r="P1494" s="186">
        <f>'INFO'!$D$14</f>
        <v>0</v>
      </c>
      <c r="Q1494" t="s" s="187">
        <f>'INFO'!$D$15</f>
      </c>
      <c r="R1494" s="188">
        <f>'INFO'!$D$17</f>
      </c>
      <c r="S1494" t="s" s="187">
        <f>'INFO'!$D$18</f>
      </c>
      <c r="T1494" t="s" s="187">
        <f>'INFO'!$D$19</f>
      </c>
      <c r="U1494" s="186">
        <f>'INFO'!$D$22</f>
        <v>0</v>
      </c>
      <c r="V1494" s="186">
        <f>'INFO'!$D$23</f>
        <v>0</v>
      </c>
      <c r="W1494" t="s" s="187">
        <f>'INFO'!$D$24</f>
      </c>
      <c r="X1494" s="186">
        <f>'INFO'!$D$25</f>
        <v>0</v>
      </c>
      <c r="Y1494" s="186">
        <f>'INFO'!$D$26</f>
        <v>0</v>
      </c>
      <c r="Z1494" s="186">
        <f>'INFO'!$D$27</f>
        <v>0</v>
      </c>
      <c r="AA1494" t="s" s="187">
        <f>'INFO'!$D$28</f>
      </c>
      <c r="AB1494" s="186">
        <f>'INFO'!$D$29</f>
        <v>0</v>
      </c>
      <c r="AC1494" s="189">
        <f>'INFO'!$J$10</f>
        <v>0</v>
      </c>
      <c r="AD1494" s="186">
        <f>'INFO'!$J$9</f>
        <v>0</v>
      </c>
      <c r="AE1494" s="186">
        <f>IF($G$1476&gt;0,10*$G$1476/D1494,0)</f>
        <v>0</v>
      </c>
    </row>
    <row r="1495" ht="15.35" customHeight="1">
      <c r="A1495" t="s" s="180">
        <v>600</v>
      </c>
      <c r="B1495" t="s" s="180">
        <v>221</v>
      </c>
      <c r="C1495" s="181">
        <v>10086</v>
      </c>
      <c r="D1495" s="182">
        <f>_xlfn.SUMIFS('HOLDS'!H1:H155,'HOLDS'!C1:C155,B1495)+_xlfn.SUMIFS('HOLDS'!H1:H155,'HOLDS'!C1:C155,"CH.GR.RDGSET")</f>
        <v>0</v>
      </c>
      <c r="E1495" t="s" s="183">
        <v>0</v>
      </c>
      <c r="F1495" s="184">
        <f>VLOOKUP(B1495,'HOLDS'!C1:T155,5,FALSE)</f>
        <v>193</v>
      </c>
      <c r="G1495" s="182">
        <f>_xlfn.SUMIFS('HOLDS'!H1:H155,'HOLDS'!C1:C155,B1495)</f>
        <v>0</v>
      </c>
      <c r="H1495" s="185">
        <f>F1495*G1495</f>
        <v>0</v>
      </c>
      <c r="I1495" s="186">
        <f>'INFO'!$D$6</f>
        <v>0</v>
      </c>
      <c r="J1495" s="186">
        <f>'INFO'!$D$7</f>
        <v>0</v>
      </c>
      <c r="K1495" t="s" s="187">
        <f>'INFO'!$D$8</f>
      </c>
      <c r="L1495" s="186">
        <f>'INFO'!$D$9</f>
        <v>0</v>
      </c>
      <c r="M1495" s="186">
        <f>'INFO'!$D$10</f>
        <v>0</v>
      </c>
      <c r="N1495" t="s" s="187">
        <f>'INFO'!$D$11</f>
      </c>
      <c r="O1495" s="186">
        <f>'INFO'!$D$13</f>
        <v>0</v>
      </c>
      <c r="P1495" s="186">
        <f>'INFO'!$D$14</f>
        <v>0</v>
      </c>
      <c r="Q1495" t="s" s="187">
        <f>'INFO'!$D$15</f>
      </c>
      <c r="R1495" s="188">
        <f>'INFO'!$D$17</f>
      </c>
      <c r="S1495" t="s" s="187">
        <f>'INFO'!$D$18</f>
      </c>
      <c r="T1495" t="s" s="187">
        <f>'INFO'!$D$19</f>
      </c>
      <c r="U1495" s="186">
        <f>'INFO'!$D$22</f>
        <v>0</v>
      </c>
      <c r="V1495" s="186">
        <f>'INFO'!$D$23</f>
        <v>0</v>
      </c>
      <c r="W1495" t="s" s="187">
        <f>'INFO'!$D$24</f>
      </c>
      <c r="X1495" s="186">
        <f>'INFO'!$D$25</f>
        <v>0</v>
      </c>
      <c r="Y1495" s="186">
        <f>'INFO'!$D$26</f>
        <v>0</v>
      </c>
      <c r="Z1495" s="186">
        <f>'INFO'!$D$27</f>
        <v>0</v>
      </c>
      <c r="AA1495" t="s" s="187">
        <f>'INFO'!$D$28</f>
      </c>
      <c r="AB1495" s="186">
        <f>'INFO'!$D$29</f>
        <v>0</v>
      </c>
      <c r="AC1495" s="189">
        <f>'INFO'!$J$10</f>
        <v>0</v>
      </c>
      <c r="AD1495" s="186">
        <f>'INFO'!$J$9</f>
        <v>0</v>
      </c>
      <c r="AE1495" s="186">
        <f>IF($G$1476&gt;0,10*$G$1476/D1495,0)</f>
        <v>0</v>
      </c>
    </row>
    <row r="1496" ht="15.35" customHeight="1">
      <c r="A1496" t="s" s="180">
        <v>601</v>
      </c>
      <c r="B1496" t="s" s="180">
        <v>223</v>
      </c>
      <c r="C1496" s="181">
        <v>10086</v>
      </c>
      <c r="D1496" s="182">
        <f>_xlfn.SUMIFS('HOLDS'!H1:H155,'HOLDS'!C1:C155,B1496)+_xlfn.SUMIFS('HOLDS'!H1:H155,'HOLDS'!C1:C155,"CH.GR.RDGSET")</f>
        <v>0</v>
      </c>
      <c r="E1496" t="s" s="183">
        <v>0</v>
      </c>
      <c r="F1496" s="184">
        <f>VLOOKUP(B1496,'HOLDS'!C1:T155,5,FALSE)</f>
        <v>160.5</v>
      </c>
      <c r="G1496" s="182">
        <f>_xlfn.SUMIFS('HOLDS'!H1:H155,'HOLDS'!C1:C155,B1496)</f>
        <v>0</v>
      </c>
      <c r="H1496" s="185">
        <f>F1496*G1496</f>
        <v>0</v>
      </c>
      <c r="I1496" s="186">
        <f>'INFO'!$D$6</f>
        <v>0</v>
      </c>
      <c r="J1496" s="186">
        <f>'INFO'!$D$7</f>
        <v>0</v>
      </c>
      <c r="K1496" t="s" s="187">
        <f>'INFO'!$D$8</f>
      </c>
      <c r="L1496" s="186">
        <f>'INFO'!$D$9</f>
        <v>0</v>
      </c>
      <c r="M1496" s="186">
        <f>'INFO'!$D$10</f>
        <v>0</v>
      </c>
      <c r="N1496" t="s" s="187">
        <f>'INFO'!$D$11</f>
      </c>
      <c r="O1496" s="186">
        <f>'INFO'!$D$13</f>
        <v>0</v>
      </c>
      <c r="P1496" s="186">
        <f>'INFO'!$D$14</f>
        <v>0</v>
      </c>
      <c r="Q1496" t="s" s="187">
        <f>'INFO'!$D$15</f>
      </c>
      <c r="R1496" s="188">
        <f>'INFO'!$D$17</f>
      </c>
      <c r="S1496" t="s" s="187">
        <f>'INFO'!$D$18</f>
      </c>
      <c r="T1496" t="s" s="187">
        <f>'INFO'!$D$19</f>
      </c>
      <c r="U1496" s="186">
        <f>'INFO'!$D$22</f>
        <v>0</v>
      </c>
      <c r="V1496" s="186">
        <f>'INFO'!$D$23</f>
        <v>0</v>
      </c>
      <c r="W1496" t="s" s="187">
        <f>'INFO'!$D$24</f>
      </c>
      <c r="X1496" s="186">
        <f>'INFO'!$D$25</f>
        <v>0</v>
      </c>
      <c r="Y1496" s="186">
        <f>'INFO'!$D$26</f>
        <v>0</v>
      </c>
      <c r="Z1496" s="186">
        <f>'INFO'!$D$27</f>
        <v>0</v>
      </c>
      <c r="AA1496" t="s" s="187">
        <f>'INFO'!$D$28</f>
      </c>
      <c r="AB1496" s="186">
        <f>'INFO'!$D$29</f>
        <v>0</v>
      </c>
      <c r="AC1496" s="189">
        <f>'INFO'!$J$10</f>
        <v>0</v>
      </c>
      <c r="AD1496" s="186">
        <f>'INFO'!$J$9</f>
        <v>0</v>
      </c>
      <c r="AE1496" s="186">
        <f>IF($G$1476&gt;0,10*$G$1476/D1496,0)</f>
        <v>0</v>
      </c>
    </row>
    <row r="1497" ht="15.35" customHeight="1">
      <c r="A1497" t="s" s="180">
        <v>602</v>
      </c>
      <c r="B1497" t="s" s="180">
        <v>225</v>
      </c>
      <c r="C1497" s="181">
        <v>10086</v>
      </c>
      <c r="D1497" s="182">
        <f>_xlfn.SUMIFS('HOLDS'!H1:H155,'HOLDS'!C1:C155,B1497)+_xlfn.SUMIFS('HOLDS'!H1:H155,'HOLDS'!C1:C155,"CH.GR.RDGSET")</f>
        <v>0</v>
      </c>
      <c r="E1497" t="s" s="183">
        <v>0</v>
      </c>
      <c r="F1497" s="184">
        <f>VLOOKUP(B1497,'HOLDS'!C1:T155,5,FALSE)</f>
        <v>182</v>
      </c>
      <c r="G1497" s="182">
        <f>_xlfn.SUMIFS('HOLDS'!H1:H155,'HOLDS'!C1:C155,B1497)</f>
        <v>0</v>
      </c>
      <c r="H1497" s="185">
        <f>F1497*G1497</f>
        <v>0</v>
      </c>
      <c r="I1497" s="186">
        <f>'INFO'!$D$6</f>
        <v>0</v>
      </c>
      <c r="J1497" s="186">
        <f>'INFO'!$D$7</f>
        <v>0</v>
      </c>
      <c r="K1497" t="s" s="187">
        <f>'INFO'!$D$8</f>
      </c>
      <c r="L1497" s="186">
        <f>'INFO'!$D$9</f>
        <v>0</v>
      </c>
      <c r="M1497" s="186">
        <f>'INFO'!$D$10</f>
        <v>0</v>
      </c>
      <c r="N1497" t="s" s="187">
        <f>'INFO'!$D$11</f>
      </c>
      <c r="O1497" s="186">
        <f>'INFO'!$D$13</f>
        <v>0</v>
      </c>
      <c r="P1497" s="186">
        <f>'INFO'!$D$14</f>
        <v>0</v>
      </c>
      <c r="Q1497" t="s" s="187">
        <f>'INFO'!$D$15</f>
      </c>
      <c r="R1497" s="188">
        <f>'INFO'!$D$17</f>
      </c>
      <c r="S1497" t="s" s="187">
        <f>'INFO'!$D$18</f>
      </c>
      <c r="T1497" t="s" s="187">
        <f>'INFO'!$D$19</f>
      </c>
      <c r="U1497" s="186">
        <f>'INFO'!$D$22</f>
        <v>0</v>
      </c>
      <c r="V1497" s="186">
        <f>'INFO'!$D$23</f>
        <v>0</v>
      </c>
      <c r="W1497" t="s" s="187">
        <f>'INFO'!$D$24</f>
      </c>
      <c r="X1497" s="186">
        <f>'INFO'!$D$25</f>
        <v>0</v>
      </c>
      <c r="Y1497" s="186">
        <f>'INFO'!$D$26</f>
        <v>0</v>
      </c>
      <c r="Z1497" s="186">
        <f>'INFO'!$D$27</f>
        <v>0</v>
      </c>
      <c r="AA1497" t="s" s="187">
        <f>'INFO'!$D$28</f>
      </c>
      <c r="AB1497" s="186">
        <f>'INFO'!$D$29</f>
        <v>0</v>
      </c>
      <c r="AC1497" s="189">
        <f>'INFO'!$J$10</f>
        <v>0</v>
      </c>
      <c r="AD1497" s="186">
        <f>'INFO'!$J$9</f>
        <v>0</v>
      </c>
      <c r="AE1497" s="186">
        <f>IF($G$1476&gt;0,10*$G$1476/D1497,0)</f>
        <v>0</v>
      </c>
    </row>
    <row r="1498" ht="15.35" customHeight="1">
      <c r="A1498" t="s" s="180">
        <v>603</v>
      </c>
      <c r="B1498" t="s" s="180">
        <v>227</v>
      </c>
      <c r="C1498" s="181">
        <v>10086</v>
      </c>
      <c r="D1498" s="182">
        <f>_xlfn.SUMIFS('HOLDS'!H1:H155,'HOLDS'!C1:C155,B1498)+_xlfn.SUMIFS('HOLDS'!H1:H155,'HOLDS'!C1:C155,"CH.GR.RDGSET")</f>
        <v>0</v>
      </c>
      <c r="E1498" t="s" s="183">
        <v>0</v>
      </c>
      <c r="F1498" s="184">
        <f>VLOOKUP(B1498,'HOLDS'!C1:T155,5,FALSE)</f>
        <v>145</v>
      </c>
      <c r="G1498" s="182">
        <f>_xlfn.SUMIFS('HOLDS'!H1:H155,'HOLDS'!C1:C155,B1498)</f>
        <v>0</v>
      </c>
      <c r="H1498" s="185">
        <f>F1498*G1498</f>
        <v>0</v>
      </c>
      <c r="I1498" s="186">
        <f>'INFO'!$D$6</f>
        <v>0</v>
      </c>
      <c r="J1498" s="186">
        <f>'INFO'!$D$7</f>
        <v>0</v>
      </c>
      <c r="K1498" t="s" s="187">
        <f>'INFO'!$D$8</f>
      </c>
      <c r="L1498" s="186">
        <f>'INFO'!$D$9</f>
        <v>0</v>
      </c>
      <c r="M1498" s="186">
        <f>'INFO'!$D$10</f>
        <v>0</v>
      </c>
      <c r="N1498" t="s" s="187">
        <f>'INFO'!$D$11</f>
      </c>
      <c r="O1498" s="186">
        <f>'INFO'!$D$13</f>
        <v>0</v>
      </c>
      <c r="P1498" s="186">
        <f>'INFO'!$D$14</f>
        <v>0</v>
      </c>
      <c r="Q1498" t="s" s="187">
        <f>'INFO'!$D$15</f>
      </c>
      <c r="R1498" s="188">
        <f>'INFO'!$D$17</f>
      </c>
      <c r="S1498" t="s" s="187">
        <f>'INFO'!$D$18</f>
      </c>
      <c r="T1498" t="s" s="187">
        <f>'INFO'!$D$19</f>
      </c>
      <c r="U1498" s="186">
        <f>'INFO'!$D$22</f>
        <v>0</v>
      </c>
      <c r="V1498" s="186">
        <f>'INFO'!$D$23</f>
        <v>0</v>
      </c>
      <c r="W1498" t="s" s="187">
        <f>'INFO'!$D$24</f>
      </c>
      <c r="X1498" s="186">
        <f>'INFO'!$D$25</f>
        <v>0</v>
      </c>
      <c r="Y1498" s="186">
        <f>'INFO'!$D$26</f>
        <v>0</v>
      </c>
      <c r="Z1498" s="186">
        <f>'INFO'!$D$27</f>
        <v>0</v>
      </c>
      <c r="AA1498" t="s" s="187">
        <f>'INFO'!$D$28</f>
      </c>
      <c r="AB1498" s="186">
        <f>'INFO'!$D$29</f>
        <v>0</v>
      </c>
      <c r="AC1498" s="189">
        <f>'INFO'!$J$10</f>
        <v>0</v>
      </c>
      <c r="AD1498" s="186">
        <f>'INFO'!$J$9</f>
        <v>0</v>
      </c>
      <c r="AE1498" s="186">
        <f>IF($G$1476&gt;0,10*$G$1476/D1498,0)</f>
        <v>0</v>
      </c>
    </row>
    <row r="1499" ht="15.35" customHeight="1">
      <c r="A1499" t="s" s="180">
        <v>604</v>
      </c>
      <c r="B1499" t="s" s="180">
        <v>229</v>
      </c>
      <c r="C1499" s="181">
        <v>10086</v>
      </c>
      <c r="D1499" s="182">
        <f>_xlfn.SUMIFS('HOLDS'!H1:H155,'HOLDS'!C1:C155,B1499)+_xlfn.SUMIFS('HOLDS'!H1:H155,'HOLDS'!C1:C155,"CH.GR.RDGSET")</f>
        <v>0</v>
      </c>
      <c r="E1499" t="s" s="183">
        <v>0</v>
      </c>
      <c r="F1499" s="184">
        <f>VLOOKUP(B1499,'HOLDS'!C1:T155,5,FALSE)</f>
        <v>153</v>
      </c>
      <c r="G1499" s="182">
        <f>_xlfn.SUMIFS('HOLDS'!H1:H155,'HOLDS'!C1:C155,B1499)</f>
        <v>0</v>
      </c>
      <c r="H1499" s="185">
        <f>F1499*G1499</f>
        <v>0</v>
      </c>
      <c r="I1499" s="186">
        <f>'INFO'!$D$6</f>
        <v>0</v>
      </c>
      <c r="J1499" s="186">
        <f>'INFO'!$D$7</f>
        <v>0</v>
      </c>
      <c r="K1499" t="s" s="187">
        <f>'INFO'!$D$8</f>
      </c>
      <c r="L1499" s="186">
        <f>'INFO'!$D$9</f>
        <v>0</v>
      </c>
      <c r="M1499" s="186">
        <f>'INFO'!$D$10</f>
        <v>0</v>
      </c>
      <c r="N1499" t="s" s="187">
        <f>'INFO'!$D$11</f>
      </c>
      <c r="O1499" s="186">
        <f>'INFO'!$D$13</f>
        <v>0</v>
      </c>
      <c r="P1499" s="186">
        <f>'INFO'!$D$14</f>
        <v>0</v>
      </c>
      <c r="Q1499" t="s" s="187">
        <f>'INFO'!$D$15</f>
      </c>
      <c r="R1499" s="188">
        <f>'INFO'!$D$17</f>
      </c>
      <c r="S1499" t="s" s="187">
        <f>'INFO'!$D$18</f>
      </c>
      <c r="T1499" t="s" s="187">
        <f>'INFO'!$D$19</f>
      </c>
      <c r="U1499" s="186">
        <f>'INFO'!$D$22</f>
        <v>0</v>
      </c>
      <c r="V1499" s="186">
        <f>'INFO'!$D$23</f>
        <v>0</v>
      </c>
      <c r="W1499" t="s" s="187">
        <f>'INFO'!$D$24</f>
      </c>
      <c r="X1499" s="186">
        <f>'INFO'!$D$25</f>
        <v>0</v>
      </c>
      <c r="Y1499" s="186">
        <f>'INFO'!$D$26</f>
        <v>0</v>
      </c>
      <c r="Z1499" s="186">
        <f>'INFO'!$D$27</f>
        <v>0</v>
      </c>
      <c r="AA1499" t="s" s="187">
        <f>'INFO'!$D$28</f>
      </c>
      <c r="AB1499" s="186">
        <f>'INFO'!$D$29</f>
        <v>0</v>
      </c>
      <c r="AC1499" s="189">
        <f>'INFO'!$J$10</f>
        <v>0</v>
      </c>
      <c r="AD1499" s="186">
        <f>'INFO'!$J$9</f>
        <v>0</v>
      </c>
      <c r="AE1499" s="186">
        <f>IF($G$1476&gt;0,10*$G$1476/D1499,0)</f>
        <v>0</v>
      </c>
    </row>
    <row r="1500" ht="15.35" customHeight="1">
      <c r="A1500" t="s" s="180">
        <v>605</v>
      </c>
      <c r="B1500" t="s" s="180">
        <v>231</v>
      </c>
      <c r="C1500" s="181">
        <v>10086</v>
      </c>
      <c r="D1500" s="182">
        <f>_xlfn.SUMIFS('HOLDS'!H1:H155,'HOLDS'!C1:C155,B1500)+_xlfn.SUMIFS('HOLDS'!H1:H155,'HOLDS'!C1:C155,"CH.GR.RDGSET")</f>
        <v>0</v>
      </c>
      <c r="E1500" t="s" s="183">
        <v>0</v>
      </c>
      <c r="F1500" s="184">
        <f>VLOOKUP(B1500,'HOLDS'!C1:T155,5,FALSE)</f>
        <v>165.5</v>
      </c>
      <c r="G1500" s="182">
        <f>_xlfn.SUMIFS('HOLDS'!H1:H155,'HOLDS'!C1:C155,B1500)</f>
        <v>0</v>
      </c>
      <c r="H1500" s="185">
        <f>F1500*G1500</f>
        <v>0</v>
      </c>
      <c r="I1500" s="186">
        <f>'INFO'!$D$6</f>
        <v>0</v>
      </c>
      <c r="J1500" s="186">
        <f>'INFO'!$D$7</f>
        <v>0</v>
      </c>
      <c r="K1500" t="s" s="187">
        <f>'INFO'!$D$8</f>
      </c>
      <c r="L1500" s="186">
        <f>'INFO'!$D$9</f>
        <v>0</v>
      </c>
      <c r="M1500" s="186">
        <f>'INFO'!$D$10</f>
        <v>0</v>
      </c>
      <c r="N1500" t="s" s="187">
        <f>'INFO'!$D$11</f>
      </c>
      <c r="O1500" s="186">
        <f>'INFO'!$D$13</f>
        <v>0</v>
      </c>
      <c r="P1500" s="186">
        <f>'INFO'!$D$14</f>
        <v>0</v>
      </c>
      <c r="Q1500" t="s" s="187">
        <f>'INFO'!$D$15</f>
      </c>
      <c r="R1500" s="188">
        <f>'INFO'!$D$17</f>
      </c>
      <c r="S1500" t="s" s="187">
        <f>'INFO'!$D$18</f>
      </c>
      <c r="T1500" t="s" s="187">
        <f>'INFO'!$D$19</f>
      </c>
      <c r="U1500" s="186">
        <f>'INFO'!$D$22</f>
        <v>0</v>
      </c>
      <c r="V1500" s="186">
        <f>'INFO'!$D$23</f>
        <v>0</v>
      </c>
      <c r="W1500" t="s" s="187">
        <f>'INFO'!$D$24</f>
      </c>
      <c r="X1500" s="186">
        <f>'INFO'!$D$25</f>
        <v>0</v>
      </c>
      <c r="Y1500" s="186">
        <f>'INFO'!$D$26</f>
        <v>0</v>
      </c>
      <c r="Z1500" s="186">
        <f>'INFO'!$D$27</f>
        <v>0</v>
      </c>
      <c r="AA1500" t="s" s="187">
        <f>'INFO'!$D$28</f>
      </c>
      <c r="AB1500" s="186">
        <f>'INFO'!$D$29</f>
        <v>0</v>
      </c>
      <c r="AC1500" s="189">
        <f>'INFO'!$J$10</f>
        <v>0</v>
      </c>
      <c r="AD1500" s="186">
        <f>'INFO'!$J$9</f>
        <v>0</v>
      </c>
      <c r="AE1500" s="186">
        <f>IF($G$1476&gt;0,10*$G$1476/D1500,0)</f>
        <v>0</v>
      </c>
    </row>
    <row r="1501" ht="15.35" customHeight="1">
      <c r="A1501" t="s" s="180">
        <v>606</v>
      </c>
      <c r="B1501" t="s" s="180">
        <v>233</v>
      </c>
      <c r="C1501" s="181">
        <v>10086</v>
      </c>
      <c r="D1501" s="182">
        <f>_xlfn.SUMIFS('HOLDS'!H1:H155,'HOLDS'!C1:C155,B1501)+_xlfn.SUMIFS('HOLDS'!H1:H155,'HOLDS'!C1:C155,"CH.GR.RDGSET")</f>
        <v>0</v>
      </c>
      <c r="E1501" t="s" s="183">
        <v>0</v>
      </c>
      <c r="F1501" s="184">
        <f>VLOOKUP(B1501,'HOLDS'!C1:T155,5,FALSE)</f>
        <v>167</v>
      </c>
      <c r="G1501" s="182">
        <f>_xlfn.SUMIFS('HOLDS'!H1:H155,'HOLDS'!C1:C155,B1501)</f>
        <v>0</v>
      </c>
      <c r="H1501" s="185">
        <f>F1501*G1501</f>
        <v>0</v>
      </c>
      <c r="I1501" s="186">
        <f>'INFO'!$D$6</f>
        <v>0</v>
      </c>
      <c r="J1501" s="186">
        <f>'INFO'!$D$7</f>
        <v>0</v>
      </c>
      <c r="K1501" t="s" s="187">
        <f>'INFO'!$D$8</f>
      </c>
      <c r="L1501" s="186">
        <f>'INFO'!$D$9</f>
        <v>0</v>
      </c>
      <c r="M1501" s="186">
        <f>'INFO'!$D$10</f>
        <v>0</v>
      </c>
      <c r="N1501" t="s" s="187">
        <f>'INFO'!$D$11</f>
      </c>
      <c r="O1501" s="186">
        <f>'INFO'!$D$13</f>
        <v>0</v>
      </c>
      <c r="P1501" s="186">
        <f>'INFO'!$D$14</f>
        <v>0</v>
      </c>
      <c r="Q1501" t="s" s="187">
        <f>'INFO'!$D$15</f>
      </c>
      <c r="R1501" s="188">
        <f>'INFO'!$D$17</f>
      </c>
      <c r="S1501" t="s" s="187">
        <f>'INFO'!$D$18</f>
      </c>
      <c r="T1501" t="s" s="187">
        <f>'INFO'!$D$19</f>
      </c>
      <c r="U1501" s="186">
        <f>'INFO'!$D$22</f>
        <v>0</v>
      </c>
      <c r="V1501" s="186">
        <f>'INFO'!$D$23</f>
        <v>0</v>
      </c>
      <c r="W1501" t="s" s="187">
        <f>'INFO'!$D$24</f>
      </c>
      <c r="X1501" s="186">
        <f>'INFO'!$D$25</f>
        <v>0</v>
      </c>
      <c r="Y1501" s="186">
        <f>'INFO'!$D$26</f>
        <v>0</v>
      </c>
      <c r="Z1501" s="186">
        <f>'INFO'!$D$27</f>
        <v>0</v>
      </c>
      <c r="AA1501" t="s" s="187">
        <f>'INFO'!$D$28</f>
      </c>
      <c r="AB1501" s="186">
        <f>'INFO'!$D$29</f>
        <v>0</v>
      </c>
      <c r="AC1501" s="189">
        <f>'INFO'!$J$10</f>
        <v>0</v>
      </c>
      <c r="AD1501" s="186">
        <f>'INFO'!$J$9</f>
        <v>0</v>
      </c>
      <c r="AE1501" s="186">
        <f>IF($G$1476&gt;0,10*$G$1476/D1501,0)</f>
        <v>0</v>
      </c>
    </row>
    <row r="1502" ht="15.35" customHeight="1">
      <c r="A1502" t="s" s="180">
        <v>607</v>
      </c>
      <c r="B1502" t="s" s="180">
        <v>235</v>
      </c>
      <c r="C1502" s="181">
        <v>10086</v>
      </c>
      <c r="D1502" s="182">
        <f>_xlfn.SUMIFS('HOLDS'!H1:H155,'HOLDS'!C1:C155,B1502)+_xlfn.SUMIFS('HOLDS'!H1:H155,'HOLDS'!C1:C155,"CH.GR.RDGSET")</f>
        <v>0</v>
      </c>
      <c r="E1502" t="s" s="183">
        <v>0</v>
      </c>
      <c r="F1502" s="184">
        <f>VLOOKUP(B1502,'HOLDS'!C1:T155,5,FALSE)</f>
        <v>150</v>
      </c>
      <c r="G1502" s="182">
        <f>_xlfn.SUMIFS('HOLDS'!H1:H155,'HOLDS'!C1:C155,B1502)</f>
        <v>0</v>
      </c>
      <c r="H1502" s="185">
        <f>F1502*G1502</f>
        <v>0</v>
      </c>
      <c r="I1502" s="186">
        <f>'INFO'!$D$6</f>
        <v>0</v>
      </c>
      <c r="J1502" s="186">
        <f>'INFO'!$D$7</f>
        <v>0</v>
      </c>
      <c r="K1502" t="s" s="187">
        <f>'INFO'!$D$8</f>
      </c>
      <c r="L1502" s="186">
        <f>'INFO'!$D$9</f>
        <v>0</v>
      </c>
      <c r="M1502" s="186">
        <f>'INFO'!$D$10</f>
        <v>0</v>
      </c>
      <c r="N1502" t="s" s="187">
        <f>'INFO'!$D$11</f>
      </c>
      <c r="O1502" s="186">
        <f>'INFO'!$D$13</f>
        <v>0</v>
      </c>
      <c r="P1502" s="186">
        <f>'INFO'!$D$14</f>
        <v>0</v>
      </c>
      <c r="Q1502" t="s" s="187">
        <f>'INFO'!$D$15</f>
      </c>
      <c r="R1502" s="188">
        <f>'INFO'!$D$17</f>
      </c>
      <c r="S1502" t="s" s="187">
        <f>'INFO'!$D$18</f>
      </c>
      <c r="T1502" t="s" s="187">
        <f>'INFO'!$D$19</f>
      </c>
      <c r="U1502" s="186">
        <f>'INFO'!$D$22</f>
        <v>0</v>
      </c>
      <c r="V1502" s="186">
        <f>'INFO'!$D$23</f>
        <v>0</v>
      </c>
      <c r="W1502" t="s" s="187">
        <f>'INFO'!$D$24</f>
      </c>
      <c r="X1502" s="186">
        <f>'INFO'!$D$25</f>
        <v>0</v>
      </c>
      <c r="Y1502" s="186">
        <f>'INFO'!$D$26</f>
        <v>0</v>
      </c>
      <c r="Z1502" s="186">
        <f>'INFO'!$D$27</f>
        <v>0</v>
      </c>
      <c r="AA1502" t="s" s="187">
        <f>'INFO'!$D$28</f>
      </c>
      <c r="AB1502" s="186">
        <f>'INFO'!$D$29</f>
        <v>0</v>
      </c>
      <c r="AC1502" s="189">
        <f>'INFO'!$J$10</f>
        <v>0</v>
      </c>
      <c r="AD1502" s="186">
        <f>'INFO'!$J$9</f>
        <v>0</v>
      </c>
      <c r="AE1502" s="186">
        <f>IF($G$1476&gt;0,10*$G$1476/D1502,0)</f>
        <v>0</v>
      </c>
    </row>
    <row r="1503" ht="15.35" customHeight="1">
      <c r="A1503" t="s" s="180">
        <v>608</v>
      </c>
      <c r="B1503" t="s" s="180">
        <v>237</v>
      </c>
      <c r="C1503" s="181">
        <v>10086</v>
      </c>
      <c r="D1503" s="182">
        <f>_xlfn.SUMIFS('HOLDS'!H1:H155,'HOLDS'!C1:C155,B1503)+_xlfn.SUMIFS('HOLDS'!H1:H155,'HOLDS'!C1:C155,"CH.GR.RDGSET")</f>
        <v>0</v>
      </c>
      <c r="E1503" t="s" s="183">
        <v>0</v>
      </c>
      <c r="F1503" s="184">
        <f>VLOOKUP(B1503,'HOLDS'!C1:T155,5,FALSE)</f>
        <v>185</v>
      </c>
      <c r="G1503" s="182">
        <f>_xlfn.SUMIFS('HOLDS'!H1:H155,'HOLDS'!C1:C155,B1503)</f>
        <v>0</v>
      </c>
      <c r="H1503" s="185">
        <f>F1503*G1503</f>
        <v>0</v>
      </c>
      <c r="I1503" s="186">
        <f>'INFO'!$D$6</f>
        <v>0</v>
      </c>
      <c r="J1503" s="186">
        <f>'INFO'!$D$7</f>
        <v>0</v>
      </c>
      <c r="K1503" t="s" s="187">
        <f>'INFO'!$D$8</f>
      </c>
      <c r="L1503" s="186">
        <f>'INFO'!$D$9</f>
        <v>0</v>
      </c>
      <c r="M1503" s="186">
        <f>'INFO'!$D$10</f>
        <v>0</v>
      </c>
      <c r="N1503" t="s" s="187">
        <f>'INFO'!$D$11</f>
      </c>
      <c r="O1503" s="186">
        <f>'INFO'!$D$13</f>
        <v>0</v>
      </c>
      <c r="P1503" s="186">
        <f>'INFO'!$D$14</f>
        <v>0</v>
      </c>
      <c r="Q1503" t="s" s="187">
        <f>'INFO'!$D$15</f>
      </c>
      <c r="R1503" s="188">
        <f>'INFO'!$D$17</f>
      </c>
      <c r="S1503" t="s" s="187">
        <f>'INFO'!$D$18</f>
      </c>
      <c r="T1503" t="s" s="187">
        <f>'INFO'!$D$19</f>
      </c>
      <c r="U1503" s="186">
        <f>'INFO'!$D$22</f>
        <v>0</v>
      </c>
      <c r="V1503" s="186">
        <f>'INFO'!$D$23</f>
        <v>0</v>
      </c>
      <c r="W1503" t="s" s="187">
        <f>'INFO'!$D$24</f>
      </c>
      <c r="X1503" s="186">
        <f>'INFO'!$D$25</f>
        <v>0</v>
      </c>
      <c r="Y1503" s="186">
        <f>'INFO'!$D$26</f>
        <v>0</v>
      </c>
      <c r="Z1503" s="186">
        <f>'INFO'!$D$27</f>
        <v>0</v>
      </c>
      <c r="AA1503" t="s" s="187">
        <f>'INFO'!$D$28</f>
      </c>
      <c r="AB1503" s="186">
        <f>'INFO'!$D$29</f>
        <v>0</v>
      </c>
      <c r="AC1503" s="189">
        <f>'INFO'!$J$10</f>
        <v>0</v>
      </c>
      <c r="AD1503" s="186">
        <f>'INFO'!$J$9</f>
        <v>0</v>
      </c>
      <c r="AE1503" s="186">
        <f>IF($G$1476&gt;0,10*$G$1476/D1503,0)</f>
        <v>0</v>
      </c>
    </row>
    <row r="1504" ht="15.35" customHeight="1">
      <c r="A1504" t="s" s="180">
        <v>609</v>
      </c>
      <c r="B1504" t="s" s="180">
        <v>239</v>
      </c>
      <c r="C1504" s="181">
        <v>10086</v>
      </c>
      <c r="D1504" s="182">
        <f>_xlfn.SUMIFS('HOLDS'!H1:H155,'HOLDS'!C1:C155,B1504)+_xlfn.SUMIFS('HOLDS'!H1:H155,'HOLDS'!C1:C155,"CH.GR.RDGSET")</f>
        <v>0</v>
      </c>
      <c r="E1504" t="s" s="183">
        <v>0</v>
      </c>
      <c r="F1504" s="184">
        <f>VLOOKUP(B1504,'HOLDS'!C1:T155,5,FALSE)</f>
        <v>145.5</v>
      </c>
      <c r="G1504" s="182">
        <f>_xlfn.SUMIFS('HOLDS'!H1:H155,'HOLDS'!C1:C155,B1504)</f>
        <v>0</v>
      </c>
      <c r="H1504" s="185">
        <f>F1504*G1504</f>
        <v>0</v>
      </c>
      <c r="I1504" s="186">
        <f>'INFO'!$D$6</f>
        <v>0</v>
      </c>
      <c r="J1504" s="186">
        <f>'INFO'!$D$7</f>
        <v>0</v>
      </c>
      <c r="K1504" t="s" s="187">
        <f>'INFO'!$D$8</f>
      </c>
      <c r="L1504" s="186">
        <f>'INFO'!$D$9</f>
        <v>0</v>
      </c>
      <c r="M1504" s="186">
        <f>'INFO'!$D$10</f>
        <v>0</v>
      </c>
      <c r="N1504" t="s" s="187">
        <f>'INFO'!$D$11</f>
      </c>
      <c r="O1504" s="186">
        <f>'INFO'!$D$13</f>
        <v>0</v>
      </c>
      <c r="P1504" s="186">
        <f>'INFO'!$D$14</f>
        <v>0</v>
      </c>
      <c r="Q1504" t="s" s="187">
        <f>'INFO'!$D$15</f>
      </c>
      <c r="R1504" s="188">
        <f>'INFO'!$D$17</f>
      </c>
      <c r="S1504" t="s" s="187">
        <f>'INFO'!$D$18</f>
      </c>
      <c r="T1504" t="s" s="187">
        <f>'INFO'!$D$19</f>
      </c>
      <c r="U1504" s="186">
        <f>'INFO'!$D$22</f>
        <v>0</v>
      </c>
      <c r="V1504" s="186">
        <f>'INFO'!$D$23</f>
        <v>0</v>
      </c>
      <c r="W1504" t="s" s="187">
        <f>'INFO'!$D$24</f>
      </c>
      <c r="X1504" s="186">
        <f>'INFO'!$D$25</f>
        <v>0</v>
      </c>
      <c r="Y1504" s="186">
        <f>'INFO'!$D$26</f>
        <v>0</v>
      </c>
      <c r="Z1504" s="186">
        <f>'INFO'!$D$27</f>
        <v>0</v>
      </c>
      <c r="AA1504" t="s" s="187">
        <f>'INFO'!$D$28</f>
      </c>
      <c r="AB1504" s="186">
        <f>'INFO'!$D$29</f>
        <v>0</v>
      </c>
      <c r="AC1504" s="189">
        <f>'INFO'!$J$10</f>
        <v>0</v>
      </c>
      <c r="AD1504" s="186">
        <f>'INFO'!$J$9</f>
        <v>0</v>
      </c>
      <c r="AE1504" s="186">
        <f>IF($G$1476&gt;0,10*$G$1476/D1504,0)</f>
        <v>0</v>
      </c>
    </row>
    <row r="1505" ht="15.35" customHeight="1">
      <c r="A1505" t="s" s="180">
        <v>610</v>
      </c>
      <c r="B1505" t="s" s="180">
        <v>241</v>
      </c>
      <c r="C1505" s="181">
        <v>10086</v>
      </c>
      <c r="D1505" s="182">
        <f>_xlfn.SUMIFS('HOLDS'!H1:H155,'HOLDS'!C1:C155,B1505)+_xlfn.SUMIFS('HOLDS'!H1:H155,'HOLDS'!C1:C155,"CH.GR.RDGSET")</f>
        <v>0</v>
      </c>
      <c r="E1505" t="s" s="183">
        <v>0</v>
      </c>
      <c r="F1505" s="184">
        <f>VLOOKUP(B1505,'HOLDS'!C1:T155,5,FALSE)</f>
        <v>181</v>
      </c>
      <c r="G1505" s="182">
        <f>_xlfn.SUMIFS('HOLDS'!H1:H155,'HOLDS'!C1:C155,B1505)</f>
        <v>0</v>
      </c>
      <c r="H1505" s="185">
        <f>F1505*G1505</f>
        <v>0</v>
      </c>
      <c r="I1505" s="186">
        <f>'INFO'!$D$6</f>
        <v>0</v>
      </c>
      <c r="J1505" s="186">
        <f>'INFO'!$D$7</f>
        <v>0</v>
      </c>
      <c r="K1505" t="s" s="187">
        <f>'INFO'!$D$8</f>
      </c>
      <c r="L1505" s="186">
        <f>'INFO'!$D$9</f>
        <v>0</v>
      </c>
      <c r="M1505" s="186">
        <f>'INFO'!$D$10</f>
        <v>0</v>
      </c>
      <c r="N1505" t="s" s="187">
        <f>'INFO'!$D$11</f>
      </c>
      <c r="O1505" s="186">
        <f>'INFO'!$D$13</f>
        <v>0</v>
      </c>
      <c r="P1505" s="186">
        <f>'INFO'!$D$14</f>
        <v>0</v>
      </c>
      <c r="Q1505" t="s" s="187">
        <f>'INFO'!$D$15</f>
      </c>
      <c r="R1505" s="188">
        <f>'INFO'!$D$17</f>
      </c>
      <c r="S1505" t="s" s="187">
        <f>'INFO'!$D$18</f>
      </c>
      <c r="T1505" t="s" s="187">
        <f>'INFO'!$D$19</f>
      </c>
      <c r="U1505" s="186">
        <f>'INFO'!$D$22</f>
        <v>0</v>
      </c>
      <c r="V1505" s="186">
        <f>'INFO'!$D$23</f>
        <v>0</v>
      </c>
      <c r="W1505" t="s" s="187">
        <f>'INFO'!$D$24</f>
      </c>
      <c r="X1505" s="186">
        <f>'INFO'!$D$25</f>
        <v>0</v>
      </c>
      <c r="Y1505" s="186">
        <f>'INFO'!$D$26</f>
        <v>0</v>
      </c>
      <c r="Z1505" s="186">
        <f>'INFO'!$D$27</f>
        <v>0</v>
      </c>
      <c r="AA1505" t="s" s="187">
        <f>'INFO'!$D$28</f>
      </c>
      <c r="AB1505" s="186">
        <f>'INFO'!$D$29</f>
        <v>0</v>
      </c>
      <c r="AC1505" s="189">
        <f>'INFO'!$J$10</f>
        <v>0</v>
      </c>
      <c r="AD1505" s="186">
        <f>'INFO'!$J$9</f>
        <v>0</v>
      </c>
      <c r="AE1505" s="186">
        <f>IF($G$1476&gt;0,10*$G$1476/D1505,0)</f>
        <v>0</v>
      </c>
    </row>
    <row r="1506" ht="15.35" customHeight="1">
      <c r="A1506" t="s" s="180">
        <v>611</v>
      </c>
      <c r="B1506" t="s" s="180">
        <v>243</v>
      </c>
      <c r="C1506" s="181">
        <v>10086</v>
      </c>
      <c r="D1506" s="182">
        <f>_xlfn.SUMIFS('HOLDS'!H1:H155,'HOLDS'!C1:C155,B1506)+_xlfn.SUMIFS('HOLDS'!H1:H155,'HOLDS'!C1:C155,"CH.GR.RDGSET")</f>
        <v>0</v>
      </c>
      <c r="E1506" t="s" s="183">
        <v>0</v>
      </c>
      <c r="F1506" s="184">
        <f>VLOOKUP(B1506,'HOLDS'!C1:T155,5,FALSE)</f>
        <v>168.5</v>
      </c>
      <c r="G1506" s="182">
        <f>_xlfn.SUMIFS('HOLDS'!H1:H155,'HOLDS'!C1:C155,B1506)</f>
        <v>0</v>
      </c>
      <c r="H1506" s="185">
        <f>F1506*G1506</f>
        <v>0</v>
      </c>
      <c r="I1506" s="186">
        <f>'INFO'!$D$6</f>
        <v>0</v>
      </c>
      <c r="J1506" s="186">
        <f>'INFO'!$D$7</f>
        <v>0</v>
      </c>
      <c r="K1506" t="s" s="187">
        <f>'INFO'!$D$8</f>
      </c>
      <c r="L1506" s="186">
        <f>'INFO'!$D$9</f>
        <v>0</v>
      </c>
      <c r="M1506" s="186">
        <f>'INFO'!$D$10</f>
        <v>0</v>
      </c>
      <c r="N1506" t="s" s="187">
        <f>'INFO'!$D$11</f>
      </c>
      <c r="O1506" s="186">
        <f>'INFO'!$D$13</f>
        <v>0</v>
      </c>
      <c r="P1506" s="186">
        <f>'INFO'!$D$14</f>
        <v>0</v>
      </c>
      <c r="Q1506" t="s" s="187">
        <f>'INFO'!$D$15</f>
      </c>
      <c r="R1506" s="188">
        <f>'INFO'!$D$17</f>
      </c>
      <c r="S1506" t="s" s="187">
        <f>'INFO'!$D$18</f>
      </c>
      <c r="T1506" t="s" s="187">
        <f>'INFO'!$D$19</f>
      </c>
      <c r="U1506" s="186">
        <f>'INFO'!$D$22</f>
        <v>0</v>
      </c>
      <c r="V1506" s="186">
        <f>'INFO'!$D$23</f>
        <v>0</v>
      </c>
      <c r="W1506" t="s" s="187">
        <f>'INFO'!$D$24</f>
      </c>
      <c r="X1506" s="186">
        <f>'INFO'!$D$25</f>
        <v>0</v>
      </c>
      <c r="Y1506" s="186">
        <f>'INFO'!$D$26</f>
        <v>0</v>
      </c>
      <c r="Z1506" s="186">
        <f>'INFO'!$D$27</f>
        <v>0</v>
      </c>
      <c r="AA1506" t="s" s="187">
        <f>'INFO'!$D$28</f>
      </c>
      <c r="AB1506" s="186">
        <f>'INFO'!$D$29</f>
        <v>0</v>
      </c>
      <c r="AC1506" s="189">
        <f>'INFO'!$J$10</f>
        <v>0</v>
      </c>
      <c r="AD1506" s="186">
        <f>'INFO'!$J$9</f>
        <v>0</v>
      </c>
      <c r="AE1506" s="186">
        <f>IF($G$1476&gt;0,10*$G$1476/D1506,0)</f>
        <v>0</v>
      </c>
    </row>
    <row r="1507" ht="15.35" customHeight="1">
      <c r="A1507" t="s" s="180">
        <v>612</v>
      </c>
      <c r="B1507" t="s" s="180">
        <v>246</v>
      </c>
      <c r="C1507" s="181">
        <v>10086</v>
      </c>
      <c r="D1507" s="182">
        <f>_xlfn.SUMIFS('HOLDS'!H1:H155,'HOLDS'!C1:C155,B1507)+_xlfn.SUMIFS('HOLDS'!H1:H155,'HOLDS'!C1:C155,"CH.GR.RDGSET")</f>
        <v>0</v>
      </c>
      <c r="E1507" t="s" s="183">
        <v>0</v>
      </c>
      <c r="F1507" s="184">
        <f>VLOOKUP(B1507,'HOLDS'!C1:T155,5,FALSE)</f>
        <v>139</v>
      </c>
      <c r="G1507" s="182">
        <f>_xlfn.SUMIFS('HOLDS'!H1:H155,'HOLDS'!C1:C155,B1507)</f>
        <v>0</v>
      </c>
      <c r="H1507" s="185">
        <f>F1507*G1507</f>
        <v>0</v>
      </c>
      <c r="I1507" s="186">
        <f>'INFO'!$D$6</f>
        <v>0</v>
      </c>
      <c r="J1507" s="186">
        <f>'INFO'!$D$7</f>
        <v>0</v>
      </c>
      <c r="K1507" t="s" s="187">
        <f>'INFO'!$D$8</f>
      </c>
      <c r="L1507" s="186">
        <f>'INFO'!$D$9</f>
        <v>0</v>
      </c>
      <c r="M1507" s="186">
        <f>'INFO'!$D$10</f>
        <v>0</v>
      </c>
      <c r="N1507" t="s" s="187">
        <f>'INFO'!$D$11</f>
      </c>
      <c r="O1507" s="186">
        <f>'INFO'!$D$13</f>
        <v>0</v>
      </c>
      <c r="P1507" s="186">
        <f>'INFO'!$D$14</f>
        <v>0</v>
      </c>
      <c r="Q1507" t="s" s="187">
        <f>'INFO'!$D$15</f>
      </c>
      <c r="R1507" s="188">
        <f>'INFO'!$D$17</f>
      </c>
      <c r="S1507" t="s" s="187">
        <f>'INFO'!$D$18</f>
      </c>
      <c r="T1507" t="s" s="187">
        <f>'INFO'!$D$19</f>
      </c>
      <c r="U1507" s="186">
        <f>'INFO'!$D$22</f>
        <v>0</v>
      </c>
      <c r="V1507" s="186">
        <f>'INFO'!$D$23</f>
        <v>0</v>
      </c>
      <c r="W1507" t="s" s="187">
        <f>'INFO'!$D$24</f>
      </c>
      <c r="X1507" s="186">
        <f>'INFO'!$D$25</f>
        <v>0</v>
      </c>
      <c r="Y1507" s="186">
        <f>'INFO'!$D$26</f>
        <v>0</v>
      </c>
      <c r="Z1507" s="186">
        <f>'INFO'!$D$27</f>
        <v>0</v>
      </c>
      <c r="AA1507" t="s" s="187">
        <f>'INFO'!$D$28</f>
      </c>
      <c r="AB1507" s="186">
        <f>'INFO'!$D$29</f>
        <v>0</v>
      </c>
      <c r="AC1507" s="189">
        <f>'INFO'!$J$10</f>
        <v>0</v>
      </c>
      <c r="AD1507" s="186">
        <f>'INFO'!$J$9</f>
        <v>0</v>
      </c>
      <c r="AE1507" s="186">
        <f>IF($G$1476&gt;0,10*$G$1476/D1507,0)</f>
        <v>0</v>
      </c>
    </row>
    <row r="1508" ht="15.35" customHeight="1">
      <c r="A1508" t="s" s="180">
        <v>613</v>
      </c>
      <c r="B1508" t="s" s="180">
        <v>248</v>
      </c>
      <c r="C1508" s="181">
        <v>10086</v>
      </c>
      <c r="D1508" s="182">
        <f>_xlfn.SUMIFS('HOLDS'!H1:H155,'HOLDS'!C1:C155,B1508)+_xlfn.SUMIFS('HOLDS'!H1:H155,'HOLDS'!C1:C155,"CH.GR.RDGSET")</f>
        <v>0</v>
      </c>
      <c r="E1508" t="s" s="183">
        <v>0</v>
      </c>
      <c r="F1508" s="184">
        <f>VLOOKUP(B1508,'HOLDS'!C1:T155,5,FALSE)</f>
        <v>137.5</v>
      </c>
      <c r="G1508" s="182">
        <f>_xlfn.SUMIFS('HOLDS'!H1:H155,'HOLDS'!C1:C155,B1508)</f>
        <v>0</v>
      </c>
      <c r="H1508" s="185">
        <f>F1508*G1508</f>
        <v>0</v>
      </c>
      <c r="I1508" s="186">
        <f>'INFO'!$D$6</f>
        <v>0</v>
      </c>
      <c r="J1508" s="186">
        <f>'INFO'!$D$7</f>
        <v>0</v>
      </c>
      <c r="K1508" t="s" s="187">
        <f>'INFO'!$D$8</f>
      </c>
      <c r="L1508" s="186">
        <f>'INFO'!$D$9</f>
        <v>0</v>
      </c>
      <c r="M1508" s="186">
        <f>'INFO'!$D$10</f>
        <v>0</v>
      </c>
      <c r="N1508" t="s" s="187">
        <f>'INFO'!$D$11</f>
      </c>
      <c r="O1508" s="186">
        <f>'INFO'!$D$13</f>
        <v>0</v>
      </c>
      <c r="P1508" s="186">
        <f>'INFO'!$D$14</f>
        <v>0</v>
      </c>
      <c r="Q1508" t="s" s="187">
        <f>'INFO'!$D$15</f>
      </c>
      <c r="R1508" s="188">
        <f>'INFO'!$D$17</f>
      </c>
      <c r="S1508" t="s" s="187">
        <f>'INFO'!$D$18</f>
      </c>
      <c r="T1508" t="s" s="187">
        <f>'INFO'!$D$19</f>
      </c>
      <c r="U1508" s="186">
        <f>'INFO'!$D$22</f>
        <v>0</v>
      </c>
      <c r="V1508" s="186">
        <f>'INFO'!$D$23</f>
        <v>0</v>
      </c>
      <c r="W1508" t="s" s="187">
        <f>'INFO'!$D$24</f>
      </c>
      <c r="X1508" s="186">
        <f>'INFO'!$D$25</f>
        <v>0</v>
      </c>
      <c r="Y1508" s="186">
        <f>'INFO'!$D$26</f>
        <v>0</v>
      </c>
      <c r="Z1508" s="186">
        <f>'INFO'!$D$27</f>
        <v>0</v>
      </c>
      <c r="AA1508" t="s" s="187">
        <f>'INFO'!$D$28</f>
      </c>
      <c r="AB1508" s="186">
        <f>'INFO'!$D$29</f>
        <v>0</v>
      </c>
      <c r="AC1508" s="189">
        <f>'INFO'!$J$10</f>
        <v>0</v>
      </c>
      <c r="AD1508" s="186">
        <f>'INFO'!$J$9</f>
        <v>0</v>
      </c>
      <c r="AE1508" s="186">
        <f>IF($G$1476&gt;0,10*$G$1476/D1508,0)</f>
        <v>0</v>
      </c>
    </row>
    <row r="1509" ht="15.35" customHeight="1">
      <c r="A1509" t="s" s="180">
        <v>614</v>
      </c>
      <c r="B1509" t="s" s="180">
        <v>250</v>
      </c>
      <c r="C1509" s="181">
        <v>10086</v>
      </c>
      <c r="D1509" s="182">
        <f>_xlfn.SUMIFS('HOLDS'!H1:H155,'HOLDS'!C1:C155,B1509)+_xlfn.SUMIFS('HOLDS'!H1:H155,'HOLDS'!C1:C155,"CH.GR.RDGSET")</f>
        <v>0</v>
      </c>
      <c r="E1509" t="s" s="183">
        <v>0</v>
      </c>
      <c r="F1509" s="184">
        <f>VLOOKUP(B1509,'HOLDS'!C1:T155,5,FALSE)</f>
        <v>144.5</v>
      </c>
      <c r="G1509" s="182">
        <f>_xlfn.SUMIFS('HOLDS'!H1:H155,'HOLDS'!C1:C155,B1509)</f>
        <v>0</v>
      </c>
      <c r="H1509" s="185">
        <f>F1509*G1509</f>
        <v>0</v>
      </c>
      <c r="I1509" s="186">
        <f>'INFO'!$D$6</f>
        <v>0</v>
      </c>
      <c r="J1509" s="186">
        <f>'INFO'!$D$7</f>
        <v>0</v>
      </c>
      <c r="K1509" t="s" s="187">
        <f>'INFO'!$D$8</f>
      </c>
      <c r="L1509" s="186">
        <f>'INFO'!$D$9</f>
        <v>0</v>
      </c>
      <c r="M1509" s="186">
        <f>'INFO'!$D$10</f>
        <v>0</v>
      </c>
      <c r="N1509" t="s" s="187">
        <f>'INFO'!$D$11</f>
      </c>
      <c r="O1509" s="186">
        <f>'INFO'!$D$13</f>
        <v>0</v>
      </c>
      <c r="P1509" s="186">
        <f>'INFO'!$D$14</f>
        <v>0</v>
      </c>
      <c r="Q1509" t="s" s="187">
        <f>'INFO'!$D$15</f>
      </c>
      <c r="R1509" s="188">
        <f>'INFO'!$D$17</f>
      </c>
      <c r="S1509" t="s" s="187">
        <f>'INFO'!$D$18</f>
      </c>
      <c r="T1509" t="s" s="187">
        <f>'INFO'!$D$19</f>
      </c>
      <c r="U1509" s="186">
        <f>'INFO'!$D$22</f>
        <v>0</v>
      </c>
      <c r="V1509" s="186">
        <f>'INFO'!$D$23</f>
        <v>0</v>
      </c>
      <c r="W1509" t="s" s="187">
        <f>'INFO'!$D$24</f>
      </c>
      <c r="X1509" s="186">
        <f>'INFO'!$D$25</f>
        <v>0</v>
      </c>
      <c r="Y1509" s="186">
        <f>'INFO'!$D$26</f>
        <v>0</v>
      </c>
      <c r="Z1509" s="186">
        <f>'INFO'!$D$27</f>
        <v>0</v>
      </c>
      <c r="AA1509" t="s" s="187">
        <f>'INFO'!$D$28</f>
      </c>
      <c r="AB1509" s="186">
        <f>'INFO'!$D$29</f>
        <v>0</v>
      </c>
      <c r="AC1509" s="189">
        <f>'INFO'!$J$10</f>
        <v>0</v>
      </c>
      <c r="AD1509" s="186">
        <f>'INFO'!$J$9</f>
        <v>0</v>
      </c>
      <c r="AE1509" s="186">
        <f>IF($G$1476&gt;0,10*$G$1476/D1509,0)</f>
        <v>0</v>
      </c>
    </row>
    <row r="1510" ht="15.35" customHeight="1">
      <c r="A1510" t="s" s="180">
        <v>615</v>
      </c>
      <c r="B1510" t="s" s="180">
        <v>252</v>
      </c>
      <c r="C1510" s="181">
        <v>10086</v>
      </c>
      <c r="D1510" s="182">
        <f>_xlfn.SUMIFS('HOLDS'!H1:H155,'HOLDS'!C1:C155,B1510)+_xlfn.SUMIFS('HOLDS'!H1:H155,'HOLDS'!C1:C155,"CH.GR.RDGSET")</f>
        <v>0</v>
      </c>
      <c r="E1510" t="s" s="183">
        <v>0</v>
      </c>
      <c r="F1510" s="184">
        <f>VLOOKUP(B1510,'HOLDS'!C1:T155,5,FALSE)</f>
        <v>140</v>
      </c>
      <c r="G1510" s="182">
        <f>_xlfn.SUMIFS('HOLDS'!H1:H155,'HOLDS'!C1:C155,B1510)</f>
        <v>0</v>
      </c>
      <c r="H1510" s="185">
        <f>F1510*G1510</f>
        <v>0</v>
      </c>
      <c r="I1510" s="186">
        <f>'INFO'!$D$6</f>
        <v>0</v>
      </c>
      <c r="J1510" s="186">
        <f>'INFO'!$D$7</f>
        <v>0</v>
      </c>
      <c r="K1510" t="s" s="187">
        <f>'INFO'!$D$8</f>
      </c>
      <c r="L1510" s="186">
        <f>'INFO'!$D$9</f>
        <v>0</v>
      </c>
      <c r="M1510" s="186">
        <f>'INFO'!$D$10</f>
        <v>0</v>
      </c>
      <c r="N1510" t="s" s="187">
        <f>'INFO'!$D$11</f>
      </c>
      <c r="O1510" s="186">
        <f>'INFO'!$D$13</f>
        <v>0</v>
      </c>
      <c r="P1510" s="186">
        <f>'INFO'!$D$14</f>
        <v>0</v>
      </c>
      <c r="Q1510" t="s" s="187">
        <f>'INFO'!$D$15</f>
      </c>
      <c r="R1510" s="188">
        <f>'INFO'!$D$17</f>
      </c>
      <c r="S1510" t="s" s="187">
        <f>'INFO'!$D$18</f>
      </c>
      <c r="T1510" t="s" s="187">
        <f>'INFO'!$D$19</f>
      </c>
      <c r="U1510" s="186">
        <f>'INFO'!$D$22</f>
        <v>0</v>
      </c>
      <c r="V1510" s="186">
        <f>'INFO'!$D$23</f>
        <v>0</v>
      </c>
      <c r="W1510" t="s" s="187">
        <f>'INFO'!$D$24</f>
      </c>
      <c r="X1510" s="186">
        <f>'INFO'!$D$25</f>
        <v>0</v>
      </c>
      <c r="Y1510" s="186">
        <f>'INFO'!$D$26</f>
        <v>0</v>
      </c>
      <c r="Z1510" s="186">
        <f>'INFO'!$D$27</f>
        <v>0</v>
      </c>
      <c r="AA1510" t="s" s="187">
        <f>'INFO'!$D$28</f>
      </c>
      <c r="AB1510" s="186">
        <f>'INFO'!$D$29</f>
        <v>0</v>
      </c>
      <c r="AC1510" s="189">
        <f>'INFO'!$J$10</f>
        <v>0</v>
      </c>
      <c r="AD1510" s="186">
        <f>'INFO'!$J$9</f>
        <v>0</v>
      </c>
      <c r="AE1510" s="186">
        <f>IF($G$1476&gt;0,10*$G$1476/D1510,0)</f>
        <v>0</v>
      </c>
    </row>
    <row r="1511" ht="15.35" customHeight="1">
      <c r="A1511" t="s" s="180">
        <v>616</v>
      </c>
      <c r="B1511" t="s" s="180">
        <v>254</v>
      </c>
      <c r="C1511" s="181">
        <v>10086</v>
      </c>
      <c r="D1511" s="182">
        <f>_xlfn.SUMIFS('HOLDS'!H1:H155,'HOLDS'!C1:C155,B1511)+_xlfn.SUMIFS('HOLDS'!H1:H155,'HOLDS'!C1:C155,"CH.GR.RDGSET")</f>
        <v>0</v>
      </c>
      <c r="E1511" t="s" s="183">
        <v>0</v>
      </c>
      <c r="F1511" s="184">
        <f>VLOOKUP(B1511,'HOLDS'!C1:T155,5,FALSE)</f>
        <v>135.5</v>
      </c>
      <c r="G1511" s="182">
        <f>_xlfn.SUMIFS('HOLDS'!H1:H155,'HOLDS'!C1:C155,B1511)</f>
        <v>0</v>
      </c>
      <c r="H1511" s="185">
        <f>F1511*G1511</f>
        <v>0</v>
      </c>
      <c r="I1511" s="186">
        <f>'INFO'!$D$6</f>
        <v>0</v>
      </c>
      <c r="J1511" s="186">
        <f>'INFO'!$D$7</f>
        <v>0</v>
      </c>
      <c r="K1511" t="s" s="187">
        <f>'INFO'!$D$8</f>
      </c>
      <c r="L1511" s="186">
        <f>'INFO'!$D$9</f>
        <v>0</v>
      </c>
      <c r="M1511" s="186">
        <f>'INFO'!$D$10</f>
        <v>0</v>
      </c>
      <c r="N1511" t="s" s="187">
        <f>'INFO'!$D$11</f>
      </c>
      <c r="O1511" s="186">
        <f>'INFO'!$D$13</f>
        <v>0</v>
      </c>
      <c r="P1511" s="186">
        <f>'INFO'!$D$14</f>
        <v>0</v>
      </c>
      <c r="Q1511" t="s" s="187">
        <f>'INFO'!$D$15</f>
      </c>
      <c r="R1511" s="188">
        <f>'INFO'!$D$17</f>
      </c>
      <c r="S1511" t="s" s="187">
        <f>'INFO'!$D$18</f>
      </c>
      <c r="T1511" t="s" s="187">
        <f>'INFO'!$D$19</f>
      </c>
      <c r="U1511" s="186">
        <f>'INFO'!$D$22</f>
        <v>0</v>
      </c>
      <c r="V1511" s="186">
        <f>'INFO'!$D$23</f>
        <v>0</v>
      </c>
      <c r="W1511" t="s" s="187">
        <f>'INFO'!$D$24</f>
      </c>
      <c r="X1511" s="186">
        <f>'INFO'!$D$25</f>
        <v>0</v>
      </c>
      <c r="Y1511" s="186">
        <f>'INFO'!$D$26</f>
        <v>0</v>
      </c>
      <c r="Z1511" s="186">
        <f>'INFO'!$D$27</f>
        <v>0</v>
      </c>
      <c r="AA1511" t="s" s="187">
        <f>'INFO'!$D$28</f>
      </c>
      <c r="AB1511" s="186">
        <f>'INFO'!$D$29</f>
        <v>0</v>
      </c>
      <c r="AC1511" s="189">
        <f>'INFO'!$J$10</f>
        <v>0</v>
      </c>
      <c r="AD1511" s="186">
        <f>'INFO'!$J$9</f>
        <v>0</v>
      </c>
      <c r="AE1511" s="186">
        <f>IF($G$1476&gt;0,10*$G$1476/D1511,0)</f>
        <v>0</v>
      </c>
    </row>
    <row r="1512" ht="15.35" customHeight="1">
      <c r="A1512" t="s" s="180">
        <v>617</v>
      </c>
      <c r="B1512" t="s" s="180">
        <v>256</v>
      </c>
      <c r="C1512" s="181">
        <v>10086</v>
      </c>
      <c r="D1512" s="182">
        <f>_xlfn.SUMIFS('HOLDS'!H1:H155,'HOLDS'!C1:C155,B1512)+_xlfn.SUMIFS('HOLDS'!H1:H155,'HOLDS'!C1:C155,"CH.GR.RDGSET")</f>
        <v>0</v>
      </c>
      <c r="E1512" t="s" s="183">
        <v>0</v>
      </c>
      <c r="F1512" s="184">
        <f>VLOOKUP(B1512,'HOLDS'!C1:T155,5,FALSE)</f>
        <v>134.5</v>
      </c>
      <c r="G1512" s="182">
        <f>_xlfn.SUMIFS('HOLDS'!H1:H155,'HOLDS'!C1:C155,B1512)</f>
        <v>0</v>
      </c>
      <c r="H1512" s="185">
        <f>F1512*G1512</f>
        <v>0</v>
      </c>
      <c r="I1512" s="186">
        <f>'INFO'!$D$6</f>
        <v>0</v>
      </c>
      <c r="J1512" s="186">
        <f>'INFO'!$D$7</f>
        <v>0</v>
      </c>
      <c r="K1512" t="s" s="187">
        <f>'INFO'!$D$8</f>
      </c>
      <c r="L1512" s="186">
        <f>'INFO'!$D$9</f>
        <v>0</v>
      </c>
      <c r="M1512" s="186">
        <f>'INFO'!$D$10</f>
        <v>0</v>
      </c>
      <c r="N1512" t="s" s="187">
        <f>'INFO'!$D$11</f>
      </c>
      <c r="O1512" s="186">
        <f>'INFO'!$D$13</f>
        <v>0</v>
      </c>
      <c r="P1512" s="186">
        <f>'INFO'!$D$14</f>
        <v>0</v>
      </c>
      <c r="Q1512" t="s" s="187">
        <f>'INFO'!$D$15</f>
      </c>
      <c r="R1512" s="188">
        <f>'INFO'!$D$17</f>
      </c>
      <c r="S1512" t="s" s="187">
        <f>'INFO'!$D$18</f>
      </c>
      <c r="T1512" t="s" s="187">
        <f>'INFO'!$D$19</f>
      </c>
      <c r="U1512" s="186">
        <f>'INFO'!$D$22</f>
        <v>0</v>
      </c>
      <c r="V1512" s="186">
        <f>'INFO'!$D$23</f>
        <v>0</v>
      </c>
      <c r="W1512" t="s" s="187">
        <f>'INFO'!$D$24</f>
      </c>
      <c r="X1512" s="186">
        <f>'INFO'!$D$25</f>
        <v>0</v>
      </c>
      <c r="Y1512" s="186">
        <f>'INFO'!$D$26</f>
        <v>0</v>
      </c>
      <c r="Z1512" s="186">
        <f>'INFO'!$D$27</f>
        <v>0</v>
      </c>
      <c r="AA1512" t="s" s="187">
        <f>'INFO'!$D$28</f>
      </c>
      <c r="AB1512" s="186">
        <f>'INFO'!$D$29</f>
        <v>0</v>
      </c>
      <c r="AC1512" s="189">
        <f>'INFO'!$J$10</f>
        <v>0</v>
      </c>
      <c r="AD1512" s="186">
        <f>'INFO'!$J$9</f>
        <v>0</v>
      </c>
      <c r="AE1512" s="186">
        <f>IF($G$1476&gt;0,10*$G$1476/D1512,0)</f>
        <v>0</v>
      </c>
    </row>
    <row r="1513" ht="15.35" customHeight="1">
      <c r="A1513" t="s" s="180">
        <v>618</v>
      </c>
      <c r="B1513" t="s" s="180">
        <v>258</v>
      </c>
      <c r="C1513" s="181">
        <v>10086</v>
      </c>
      <c r="D1513" s="182">
        <f>_xlfn.SUMIFS('HOLDS'!H1:H155,'HOLDS'!C1:C155,B1513)+_xlfn.SUMIFS('HOLDS'!H1:H155,'HOLDS'!C1:C155,"CH.GR.RDGSET")</f>
        <v>0</v>
      </c>
      <c r="E1513" t="s" s="183">
        <v>0</v>
      </c>
      <c r="F1513" s="184">
        <f>VLOOKUP(B1513,'HOLDS'!C1:T155,5,FALSE)</f>
        <v>151</v>
      </c>
      <c r="G1513" s="182">
        <f>_xlfn.SUMIFS('HOLDS'!H1:H155,'HOLDS'!C1:C155,B1513)</f>
        <v>0</v>
      </c>
      <c r="H1513" s="185">
        <f>F1513*G1513</f>
        <v>0</v>
      </c>
      <c r="I1513" s="186">
        <f>'INFO'!$D$6</f>
        <v>0</v>
      </c>
      <c r="J1513" s="186">
        <f>'INFO'!$D$7</f>
        <v>0</v>
      </c>
      <c r="K1513" t="s" s="187">
        <f>'INFO'!$D$8</f>
      </c>
      <c r="L1513" s="186">
        <f>'INFO'!$D$9</f>
        <v>0</v>
      </c>
      <c r="M1513" s="186">
        <f>'INFO'!$D$10</f>
        <v>0</v>
      </c>
      <c r="N1513" t="s" s="187">
        <f>'INFO'!$D$11</f>
      </c>
      <c r="O1513" s="186">
        <f>'INFO'!$D$13</f>
        <v>0</v>
      </c>
      <c r="P1513" s="186">
        <f>'INFO'!$D$14</f>
        <v>0</v>
      </c>
      <c r="Q1513" t="s" s="187">
        <f>'INFO'!$D$15</f>
      </c>
      <c r="R1513" s="188">
        <f>'INFO'!$D$17</f>
      </c>
      <c r="S1513" t="s" s="187">
        <f>'INFO'!$D$18</f>
      </c>
      <c r="T1513" t="s" s="187">
        <f>'INFO'!$D$19</f>
      </c>
      <c r="U1513" s="186">
        <f>'INFO'!$D$22</f>
        <v>0</v>
      </c>
      <c r="V1513" s="186">
        <f>'INFO'!$D$23</f>
        <v>0</v>
      </c>
      <c r="W1513" t="s" s="187">
        <f>'INFO'!$D$24</f>
      </c>
      <c r="X1513" s="186">
        <f>'INFO'!$D$25</f>
        <v>0</v>
      </c>
      <c r="Y1513" s="186">
        <f>'INFO'!$D$26</f>
        <v>0</v>
      </c>
      <c r="Z1513" s="186">
        <f>'INFO'!$D$27</f>
        <v>0</v>
      </c>
      <c r="AA1513" t="s" s="187">
        <f>'INFO'!$D$28</f>
      </c>
      <c r="AB1513" s="186">
        <f>'INFO'!$D$29</f>
        <v>0</v>
      </c>
      <c r="AC1513" s="189">
        <f>'INFO'!$J$10</f>
        <v>0</v>
      </c>
      <c r="AD1513" s="186">
        <f>'INFO'!$J$9</f>
        <v>0</v>
      </c>
      <c r="AE1513" s="186">
        <f>IF($G$1476&gt;0,10*$G$1476/D1513,0)</f>
        <v>0</v>
      </c>
    </row>
    <row r="1514" ht="15.35" customHeight="1">
      <c r="A1514" t="s" s="180">
        <v>619</v>
      </c>
      <c r="B1514" t="s" s="180">
        <v>260</v>
      </c>
      <c r="C1514" s="181">
        <v>10086</v>
      </c>
      <c r="D1514" s="182">
        <f>_xlfn.SUMIFS('HOLDS'!H1:H155,'HOLDS'!C1:C155,B1514)+_xlfn.SUMIFS('HOLDS'!H1:H155,'HOLDS'!C1:C155,"CH.GR.RDGSET")</f>
        <v>0</v>
      </c>
      <c r="E1514" t="s" s="183">
        <v>0</v>
      </c>
      <c r="F1514" s="184">
        <f>VLOOKUP(B1514,'HOLDS'!C1:T155,5,FALSE)</f>
        <v>157</v>
      </c>
      <c r="G1514" s="182">
        <f>_xlfn.SUMIFS('HOLDS'!H1:H155,'HOLDS'!C1:C155,B1514)</f>
        <v>0</v>
      </c>
      <c r="H1514" s="185">
        <f>F1514*G1514</f>
        <v>0</v>
      </c>
      <c r="I1514" s="186">
        <f>'INFO'!$D$6</f>
        <v>0</v>
      </c>
      <c r="J1514" s="186">
        <f>'INFO'!$D$7</f>
        <v>0</v>
      </c>
      <c r="K1514" t="s" s="187">
        <f>'INFO'!$D$8</f>
      </c>
      <c r="L1514" s="186">
        <f>'INFO'!$D$9</f>
        <v>0</v>
      </c>
      <c r="M1514" s="186">
        <f>'INFO'!$D$10</f>
        <v>0</v>
      </c>
      <c r="N1514" t="s" s="187">
        <f>'INFO'!$D$11</f>
      </c>
      <c r="O1514" s="186">
        <f>'INFO'!$D$13</f>
        <v>0</v>
      </c>
      <c r="P1514" s="186">
        <f>'INFO'!$D$14</f>
        <v>0</v>
      </c>
      <c r="Q1514" t="s" s="187">
        <f>'INFO'!$D$15</f>
      </c>
      <c r="R1514" s="188">
        <f>'INFO'!$D$17</f>
      </c>
      <c r="S1514" t="s" s="187">
        <f>'INFO'!$D$18</f>
      </c>
      <c r="T1514" t="s" s="187">
        <f>'INFO'!$D$19</f>
      </c>
      <c r="U1514" s="186">
        <f>'INFO'!$D$22</f>
        <v>0</v>
      </c>
      <c r="V1514" s="186">
        <f>'INFO'!$D$23</f>
        <v>0</v>
      </c>
      <c r="W1514" t="s" s="187">
        <f>'INFO'!$D$24</f>
      </c>
      <c r="X1514" s="186">
        <f>'INFO'!$D$25</f>
        <v>0</v>
      </c>
      <c r="Y1514" s="186">
        <f>'INFO'!$D$26</f>
        <v>0</v>
      </c>
      <c r="Z1514" s="186">
        <f>'INFO'!$D$27</f>
        <v>0</v>
      </c>
      <c r="AA1514" t="s" s="187">
        <f>'INFO'!$D$28</f>
      </c>
      <c r="AB1514" s="186">
        <f>'INFO'!$D$29</f>
        <v>0</v>
      </c>
      <c r="AC1514" s="189">
        <f>'INFO'!$J$10</f>
        <v>0</v>
      </c>
      <c r="AD1514" s="186">
        <f>'INFO'!$J$9</f>
        <v>0</v>
      </c>
      <c r="AE1514" s="186">
        <f>IF($G$1476&gt;0,10*$G$1476/D1514,0)</f>
        <v>0</v>
      </c>
    </row>
    <row r="1515" ht="15.35" customHeight="1">
      <c r="A1515" t="s" s="180">
        <v>620</v>
      </c>
      <c r="B1515" t="s" s="180">
        <v>262</v>
      </c>
      <c r="C1515" s="181">
        <v>10086</v>
      </c>
      <c r="D1515" s="182">
        <f>_xlfn.SUMIFS('HOLDS'!H1:H155,'HOLDS'!C1:C155,B1515)+_xlfn.SUMIFS('HOLDS'!H1:H155,'HOLDS'!C1:C155,"CH.GR.RDGSET")</f>
        <v>0</v>
      </c>
      <c r="E1515" t="s" s="183">
        <v>0</v>
      </c>
      <c r="F1515" s="184">
        <f>VLOOKUP(B1515,'HOLDS'!C1:T155,5,FALSE)</f>
        <v>183</v>
      </c>
      <c r="G1515" s="182">
        <f>_xlfn.SUMIFS('HOLDS'!H1:H155,'HOLDS'!C1:C155,B1515)</f>
        <v>0</v>
      </c>
      <c r="H1515" s="185">
        <f>F1515*G1515</f>
        <v>0</v>
      </c>
      <c r="I1515" s="186">
        <f>'INFO'!$D$6</f>
        <v>0</v>
      </c>
      <c r="J1515" s="186">
        <f>'INFO'!$D$7</f>
        <v>0</v>
      </c>
      <c r="K1515" t="s" s="187">
        <f>'INFO'!$D$8</f>
      </c>
      <c r="L1515" s="186">
        <f>'INFO'!$D$9</f>
        <v>0</v>
      </c>
      <c r="M1515" s="186">
        <f>'INFO'!$D$10</f>
        <v>0</v>
      </c>
      <c r="N1515" t="s" s="187">
        <f>'INFO'!$D$11</f>
      </c>
      <c r="O1515" s="186">
        <f>'INFO'!$D$13</f>
        <v>0</v>
      </c>
      <c r="P1515" s="186">
        <f>'INFO'!$D$14</f>
        <v>0</v>
      </c>
      <c r="Q1515" t="s" s="187">
        <f>'INFO'!$D$15</f>
      </c>
      <c r="R1515" s="188">
        <f>'INFO'!$D$17</f>
      </c>
      <c r="S1515" t="s" s="187">
        <f>'INFO'!$D$18</f>
      </c>
      <c r="T1515" t="s" s="187">
        <f>'INFO'!$D$19</f>
      </c>
      <c r="U1515" s="186">
        <f>'INFO'!$D$22</f>
        <v>0</v>
      </c>
      <c r="V1515" s="186">
        <f>'INFO'!$D$23</f>
        <v>0</v>
      </c>
      <c r="W1515" t="s" s="187">
        <f>'INFO'!$D$24</f>
      </c>
      <c r="X1515" s="186">
        <f>'INFO'!$D$25</f>
        <v>0</v>
      </c>
      <c r="Y1515" s="186">
        <f>'INFO'!$D$26</f>
        <v>0</v>
      </c>
      <c r="Z1515" s="186">
        <f>'INFO'!$D$27</f>
        <v>0</v>
      </c>
      <c r="AA1515" t="s" s="187">
        <f>'INFO'!$D$28</f>
      </c>
      <c r="AB1515" s="186">
        <f>'INFO'!$D$29</f>
        <v>0</v>
      </c>
      <c r="AC1515" s="189">
        <f>'INFO'!$J$10</f>
        <v>0</v>
      </c>
      <c r="AD1515" s="186">
        <f>'INFO'!$J$9</f>
        <v>0</v>
      </c>
      <c r="AE1515" s="186">
        <f>IF($G$1476&gt;0,10*$G$1476/D1515,0)</f>
        <v>0</v>
      </c>
    </row>
    <row r="1516" ht="15.35" customHeight="1">
      <c r="A1516" t="s" s="180">
        <v>621</v>
      </c>
      <c r="B1516" t="s" s="180">
        <v>264</v>
      </c>
      <c r="C1516" s="181">
        <v>10086</v>
      </c>
      <c r="D1516" s="182">
        <f>_xlfn.SUMIFS('HOLDS'!H1:H155,'HOLDS'!C1:C155,B1516)+_xlfn.SUMIFS('HOLDS'!H1:H155,'HOLDS'!C1:C155,"CH.GR.RDGSET")</f>
        <v>0</v>
      </c>
      <c r="E1516" t="s" s="183">
        <v>0</v>
      </c>
      <c r="F1516" s="184">
        <f>VLOOKUP(B1516,'HOLDS'!C1:T155,5,FALSE)</f>
        <v>185.5</v>
      </c>
      <c r="G1516" s="182">
        <f>_xlfn.SUMIFS('HOLDS'!H1:H155,'HOLDS'!C1:C155,B1516)</f>
        <v>0</v>
      </c>
      <c r="H1516" s="185">
        <f>F1516*G1516</f>
        <v>0</v>
      </c>
      <c r="I1516" s="186">
        <f>'INFO'!$D$6</f>
        <v>0</v>
      </c>
      <c r="J1516" s="186">
        <f>'INFO'!$D$7</f>
        <v>0</v>
      </c>
      <c r="K1516" t="s" s="187">
        <f>'INFO'!$D$8</f>
      </c>
      <c r="L1516" s="186">
        <f>'INFO'!$D$9</f>
        <v>0</v>
      </c>
      <c r="M1516" s="186">
        <f>'INFO'!$D$10</f>
        <v>0</v>
      </c>
      <c r="N1516" t="s" s="187">
        <f>'INFO'!$D$11</f>
      </c>
      <c r="O1516" s="186">
        <f>'INFO'!$D$13</f>
        <v>0</v>
      </c>
      <c r="P1516" s="186">
        <f>'INFO'!$D$14</f>
        <v>0</v>
      </c>
      <c r="Q1516" t="s" s="187">
        <f>'INFO'!$D$15</f>
      </c>
      <c r="R1516" s="188">
        <f>'INFO'!$D$17</f>
      </c>
      <c r="S1516" t="s" s="187">
        <f>'INFO'!$D$18</f>
      </c>
      <c r="T1516" t="s" s="187">
        <f>'INFO'!$D$19</f>
      </c>
      <c r="U1516" s="186">
        <f>'INFO'!$D$22</f>
        <v>0</v>
      </c>
      <c r="V1516" s="186">
        <f>'INFO'!$D$23</f>
        <v>0</v>
      </c>
      <c r="W1516" t="s" s="187">
        <f>'INFO'!$D$24</f>
      </c>
      <c r="X1516" s="186">
        <f>'INFO'!$D$25</f>
        <v>0</v>
      </c>
      <c r="Y1516" s="186">
        <f>'INFO'!$D$26</f>
        <v>0</v>
      </c>
      <c r="Z1516" s="186">
        <f>'INFO'!$D$27</f>
        <v>0</v>
      </c>
      <c r="AA1516" t="s" s="187">
        <f>'INFO'!$D$28</f>
      </c>
      <c r="AB1516" s="186">
        <f>'INFO'!$D$29</f>
        <v>0</v>
      </c>
      <c r="AC1516" s="189">
        <f>'INFO'!$J$10</f>
        <v>0</v>
      </c>
      <c r="AD1516" s="186">
        <f>'INFO'!$J$9</f>
        <v>0</v>
      </c>
      <c r="AE1516" s="191">
        <f>IF($G$1476&gt;0,10*$G$1476/D1516,0)</f>
        <v>0</v>
      </c>
    </row>
    <row r="1517" ht="15.35" customHeight="1">
      <c r="A1517" t="s" s="192">
        <v>581</v>
      </c>
      <c r="B1517" t="s" s="192">
        <v>182</v>
      </c>
      <c r="C1517" s="193">
        <v>10085</v>
      </c>
      <c r="D1517" s="169"/>
      <c r="E1517" t="s" s="194">
        <v>1</v>
      </c>
      <c r="F1517" s="195">
        <f>VLOOKUP(B1517,'HOLDS'!C1:T155,5,FALSE)</f>
        <v>5903</v>
      </c>
      <c r="G1517" s="172">
        <f>_xlfn.SUMIFS('HOLDS'!I1:I155,'HOLDS'!C1:C155,B1517)</f>
        <v>0</v>
      </c>
      <c r="H1517" s="196">
        <f>F1517*G1517</f>
        <v>0</v>
      </c>
      <c r="I1517" s="197">
        <f>'INFO'!$D$6</f>
        <v>0</v>
      </c>
      <c r="J1517" s="197">
        <f>'INFO'!$D$7</f>
        <v>0</v>
      </c>
      <c r="K1517" t="s" s="198">
        <f>'INFO'!$D$8</f>
      </c>
      <c r="L1517" s="197">
        <f>'INFO'!$D$9</f>
        <v>0</v>
      </c>
      <c r="M1517" s="197">
        <f>'INFO'!$D$10</f>
        <v>0</v>
      </c>
      <c r="N1517" t="s" s="198">
        <f>'INFO'!$D$11</f>
      </c>
      <c r="O1517" s="197">
        <f>'INFO'!$D$13</f>
        <v>0</v>
      </c>
      <c r="P1517" s="197">
        <f>'INFO'!$D$14</f>
        <v>0</v>
      </c>
      <c r="Q1517" t="s" s="198">
        <f>'INFO'!$D$15</f>
      </c>
      <c r="R1517" s="199">
        <f>'INFO'!$D$17</f>
      </c>
      <c r="S1517" t="s" s="198">
        <f>'INFO'!$D$18</f>
      </c>
      <c r="T1517" t="s" s="198">
        <f>'INFO'!$D$19</f>
      </c>
      <c r="U1517" s="197">
        <f>'INFO'!$D$22</f>
        <v>0</v>
      </c>
      <c r="V1517" s="197">
        <f>'INFO'!$D$23</f>
        <v>0</v>
      </c>
      <c r="W1517" t="s" s="198">
        <f>'INFO'!$D$24</f>
      </c>
      <c r="X1517" s="197">
        <f>'INFO'!$D$25</f>
        <v>0</v>
      </c>
      <c r="Y1517" s="197">
        <f>'INFO'!$D$26</f>
        <v>0</v>
      </c>
      <c r="Z1517" s="197">
        <f>'INFO'!$D$27</f>
        <v>0</v>
      </c>
      <c r="AA1517" t="s" s="198">
        <f>'INFO'!$D$28</f>
      </c>
      <c r="AB1517" s="197">
        <f>'INFO'!$D$29</f>
        <v>0</v>
      </c>
      <c r="AC1517" s="200">
        <f>'INFO'!$J$10</f>
        <v>0</v>
      </c>
      <c r="AD1517" s="201">
        <f>'INFO'!$J$9</f>
        <v>0</v>
      </c>
      <c r="AE1517" s="179"/>
    </row>
    <row r="1518" ht="15.35" customHeight="1">
      <c r="A1518" t="s" s="180">
        <v>582</v>
      </c>
      <c r="B1518" t="s" s="180">
        <v>184</v>
      </c>
      <c r="C1518" s="181">
        <v>10085</v>
      </c>
      <c r="D1518" s="182">
        <f>_xlfn.SUMIFS('HOLDS'!I1:I155,'HOLDS'!C1:C155,B1518)+_xlfn.SUMIFS('HOLDS'!I1:I155,'HOLDS'!C1:C155,"CH.GR.RDGSET")</f>
        <v>0</v>
      </c>
      <c r="E1518" t="s" s="183">
        <v>1</v>
      </c>
      <c r="F1518" s="184">
        <f>VLOOKUP(B1518,'HOLDS'!C1:T155,5,FALSE)</f>
        <v>160</v>
      </c>
      <c r="G1518" s="182">
        <f>_xlfn.SUMIFS('HOLDS'!I1:I155,'HOLDS'!C1:C155,B1518)</f>
        <v>0</v>
      </c>
      <c r="H1518" s="185">
        <f>F1518*G1518</f>
        <v>0</v>
      </c>
      <c r="I1518" s="186">
        <f>'INFO'!$D$6</f>
        <v>0</v>
      </c>
      <c r="J1518" s="186">
        <f>'INFO'!$D$7</f>
        <v>0</v>
      </c>
      <c r="K1518" t="s" s="187">
        <f>'INFO'!$D$8</f>
      </c>
      <c r="L1518" s="186">
        <f>'INFO'!$D$9</f>
        <v>0</v>
      </c>
      <c r="M1518" s="186">
        <f>'INFO'!$D$10</f>
        <v>0</v>
      </c>
      <c r="N1518" t="s" s="187">
        <f>'INFO'!$D$11</f>
      </c>
      <c r="O1518" s="186">
        <f>'INFO'!$D$13</f>
        <v>0</v>
      </c>
      <c r="P1518" s="186">
        <f>'INFO'!$D$14</f>
        <v>0</v>
      </c>
      <c r="Q1518" t="s" s="187">
        <f>'INFO'!$D$15</f>
      </c>
      <c r="R1518" s="188">
        <f>'INFO'!$D$17</f>
      </c>
      <c r="S1518" t="s" s="187">
        <f>'INFO'!$D$18</f>
      </c>
      <c r="T1518" t="s" s="187">
        <f>'INFO'!$D$19</f>
      </c>
      <c r="U1518" s="186">
        <f>'INFO'!$D$22</f>
        <v>0</v>
      </c>
      <c r="V1518" s="186">
        <f>'INFO'!$D$23</f>
        <v>0</v>
      </c>
      <c r="W1518" t="s" s="187">
        <f>'INFO'!$D$24</f>
      </c>
      <c r="X1518" s="186">
        <f>'INFO'!$D$25</f>
        <v>0</v>
      </c>
      <c r="Y1518" s="186">
        <f>'INFO'!$D$26</f>
        <v>0</v>
      </c>
      <c r="Z1518" s="186">
        <f>'INFO'!$D$27</f>
        <v>0</v>
      </c>
      <c r="AA1518" t="s" s="187">
        <f>'INFO'!$D$28</f>
      </c>
      <c r="AB1518" s="186">
        <f>'INFO'!$D$29</f>
        <v>0</v>
      </c>
      <c r="AC1518" s="189">
        <f>'INFO'!$J$10</f>
        <v>0</v>
      </c>
      <c r="AD1518" s="186">
        <f>'INFO'!$J$9</f>
        <v>0</v>
      </c>
      <c r="AE1518" s="190">
        <f>IF($G$1517&gt;0,10*$G$1517/D1518,0)</f>
        <v>0</v>
      </c>
    </row>
    <row r="1519" ht="15.35" customHeight="1">
      <c r="A1519" t="s" s="180">
        <v>583</v>
      </c>
      <c r="B1519" t="s" s="180">
        <v>186</v>
      </c>
      <c r="C1519" s="181">
        <v>10085</v>
      </c>
      <c r="D1519" s="182">
        <f>_xlfn.SUMIFS('HOLDS'!I1:I155,'HOLDS'!C1:C155,B1519)+_xlfn.SUMIFS('HOLDS'!I1:I155,'HOLDS'!C1:C155,"CH.GR.RDGSET")</f>
        <v>0</v>
      </c>
      <c r="E1519" t="s" s="183">
        <v>1</v>
      </c>
      <c r="F1519" s="184">
        <f>VLOOKUP(B1519,'HOLDS'!C1:T155,5,FALSE)</f>
        <v>141</v>
      </c>
      <c r="G1519" s="182">
        <f>_xlfn.SUMIFS('HOLDS'!I1:I155,'HOLDS'!C1:C155,B1519)</f>
        <v>0</v>
      </c>
      <c r="H1519" s="185">
        <f>F1519*G1519</f>
        <v>0</v>
      </c>
      <c r="I1519" s="186">
        <f>'INFO'!$D$6</f>
        <v>0</v>
      </c>
      <c r="J1519" s="186">
        <f>'INFO'!$D$7</f>
        <v>0</v>
      </c>
      <c r="K1519" t="s" s="187">
        <f>'INFO'!$D$8</f>
      </c>
      <c r="L1519" s="186">
        <f>'INFO'!$D$9</f>
        <v>0</v>
      </c>
      <c r="M1519" s="186">
        <f>'INFO'!$D$10</f>
        <v>0</v>
      </c>
      <c r="N1519" t="s" s="187">
        <f>'INFO'!$D$11</f>
      </c>
      <c r="O1519" s="186">
        <f>'INFO'!$D$13</f>
        <v>0</v>
      </c>
      <c r="P1519" s="186">
        <f>'INFO'!$D$14</f>
        <v>0</v>
      </c>
      <c r="Q1519" t="s" s="187">
        <f>'INFO'!$D$15</f>
      </c>
      <c r="R1519" s="188">
        <f>'INFO'!$D$17</f>
      </c>
      <c r="S1519" t="s" s="187">
        <f>'INFO'!$D$18</f>
      </c>
      <c r="T1519" t="s" s="187">
        <f>'INFO'!$D$19</f>
      </c>
      <c r="U1519" s="186">
        <f>'INFO'!$D$22</f>
        <v>0</v>
      </c>
      <c r="V1519" s="186">
        <f>'INFO'!$D$23</f>
        <v>0</v>
      </c>
      <c r="W1519" t="s" s="187">
        <f>'INFO'!$D$24</f>
      </c>
      <c r="X1519" s="186">
        <f>'INFO'!$D$25</f>
        <v>0</v>
      </c>
      <c r="Y1519" s="186">
        <f>'INFO'!$D$26</f>
        <v>0</v>
      </c>
      <c r="Z1519" s="186">
        <f>'INFO'!$D$27</f>
        <v>0</v>
      </c>
      <c r="AA1519" t="s" s="187">
        <f>'INFO'!$D$28</f>
      </c>
      <c r="AB1519" s="186">
        <f>'INFO'!$D$29</f>
        <v>0</v>
      </c>
      <c r="AC1519" s="189">
        <f>'INFO'!$J$10</f>
        <v>0</v>
      </c>
      <c r="AD1519" s="186">
        <f>'INFO'!$J$9</f>
        <v>0</v>
      </c>
      <c r="AE1519" s="186">
        <f>IF($G$1517&gt;0,10*$G$1517/D1519,0)</f>
        <v>0</v>
      </c>
    </row>
    <row r="1520" ht="15.35" customHeight="1">
      <c r="A1520" t="s" s="180">
        <v>584</v>
      </c>
      <c r="B1520" t="s" s="180">
        <v>188</v>
      </c>
      <c r="C1520" s="181">
        <v>10085</v>
      </c>
      <c r="D1520" s="182">
        <f>_xlfn.SUMIFS('HOLDS'!I1:I155,'HOLDS'!C1:C155,B1520)+_xlfn.SUMIFS('HOLDS'!I1:I155,'HOLDS'!C1:C155,"CH.GR.RDGSET")</f>
        <v>0</v>
      </c>
      <c r="E1520" t="s" s="183">
        <v>1</v>
      </c>
      <c r="F1520" s="184">
        <f>VLOOKUP(B1520,'HOLDS'!C1:T155,5,FALSE)</f>
        <v>154</v>
      </c>
      <c r="G1520" s="182">
        <f>_xlfn.SUMIFS('HOLDS'!I1:I155,'HOLDS'!C1:C155,B1520)</f>
        <v>0</v>
      </c>
      <c r="H1520" s="185">
        <f>F1520*G1520</f>
        <v>0</v>
      </c>
      <c r="I1520" s="186">
        <f>'INFO'!$D$6</f>
        <v>0</v>
      </c>
      <c r="J1520" s="186">
        <f>'INFO'!$D$7</f>
        <v>0</v>
      </c>
      <c r="K1520" t="s" s="187">
        <f>'INFO'!$D$8</f>
      </c>
      <c r="L1520" s="186">
        <f>'INFO'!$D$9</f>
        <v>0</v>
      </c>
      <c r="M1520" s="186">
        <f>'INFO'!$D$10</f>
        <v>0</v>
      </c>
      <c r="N1520" t="s" s="187">
        <f>'INFO'!$D$11</f>
      </c>
      <c r="O1520" s="186">
        <f>'INFO'!$D$13</f>
        <v>0</v>
      </c>
      <c r="P1520" s="186">
        <f>'INFO'!$D$14</f>
        <v>0</v>
      </c>
      <c r="Q1520" t="s" s="187">
        <f>'INFO'!$D$15</f>
      </c>
      <c r="R1520" s="188">
        <f>'INFO'!$D$17</f>
      </c>
      <c r="S1520" t="s" s="187">
        <f>'INFO'!$D$18</f>
      </c>
      <c r="T1520" t="s" s="187">
        <f>'INFO'!$D$19</f>
      </c>
      <c r="U1520" s="186">
        <f>'INFO'!$D$22</f>
        <v>0</v>
      </c>
      <c r="V1520" s="186">
        <f>'INFO'!$D$23</f>
        <v>0</v>
      </c>
      <c r="W1520" t="s" s="187">
        <f>'INFO'!$D$24</f>
      </c>
      <c r="X1520" s="186">
        <f>'INFO'!$D$25</f>
        <v>0</v>
      </c>
      <c r="Y1520" s="186">
        <f>'INFO'!$D$26</f>
        <v>0</v>
      </c>
      <c r="Z1520" s="186">
        <f>'INFO'!$D$27</f>
        <v>0</v>
      </c>
      <c r="AA1520" t="s" s="187">
        <f>'INFO'!$D$28</f>
      </c>
      <c r="AB1520" s="186">
        <f>'INFO'!$D$29</f>
        <v>0</v>
      </c>
      <c r="AC1520" s="189">
        <f>'INFO'!$J$10</f>
        <v>0</v>
      </c>
      <c r="AD1520" s="186">
        <f>'INFO'!$J$9</f>
        <v>0</v>
      </c>
      <c r="AE1520" s="186">
        <f>IF($G$1517&gt;0,10*$G$1517/D1520,0)</f>
        <v>0</v>
      </c>
    </row>
    <row r="1521" ht="15.35" customHeight="1">
      <c r="A1521" t="s" s="180">
        <v>585</v>
      </c>
      <c r="B1521" t="s" s="180">
        <v>190</v>
      </c>
      <c r="C1521" s="181">
        <v>10085</v>
      </c>
      <c r="D1521" s="182">
        <f>_xlfn.SUMIFS('HOLDS'!I1:I155,'HOLDS'!C1:C155,B1521)+_xlfn.SUMIFS('HOLDS'!I1:I155,'HOLDS'!C1:C155,"CH.GR.RDGSET")</f>
        <v>0</v>
      </c>
      <c r="E1521" t="s" s="183">
        <v>1</v>
      </c>
      <c r="F1521" s="184">
        <f>VLOOKUP(B1521,'HOLDS'!C1:T155,5,FALSE)</f>
        <v>123</v>
      </c>
      <c r="G1521" s="182">
        <f>_xlfn.SUMIFS('HOLDS'!I1:I155,'HOLDS'!C1:C155,B1521)</f>
        <v>0</v>
      </c>
      <c r="H1521" s="185">
        <f>F1521*G1521</f>
        <v>0</v>
      </c>
      <c r="I1521" s="186">
        <f>'INFO'!$D$6</f>
        <v>0</v>
      </c>
      <c r="J1521" s="186">
        <f>'INFO'!$D$7</f>
        <v>0</v>
      </c>
      <c r="K1521" t="s" s="187">
        <f>'INFO'!$D$8</f>
      </c>
      <c r="L1521" s="186">
        <f>'INFO'!$D$9</f>
        <v>0</v>
      </c>
      <c r="M1521" s="186">
        <f>'INFO'!$D$10</f>
        <v>0</v>
      </c>
      <c r="N1521" t="s" s="187">
        <f>'INFO'!$D$11</f>
      </c>
      <c r="O1521" s="186">
        <f>'INFO'!$D$13</f>
        <v>0</v>
      </c>
      <c r="P1521" s="186">
        <f>'INFO'!$D$14</f>
        <v>0</v>
      </c>
      <c r="Q1521" t="s" s="187">
        <f>'INFO'!$D$15</f>
      </c>
      <c r="R1521" s="188">
        <f>'INFO'!$D$17</f>
      </c>
      <c r="S1521" t="s" s="187">
        <f>'INFO'!$D$18</f>
      </c>
      <c r="T1521" t="s" s="187">
        <f>'INFO'!$D$19</f>
      </c>
      <c r="U1521" s="186">
        <f>'INFO'!$D$22</f>
        <v>0</v>
      </c>
      <c r="V1521" s="186">
        <f>'INFO'!$D$23</f>
        <v>0</v>
      </c>
      <c r="W1521" t="s" s="187">
        <f>'INFO'!$D$24</f>
      </c>
      <c r="X1521" s="186">
        <f>'INFO'!$D$25</f>
        <v>0</v>
      </c>
      <c r="Y1521" s="186">
        <f>'INFO'!$D$26</f>
        <v>0</v>
      </c>
      <c r="Z1521" s="186">
        <f>'INFO'!$D$27</f>
        <v>0</v>
      </c>
      <c r="AA1521" t="s" s="187">
        <f>'INFO'!$D$28</f>
      </c>
      <c r="AB1521" s="186">
        <f>'INFO'!$D$29</f>
        <v>0</v>
      </c>
      <c r="AC1521" s="189">
        <f>'INFO'!$J$10</f>
        <v>0</v>
      </c>
      <c r="AD1521" s="186">
        <f>'INFO'!$J$9</f>
        <v>0</v>
      </c>
      <c r="AE1521" s="186">
        <f>IF($G$1517&gt;0,10*$G$1517/D1521,0)</f>
        <v>0</v>
      </c>
    </row>
    <row r="1522" ht="15.35" customHeight="1">
      <c r="A1522" t="s" s="180">
        <v>586</v>
      </c>
      <c r="B1522" t="s" s="180">
        <v>192</v>
      </c>
      <c r="C1522" s="181">
        <v>10085</v>
      </c>
      <c r="D1522" s="182">
        <f>_xlfn.SUMIFS('HOLDS'!I1:I155,'HOLDS'!C1:C155,B1522)+_xlfn.SUMIFS('HOLDS'!I1:I155,'HOLDS'!C1:C155,"CH.GR.RDGSET")</f>
        <v>0</v>
      </c>
      <c r="E1522" t="s" s="183">
        <v>1</v>
      </c>
      <c r="F1522" s="184">
        <f>VLOOKUP(B1522,'HOLDS'!C1:T155,5,FALSE)</f>
        <v>177.5</v>
      </c>
      <c r="G1522" s="182">
        <f>_xlfn.SUMIFS('HOLDS'!I1:I155,'HOLDS'!C1:C155,B1522)</f>
        <v>0</v>
      </c>
      <c r="H1522" s="185">
        <f>F1522*G1522</f>
        <v>0</v>
      </c>
      <c r="I1522" s="186">
        <f>'INFO'!$D$6</f>
        <v>0</v>
      </c>
      <c r="J1522" s="186">
        <f>'INFO'!$D$7</f>
        <v>0</v>
      </c>
      <c r="K1522" t="s" s="187">
        <f>'INFO'!$D$8</f>
      </c>
      <c r="L1522" s="186">
        <f>'INFO'!$D$9</f>
        <v>0</v>
      </c>
      <c r="M1522" s="186">
        <f>'INFO'!$D$10</f>
        <v>0</v>
      </c>
      <c r="N1522" t="s" s="187">
        <f>'INFO'!$D$11</f>
      </c>
      <c r="O1522" s="186">
        <f>'INFO'!$D$13</f>
        <v>0</v>
      </c>
      <c r="P1522" s="186">
        <f>'INFO'!$D$14</f>
        <v>0</v>
      </c>
      <c r="Q1522" t="s" s="187">
        <f>'INFO'!$D$15</f>
      </c>
      <c r="R1522" s="188">
        <f>'INFO'!$D$17</f>
      </c>
      <c r="S1522" t="s" s="187">
        <f>'INFO'!$D$18</f>
      </c>
      <c r="T1522" t="s" s="187">
        <f>'INFO'!$D$19</f>
      </c>
      <c r="U1522" s="186">
        <f>'INFO'!$D$22</f>
        <v>0</v>
      </c>
      <c r="V1522" s="186">
        <f>'INFO'!$D$23</f>
        <v>0</v>
      </c>
      <c r="W1522" t="s" s="187">
        <f>'INFO'!$D$24</f>
      </c>
      <c r="X1522" s="186">
        <f>'INFO'!$D$25</f>
        <v>0</v>
      </c>
      <c r="Y1522" s="186">
        <f>'INFO'!$D$26</f>
        <v>0</v>
      </c>
      <c r="Z1522" s="186">
        <f>'INFO'!$D$27</f>
        <v>0</v>
      </c>
      <c r="AA1522" t="s" s="187">
        <f>'INFO'!$D$28</f>
      </c>
      <c r="AB1522" s="186">
        <f>'INFO'!$D$29</f>
        <v>0</v>
      </c>
      <c r="AC1522" s="189">
        <f>'INFO'!$J$10</f>
        <v>0</v>
      </c>
      <c r="AD1522" s="186">
        <f>'INFO'!$J$9</f>
        <v>0</v>
      </c>
      <c r="AE1522" s="186">
        <f>IF($G$1517&gt;0,10*$G$1517/D1522,0)</f>
        <v>0</v>
      </c>
    </row>
    <row r="1523" ht="15.35" customHeight="1">
      <c r="A1523" t="s" s="180">
        <v>587</v>
      </c>
      <c r="B1523" t="s" s="180">
        <v>194</v>
      </c>
      <c r="C1523" s="181">
        <v>10085</v>
      </c>
      <c r="D1523" s="182">
        <f>_xlfn.SUMIFS('HOLDS'!I1:I155,'HOLDS'!C1:C155,B1523)+_xlfn.SUMIFS('HOLDS'!I1:I155,'HOLDS'!C1:C155,"CH.GR.RDGSET")</f>
        <v>0</v>
      </c>
      <c r="E1523" t="s" s="183">
        <v>1</v>
      </c>
      <c r="F1523" s="184">
        <f>VLOOKUP(B1523,'HOLDS'!C1:T155,5,FALSE)</f>
        <v>129</v>
      </c>
      <c r="G1523" s="182">
        <f>_xlfn.SUMIFS('HOLDS'!I1:I155,'HOLDS'!C1:C155,B1523)</f>
        <v>0</v>
      </c>
      <c r="H1523" s="185">
        <f>F1523*G1523</f>
        <v>0</v>
      </c>
      <c r="I1523" s="186">
        <f>'INFO'!$D$6</f>
        <v>0</v>
      </c>
      <c r="J1523" s="186">
        <f>'INFO'!$D$7</f>
        <v>0</v>
      </c>
      <c r="K1523" t="s" s="187">
        <f>'INFO'!$D$8</f>
      </c>
      <c r="L1523" s="186">
        <f>'INFO'!$D$9</f>
        <v>0</v>
      </c>
      <c r="M1523" s="186">
        <f>'INFO'!$D$10</f>
        <v>0</v>
      </c>
      <c r="N1523" t="s" s="187">
        <f>'INFO'!$D$11</f>
      </c>
      <c r="O1523" s="186">
        <f>'INFO'!$D$13</f>
        <v>0</v>
      </c>
      <c r="P1523" s="186">
        <f>'INFO'!$D$14</f>
        <v>0</v>
      </c>
      <c r="Q1523" t="s" s="187">
        <f>'INFO'!$D$15</f>
      </c>
      <c r="R1523" s="188">
        <f>'INFO'!$D$17</f>
      </c>
      <c r="S1523" t="s" s="187">
        <f>'INFO'!$D$18</f>
      </c>
      <c r="T1523" t="s" s="187">
        <f>'INFO'!$D$19</f>
      </c>
      <c r="U1523" s="186">
        <f>'INFO'!$D$22</f>
        <v>0</v>
      </c>
      <c r="V1523" s="186">
        <f>'INFO'!$D$23</f>
        <v>0</v>
      </c>
      <c r="W1523" t="s" s="187">
        <f>'INFO'!$D$24</f>
      </c>
      <c r="X1523" s="186">
        <f>'INFO'!$D$25</f>
        <v>0</v>
      </c>
      <c r="Y1523" s="186">
        <f>'INFO'!$D$26</f>
        <v>0</v>
      </c>
      <c r="Z1523" s="186">
        <f>'INFO'!$D$27</f>
        <v>0</v>
      </c>
      <c r="AA1523" t="s" s="187">
        <f>'INFO'!$D$28</f>
      </c>
      <c r="AB1523" s="186">
        <f>'INFO'!$D$29</f>
        <v>0</v>
      </c>
      <c r="AC1523" s="189">
        <f>'INFO'!$J$10</f>
        <v>0</v>
      </c>
      <c r="AD1523" s="186">
        <f>'INFO'!$J$9</f>
        <v>0</v>
      </c>
      <c r="AE1523" s="186">
        <f>IF($G$1517&gt;0,10*$G$1517/D1523,0)</f>
        <v>0</v>
      </c>
    </row>
    <row r="1524" ht="15.35" customHeight="1">
      <c r="A1524" t="s" s="180">
        <v>588</v>
      </c>
      <c r="B1524" t="s" s="180">
        <v>196</v>
      </c>
      <c r="C1524" s="181">
        <v>10085</v>
      </c>
      <c r="D1524" s="182">
        <f>_xlfn.SUMIFS('HOLDS'!I1:I155,'HOLDS'!C1:C155,B1524)+_xlfn.SUMIFS('HOLDS'!I1:I155,'HOLDS'!C1:C155,"CH.GR.RDGSET")</f>
        <v>0</v>
      </c>
      <c r="E1524" t="s" s="183">
        <v>1</v>
      </c>
      <c r="F1524" s="184">
        <f>VLOOKUP(B1524,'HOLDS'!C1:T155,5,FALSE)</f>
        <v>149.5</v>
      </c>
      <c r="G1524" s="182">
        <f>_xlfn.SUMIFS('HOLDS'!I1:I155,'HOLDS'!C1:C155,B1524)</f>
        <v>0</v>
      </c>
      <c r="H1524" s="185">
        <f>F1524*G1524</f>
        <v>0</v>
      </c>
      <c r="I1524" s="186">
        <f>'INFO'!$D$6</f>
        <v>0</v>
      </c>
      <c r="J1524" s="186">
        <f>'INFO'!$D$7</f>
        <v>0</v>
      </c>
      <c r="K1524" t="s" s="187">
        <f>'INFO'!$D$8</f>
      </c>
      <c r="L1524" s="186">
        <f>'INFO'!$D$9</f>
        <v>0</v>
      </c>
      <c r="M1524" s="186">
        <f>'INFO'!$D$10</f>
        <v>0</v>
      </c>
      <c r="N1524" t="s" s="187">
        <f>'INFO'!$D$11</f>
      </c>
      <c r="O1524" s="186">
        <f>'INFO'!$D$13</f>
        <v>0</v>
      </c>
      <c r="P1524" s="186">
        <f>'INFO'!$D$14</f>
        <v>0</v>
      </c>
      <c r="Q1524" t="s" s="187">
        <f>'INFO'!$D$15</f>
      </c>
      <c r="R1524" s="188">
        <f>'INFO'!$D$17</f>
      </c>
      <c r="S1524" t="s" s="187">
        <f>'INFO'!$D$18</f>
      </c>
      <c r="T1524" t="s" s="187">
        <f>'INFO'!$D$19</f>
      </c>
      <c r="U1524" s="186">
        <f>'INFO'!$D$22</f>
        <v>0</v>
      </c>
      <c r="V1524" s="186">
        <f>'INFO'!$D$23</f>
        <v>0</v>
      </c>
      <c r="W1524" t="s" s="187">
        <f>'INFO'!$D$24</f>
      </c>
      <c r="X1524" s="186">
        <f>'INFO'!$D$25</f>
        <v>0</v>
      </c>
      <c r="Y1524" s="186">
        <f>'INFO'!$D$26</f>
        <v>0</v>
      </c>
      <c r="Z1524" s="186">
        <f>'INFO'!$D$27</f>
        <v>0</v>
      </c>
      <c r="AA1524" t="s" s="187">
        <f>'INFO'!$D$28</f>
      </c>
      <c r="AB1524" s="186">
        <f>'INFO'!$D$29</f>
        <v>0</v>
      </c>
      <c r="AC1524" s="189">
        <f>'INFO'!$J$10</f>
        <v>0</v>
      </c>
      <c r="AD1524" s="186">
        <f>'INFO'!$J$9</f>
        <v>0</v>
      </c>
      <c r="AE1524" s="186">
        <f>IF($G$1517&gt;0,10*$G$1517/D1524,0)</f>
        <v>0</v>
      </c>
    </row>
    <row r="1525" ht="15.35" customHeight="1">
      <c r="A1525" t="s" s="180">
        <v>589</v>
      </c>
      <c r="B1525" t="s" s="180">
        <v>198</v>
      </c>
      <c r="C1525" s="181">
        <v>10085</v>
      </c>
      <c r="D1525" s="182">
        <f>_xlfn.SUMIFS('HOLDS'!I1:I155,'HOLDS'!C1:C155,B1525)+_xlfn.SUMIFS('HOLDS'!I1:I155,'HOLDS'!C1:C155,"CH.GR.RDGSET")</f>
        <v>0</v>
      </c>
      <c r="E1525" t="s" s="183">
        <v>1</v>
      </c>
      <c r="F1525" s="184">
        <f>VLOOKUP(B1525,'HOLDS'!C1:T155,5,FALSE)</f>
        <v>123</v>
      </c>
      <c r="G1525" s="182">
        <f>_xlfn.SUMIFS('HOLDS'!I1:I155,'HOLDS'!C1:C155,B1525)</f>
        <v>0</v>
      </c>
      <c r="H1525" s="185">
        <f>F1525*G1525</f>
        <v>0</v>
      </c>
      <c r="I1525" s="186">
        <f>'INFO'!$D$6</f>
        <v>0</v>
      </c>
      <c r="J1525" s="186">
        <f>'INFO'!$D$7</f>
        <v>0</v>
      </c>
      <c r="K1525" t="s" s="187">
        <f>'INFO'!$D$8</f>
      </c>
      <c r="L1525" s="186">
        <f>'INFO'!$D$9</f>
        <v>0</v>
      </c>
      <c r="M1525" s="186">
        <f>'INFO'!$D$10</f>
        <v>0</v>
      </c>
      <c r="N1525" t="s" s="187">
        <f>'INFO'!$D$11</f>
      </c>
      <c r="O1525" s="186">
        <f>'INFO'!$D$13</f>
        <v>0</v>
      </c>
      <c r="P1525" s="186">
        <f>'INFO'!$D$14</f>
        <v>0</v>
      </c>
      <c r="Q1525" t="s" s="187">
        <f>'INFO'!$D$15</f>
      </c>
      <c r="R1525" s="188">
        <f>'INFO'!$D$17</f>
      </c>
      <c r="S1525" t="s" s="187">
        <f>'INFO'!$D$18</f>
      </c>
      <c r="T1525" t="s" s="187">
        <f>'INFO'!$D$19</f>
      </c>
      <c r="U1525" s="186">
        <f>'INFO'!$D$22</f>
        <v>0</v>
      </c>
      <c r="V1525" s="186">
        <f>'INFO'!$D$23</f>
        <v>0</v>
      </c>
      <c r="W1525" t="s" s="187">
        <f>'INFO'!$D$24</f>
      </c>
      <c r="X1525" s="186">
        <f>'INFO'!$D$25</f>
        <v>0</v>
      </c>
      <c r="Y1525" s="186">
        <f>'INFO'!$D$26</f>
        <v>0</v>
      </c>
      <c r="Z1525" s="186">
        <f>'INFO'!$D$27</f>
        <v>0</v>
      </c>
      <c r="AA1525" t="s" s="187">
        <f>'INFO'!$D$28</f>
      </c>
      <c r="AB1525" s="186">
        <f>'INFO'!$D$29</f>
        <v>0</v>
      </c>
      <c r="AC1525" s="189">
        <f>'INFO'!$J$10</f>
        <v>0</v>
      </c>
      <c r="AD1525" s="186">
        <f>'INFO'!$J$9</f>
        <v>0</v>
      </c>
      <c r="AE1525" s="186">
        <f>IF($G$1517&gt;0,10*$G$1517/D1525,0)</f>
        <v>0</v>
      </c>
    </row>
    <row r="1526" ht="15.35" customHeight="1">
      <c r="A1526" t="s" s="180">
        <v>590</v>
      </c>
      <c r="B1526" t="s" s="180">
        <v>200</v>
      </c>
      <c r="C1526" s="181">
        <v>10085</v>
      </c>
      <c r="D1526" s="182">
        <f>_xlfn.SUMIFS('HOLDS'!I1:I155,'HOLDS'!C1:C155,B1526)+_xlfn.SUMIFS('HOLDS'!I1:I155,'HOLDS'!C1:C155,"CH.GR.RDGSET")</f>
        <v>0</v>
      </c>
      <c r="E1526" t="s" s="183">
        <v>1</v>
      </c>
      <c r="F1526" s="184">
        <f>VLOOKUP(B1526,'HOLDS'!C1:T155,5,FALSE)</f>
        <v>165</v>
      </c>
      <c r="G1526" s="182">
        <f>_xlfn.SUMIFS('HOLDS'!I1:I155,'HOLDS'!C1:C155,B1526)</f>
        <v>0</v>
      </c>
      <c r="H1526" s="185">
        <f>F1526*G1526</f>
        <v>0</v>
      </c>
      <c r="I1526" s="186">
        <f>'INFO'!$D$6</f>
        <v>0</v>
      </c>
      <c r="J1526" s="186">
        <f>'INFO'!$D$7</f>
        <v>0</v>
      </c>
      <c r="K1526" t="s" s="187">
        <f>'INFO'!$D$8</f>
      </c>
      <c r="L1526" s="186">
        <f>'INFO'!$D$9</f>
        <v>0</v>
      </c>
      <c r="M1526" s="186">
        <f>'INFO'!$D$10</f>
        <v>0</v>
      </c>
      <c r="N1526" t="s" s="187">
        <f>'INFO'!$D$11</f>
      </c>
      <c r="O1526" s="186">
        <f>'INFO'!$D$13</f>
        <v>0</v>
      </c>
      <c r="P1526" s="186">
        <f>'INFO'!$D$14</f>
        <v>0</v>
      </c>
      <c r="Q1526" t="s" s="187">
        <f>'INFO'!$D$15</f>
      </c>
      <c r="R1526" s="188">
        <f>'INFO'!$D$17</f>
      </c>
      <c r="S1526" t="s" s="187">
        <f>'INFO'!$D$18</f>
      </c>
      <c r="T1526" t="s" s="187">
        <f>'INFO'!$D$19</f>
      </c>
      <c r="U1526" s="186">
        <f>'INFO'!$D$22</f>
        <v>0</v>
      </c>
      <c r="V1526" s="186">
        <f>'INFO'!$D$23</f>
        <v>0</v>
      </c>
      <c r="W1526" t="s" s="187">
        <f>'INFO'!$D$24</f>
      </c>
      <c r="X1526" s="186">
        <f>'INFO'!$D$25</f>
        <v>0</v>
      </c>
      <c r="Y1526" s="186">
        <f>'INFO'!$D$26</f>
        <v>0</v>
      </c>
      <c r="Z1526" s="186">
        <f>'INFO'!$D$27</f>
        <v>0</v>
      </c>
      <c r="AA1526" t="s" s="187">
        <f>'INFO'!$D$28</f>
      </c>
      <c r="AB1526" s="186">
        <f>'INFO'!$D$29</f>
        <v>0</v>
      </c>
      <c r="AC1526" s="189">
        <f>'INFO'!$J$10</f>
        <v>0</v>
      </c>
      <c r="AD1526" s="186">
        <f>'INFO'!$J$9</f>
        <v>0</v>
      </c>
      <c r="AE1526" s="186">
        <f>IF($G$1517&gt;0,10*$G$1517/D1526,0)</f>
        <v>0</v>
      </c>
    </row>
    <row r="1527" ht="15.35" customHeight="1">
      <c r="A1527" t="s" s="180">
        <v>591</v>
      </c>
      <c r="B1527" t="s" s="180">
        <v>202</v>
      </c>
      <c r="C1527" s="181">
        <v>10085</v>
      </c>
      <c r="D1527" s="182">
        <f>_xlfn.SUMIFS('HOLDS'!I1:I155,'HOLDS'!C1:C155,B1527)+_xlfn.SUMIFS('HOLDS'!I1:I155,'HOLDS'!C1:C155,"CH.GR.RDGSET")</f>
        <v>0</v>
      </c>
      <c r="E1527" t="s" s="183">
        <v>1</v>
      </c>
      <c r="F1527" s="184">
        <f>VLOOKUP(B1527,'HOLDS'!C1:T155,5,FALSE)</f>
        <v>203</v>
      </c>
      <c r="G1527" s="182">
        <f>_xlfn.SUMIFS('HOLDS'!I1:I155,'HOLDS'!C1:C155,B1527)</f>
        <v>0</v>
      </c>
      <c r="H1527" s="185">
        <f>F1527*G1527</f>
        <v>0</v>
      </c>
      <c r="I1527" s="186">
        <f>'INFO'!$D$6</f>
        <v>0</v>
      </c>
      <c r="J1527" s="186">
        <f>'INFO'!$D$7</f>
        <v>0</v>
      </c>
      <c r="K1527" t="s" s="187">
        <f>'INFO'!$D$8</f>
      </c>
      <c r="L1527" s="186">
        <f>'INFO'!$D$9</f>
        <v>0</v>
      </c>
      <c r="M1527" s="186">
        <f>'INFO'!$D$10</f>
        <v>0</v>
      </c>
      <c r="N1527" t="s" s="187">
        <f>'INFO'!$D$11</f>
      </c>
      <c r="O1527" s="186">
        <f>'INFO'!$D$13</f>
        <v>0</v>
      </c>
      <c r="P1527" s="186">
        <f>'INFO'!$D$14</f>
        <v>0</v>
      </c>
      <c r="Q1527" t="s" s="187">
        <f>'INFO'!$D$15</f>
      </c>
      <c r="R1527" s="188">
        <f>'INFO'!$D$17</f>
      </c>
      <c r="S1527" t="s" s="187">
        <f>'INFO'!$D$18</f>
      </c>
      <c r="T1527" t="s" s="187">
        <f>'INFO'!$D$19</f>
      </c>
      <c r="U1527" s="186">
        <f>'INFO'!$D$22</f>
        <v>0</v>
      </c>
      <c r="V1527" s="186">
        <f>'INFO'!$D$23</f>
        <v>0</v>
      </c>
      <c r="W1527" t="s" s="187">
        <f>'INFO'!$D$24</f>
      </c>
      <c r="X1527" s="186">
        <f>'INFO'!$D$25</f>
        <v>0</v>
      </c>
      <c r="Y1527" s="186">
        <f>'INFO'!$D$26</f>
        <v>0</v>
      </c>
      <c r="Z1527" s="186">
        <f>'INFO'!$D$27</f>
        <v>0</v>
      </c>
      <c r="AA1527" t="s" s="187">
        <f>'INFO'!$D$28</f>
      </c>
      <c r="AB1527" s="186">
        <f>'INFO'!$D$29</f>
        <v>0</v>
      </c>
      <c r="AC1527" s="189">
        <f>'INFO'!$J$10</f>
        <v>0</v>
      </c>
      <c r="AD1527" s="186">
        <f>'INFO'!$J$9</f>
        <v>0</v>
      </c>
      <c r="AE1527" s="186">
        <f>IF($G$1517&gt;0,10*$G$1517/D1527,0)</f>
        <v>0</v>
      </c>
    </row>
    <row r="1528" ht="15.35" customHeight="1">
      <c r="A1528" t="s" s="180">
        <v>592</v>
      </c>
      <c r="B1528" t="s" s="180">
        <v>205</v>
      </c>
      <c r="C1528" s="181">
        <v>10085</v>
      </c>
      <c r="D1528" s="182">
        <f>_xlfn.SUMIFS('HOLDS'!I1:I155,'HOLDS'!C1:C155,B1528)+_xlfn.SUMIFS('HOLDS'!I1:I155,'HOLDS'!C1:C155,"CH.GR.RDGSET")</f>
        <v>0</v>
      </c>
      <c r="E1528" t="s" s="183">
        <v>1</v>
      </c>
      <c r="F1528" s="184">
        <f>VLOOKUP(B1528,'HOLDS'!C1:T155,5,FALSE)</f>
        <v>195.5</v>
      </c>
      <c r="G1528" s="182">
        <f>_xlfn.SUMIFS('HOLDS'!I1:I155,'HOLDS'!C1:C155,B1528)</f>
        <v>0</v>
      </c>
      <c r="H1528" s="185">
        <f>F1528*G1528</f>
        <v>0</v>
      </c>
      <c r="I1528" s="186">
        <f>'INFO'!$D$6</f>
        <v>0</v>
      </c>
      <c r="J1528" s="186">
        <f>'INFO'!$D$7</f>
        <v>0</v>
      </c>
      <c r="K1528" t="s" s="187">
        <f>'INFO'!$D$8</f>
      </c>
      <c r="L1528" s="186">
        <f>'INFO'!$D$9</f>
        <v>0</v>
      </c>
      <c r="M1528" s="186">
        <f>'INFO'!$D$10</f>
        <v>0</v>
      </c>
      <c r="N1528" t="s" s="187">
        <f>'INFO'!$D$11</f>
      </c>
      <c r="O1528" s="186">
        <f>'INFO'!$D$13</f>
        <v>0</v>
      </c>
      <c r="P1528" s="186">
        <f>'INFO'!$D$14</f>
        <v>0</v>
      </c>
      <c r="Q1528" t="s" s="187">
        <f>'INFO'!$D$15</f>
      </c>
      <c r="R1528" s="188">
        <f>'INFO'!$D$17</f>
      </c>
      <c r="S1528" t="s" s="187">
        <f>'INFO'!$D$18</f>
      </c>
      <c r="T1528" t="s" s="187">
        <f>'INFO'!$D$19</f>
      </c>
      <c r="U1528" s="186">
        <f>'INFO'!$D$22</f>
        <v>0</v>
      </c>
      <c r="V1528" s="186">
        <f>'INFO'!$D$23</f>
        <v>0</v>
      </c>
      <c r="W1528" t="s" s="187">
        <f>'INFO'!$D$24</f>
      </c>
      <c r="X1528" s="186">
        <f>'INFO'!$D$25</f>
        <v>0</v>
      </c>
      <c r="Y1528" s="186">
        <f>'INFO'!$D$26</f>
        <v>0</v>
      </c>
      <c r="Z1528" s="186">
        <f>'INFO'!$D$27</f>
        <v>0</v>
      </c>
      <c r="AA1528" t="s" s="187">
        <f>'INFO'!$D$28</f>
      </c>
      <c r="AB1528" s="186">
        <f>'INFO'!$D$29</f>
        <v>0</v>
      </c>
      <c r="AC1528" s="189">
        <f>'INFO'!$J$10</f>
        <v>0</v>
      </c>
      <c r="AD1528" s="186">
        <f>'INFO'!$J$9</f>
        <v>0</v>
      </c>
      <c r="AE1528" s="186">
        <f>IF($G$1517&gt;0,10*$G$1517/D1528,0)</f>
        <v>0</v>
      </c>
    </row>
    <row r="1529" ht="15.35" customHeight="1">
      <c r="A1529" t="s" s="180">
        <v>593</v>
      </c>
      <c r="B1529" t="s" s="180">
        <v>207</v>
      </c>
      <c r="C1529" s="181">
        <v>10085</v>
      </c>
      <c r="D1529" s="182">
        <f>_xlfn.SUMIFS('HOLDS'!I1:I155,'HOLDS'!C1:C155,B1529)+_xlfn.SUMIFS('HOLDS'!I1:I155,'HOLDS'!C1:C155,"CH.GR.RDGSET")</f>
        <v>0</v>
      </c>
      <c r="E1529" t="s" s="183">
        <v>1</v>
      </c>
      <c r="F1529" s="184">
        <f>VLOOKUP(B1529,'HOLDS'!C1:T155,5,FALSE)</f>
        <v>237</v>
      </c>
      <c r="G1529" s="182">
        <f>_xlfn.SUMIFS('HOLDS'!I1:I155,'HOLDS'!C1:C155,B1529)</f>
        <v>0</v>
      </c>
      <c r="H1529" s="185">
        <f>F1529*G1529</f>
        <v>0</v>
      </c>
      <c r="I1529" s="186">
        <f>'INFO'!$D$6</f>
        <v>0</v>
      </c>
      <c r="J1529" s="186">
        <f>'INFO'!$D$7</f>
        <v>0</v>
      </c>
      <c r="K1529" t="s" s="187">
        <f>'INFO'!$D$8</f>
      </c>
      <c r="L1529" s="186">
        <f>'INFO'!$D$9</f>
        <v>0</v>
      </c>
      <c r="M1529" s="186">
        <f>'INFO'!$D$10</f>
        <v>0</v>
      </c>
      <c r="N1529" t="s" s="187">
        <f>'INFO'!$D$11</f>
      </c>
      <c r="O1529" s="186">
        <f>'INFO'!$D$13</f>
        <v>0</v>
      </c>
      <c r="P1529" s="186">
        <f>'INFO'!$D$14</f>
        <v>0</v>
      </c>
      <c r="Q1529" t="s" s="187">
        <f>'INFO'!$D$15</f>
      </c>
      <c r="R1529" s="188">
        <f>'INFO'!$D$17</f>
      </c>
      <c r="S1529" t="s" s="187">
        <f>'INFO'!$D$18</f>
      </c>
      <c r="T1529" t="s" s="187">
        <f>'INFO'!$D$19</f>
      </c>
      <c r="U1529" s="186">
        <f>'INFO'!$D$22</f>
        <v>0</v>
      </c>
      <c r="V1529" s="186">
        <f>'INFO'!$D$23</f>
        <v>0</v>
      </c>
      <c r="W1529" t="s" s="187">
        <f>'INFO'!$D$24</f>
      </c>
      <c r="X1529" s="186">
        <f>'INFO'!$D$25</f>
        <v>0</v>
      </c>
      <c r="Y1529" s="186">
        <f>'INFO'!$D$26</f>
        <v>0</v>
      </c>
      <c r="Z1529" s="186">
        <f>'INFO'!$D$27</f>
        <v>0</v>
      </c>
      <c r="AA1529" t="s" s="187">
        <f>'INFO'!$D$28</f>
      </c>
      <c r="AB1529" s="186">
        <f>'INFO'!$D$29</f>
        <v>0</v>
      </c>
      <c r="AC1529" s="189">
        <f>'INFO'!$J$10</f>
        <v>0</v>
      </c>
      <c r="AD1529" s="186">
        <f>'INFO'!$J$9</f>
        <v>0</v>
      </c>
      <c r="AE1529" s="186">
        <f>IF($G$1517&gt;0,10*$G$1517/D1529,0)</f>
        <v>0</v>
      </c>
    </row>
    <row r="1530" ht="15.35" customHeight="1">
      <c r="A1530" t="s" s="180">
        <v>594</v>
      </c>
      <c r="B1530" t="s" s="180">
        <v>209</v>
      </c>
      <c r="C1530" s="181">
        <v>10085</v>
      </c>
      <c r="D1530" s="182">
        <f>_xlfn.SUMIFS('HOLDS'!I1:I155,'HOLDS'!C1:C155,B1530)+_xlfn.SUMIFS('HOLDS'!I1:I155,'HOLDS'!C1:C155,"CH.GR.RDGSET")</f>
        <v>0</v>
      </c>
      <c r="E1530" t="s" s="183">
        <v>1</v>
      </c>
      <c r="F1530" s="184">
        <f>VLOOKUP(B1530,'HOLDS'!C1:T155,5,FALSE)</f>
        <v>210.5</v>
      </c>
      <c r="G1530" s="182">
        <f>_xlfn.SUMIFS('HOLDS'!I1:I155,'HOLDS'!C1:C155,B1530)</f>
        <v>0</v>
      </c>
      <c r="H1530" s="185">
        <f>F1530*G1530</f>
        <v>0</v>
      </c>
      <c r="I1530" s="186">
        <f>'INFO'!$D$6</f>
        <v>0</v>
      </c>
      <c r="J1530" s="186">
        <f>'INFO'!$D$7</f>
        <v>0</v>
      </c>
      <c r="K1530" t="s" s="187">
        <f>'INFO'!$D$8</f>
      </c>
      <c r="L1530" s="186">
        <f>'INFO'!$D$9</f>
        <v>0</v>
      </c>
      <c r="M1530" s="186">
        <f>'INFO'!$D$10</f>
        <v>0</v>
      </c>
      <c r="N1530" t="s" s="187">
        <f>'INFO'!$D$11</f>
      </c>
      <c r="O1530" s="186">
        <f>'INFO'!$D$13</f>
        <v>0</v>
      </c>
      <c r="P1530" s="186">
        <f>'INFO'!$D$14</f>
        <v>0</v>
      </c>
      <c r="Q1530" t="s" s="187">
        <f>'INFO'!$D$15</f>
      </c>
      <c r="R1530" s="188">
        <f>'INFO'!$D$17</f>
      </c>
      <c r="S1530" t="s" s="187">
        <f>'INFO'!$D$18</f>
      </c>
      <c r="T1530" t="s" s="187">
        <f>'INFO'!$D$19</f>
      </c>
      <c r="U1530" s="186">
        <f>'INFO'!$D$22</f>
        <v>0</v>
      </c>
      <c r="V1530" s="186">
        <f>'INFO'!$D$23</f>
        <v>0</v>
      </c>
      <c r="W1530" t="s" s="187">
        <f>'INFO'!$D$24</f>
      </c>
      <c r="X1530" s="186">
        <f>'INFO'!$D$25</f>
        <v>0</v>
      </c>
      <c r="Y1530" s="186">
        <f>'INFO'!$D$26</f>
        <v>0</v>
      </c>
      <c r="Z1530" s="186">
        <f>'INFO'!$D$27</f>
        <v>0</v>
      </c>
      <c r="AA1530" t="s" s="187">
        <f>'INFO'!$D$28</f>
      </c>
      <c r="AB1530" s="186">
        <f>'INFO'!$D$29</f>
        <v>0</v>
      </c>
      <c r="AC1530" s="189">
        <f>'INFO'!$J$10</f>
        <v>0</v>
      </c>
      <c r="AD1530" s="186">
        <f>'INFO'!$J$9</f>
        <v>0</v>
      </c>
      <c r="AE1530" s="186">
        <f>IF($G$1517&gt;0,10*$G$1517/D1530,0)</f>
        <v>0</v>
      </c>
    </row>
    <row r="1531" ht="15.35" customHeight="1">
      <c r="A1531" t="s" s="180">
        <v>595</v>
      </c>
      <c r="B1531" t="s" s="180">
        <v>211</v>
      </c>
      <c r="C1531" s="181">
        <v>10085</v>
      </c>
      <c r="D1531" s="182">
        <f>_xlfn.SUMIFS('HOLDS'!I1:I155,'HOLDS'!C1:C155,B1531)+_xlfn.SUMIFS('HOLDS'!I1:I155,'HOLDS'!C1:C155,"CH.GR.RDGSET")</f>
        <v>0</v>
      </c>
      <c r="E1531" t="s" s="183">
        <v>1</v>
      </c>
      <c r="F1531" s="184">
        <f>VLOOKUP(B1531,'HOLDS'!C1:T155,5,FALSE)</f>
        <v>212</v>
      </c>
      <c r="G1531" s="182">
        <f>_xlfn.SUMIFS('HOLDS'!I1:I155,'HOLDS'!C1:C155,B1531)</f>
        <v>0</v>
      </c>
      <c r="H1531" s="185">
        <f>F1531*G1531</f>
        <v>0</v>
      </c>
      <c r="I1531" s="186">
        <f>'INFO'!$D$6</f>
        <v>0</v>
      </c>
      <c r="J1531" s="186">
        <f>'INFO'!$D$7</f>
        <v>0</v>
      </c>
      <c r="K1531" t="s" s="187">
        <f>'INFO'!$D$8</f>
      </c>
      <c r="L1531" s="186">
        <f>'INFO'!$D$9</f>
        <v>0</v>
      </c>
      <c r="M1531" s="186">
        <f>'INFO'!$D$10</f>
        <v>0</v>
      </c>
      <c r="N1531" t="s" s="187">
        <f>'INFO'!$D$11</f>
      </c>
      <c r="O1531" s="186">
        <f>'INFO'!$D$13</f>
        <v>0</v>
      </c>
      <c r="P1531" s="186">
        <f>'INFO'!$D$14</f>
        <v>0</v>
      </c>
      <c r="Q1531" t="s" s="187">
        <f>'INFO'!$D$15</f>
      </c>
      <c r="R1531" s="188">
        <f>'INFO'!$D$17</f>
      </c>
      <c r="S1531" t="s" s="187">
        <f>'INFO'!$D$18</f>
      </c>
      <c r="T1531" t="s" s="187">
        <f>'INFO'!$D$19</f>
      </c>
      <c r="U1531" s="186">
        <f>'INFO'!$D$22</f>
        <v>0</v>
      </c>
      <c r="V1531" s="186">
        <f>'INFO'!$D$23</f>
        <v>0</v>
      </c>
      <c r="W1531" t="s" s="187">
        <f>'INFO'!$D$24</f>
      </c>
      <c r="X1531" s="186">
        <f>'INFO'!$D$25</f>
        <v>0</v>
      </c>
      <c r="Y1531" s="186">
        <f>'INFO'!$D$26</f>
        <v>0</v>
      </c>
      <c r="Z1531" s="186">
        <f>'INFO'!$D$27</f>
        <v>0</v>
      </c>
      <c r="AA1531" t="s" s="187">
        <f>'INFO'!$D$28</f>
      </c>
      <c r="AB1531" s="186">
        <f>'INFO'!$D$29</f>
        <v>0</v>
      </c>
      <c r="AC1531" s="189">
        <f>'INFO'!$J$10</f>
        <v>0</v>
      </c>
      <c r="AD1531" s="186">
        <f>'INFO'!$J$9</f>
        <v>0</v>
      </c>
      <c r="AE1531" s="186">
        <f>IF($G$1517&gt;0,10*$G$1517/D1531,0)</f>
        <v>0</v>
      </c>
    </row>
    <row r="1532" ht="15.35" customHeight="1">
      <c r="A1532" t="s" s="180">
        <v>596</v>
      </c>
      <c r="B1532" t="s" s="180">
        <v>213</v>
      </c>
      <c r="C1532" s="181">
        <v>10085</v>
      </c>
      <c r="D1532" s="182">
        <f>_xlfn.SUMIFS('HOLDS'!I1:I155,'HOLDS'!C1:C155,B1532)+_xlfn.SUMIFS('HOLDS'!I1:I155,'HOLDS'!C1:C155,"CH.GR.RDGSET")</f>
        <v>0</v>
      </c>
      <c r="E1532" t="s" s="183">
        <v>1</v>
      </c>
      <c r="F1532" s="184">
        <f>VLOOKUP(B1532,'HOLDS'!C1:T155,5,FALSE)</f>
        <v>155</v>
      </c>
      <c r="G1532" s="182">
        <f>_xlfn.SUMIFS('HOLDS'!I1:I155,'HOLDS'!C1:C155,B1532)</f>
        <v>0</v>
      </c>
      <c r="H1532" s="185">
        <f>F1532*G1532</f>
        <v>0</v>
      </c>
      <c r="I1532" s="186">
        <f>'INFO'!$D$6</f>
        <v>0</v>
      </c>
      <c r="J1532" s="186">
        <f>'INFO'!$D$7</f>
        <v>0</v>
      </c>
      <c r="K1532" t="s" s="187">
        <f>'INFO'!$D$8</f>
      </c>
      <c r="L1532" s="186">
        <f>'INFO'!$D$9</f>
        <v>0</v>
      </c>
      <c r="M1532" s="186">
        <f>'INFO'!$D$10</f>
        <v>0</v>
      </c>
      <c r="N1532" t="s" s="187">
        <f>'INFO'!$D$11</f>
      </c>
      <c r="O1532" s="186">
        <f>'INFO'!$D$13</f>
        <v>0</v>
      </c>
      <c r="P1532" s="186">
        <f>'INFO'!$D$14</f>
        <v>0</v>
      </c>
      <c r="Q1532" t="s" s="187">
        <f>'INFO'!$D$15</f>
      </c>
      <c r="R1532" s="188">
        <f>'INFO'!$D$17</f>
      </c>
      <c r="S1532" t="s" s="187">
        <f>'INFO'!$D$18</f>
      </c>
      <c r="T1532" t="s" s="187">
        <f>'INFO'!$D$19</f>
      </c>
      <c r="U1532" s="186">
        <f>'INFO'!$D$22</f>
        <v>0</v>
      </c>
      <c r="V1532" s="186">
        <f>'INFO'!$D$23</f>
        <v>0</v>
      </c>
      <c r="W1532" t="s" s="187">
        <f>'INFO'!$D$24</f>
      </c>
      <c r="X1532" s="186">
        <f>'INFO'!$D$25</f>
        <v>0</v>
      </c>
      <c r="Y1532" s="186">
        <f>'INFO'!$D$26</f>
        <v>0</v>
      </c>
      <c r="Z1532" s="186">
        <f>'INFO'!$D$27</f>
        <v>0</v>
      </c>
      <c r="AA1532" t="s" s="187">
        <f>'INFO'!$D$28</f>
      </c>
      <c r="AB1532" s="186">
        <f>'INFO'!$D$29</f>
        <v>0</v>
      </c>
      <c r="AC1532" s="189">
        <f>'INFO'!$J$10</f>
        <v>0</v>
      </c>
      <c r="AD1532" s="186">
        <f>'INFO'!$J$9</f>
        <v>0</v>
      </c>
      <c r="AE1532" s="186">
        <f>IF($G$1517&gt;0,10*$G$1517/D1532,0)</f>
        <v>0</v>
      </c>
    </row>
    <row r="1533" ht="15.35" customHeight="1">
      <c r="A1533" t="s" s="180">
        <v>597</v>
      </c>
      <c r="B1533" t="s" s="180">
        <v>215</v>
      </c>
      <c r="C1533" s="181">
        <v>10085</v>
      </c>
      <c r="D1533" s="182">
        <f>_xlfn.SUMIFS('HOLDS'!I1:I155,'HOLDS'!C1:C155,B1533)+_xlfn.SUMIFS('HOLDS'!I1:I155,'HOLDS'!C1:C155,"CH.GR.RDGSET")</f>
        <v>0</v>
      </c>
      <c r="E1533" t="s" s="183">
        <v>1</v>
      </c>
      <c r="F1533" s="184">
        <f>VLOOKUP(B1533,'HOLDS'!C1:T155,5,FALSE)</f>
        <v>153.5</v>
      </c>
      <c r="G1533" s="182">
        <f>_xlfn.SUMIFS('HOLDS'!I1:I155,'HOLDS'!C1:C155,B1533)</f>
        <v>0</v>
      </c>
      <c r="H1533" s="185">
        <f>F1533*G1533</f>
        <v>0</v>
      </c>
      <c r="I1533" s="186">
        <f>'INFO'!$D$6</f>
        <v>0</v>
      </c>
      <c r="J1533" s="186">
        <f>'INFO'!$D$7</f>
        <v>0</v>
      </c>
      <c r="K1533" t="s" s="187">
        <f>'INFO'!$D$8</f>
      </c>
      <c r="L1533" s="186">
        <f>'INFO'!$D$9</f>
        <v>0</v>
      </c>
      <c r="M1533" s="186">
        <f>'INFO'!$D$10</f>
        <v>0</v>
      </c>
      <c r="N1533" t="s" s="187">
        <f>'INFO'!$D$11</f>
      </c>
      <c r="O1533" s="186">
        <f>'INFO'!$D$13</f>
        <v>0</v>
      </c>
      <c r="P1533" s="186">
        <f>'INFO'!$D$14</f>
        <v>0</v>
      </c>
      <c r="Q1533" t="s" s="187">
        <f>'INFO'!$D$15</f>
      </c>
      <c r="R1533" s="188">
        <f>'INFO'!$D$17</f>
      </c>
      <c r="S1533" t="s" s="187">
        <f>'INFO'!$D$18</f>
      </c>
      <c r="T1533" t="s" s="187">
        <f>'INFO'!$D$19</f>
      </c>
      <c r="U1533" s="186">
        <f>'INFO'!$D$22</f>
        <v>0</v>
      </c>
      <c r="V1533" s="186">
        <f>'INFO'!$D$23</f>
        <v>0</v>
      </c>
      <c r="W1533" t="s" s="187">
        <f>'INFO'!$D$24</f>
      </c>
      <c r="X1533" s="186">
        <f>'INFO'!$D$25</f>
        <v>0</v>
      </c>
      <c r="Y1533" s="186">
        <f>'INFO'!$D$26</f>
        <v>0</v>
      </c>
      <c r="Z1533" s="186">
        <f>'INFO'!$D$27</f>
        <v>0</v>
      </c>
      <c r="AA1533" t="s" s="187">
        <f>'INFO'!$D$28</f>
      </c>
      <c r="AB1533" s="186">
        <f>'INFO'!$D$29</f>
        <v>0</v>
      </c>
      <c r="AC1533" s="189">
        <f>'INFO'!$J$10</f>
        <v>0</v>
      </c>
      <c r="AD1533" s="186">
        <f>'INFO'!$J$9</f>
        <v>0</v>
      </c>
      <c r="AE1533" s="186">
        <f>IF($G$1517&gt;0,10*$G$1517/D1533,0)</f>
        <v>0</v>
      </c>
    </row>
    <row r="1534" ht="15.35" customHeight="1">
      <c r="A1534" t="s" s="180">
        <v>598</v>
      </c>
      <c r="B1534" t="s" s="180">
        <v>217</v>
      </c>
      <c r="C1534" s="181">
        <v>10085</v>
      </c>
      <c r="D1534" s="182">
        <f>_xlfn.SUMIFS('HOLDS'!I1:I155,'HOLDS'!C1:C155,B1534)+_xlfn.SUMIFS('HOLDS'!I1:I155,'HOLDS'!C1:C155,"CH.GR.RDGSET")</f>
        <v>0</v>
      </c>
      <c r="E1534" t="s" s="183">
        <v>1</v>
      </c>
      <c r="F1534" s="184">
        <f>VLOOKUP(B1534,'HOLDS'!C1:T155,5,FALSE)</f>
        <v>162</v>
      </c>
      <c r="G1534" s="182">
        <f>_xlfn.SUMIFS('HOLDS'!I1:I155,'HOLDS'!C1:C155,B1534)</f>
        <v>0</v>
      </c>
      <c r="H1534" s="185">
        <f>F1534*G1534</f>
        <v>0</v>
      </c>
      <c r="I1534" s="186">
        <f>'INFO'!$D$6</f>
        <v>0</v>
      </c>
      <c r="J1534" s="186">
        <f>'INFO'!$D$7</f>
        <v>0</v>
      </c>
      <c r="K1534" t="s" s="187">
        <f>'INFO'!$D$8</f>
      </c>
      <c r="L1534" s="186">
        <f>'INFO'!$D$9</f>
        <v>0</v>
      </c>
      <c r="M1534" s="186">
        <f>'INFO'!$D$10</f>
        <v>0</v>
      </c>
      <c r="N1534" t="s" s="187">
        <f>'INFO'!$D$11</f>
      </c>
      <c r="O1534" s="186">
        <f>'INFO'!$D$13</f>
        <v>0</v>
      </c>
      <c r="P1534" s="186">
        <f>'INFO'!$D$14</f>
        <v>0</v>
      </c>
      <c r="Q1534" t="s" s="187">
        <f>'INFO'!$D$15</f>
      </c>
      <c r="R1534" s="188">
        <f>'INFO'!$D$17</f>
      </c>
      <c r="S1534" t="s" s="187">
        <f>'INFO'!$D$18</f>
      </c>
      <c r="T1534" t="s" s="187">
        <f>'INFO'!$D$19</f>
      </c>
      <c r="U1534" s="186">
        <f>'INFO'!$D$22</f>
        <v>0</v>
      </c>
      <c r="V1534" s="186">
        <f>'INFO'!$D$23</f>
        <v>0</v>
      </c>
      <c r="W1534" t="s" s="187">
        <f>'INFO'!$D$24</f>
      </c>
      <c r="X1534" s="186">
        <f>'INFO'!$D$25</f>
        <v>0</v>
      </c>
      <c r="Y1534" s="186">
        <f>'INFO'!$D$26</f>
        <v>0</v>
      </c>
      <c r="Z1534" s="186">
        <f>'INFO'!$D$27</f>
        <v>0</v>
      </c>
      <c r="AA1534" t="s" s="187">
        <f>'INFO'!$D$28</f>
      </c>
      <c r="AB1534" s="186">
        <f>'INFO'!$D$29</f>
        <v>0</v>
      </c>
      <c r="AC1534" s="189">
        <f>'INFO'!$J$10</f>
        <v>0</v>
      </c>
      <c r="AD1534" s="186">
        <f>'INFO'!$J$9</f>
        <v>0</v>
      </c>
      <c r="AE1534" s="186">
        <f>IF($G$1517&gt;0,10*$G$1517/D1534,0)</f>
        <v>0</v>
      </c>
    </row>
    <row r="1535" ht="15.35" customHeight="1">
      <c r="A1535" t="s" s="180">
        <v>599</v>
      </c>
      <c r="B1535" t="s" s="180">
        <v>219</v>
      </c>
      <c r="C1535" s="181">
        <v>10085</v>
      </c>
      <c r="D1535" s="182">
        <f>_xlfn.SUMIFS('HOLDS'!I1:I155,'HOLDS'!C1:C155,B1535)+_xlfn.SUMIFS('HOLDS'!I1:I155,'HOLDS'!C1:C155,"CH.GR.RDGSET")</f>
        <v>0</v>
      </c>
      <c r="E1535" t="s" s="183">
        <v>1</v>
      </c>
      <c r="F1535" s="184">
        <f>VLOOKUP(B1535,'HOLDS'!C1:T155,5,FALSE)</f>
        <v>204.5</v>
      </c>
      <c r="G1535" s="182">
        <f>_xlfn.SUMIFS('HOLDS'!I1:I155,'HOLDS'!C1:C155,B1535)</f>
        <v>0</v>
      </c>
      <c r="H1535" s="185">
        <f>F1535*G1535</f>
        <v>0</v>
      </c>
      <c r="I1535" s="186">
        <f>'INFO'!$D$6</f>
        <v>0</v>
      </c>
      <c r="J1535" s="186">
        <f>'INFO'!$D$7</f>
        <v>0</v>
      </c>
      <c r="K1535" t="s" s="187">
        <f>'INFO'!$D$8</f>
      </c>
      <c r="L1535" s="186">
        <f>'INFO'!$D$9</f>
        <v>0</v>
      </c>
      <c r="M1535" s="186">
        <f>'INFO'!$D$10</f>
        <v>0</v>
      </c>
      <c r="N1535" t="s" s="187">
        <f>'INFO'!$D$11</f>
      </c>
      <c r="O1535" s="186">
        <f>'INFO'!$D$13</f>
        <v>0</v>
      </c>
      <c r="P1535" s="186">
        <f>'INFO'!$D$14</f>
        <v>0</v>
      </c>
      <c r="Q1535" t="s" s="187">
        <f>'INFO'!$D$15</f>
      </c>
      <c r="R1535" s="188">
        <f>'INFO'!$D$17</f>
      </c>
      <c r="S1535" t="s" s="187">
        <f>'INFO'!$D$18</f>
      </c>
      <c r="T1535" t="s" s="187">
        <f>'INFO'!$D$19</f>
      </c>
      <c r="U1535" s="186">
        <f>'INFO'!$D$22</f>
        <v>0</v>
      </c>
      <c r="V1535" s="186">
        <f>'INFO'!$D$23</f>
        <v>0</v>
      </c>
      <c r="W1535" t="s" s="187">
        <f>'INFO'!$D$24</f>
      </c>
      <c r="X1535" s="186">
        <f>'INFO'!$D$25</f>
        <v>0</v>
      </c>
      <c r="Y1535" s="186">
        <f>'INFO'!$D$26</f>
        <v>0</v>
      </c>
      <c r="Z1535" s="186">
        <f>'INFO'!$D$27</f>
        <v>0</v>
      </c>
      <c r="AA1535" t="s" s="187">
        <f>'INFO'!$D$28</f>
      </c>
      <c r="AB1535" s="186">
        <f>'INFO'!$D$29</f>
        <v>0</v>
      </c>
      <c r="AC1535" s="189">
        <f>'INFO'!$J$10</f>
        <v>0</v>
      </c>
      <c r="AD1535" s="186">
        <f>'INFO'!$J$9</f>
        <v>0</v>
      </c>
      <c r="AE1535" s="186">
        <f>IF($G$1517&gt;0,10*$G$1517/D1535,0)</f>
        <v>0</v>
      </c>
    </row>
    <row r="1536" ht="15.35" customHeight="1">
      <c r="A1536" t="s" s="180">
        <v>600</v>
      </c>
      <c r="B1536" t="s" s="180">
        <v>221</v>
      </c>
      <c r="C1536" s="181">
        <v>10085</v>
      </c>
      <c r="D1536" s="182">
        <f>_xlfn.SUMIFS('HOLDS'!I1:I155,'HOLDS'!C1:C155,B1536)+_xlfn.SUMIFS('HOLDS'!I1:I155,'HOLDS'!C1:C155,"CH.GR.RDGSET")</f>
        <v>0</v>
      </c>
      <c r="E1536" t="s" s="183">
        <v>1</v>
      </c>
      <c r="F1536" s="184">
        <f>VLOOKUP(B1536,'HOLDS'!C1:T155,5,FALSE)</f>
        <v>193</v>
      </c>
      <c r="G1536" s="182">
        <f>_xlfn.SUMIFS('HOLDS'!I1:I155,'HOLDS'!C1:C155,B1536)</f>
        <v>0</v>
      </c>
      <c r="H1536" s="185">
        <f>F1536*G1536</f>
        <v>0</v>
      </c>
      <c r="I1536" s="186">
        <f>'INFO'!$D$6</f>
        <v>0</v>
      </c>
      <c r="J1536" s="186">
        <f>'INFO'!$D$7</f>
        <v>0</v>
      </c>
      <c r="K1536" t="s" s="187">
        <f>'INFO'!$D$8</f>
      </c>
      <c r="L1536" s="186">
        <f>'INFO'!$D$9</f>
        <v>0</v>
      </c>
      <c r="M1536" s="186">
        <f>'INFO'!$D$10</f>
        <v>0</v>
      </c>
      <c r="N1536" t="s" s="187">
        <f>'INFO'!$D$11</f>
      </c>
      <c r="O1536" s="186">
        <f>'INFO'!$D$13</f>
        <v>0</v>
      </c>
      <c r="P1536" s="186">
        <f>'INFO'!$D$14</f>
        <v>0</v>
      </c>
      <c r="Q1536" t="s" s="187">
        <f>'INFO'!$D$15</f>
      </c>
      <c r="R1536" s="188">
        <f>'INFO'!$D$17</f>
      </c>
      <c r="S1536" t="s" s="187">
        <f>'INFO'!$D$18</f>
      </c>
      <c r="T1536" t="s" s="187">
        <f>'INFO'!$D$19</f>
      </c>
      <c r="U1536" s="186">
        <f>'INFO'!$D$22</f>
        <v>0</v>
      </c>
      <c r="V1536" s="186">
        <f>'INFO'!$D$23</f>
        <v>0</v>
      </c>
      <c r="W1536" t="s" s="187">
        <f>'INFO'!$D$24</f>
      </c>
      <c r="X1536" s="186">
        <f>'INFO'!$D$25</f>
        <v>0</v>
      </c>
      <c r="Y1536" s="186">
        <f>'INFO'!$D$26</f>
        <v>0</v>
      </c>
      <c r="Z1536" s="186">
        <f>'INFO'!$D$27</f>
        <v>0</v>
      </c>
      <c r="AA1536" t="s" s="187">
        <f>'INFO'!$D$28</f>
      </c>
      <c r="AB1536" s="186">
        <f>'INFO'!$D$29</f>
        <v>0</v>
      </c>
      <c r="AC1536" s="189">
        <f>'INFO'!$J$10</f>
        <v>0</v>
      </c>
      <c r="AD1536" s="186">
        <f>'INFO'!$J$9</f>
        <v>0</v>
      </c>
      <c r="AE1536" s="186">
        <f>IF($G$1517&gt;0,10*$G$1517/D1536,0)</f>
        <v>0</v>
      </c>
    </row>
    <row r="1537" ht="15.35" customHeight="1">
      <c r="A1537" t="s" s="180">
        <v>601</v>
      </c>
      <c r="B1537" t="s" s="180">
        <v>223</v>
      </c>
      <c r="C1537" s="181">
        <v>10085</v>
      </c>
      <c r="D1537" s="182">
        <f>_xlfn.SUMIFS('HOLDS'!I1:I155,'HOLDS'!C1:C155,B1537)+_xlfn.SUMIFS('HOLDS'!I1:I155,'HOLDS'!C1:C155,"CH.GR.RDGSET")</f>
        <v>0</v>
      </c>
      <c r="E1537" t="s" s="183">
        <v>1</v>
      </c>
      <c r="F1537" s="184">
        <f>VLOOKUP(B1537,'HOLDS'!C1:T155,5,FALSE)</f>
        <v>160.5</v>
      </c>
      <c r="G1537" s="182">
        <f>_xlfn.SUMIFS('HOLDS'!I1:I155,'HOLDS'!C1:C155,B1537)</f>
        <v>0</v>
      </c>
      <c r="H1537" s="185">
        <f>F1537*G1537</f>
        <v>0</v>
      </c>
      <c r="I1537" s="186">
        <f>'INFO'!$D$6</f>
        <v>0</v>
      </c>
      <c r="J1537" s="186">
        <f>'INFO'!$D$7</f>
        <v>0</v>
      </c>
      <c r="K1537" t="s" s="187">
        <f>'INFO'!$D$8</f>
      </c>
      <c r="L1537" s="186">
        <f>'INFO'!$D$9</f>
        <v>0</v>
      </c>
      <c r="M1537" s="186">
        <f>'INFO'!$D$10</f>
        <v>0</v>
      </c>
      <c r="N1537" t="s" s="187">
        <f>'INFO'!$D$11</f>
      </c>
      <c r="O1537" s="186">
        <f>'INFO'!$D$13</f>
        <v>0</v>
      </c>
      <c r="P1537" s="186">
        <f>'INFO'!$D$14</f>
        <v>0</v>
      </c>
      <c r="Q1537" t="s" s="187">
        <f>'INFO'!$D$15</f>
      </c>
      <c r="R1537" s="188">
        <f>'INFO'!$D$17</f>
      </c>
      <c r="S1537" t="s" s="187">
        <f>'INFO'!$D$18</f>
      </c>
      <c r="T1537" t="s" s="187">
        <f>'INFO'!$D$19</f>
      </c>
      <c r="U1537" s="186">
        <f>'INFO'!$D$22</f>
        <v>0</v>
      </c>
      <c r="V1537" s="186">
        <f>'INFO'!$D$23</f>
        <v>0</v>
      </c>
      <c r="W1537" t="s" s="187">
        <f>'INFO'!$D$24</f>
      </c>
      <c r="X1537" s="186">
        <f>'INFO'!$D$25</f>
        <v>0</v>
      </c>
      <c r="Y1537" s="186">
        <f>'INFO'!$D$26</f>
        <v>0</v>
      </c>
      <c r="Z1537" s="186">
        <f>'INFO'!$D$27</f>
        <v>0</v>
      </c>
      <c r="AA1537" t="s" s="187">
        <f>'INFO'!$D$28</f>
      </c>
      <c r="AB1537" s="186">
        <f>'INFO'!$D$29</f>
        <v>0</v>
      </c>
      <c r="AC1537" s="189">
        <f>'INFO'!$J$10</f>
        <v>0</v>
      </c>
      <c r="AD1537" s="186">
        <f>'INFO'!$J$9</f>
        <v>0</v>
      </c>
      <c r="AE1537" s="186">
        <f>IF($G$1517&gt;0,10*$G$1517/D1537,0)</f>
        <v>0</v>
      </c>
    </row>
    <row r="1538" ht="15.35" customHeight="1">
      <c r="A1538" t="s" s="180">
        <v>602</v>
      </c>
      <c r="B1538" t="s" s="180">
        <v>225</v>
      </c>
      <c r="C1538" s="181">
        <v>10085</v>
      </c>
      <c r="D1538" s="182">
        <f>_xlfn.SUMIFS('HOLDS'!I1:I155,'HOLDS'!C1:C155,B1538)+_xlfn.SUMIFS('HOLDS'!I1:I155,'HOLDS'!C1:C155,"CH.GR.RDGSET")</f>
        <v>0</v>
      </c>
      <c r="E1538" t="s" s="183">
        <v>1</v>
      </c>
      <c r="F1538" s="184">
        <f>VLOOKUP(B1538,'HOLDS'!C1:T155,5,FALSE)</f>
        <v>182</v>
      </c>
      <c r="G1538" s="182">
        <f>_xlfn.SUMIFS('HOLDS'!I1:I155,'HOLDS'!C1:C155,B1538)</f>
        <v>0</v>
      </c>
      <c r="H1538" s="185">
        <f>F1538*G1538</f>
        <v>0</v>
      </c>
      <c r="I1538" s="186">
        <f>'INFO'!$D$6</f>
        <v>0</v>
      </c>
      <c r="J1538" s="186">
        <f>'INFO'!$D$7</f>
        <v>0</v>
      </c>
      <c r="K1538" t="s" s="187">
        <f>'INFO'!$D$8</f>
      </c>
      <c r="L1538" s="186">
        <f>'INFO'!$D$9</f>
        <v>0</v>
      </c>
      <c r="M1538" s="186">
        <f>'INFO'!$D$10</f>
        <v>0</v>
      </c>
      <c r="N1538" t="s" s="187">
        <f>'INFO'!$D$11</f>
      </c>
      <c r="O1538" s="186">
        <f>'INFO'!$D$13</f>
        <v>0</v>
      </c>
      <c r="P1538" s="186">
        <f>'INFO'!$D$14</f>
        <v>0</v>
      </c>
      <c r="Q1538" t="s" s="187">
        <f>'INFO'!$D$15</f>
      </c>
      <c r="R1538" s="188">
        <f>'INFO'!$D$17</f>
      </c>
      <c r="S1538" t="s" s="187">
        <f>'INFO'!$D$18</f>
      </c>
      <c r="T1538" t="s" s="187">
        <f>'INFO'!$D$19</f>
      </c>
      <c r="U1538" s="186">
        <f>'INFO'!$D$22</f>
        <v>0</v>
      </c>
      <c r="V1538" s="186">
        <f>'INFO'!$D$23</f>
        <v>0</v>
      </c>
      <c r="W1538" t="s" s="187">
        <f>'INFO'!$D$24</f>
      </c>
      <c r="X1538" s="186">
        <f>'INFO'!$D$25</f>
        <v>0</v>
      </c>
      <c r="Y1538" s="186">
        <f>'INFO'!$D$26</f>
        <v>0</v>
      </c>
      <c r="Z1538" s="186">
        <f>'INFO'!$D$27</f>
        <v>0</v>
      </c>
      <c r="AA1538" t="s" s="187">
        <f>'INFO'!$D$28</f>
      </c>
      <c r="AB1538" s="186">
        <f>'INFO'!$D$29</f>
        <v>0</v>
      </c>
      <c r="AC1538" s="189">
        <f>'INFO'!$J$10</f>
        <v>0</v>
      </c>
      <c r="AD1538" s="186">
        <f>'INFO'!$J$9</f>
        <v>0</v>
      </c>
      <c r="AE1538" s="186">
        <f>IF($G$1517&gt;0,10*$G$1517/D1538,0)</f>
        <v>0</v>
      </c>
    </row>
    <row r="1539" ht="15.35" customHeight="1">
      <c r="A1539" t="s" s="180">
        <v>603</v>
      </c>
      <c r="B1539" t="s" s="180">
        <v>227</v>
      </c>
      <c r="C1539" s="181">
        <v>10085</v>
      </c>
      <c r="D1539" s="182">
        <f>_xlfn.SUMIFS('HOLDS'!I1:I155,'HOLDS'!C1:C155,B1539)+_xlfn.SUMIFS('HOLDS'!I1:I155,'HOLDS'!C1:C155,"CH.GR.RDGSET")</f>
        <v>0</v>
      </c>
      <c r="E1539" t="s" s="183">
        <v>1</v>
      </c>
      <c r="F1539" s="184">
        <f>VLOOKUP(B1539,'HOLDS'!C1:T155,5,FALSE)</f>
        <v>145</v>
      </c>
      <c r="G1539" s="182">
        <f>_xlfn.SUMIFS('HOLDS'!I1:I155,'HOLDS'!C1:C155,B1539)</f>
        <v>0</v>
      </c>
      <c r="H1539" s="185">
        <f>F1539*G1539</f>
        <v>0</v>
      </c>
      <c r="I1539" s="186">
        <f>'INFO'!$D$6</f>
        <v>0</v>
      </c>
      <c r="J1539" s="186">
        <f>'INFO'!$D$7</f>
        <v>0</v>
      </c>
      <c r="K1539" t="s" s="187">
        <f>'INFO'!$D$8</f>
      </c>
      <c r="L1539" s="186">
        <f>'INFO'!$D$9</f>
        <v>0</v>
      </c>
      <c r="M1539" s="186">
        <f>'INFO'!$D$10</f>
        <v>0</v>
      </c>
      <c r="N1539" t="s" s="187">
        <f>'INFO'!$D$11</f>
      </c>
      <c r="O1539" s="186">
        <f>'INFO'!$D$13</f>
        <v>0</v>
      </c>
      <c r="P1539" s="186">
        <f>'INFO'!$D$14</f>
        <v>0</v>
      </c>
      <c r="Q1539" t="s" s="187">
        <f>'INFO'!$D$15</f>
      </c>
      <c r="R1539" s="188">
        <f>'INFO'!$D$17</f>
      </c>
      <c r="S1539" t="s" s="187">
        <f>'INFO'!$D$18</f>
      </c>
      <c r="T1539" t="s" s="187">
        <f>'INFO'!$D$19</f>
      </c>
      <c r="U1539" s="186">
        <f>'INFO'!$D$22</f>
        <v>0</v>
      </c>
      <c r="V1539" s="186">
        <f>'INFO'!$D$23</f>
        <v>0</v>
      </c>
      <c r="W1539" t="s" s="187">
        <f>'INFO'!$D$24</f>
      </c>
      <c r="X1539" s="186">
        <f>'INFO'!$D$25</f>
        <v>0</v>
      </c>
      <c r="Y1539" s="186">
        <f>'INFO'!$D$26</f>
        <v>0</v>
      </c>
      <c r="Z1539" s="186">
        <f>'INFO'!$D$27</f>
        <v>0</v>
      </c>
      <c r="AA1539" t="s" s="187">
        <f>'INFO'!$D$28</f>
      </c>
      <c r="AB1539" s="186">
        <f>'INFO'!$D$29</f>
        <v>0</v>
      </c>
      <c r="AC1539" s="189">
        <f>'INFO'!$J$10</f>
        <v>0</v>
      </c>
      <c r="AD1539" s="186">
        <f>'INFO'!$J$9</f>
        <v>0</v>
      </c>
      <c r="AE1539" s="186">
        <f>IF($G$1517&gt;0,10*$G$1517/D1539,0)</f>
        <v>0</v>
      </c>
    </row>
    <row r="1540" ht="15.35" customHeight="1">
      <c r="A1540" t="s" s="180">
        <v>604</v>
      </c>
      <c r="B1540" t="s" s="180">
        <v>229</v>
      </c>
      <c r="C1540" s="181">
        <v>10085</v>
      </c>
      <c r="D1540" s="182">
        <f>_xlfn.SUMIFS('HOLDS'!I1:I155,'HOLDS'!C1:C155,B1540)+_xlfn.SUMIFS('HOLDS'!I1:I155,'HOLDS'!C1:C155,"CH.GR.RDGSET")</f>
        <v>0</v>
      </c>
      <c r="E1540" t="s" s="183">
        <v>1</v>
      </c>
      <c r="F1540" s="184">
        <f>VLOOKUP(B1540,'HOLDS'!C1:T155,5,FALSE)</f>
        <v>153</v>
      </c>
      <c r="G1540" s="182">
        <f>_xlfn.SUMIFS('HOLDS'!I1:I155,'HOLDS'!C1:C155,B1540)</f>
        <v>0</v>
      </c>
      <c r="H1540" s="185">
        <f>F1540*G1540</f>
        <v>0</v>
      </c>
      <c r="I1540" s="186">
        <f>'INFO'!$D$6</f>
        <v>0</v>
      </c>
      <c r="J1540" s="186">
        <f>'INFO'!$D$7</f>
        <v>0</v>
      </c>
      <c r="K1540" t="s" s="187">
        <f>'INFO'!$D$8</f>
      </c>
      <c r="L1540" s="186">
        <f>'INFO'!$D$9</f>
        <v>0</v>
      </c>
      <c r="M1540" s="186">
        <f>'INFO'!$D$10</f>
        <v>0</v>
      </c>
      <c r="N1540" t="s" s="187">
        <f>'INFO'!$D$11</f>
      </c>
      <c r="O1540" s="186">
        <f>'INFO'!$D$13</f>
        <v>0</v>
      </c>
      <c r="P1540" s="186">
        <f>'INFO'!$D$14</f>
        <v>0</v>
      </c>
      <c r="Q1540" t="s" s="187">
        <f>'INFO'!$D$15</f>
      </c>
      <c r="R1540" s="188">
        <f>'INFO'!$D$17</f>
      </c>
      <c r="S1540" t="s" s="187">
        <f>'INFO'!$D$18</f>
      </c>
      <c r="T1540" t="s" s="187">
        <f>'INFO'!$D$19</f>
      </c>
      <c r="U1540" s="186">
        <f>'INFO'!$D$22</f>
        <v>0</v>
      </c>
      <c r="V1540" s="186">
        <f>'INFO'!$D$23</f>
        <v>0</v>
      </c>
      <c r="W1540" t="s" s="187">
        <f>'INFO'!$D$24</f>
      </c>
      <c r="X1540" s="186">
        <f>'INFO'!$D$25</f>
        <v>0</v>
      </c>
      <c r="Y1540" s="186">
        <f>'INFO'!$D$26</f>
        <v>0</v>
      </c>
      <c r="Z1540" s="186">
        <f>'INFO'!$D$27</f>
        <v>0</v>
      </c>
      <c r="AA1540" t="s" s="187">
        <f>'INFO'!$D$28</f>
      </c>
      <c r="AB1540" s="186">
        <f>'INFO'!$D$29</f>
        <v>0</v>
      </c>
      <c r="AC1540" s="189">
        <f>'INFO'!$J$10</f>
        <v>0</v>
      </c>
      <c r="AD1540" s="186">
        <f>'INFO'!$J$9</f>
        <v>0</v>
      </c>
      <c r="AE1540" s="186">
        <f>IF($G$1517&gt;0,10*$G$1517/D1540,0)</f>
        <v>0</v>
      </c>
    </row>
    <row r="1541" ht="15.35" customHeight="1">
      <c r="A1541" t="s" s="180">
        <v>605</v>
      </c>
      <c r="B1541" t="s" s="180">
        <v>231</v>
      </c>
      <c r="C1541" s="181">
        <v>10085</v>
      </c>
      <c r="D1541" s="182">
        <f>_xlfn.SUMIFS('HOLDS'!I1:I155,'HOLDS'!C1:C155,B1541)+_xlfn.SUMIFS('HOLDS'!I1:I155,'HOLDS'!C1:C155,"CH.GR.RDGSET")</f>
        <v>0</v>
      </c>
      <c r="E1541" t="s" s="183">
        <v>1</v>
      </c>
      <c r="F1541" s="184">
        <f>VLOOKUP(B1541,'HOLDS'!C1:T155,5,FALSE)</f>
        <v>165.5</v>
      </c>
      <c r="G1541" s="182">
        <f>_xlfn.SUMIFS('HOLDS'!I1:I155,'HOLDS'!C1:C155,B1541)</f>
        <v>0</v>
      </c>
      <c r="H1541" s="185">
        <f>F1541*G1541</f>
        <v>0</v>
      </c>
      <c r="I1541" s="186">
        <f>'INFO'!$D$6</f>
        <v>0</v>
      </c>
      <c r="J1541" s="186">
        <f>'INFO'!$D$7</f>
        <v>0</v>
      </c>
      <c r="K1541" t="s" s="187">
        <f>'INFO'!$D$8</f>
      </c>
      <c r="L1541" s="186">
        <f>'INFO'!$D$9</f>
        <v>0</v>
      </c>
      <c r="M1541" s="186">
        <f>'INFO'!$D$10</f>
        <v>0</v>
      </c>
      <c r="N1541" t="s" s="187">
        <f>'INFO'!$D$11</f>
      </c>
      <c r="O1541" s="186">
        <f>'INFO'!$D$13</f>
        <v>0</v>
      </c>
      <c r="P1541" s="186">
        <f>'INFO'!$D$14</f>
        <v>0</v>
      </c>
      <c r="Q1541" t="s" s="187">
        <f>'INFO'!$D$15</f>
      </c>
      <c r="R1541" s="188">
        <f>'INFO'!$D$17</f>
      </c>
      <c r="S1541" t="s" s="187">
        <f>'INFO'!$D$18</f>
      </c>
      <c r="T1541" t="s" s="187">
        <f>'INFO'!$D$19</f>
      </c>
      <c r="U1541" s="186">
        <f>'INFO'!$D$22</f>
        <v>0</v>
      </c>
      <c r="V1541" s="186">
        <f>'INFO'!$D$23</f>
        <v>0</v>
      </c>
      <c r="W1541" t="s" s="187">
        <f>'INFO'!$D$24</f>
      </c>
      <c r="X1541" s="186">
        <f>'INFO'!$D$25</f>
        <v>0</v>
      </c>
      <c r="Y1541" s="186">
        <f>'INFO'!$D$26</f>
        <v>0</v>
      </c>
      <c r="Z1541" s="186">
        <f>'INFO'!$D$27</f>
        <v>0</v>
      </c>
      <c r="AA1541" t="s" s="187">
        <f>'INFO'!$D$28</f>
      </c>
      <c r="AB1541" s="186">
        <f>'INFO'!$D$29</f>
        <v>0</v>
      </c>
      <c r="AC1541" s="189">
        <f>'INFO'!$J$10</f>
        <v>0</v>
      </c>
      <c r="AD1541" s="186">
        <f>'INFO'!$J$9</f>
        <v>0</v>
      </c>
      <c r="AE1541" s="186">
        <f>IF($G$1517&gt;0,10*$G$1517/D1541,0)</f>
        <v>0</v>
      </c>
    </row>
    <row r="1542" ht="15.35" customHeight="1">
      <c r="A1542" t="s" s="180">
        <v>606</v>
      </c>
      <c r="B1542" t="s" s="180">
        <v>233</v>
      </c>
      <c r="C1542" s="181">
        <v>10085</v>
      </c>
      <c r="D1542" s="182">
        <f>_xlfn.SUMIFS('HOLDS'!I1:I155,'HOLDS'!C1:C155,B1542)+_xlfn.SUMIFS('HOLDS'!I1:I155,'HOLDS'!C1:C155,"CH.GR.RDGSET")</f>
        <v>0</v>
      </c>
      <c r="E1542" t="s" s="183">
        <v>1</v>
      </c>
      <c r="F1542" s="184">
        <f>VLOOKUP(B1542,'HOLDS'!C1:T155,5,FALSE)</f>
        <v>167</v>
      </c>
      <c r="G1542" s="182">
        <f>_xlfn.SUMIFS('HOLDS'!I1:I155,'HOLDS'!C1:C155,B1542)</f>
        <v>0</v>
      </c>
      <c r="H1542" s="185">
        <f>F1542*G1542</f>
        <v>0</v>
      </c>
      <c r="I1542" s="186">
        <f>'INFO'!$D$6</f>
        <v>0</v>
      </c>
      <c r="J1542" s="186">
        <f>'INFO'!$D$7</f>
        <v>0</v>
      </c>
      <c r="K1542" t="s" s="187">
        <f>'INFO'!$D$8</f>
      </c>
      <c r="L1542" s="186">
        <f>'INFO'!$D$9</f>
        <v>0</v>
      </c>
      <c r="M1542" s="186">
        <f>'INFO'!$D$10</f>
        <v>0</v>
      </c>
      <c r="N1542" t="s" s="187">
        <f>'INFO'!$D$11</f>
      </c>
      <c r="O1542" s="186">
        <f>'INFO'!$D$13</f>
        <v>0</v>
      </c>
      <c r="P1542" s="186">
        <f>'INFO'!$D$14</f>
        <v>0</v>
      </c>
      <c r="Q1542" t="s" s="187">
        <f>'INFO'!$D$15</f>
      </c>
      <c r="R1542" s="188">
        <f>'INFO'!$D$17</f>
      </c>
      <c r="S1542" t="s" s="187">
        <f>'INFO'!$D$18</f>
      </c>
      <c r="T1542" t="s" s="187">
        <f>'INFO'!$D$19</f>
      </c>
      <c r="U1542" s="186">
        <f>'INFO'!$D$22</f>
        <v>0</v>
      </c>
      <c r="V1542" s="186">
        <f>'INFO'!$D$23</f>
        <v>0</v>
      </c>
      <c r="W1542" t="s" s="187">
        <f>'INFO'!$D$24</f>
      </c>
      <c r="X1542" s="186">
        <f>'INFO'!$D$25</f>
        <v>0</v>
      </c>
      <c r="Y1542" s="186">
        <f>'INFO'!$D$26</f>
        <v>0</v>
      </c>
      <c r="Z1542" s="186">
        <f>'INFO'!$D$27</f>
        <v>0</v>
      </c>
      <c r="AA1542" t="s" s="187">
        <f>'INFO'!$D$28</f>
      </c>
      <c r="AB1542" s="186">
        <f>'INFO'!$D$29</f>
        <v>0</v>
      </c>
      <c r="AC1542" s="189">
        <f>'INFO'!$J$10</f>
        <v>0</v>
      </c>
      <c r="AD1542" s="186">
        <f>'INFO'!$J$9</f>
        <v>0</v>
      </c>
      <c r="AE1542" s="186">
        <f>IF($G$1517&gt;0,10*$G$1517/D1542,0)</f>
        <v>0</v>
      </c>
    </row>
    <row r="1543" ht="15.35" customHeight="1">
      <c r="A1543" t="s" s="180">
        <v>607</v>
      </c>
      <c r="B1543" t="s" s="180">
        <v>235</v>
      </c>
      <c r="C1543" s="181">
        <v>10085</v>
      </c>
      <c r="D1543" s="182">
        <f>_xlfn.SUMIFS('HOLDS'!I1:I155,'HOLDS'!C1:C155,B1543)+_xlfn.SUMIFS('HOLDS'!I1:I155,'HOLDS'!C1:C155,"CH.GR.RDGSET")</f>
        <v>0</v>
      </c>
      <c r="E1543" t="s" s="183">
        <v>1</v>
      </c>
      <c r="F1543" s="184">
        <f>VLOOKUP(B1543,'HOLDS'!C1:T155,5,FALSE)</f>
        <v>150</v>
      </c>
      <c r="G1543" s="182">
        <f>_xlfn.SUMIFS('HOLDS'!I1:I155,'HOLDS'!C1:C155,B1543)</f>
        <v>0</v>
      </c>
      <c r="H1543" s="185">
        <f>F1543*G1543</f>
        <v>0</v>
      </c>
      <c r="I1543" s="186">
        <f>'INFO'!$D$6</f>
        <v>0</v>
      </c>
      <c r="J1543" s="186">
        <f>'INFO'!$D$7</f>
        <v>0</v>
      </c>
      <c r="K1543" t="s" s="187">
        <f>'INFO'!$D$8</f>
      </c>
      <c r="L1543" s="186">
        <f>'INFO'!$D$9</f>
        <v>0</v>
      </c>
      <c r="M1543" s="186">
        <f>'INFO'!$D$10</f>
        <v>0</v>
      </c>
      <c r="N1543" t="s" s="187">
        <f>'INFO'!$D$11</f>
      </c>
      <c r="O1543" s="186">
        <f>'INFO'!$D$13</f>
        <v>0</v>
      </c>
      <c r="P1543" s="186">
        <f>'INFO'!$D$14</f>
        <v>0</v>
      </c>
      <c r="Q1543" t="s" s="187">
        <f>'INFO'!$D$15</f>
      </c>
      <c r="R1543" s="188">
        <f>'INFO'!$D$17</f>
      </c>
      <c r="S1543" t="s" s="187">
        <f>'INFO'!$D$18</f>
      </c>
      <c r="T1543" t="s" s="187">
        <f>'INFO'!$D$19</f>
      </c>
      <c r="U1543" s="186">
        <f>'INFO'!$D$22</f>
        <v>0</v>
      </c>
      <c r="V1543" s="186">
        <f>'INFO'!$D$23</f>
        <v>0</v>
      </c>
      <c r="W1543" t="s" s="187">
        <f>'INFO'!$D$24</f>
      </c>
      <c r="X1543" s="186">
        <f>'INFO'!$D$25</f>
        <v>0</v>
      </c>
      <c r="Y1543" s="186">
        <f>'INFO'!$D$26</f>
        <v>0</v>
      </c>
      <c r="Z1543" s="186">
        <f>'INFO'!$D$27</f>
        <v>0</v>
      </c>
      <c r="AA1543" t="s" s="187">
        <f>'INFO'!$D$28</f>
      </c>
      <c r="AB1543" s="186">
        <f>'INFO'!$D$29</f>
        <v>0</v>
      </c>
      <c r="AC1543" s="189">
        <f>'INFO'!$J$10</f>
        <v>0</v>
      </c>
      <c r="AD1543" s="186">
        <f>'INFO'!$J$9</f>
        <v>0</v>
      </c>
      <c r="AE1543" s="186">
        <f>IF($G$1517&gt;0,10*$G$1517/D1543,0)</f>
        <v>0</v>
      </c>
    </row>
    <row r="1544" ht="15.35" customHeight="1">
      <c r="A1544" t="s" s="180">
        <v>608</v>
      </c>
      <c r="B1544" t="s" s="180">
        <v>237</v>
      </c>
      <c r="C1544" s="181">
        <v>10085</v>
      </c>
      <c r="D1544" s="182">
        <f>_xlfn.SUMIFS('HOLDS'!I1:I155,'HOLDS'!C1:C155,B1544)+_xlfn.SUMIFS('HOLDS'!I1:I155,'HOLDS'!C1:C155,"CH.GR.RDGSET")</f>
        <v>0</v>
      </c>
      <c r="E1544" t="s" s="183">
        <v>1</v>
      </c>
      <c r="F1544" s="184">
        <f>VLOOKUP(B1544,'HOLDS'!C1:T155,5,FALSE)</f>
        <v>185</v>
      </c>
      <c r="G1544" s="182">
        <f>_xlfn.SUMIFS('HOLDS'!I1:I155,'HOLDS'!C1:C155,B1544)</f>
        <v>0</v>
      </c>
      <c r="H1544" s="185">
        <f>F1544*G1544</f>
        <v>0</v>
      </c>
      <c r="I1544" s="186">
        <f>'INFO'!$D$6</f>
        <v>0</v>
      </c>
      <c r="J1544" s="186">
        <f>'INFO'!$D$7</f>
        <v>0</v>
      </c>
      <c r="K1544" t="s" s="187">
        <f>'INFO'!$D$8</f>
      </c>
      <c r="L1544" s="186">
        <f>'INFO'!$D$9</f>
        <v>0</v>
      </c>
      <c r="M1544" s="186">
        <f>'INFO'!$D$10</f>
        <v>0</v>
      </c>
      <c r="N1544" t="s" s="187">
        <f>'INFO'!$D$11</f>
      </c>
      <c r="O1544" s="186">
        <f>'INFO'!$D$13</f>
        <v>0</v>
      </c>
      <c r="P1544" s="186">
        <f>'INFO'!$D$14</f>
        <v>0</v>
      </c>
      <c r="Q1544" t="s" s="187">
        <f>'INFO'!$D$15</f>
      </c>
      <c r="R1544" s="188">
        <f>'INFO'!$D$17</f>
      </c>
      <c r="S1544" t="s" s="187">
        <f>'INFO'!$D$18</f>
      </c>
      <c r="T1544" t="s" s="187">
        <f>'INFO'!$D$19</f>
      </c>
      <c r="U1544" s="186">
        <f>'INFO'!$D$22</f>
        <v>0</v>
      </c>
      <c r="V1544" s="186">
        <f>'INFO'!$D$23</f>
        <v>0</v>
      </c>
      <c r="W1544" t="s" s="187">
        <f>'INFO'!$D$24</f>
      </c>
      <c r="X1544" s="186">
        <f>'INFO'!$D$25</f>
        <v>0</v>
      </c>
      <c r="Y1544" s="186">
        <f>'INFO'!$D$26</f>
        <v>0</v>
      </c>
      <c r="Z1544" s="186">
        <f>'INFO'!$D$27</f>
        <v>0</v>
      </c>
      <c r="AA1544" t="s" s="187">
        <f>'INFO'!$D$28</f>
      </c>
      <c r="AB1544" s="186">
        <f>'INFO'!$D$29</f>
        <v>0</v>
      </c>
      <c r="AC1544" s="189">
        <f>'INFO'!$J$10</f>
        <v>0</v>
      </c>
      <c r="AD1544" s="186">
        <f>'INFO'!$J$9</f>
        <v>0</v>
      </c>
      <c r="AE1544" s="186">
        <f>IF($G$1517&gt;0,10*$G$1517/D1544,0)</f>
        <v>0</v>
      </c>
    </row>
    <row r="1545" ht="15.35" customHeight="1">
      <c r="A1545" t="s" s="180">
        <v>609</v>
      </c>
      <c r="B1545" t="s" s="180">
        <v>239</v>
      </c>
      <c r="C1545" s="181">
        <v>10085</v>
      </c>
      <c r="D1545" s="182">
        <f>_xlfn.SUMIFS('HOLDS'!I1:I155,'HOLDS'!C1:C155,B1545)+_xlfn.SUMIFS('HOLDS'!I1:I155,'HOLDS'!C1:C155,"CH.GR.RDGSET")</f>
        <v>0</v>
      </c>
      <c r="E1545" t="s" s="183">
        <v>1</v>
      </c>
      <c r="F1545" s="184">
        <f>VLOOKUP(B1545,'HOLDS'!C1:T155,5,FALSE)</f>
        <v>145.5</v>
      </c>
      <c r="G1545" s="182">
        <f>_xlfn.SUMIFS('HOLDS'!I1:I155,'HOLDS'!C1:C155,B1545)</f>
        <v>0</v>
      </c>
      <c r="H1545" s="185">
        <f>F1545*G1545</f>
        <v>0</v>
      </c>
      <c r="I1545" s="186">
        <f>'INFO'!$D$6</f>
        <v>0</v>
      </c>
      <c r="J1545" s="186">
        <f>'INFO'!$D$7</f>
        <v>0</v>
      </c>
      <c r="K1545" t="s" s="187">
        <f>'INFO'!$D$8</f>
      </c>
      <c r="L1545" s="186">
        <f>'INFO'!$D$9</f>
        <v>0</v>
      </c>
      <c r="M1545" s="186">
        <f>'INFO'!$D$10</f>
        <v>0</v>
      </c>
      <c r="N1545" t="s" s="187">
        <f>'INFO'!$D$11</f>
      </c>
      <c r="O1545" s="186">
        <f>'INFO'!$D$13</f>
        <v>0</v>
      </c>
      <c r="P1545" s="186">
        <f>'INFO'!$D$14</f>
        <v>0</v>
      </c>
      <c r="Q1545" t="s" s="187">
        <f>'INFO'!$D$15</f>
      </c>
      <c r="R1545" s="188">
        <f>'INFO'!$D$17</f>
      </c>
      <c r="S1545" t="s" s="187">
        <f>'INFO'!$D$18</f>
      </c>
      <c r="T1545" t="s" s="187">
        <f>'INFO'!$D$19</f>
      </c>
      <c r="U1545" s="186">
        <f>'INFO'!$D$22</f>
        <v>0</v>
      </c>
      <c r="V1545" s="186">
        <f>'INFO'!$D$23</f>
        <v>0</v>
      </c>
      <c r="W1545" t="s" s="187">
        <f>'INFO'!$D$24</f>
      </c>
      <c r="X1545" s="186">
        <f>'INFO'!$D$25</f>
        <v>0</v>
      </c>
      <c r="Y1545" s="186">
        <f>'INFO'!$D$26</f>
        <v>0</v>
      </c>
      <c r="Z1545" s="186">
        <f>'INFO'!$D$27</f>
        <v>0</v>
      </c>
      <c r="AA1545" t="s" s="187">
        <f>'INFO'!$D$28</f>
      </c>
      <c r="AB1545" s="186">
        <f>'INFO'!$D$29</f>
        <v>0</v>
      </c>
      <c r="AC1545" s="189">
        <f>'INFO'!$J$10</f>
        <v>0</v>
      </c>
      <c r="AD1545" s="186">
        <f>'INFO'!$J$9</f>
        <v>0</v>
      </c>
      <c r="AE1545" s="186">
        <f>IF($G$1517&gt;0,10*$G$1517/D1545,0)</f>
        <v>0</v>
      </c>
    </row>
    <row r="1546" ht="15.35" customHeight="1">
      <c r="A1546" t="s" s="180">
        <v>610</v>
      </c>
      <c r="B1546" t="s" s="180">
        <v>241</v>
      </c>
      <c r="C1546" s="181">
        <v>10085</v>
      </c>
      <c r="D1546" s="182">
        <f>_xlfn.SUMIFS('HOLDS'!I1:I155,'HOLDS'!C1:C155,B1546)+_xlfn.SUMIFS('HOLDS'!I1:I155,'HOLDS'!C1:C155,"CH.GR.RDGSET")</f>
        <v>0</v>
      </c>
      <c r="E1546" t="s" s="183">
        <v>1</v>
      </c>
      <c r="F1546" s="184">
        <f>VLOOKUP(B1546,'HOLDS'!C1:T155,5,FALSE)</f>
        <v>181</v>
      </c>
      <c r="G1546" s="182">
        <f>_xlfn.SUMIFS('HOLDS'!I1:I155,'HOLDS'!C1:C155,B1546)</f>
        <v>0</v>
      </c>
      <c r="H1546" s="185">
        <f>F1546*G1546</f>
        <v>0</v>
      </c>
      <c r="I1546" s="186">
        <f>'INFO'!$D$6</f>
        <v>0</v>
      </c>
      <c r="J1546" s="186">
        <f>'INFO'!$D$7</f>
        <v>0</v>
      </c>
      <c r="K1546" t="s" s="187">
        <f>'INFO'!$D$8</f>
      </c>
      <c r="L1546" s="186">
        <f>'INFO'!$D$9</f>
        <v>0</v>
      </c>
      <c r="M1546" s="186">
        <f>'INFO'!$D$10</f>
        <v>0</v>
      </c>
      <c r="N1546" t="s" s="187">
        <f>'INFO'!$D$11</f>
      </c>
      <c r="O1546" s="186">
        <f>'INFO'!$D$13</f>
        <v>0</v>
      </c>
      <c r="P1546" s="186">
        <f>'INFO'!$D$14</f>
        <v>0</v>
      </c>
      <c r="Q1546" t="s" s="187">
        <f>'INFO'!$D$15</f>
      </c>
      <c r="R1546" s="188">
        <f>'INFO'!$D$17</f>
      </c>
      <c r="S1546" t="s" s="187">
        <f>'INFO'!$D$18</f>
      </c>
      <c r="T1546" t="s" s="187">
        <f>'INFO'!$D$19</f>
      </c>
      <c r="U1546" s="186">
        <f>'INFO'!$D$22</f>
        <v>0</v>
      </c>
      <c r="V1546" s="186">
        <f>'INFO'!$D$23</f>
        <v>0</v>
      </c>
      <c r="W1546" t="s" s="187">
        <f>'INFO'!$D$24</f>
      </c>
      <c r="X1546" s="186">
        <f>'INFO'!$D$25</f>
        <v>0</v>
      </c>
      <c r="Y1546" s="186">
        <f>'INFO'!$D$26</f>
        <v>0</v>
      </c>
      <c r="Z1546" s="186">
        <f>'INFO'!$D$27</f>
        <v>0</v>
      </c>
      <c r="AA1546" t="s" s="187">
        <f>'INFO'!$D$28</f>
      </c>
      <c r="AB1546" s="186">
        <f>'INFO'!$D$29</f>
        <v>0</v>
      </c>
      <c r="AC1546" s="189">
        <f>'INFO'!$J$10</f>
        <v>0</v>
      </c>
      <c r="AD1546" s="186">
        <f>'INFO'!$J$9</f>
        <v>0</v>
      </c>
      <c r="AE1546" s="186">
        <f>IF($G$1517&gt;0,10*$G$1517/D1546,0)</f>
        <v>0</v>
      </c>
    </row>
    <row r="1547" ht="15.35" customHeight="1">
      <c r="A1547" t="s" s="180">
        <v>611</v>
      </c>
      <c r="B1547" t="s" s="180">
        <v>243</v>
      </c>
      <c r="C1547" s="181">
        <v>10085</v>
      </c>
      <c r="D1547" s="182">
        <f>_xlfn.SUMIFS('HOLDS'!I1:I155,'HOLDS'!C1:C155,B1547)+_xlfn.SUMIFS('HOLDS'!I1:I155,'HOLDS'!C1:C155,"CH.GR.RDGSET")</f>
        <v>0</v>
      </c>
      <c r="E1547" t="s" s="183">
        <v>1</v>
      </c>
      <c r="F1547" s="184">
        <f>VLOOKUP(B1547,'HOLDS'!C1:T155,5,FALSE)</f>
        <v>168.5</v>
      </c>
      <c r="G1547" s="182">
        <f>_xlfn.SUMIFS('HOLDS'!I1:I155,'HOLDS'!C1:C155,B1547)</f>
        <v>0</v>
      </c>
      <c r="H1547" s="185">
        <f>F1547*G1547</f>
        <v>0</v>
      </c>
      <c r="I1547" s="186">
        <f>'INFO'!$D$6</f>
        <v>0</v>
      </c>
      <c r="J1547" s="186">
        <f>'INFO'!$D$7</f>
        <v>0</v>
      </c>
      <c r="K1547" t="s" s="187">
        <f>'INFO'!$D$8</f>
      </c>
      <c r="L1547" s="186">
        <f>'INFO'!$D$9</f>
        <v>0</v>
      </c>
      <c r="M1547" s="186">
        <f>'INFO'!$D$10</f>
        <v>0</v>
      </c>
      <c r="N1547" t="s" s="187">
        <f>'INFO'!$D$11</f>
      </c>
      <c r="O1547" s="186">
        <f>'INFO'!$D$13</f>
        <v>0</v>
      </c>
      <c r="P1547" s="186">
        <f>'INFO'!$D$14</f>
        <v>0</v>
      </c>
      <c r="Q1547" t="s" s="187">
        <f>'INFO'!$D$15</f>
      </c>
      <c r="R1547" s="188">
        <f>'INFO'!$D$17</f>
      </c>
      <c r="S1547" t="s" s="187">
        <f>'INFO'!$D$18</f>
      </c>
      <c r="T1547" t="s" s="187">
        <f>'INFO'!$D$19</f>
      </c>
      <c r="U1547" s="186">
        <f>'INFO'!$D$22</f>
        <v>0</v>
      </c>
      <c r="V1547" s="186">
        <f>'INFO'!$D$23</f>
        <v>0</v>
      </c>
      <c r="W1547" t="s" s="187">
        <f>'INFO'!$D$24</f>
      </c>
      <c r="X1547" s="186">
        <f>'INFO'!$D$25</f>
        <v>0</v>
      </c>
      <c r="Y1547" s="186">
        <f>'INFO'!$D$26</f>
        <v>0</v>
      </c>
      <c r="Z1547" s="186">
        <f>'INFO'!$D$27</f>
        <v>0</v>
      </c>
      <c r="AA1547" t="s" s="187">
        <f>'INFO'!$D$28</f>
      </c>
      <c r="AB1547" s="186">
        <f>'INFO'!$D$29</f>
        <v>0</v>
      </c>
      <c r="AC1547" s="189">
        <f>'INFO'!$J$10</f>
        <v>0</v>
      </c>
      <c r="AD1547" s="186">
        <f>'INFO'!$J$9</f>
        <v>0</v>
      </c>
      <c r="AE1547" s="186">
        <f>IF($G$1517&gt;0,10*$G$1517/D1547,0)</f>
        <v>0</v>
      </c>
    </row>
    <row r="1548" ht="15.35" customHeight="1">
      <c r="A1548" t="s" s="180">
        <v>612</v>
      </c>
      <c r="B1548" t="s" s="180">
        <v>246</v>
      </c>
      <c r="C1548" s="181">
        <v>10085</v>
      </c>
      <c r="D1548" s="182">
        <f>_xlfn.SUMIFS('HOLDS'!I1:I155,'HOLDS'!C1:C155,B1548)+_xlfn.SUMIFS('HOLDS'!I1:I155,'HOLDS'!C1:C155,"CH.GR.RDGSET")</f>
        <v>0</v>
      </c>
      <c r="E1548" t="s" s="183">
        <v>1</v>
      </c>
      <c r="F1548" s="184">
        <f>VLOOKUP(B1548,'HOLDS'!C1:T155,5,FALSE)</f>
        <v>139</v>
      </c>
      <c r="G1548" s="182">
        <f>_xlfn.SUMIFS('HOLDS'!I1:I155,'HOLDS'!C1:C155,B1548)</f>
        <v>0</v>
      </c>
      <c r="H1548" s="185">
        <f>F1548*G1548</f>
        <v>0</v>
      </c>
      <c r="I1548" s="186">
        <f>'INFO'!$D$6</f>
        <v>0</v>
      </c>
      <c r="J1548" s="186">
        <f>'INFO'!$D$7</f>
        <v>0</v>
      </c>
      <c r="K1548" t="s" s="187">
        <f>'INFO'!$D$8</f>
      </c>
      <c r="L1548" s="186">
        <f>'INFO'!$D$9</f>
        <v>0</v>
      </c>
      <c r="M1548" s="186">
        <f>'INFO'!$D$10</f>
        <v>0</v>
      </c>
      <c r="N1548" t="s" s="187">
        <f>'INFO'!$D$11</f>
      </c>
      <c r="O1548" s="186">
        <f>'INFO'!$D$13</f>
        <v>0</v>
      </c>
      <c r="P1548" s="186">
        <f>'INFO'!$D$14</f>
        <v>0</v>
      </c>
      <c r="Q1548" t="s" s="187">
        <f>'INFO'!$D$15</f>
      </c>
      <c r="R1548" s="188">
        <f>'INFO'!$D$17</f>
      </c>
      <c r="S1548" t="s" s="187">
        <f>'INFO'!$D$18</f>
      </c>
      <c r="T1548" t="s" s="187">
        <f>'INFO'!$D$19</f>
      </c>
      <c r="U1548" s="186">
        <f>'INFO'!$D$22</f>
        <v>0</v>
      </c>
      <c r="V1548" s="186">
        <f>'INFO'!$D$23</f>
        <v>0</v>
      </c>
      <c r="W1548" t="s" s="187">
        <f>'INFO'!$D$24</f>
      </c>
      <c r="X1548" s="186">
        <f>'INFO'!$D$25</f>
        <v>0</v>
      </c>
      <c r="Y1548" s="186">
        <f>'INFO'!$D$26</f>
        <v>0</v>
      </c>
      <c r="Z1548" s="186">
        <f>'INFO'!$D$27</f>
        <v>0</v>
      </c>
      <c r="AA1548" t="s" s="187">
        <f>'INFO'!$D$28</f>
      </c>
      <c r="AB1548" s="186">
        <f>'INFO'!$D$29</f>
        <v>0</v>
      </c>
      <c r="AC1548" s="189">
        <f>'INFO'!$J$10</f>
        <v>0</v>
      </c>
      <c r="AD1548" s="186">
        <f>'INFO'!$J$9</f>
        <v>0</v>
      </c>
      <c r="AE1548" s="186">
        <f>IF($G$1517&gt;0,10*$G$1517/D1548,0)</f>
        <v>0</v>
      </c>
    </row>
    <row r="1549" ht="15.35" customHeight="1">
      <c r="A1549" t="s" s="180">
        <v>613</v>
      </c>
      <c r="B1549" t="s" s="180">
        <v>248</v>
      </c>
      <c r="C1549" s="181">
        <v>10085</v>
      </c>
      <c r="D1549" s="182">
        <f>_xlfn.SUMIFS('HOLDS'!I1:I155,'HOLDS'!C1:C155,B1549)+_xlfn.SUMIFS('HOLDS'!I1:I155,'HOLDS'!C1:C155,"CH.GR.RDGSET")</f>
        <v>0</v>
      </c>
      <c r="E1549" t="s" s="183">
        <v>1</v>
      </c>
      <c r="F1549" s="184">
        <f>VLOOKUP(B1549,'HOLDS'!C1:T155,5,FALSE)</f>
        <v>137.5</v>
      </c>
      <c r="G1549" s="182">
        <f>_xlfn.SUMIFS('HOLDS'!I1:I155,'HOLDS'!C1:C155,B1549)</f>
        <v>0</v>
      </c>
      <c r="H1549" s="185">
        <f>F1549*G1549</f>
        <v>0</v>
      </c>
      <c r="I1549" s="186">
        <f>'INFO'!$D$6</f>
        <v>0</v>
      </c>
      <c r="J1549" s="186">
        <f>'INFO'!$D$7</f>
        <v>0</v>
      </c>
      <c r="K1549" t="s" s="187">
        <f>'INFO'!$D$8</f>
      </c>
      <c r="L1549" s="186">
        <f>'INFO'!$D$9</f>
        <v>0</v>
      </c>
      <c r="M1549" s="186">
        <f>'INFO'!$D$10</f>
        <v>0</v>
      </c>
      <c r="N1549" t="s" s="187">
        <f>'INFO'!$D$11</f>
      </c>
      <c r="O1549" s="186">
        <f>'INFO'!$D$13</f>
        <v>0</v>
      </c>
      <c r="P1549" s="186">
        <f>'INFO'!$D$14</f>
        <v>0</v>
      </c>
      <c r="Q1549" t="s" s="187">
        <f>'INFO'!$D$15</f>
      </c>
      <c r="R1549" s="188">
        <f>'INFO'!$D$17</f>
      </c>
      <c r="S1549" t="s" s="187">
        <f>'INFO'!$D$18</f>
      </c>
      <c r="T1549" t="s" s="187">
        <f>'INFO'!$D$19</f>
      </c>
      <c r="U1549" s="186">
        <f>'INFO'!$D$22</f>
        <v>0</v>
      </c>
      <c r="V1549" s="186">
        <f>'INFO'!$D$23</f>
        <v>0</v>
      </c>
      <c r="W1549" t="s" s="187">
        <f>'INFO'!$D$24</f>
      </c>
      <c r="X1549" s="186">
        <f>'INFO'!$D$25</f>
        <v>0</v>
      </c>
      <c r="Y1549" s="186">
        <f>'INFO'!$D$26</f>
        <v>0</v>
      </c>
      <c r="Z1549" s="186">
        <f>'INFO'!$D$27</f>
        <v>0</v>
      </c>
      <c r="AA1549" t="s" s="187">
        <f>'INFO'!$D$28</f>
      </c>
      <c r="AB1549" s="186">
        <f>'INFO'!$D$29</f>
        <v>0</v>
      </c>
      <c r="AC1549" s="189">
        <f>'INFO'!$J$10</f>
        <v>0</v>
      </c>
      <c r="AD1549" s="186">
        <f>'INFO'!$J$9</f>
        <v>0</v>
      </c>
      <c r="AE1549" s="186">
        <f>IF($G$1517&gt;0,10*$G$1517/D1549,0)</f>
        <v>0</v>
      </c>
    </row>
    <row r="1550" ht="15.35" customHeight="1">
      <c r="A1550" t="s" s="180">
        <v>614</v>
      </c>
      <c r="B1550" t="s" s="180">
        <v>250</v>
      </c>
      <c r="C1550" s="181">
        <v>10085</v>
      </c>
      <c r="D1550" s="182">
        <f>_xlfn.SUMIFS('HOLDS'!I1:I155,'HOLDS'!C1:C155,B1550)+_xlfn.SUMIFS('HOLDS'!I1:I155,'HOLDS'!C1:C155,"CH.GR.RDGSET")</f>
        <v>0</v>
      </c>
      <c r="E1550" t="s" s="183">
        <v>1</v>
      </c>
      <c r="F1550" s="184">
        <f>VLOOKUP(B1550,'HOLDS'!C1:T155,5,FALSE)</f>
        <v>144.5</v>
      </c>
      <c r="G1550" s="182">
        <f>_xlfn.SUMIFS('HOLDS'!I1:I155,'HOLDS'!C1:C155,B1550)</f>
        <v>0</v>
      </c>
      <c r="H1550" s="185">
        <f>F1550*G1550</f>
        <v>0</v>
      </c>
      <c r="I1550" s="186">
        <f>'INFO'!$D$6</f>
        <v>0</v>
      </c>
      <c r="J1550" s="186">
        <f>'INFO'!$D$7</f>
        <v>0</v>
      </c>
      <c r="K1550" t="s" s="187">
        <f>'INFO'!$D$8</f>
      </c>
      <c r="L1550" s="186">
        <f>'INFO'!$D$9</f>
        <v>0</v>
      </c>
      <c r="M1550" s="186">
        <f>'INFO'!$D$10</f>
        <v>0</v>
      </c>
      <c r="N1550" t="s" s="187">
        <f>'INFO'!$D$11</f>
      </c>
      <c r="O1550" s="186">
        <f>'INFO'!$D$13</f>
        <v>0</v>
      </c>
      <c r="P1550" s="186">
        <f>'INFO'!$D$14</f>
        <v>0</v>
      </c>
      <c r="Q1550" t="s" s="187">
        <f>'INFO'!$D$15</f>
      </c>
      <c r="R1550" s="188">
        <f>'INFO'!$D$17</f>
      </c>
      <c r="S1550" t="s" s="187">
        <f>'INFO'!$D$18</f>
      </c>
      <c r="T1550" t="s" s="187">
        <f>'INFO'!$D$19</f>
      </c>
      <c r="U1550" s="186">
        <f>'INFO'!$D$22</f>
        <v>0</v>
      </c>
      <c r="V1550" s="186">
        <f>'INFO'!$D$23</f>
        <v>0</v>
      </c>
      <c r="W1550" t="s" s="187">
        <f>'INFO'!$D$24</f>
      </c>
      <c r="X1550" s="186">
        <f>'INFO'!$D$25</f>
        <v>0</v>
      </c>
      <c r="Y1550" s="186">
        <f>'INFO'!$D$26</f>
        <v>0</v>
      </c>
      <c r="Z1550" s="186">
        <f>'INFO'!$D$27</f>
        <v>0</v>
      </c>
      <c r="AA1550" t="s" s="187">
        <f>'INFO'!$D$28</f>
      </c>
      <c r="AB1550" s="186">
        <f>'INFO'!$D$29</f>
        <v>0</v>
      </c>
      <c r="AC1550" s="189">
        <f>'INFO'!$J$10</f>
        <v>0</v>
      </c>
      <c r="AD1550" s="186">
        <f>'INFO'!$J$9</f>
        <v>0</v>
      </c>
      <c r="AE1550" s="186">
        <f>IF($G$1517&gt;0,10*$G$1517/D1550,0)</f>
        <v>0</v>
      </c>
    </row>
    <row r="1551" ht="15.35" customHeight="1">
      <c r="A1551" t="s" s="180">
        <v>615</v>
      </c>
      <c r="B1551" t="s" s="180">
        <v>252</v>
      </c>
      <c r="C1551" s="181">
        <v>10085</v>
      </c>
      <c r="D1551" s="182">
        <f>_xlfn.SUMIFS('HOLDS'!I1:I155,'HOLDS'!C1:C155,B1551)+_xlfn.SUMIFS('HOLDS'!I1:I155,'HOLDS'!C1:C155,"CH.GR.RDGSET")</f>
        <v>0</v>
      </c>
      <c r="E1551" t="s" s="183">
        <v>1</v>
      </c>
      <c r="F1551" s="184">
        <f>VLOOKUP(B1551,'HOLDS'!C1:T155,5,FALSE)</f>
        <v>140</v>
      </c>
      <c r="G1551" s="182">
        <f>_xlfn.SUMIFS('HOLDS'!I1:I155,'HOLDS'!C1:C155,B1551)</f>
        <v>0</v>
      </c>
      <c r="H1551" s="185">
        <f>F1551*G1551</f>
        <v>0</v>
      </c>
      <c r="I1551" s="186">
        <f>'INFO'!$D$6</f>
        <v>0</v>
      </c>
      <c r="J1551" s="186">
        <f>'INFO'!$D$7</f>
        <v>0</v>
      </c>
      <c r="K1551" t="s" s="187">
        <f>'INFO'!$D$8</f>
      </c>
      <c r="L1551" s="186">
        <f>'INFO'!$D$9</f>
        <v>0</v>
      </c>
      <c r="M1551" s="186">
        <f>'INFO'!$D$10</f>
        <v>0</v>
      </c>
      <c r="N1551" t="s" s="187">
        <f>'INFO'!$D$11</f>
      </c>
      <c r="O1551" s="186">
        <f>'INFO'!$D$13</f>
        <v>0</v>
      </c>
      <c r="P1551" s="186">
        <f>'INFO'!$D$14</f>
        <v>0</v>
      </c>
      <c r="Q1551" t="s" s="187">
        <f>'INFO'!$D$15</f>
      </c>
      <c r="R1551" s="188">
        <f>'INFO'!$D$17</f>
      </c>
      <c r="S1551" t="s" s="187">
        <f>'INFO'!$D$18</f>
      </c>
      <c r="T1551" t="s" s="187">
        <f>'INFO'!$D$19</f>
      </c>
      <c r="U1551" s="186">
        <f>'INFO'!$D$22</f>
        <v>0</v>
      </c>
      <c r="V1551" s="186">
        <f>'INFO'!$D$23</f>
        <v>0</v>
      </c>
      <c r="W1551" t="s" s="187">
        <f>'INFO'!$D$24</f>
      </c>
      <c r="X1551" s="186">
        <f>'INFO'!$D$25</f>
        <v>0</v>
      </c>
      <c r="Y1551" s="186">
        <f>'INFO'!$D$26</f>
        <v>0</v>
      </c>
      <c r="Z1551" s="186">
        <f>'INFO'!$D$27</f>
        <v>0</v>
      </c>
      <c r="AA1551" t="s" s="187">
        <f>'INFO'!$D$28</f>
      </c>
      <c r="AB1551" s="186">
        <f>'INFO'!$D$29</f>
        <v>0</v>
      </c>
      <c r="AC1551" s="189">
        <f>'INFO'!$J$10</f>
        <v>0</v>
      </c>
      <c r="AD1551" s="186">
        <f>'INFO'!$J$9</f>
        <v>0</v>
      </c>
      <c r="AE1551" s="186">
        <f>IF($G$1517&gt;0,10*$G$1517/D1551,0)</f>
        <v>0</v>
      </c>
    </row>
    <row r="1552" ht="15.35" customHeight="1">
      <c r="A1552" t="s" s="180">
        <v>616</v>
      </c>
      <c r="B1552" t="s" s="180">
        <v>254</v>
      </c>
      <c r="C1552" s="181">
        <v>10085</v>
      </c>
      <c r="D1552" s="182">
        <f>_xlfn.SUMIFS('HOLDS'!I1:I155,'HOLDS'!C1:C155,B1552)+_xlfn.SUMIFS('HOLDS'!I1:I155,'HOLDS'!C1:C155,"CH.GR.RDGSET")</f>
        <v>0</v>
      </c>
      <c r="E1552" t="s" s="183">
        <v>1</v>
      </c>
      <c r="F1552" s="184">
        <f>VLOOKUP(B1552,'HOLDS'!C1:T155,5,FALSE)</f>
        <v>135.5</v>
      </c>
      <c r="G1552" s="182">
        <f>_xlfn.SUMIFS('HOLDS'!I1:I155,'HOLDS'!C1:C155,B1552)</f>
        <v>0</v>
      </c>
      <c r="H1552" s="185">
        <f>F1552*G1552</f>
        <v>0</v>
      </c>
      <c r="I1552" s="186">
        <f>'INFO'!$D$6</f>
        <v>0</v>
      </c>
      <c r="J1552" s="186">
        <f>'INFO'!$D$7</f>
        <v>0</v>
      </c>
      <c r="K1552" t="s" s="187">
        <f>'INFO'!$D$8</f>
      </c>
      <c r="L1552" s="186">
        <f>'INFO'!$D$9</f>
        <v>0</v>
      </c>
      <c r="M1552" s="186">
        <f>'INFO'!$D$10</f>
        <v>0</v>
      </c>
      <c r="N1552" t="s" s="187">
        <f>'INFO'!$D$11</f>
      </c>
      <c r="O1552" s="186">
        <f>'INFO'!$D$13</f>
        <v>0</v>
      </c>
      <c r="P1552" s="186">
        <f>'INFO'!$D$14</f>
        <v>0</v>
      </c>
      <c r="Q1552" t="s" s="187">
        <f>'INFO'!$D$15</f>
      </c>
      <c r="R1552" s="188">
        <f>'INFO'!$D$17</f>
      </c>
      <c r="S1552" t="s" s="187">
        <f>'INFO'!$D$18</f>
      </c>
      <c r="T1552" t="s" s="187">
        <f>'INFO'!$D$19</f>
      </c>
      <c r="U1552" s="186">
        <f>'INFO'!$D$22</f>
        <v>0</v>
      </c>
      <c r="V1552" s="186">
        <f>'INFO'!$D$23</f>
        <v>0</v>
      </c>
      <c r="W1552" t="s" s="187">
        <f>'INFO'!$D$24</f>
      </c>
      <c r="X1552" s="186">
        <f>'INFO'!$D$25</f>
        <v>0</v>
      </c>
      <c r="Y1552" s="186">
        <f>'INFO'!$D$26</f>
        <v>0</v>
      </c>
      <c r="Z1552" s="186">
        <f>'INFO'!$D$27</f>
        <v>0</v>
      </c>
      <c r="AA1552" t="s" s="187">
        <f>'INFO'!$D$28</f>
      </c>
      <c r="AB1552" s="186">
        <f>'INFO'!$D$29</f>
        <v>0</v>
      </c>
      <c r="AC1552" s="189">
        <f>'INFO'!$J$10</f>
        <v>0</v>
      </c>
      <c r="AD1552" s="186">
        <f>'INFO'!$J$9</f>
        <v>0</v>
      </c>
      <c r="AE1552" s="186">
        <f>IF($G$1517&gt;0,10*$G$1517/D1552,0)</f>
        <v>0</v>
      </c>
    </row>
    <row r="1553" ht="15.35" customHeight="1">
      <c r="A1553" t="s" s="180">
        <v>617</v>
      </c>
      <c r="B1553" t="s" s="180">
        <v>256</v>
      </c>
      <c r="C1553" s="181">
        <v>10085</v>
      </c>
      <c r="D1553" s="182">
        <f>_xlfn.SUMIFS('HOLDS'!I1:I155,'HOLDS'!C1:C155,B1553)+_xlfn.SUMIFS('HOLDS'!I1:I155,'HOLDS'!C1:C155,"CH.GR.RDGSET")</f>
        <v>0</v>
      </c>
      <c r="E1553" t="s" s="183">
        <v>1</v>
      </c>
      <c r="F1553" s="184">
        <f>VLOOKUP(B1553,'HOLDS'!C1:T155,5,FALSE)</f>
        <v>134.5</v>
      </c>
      <c r="G1553" s="182">
        <f>_xlfn.SUMIFS('HOLDS'!I1:I155,'HOLDS'!C1:C155,B1553)</f>
        <v>0</v>
      </c>
      <c r="H1553" s="185">
        <f>F1553*G1553</f>
        <v>0</v>
      </c>
      <c r="I1553" s="186">
        <f>'INFO'!$D$6</f>
        <v>0</v>
      </c>
      <c r="J1553" s="186">
        <f>'INFO'!$D$7</f>
        <v>0</v>
      </c>
      <c r="K1553" t="s" s="187">
        <f>'INFO'!$D$8</f>
      </c>
      <c r="L1553" s="186">
        <f>'INFO'!$D$9</f>
        <v>0</v>
      </c>
      <c r="M1553" s="186">
        <f>'INFO'!$D$10</f>
        <v>0</v>
      </c>
      <c r="N1553" t="s" s="187">
        <f>'INFO'!$D$11</f>
      </c>
      <c r="O1553" s="186">
        <f>'INFO'!$D$13</f>
        <v>0</v>
      </c>
      <c r="P1553" s="186">
        <f>'INFO'!$D$14</f>
        <v>0</v>
      </c>
      <c r="Q1553" t="s" s="187">
        <f>'INFO'!$D$15</f>
      </c>
      <c r="R1553" s="188">
        <f>'INFO'!$D$17</f>
      </c>
      <c r="S1553" t="s" s="187">
        <f>'INFO'!$D$18</f>
      </c>
      <c r="T1553" t="s" s="187">
        <f>'INFO'!$D$19</f>
      </c>
      <c r="U1553" s="186">
        <f>'INFO'!$D$22</f>
        <v>0</v>
      </c>
      <c r="V1553" s="186">
        <f>'INFO'!$D$23</f>
        <v>0</v>
      </c>
      <c r="W1553" t="s" s="187">
        <f>'INFO'!$D$24</f>
      </c>
      <c r="X1553" s="186">
        <f>'INFO'!$D$25</f>
        <v>0</v>
      </c>
      <c r="Y1553" s="186">
        <f>'INFO'!$D$26</f>
        <v>0</v>
      </c>
      <c r="Z1553" s="186">
        <f>'INFO'!$D$27</f>
        <v>0</v>
      </c>
      <c r="AA1553" t="s" s="187">
        <f>'INFO'!$D$28</f>
      </c>
      <c r="AB1553" s="186">
        <f>'INFO'!$D$29</f>
        <v>0</v>
      </c>
      <c r="AC1553" s="189">
        <f>'INFO'!$J$10</f>
        <v>0</v>
      </c>
      <c r="AD1553" s="186">
        <f>'INFO'!$J$9</f>
        <v>0</v>
      </c>
      <c r="AE1553" s="186">
        <f>IF($G$1517&gt;0,10*$G$1517/D1553,0)</f>
        <v>0</v>
      </c>
    </row>
    <row r="1554" ht="15.35" customHeight="1">
      <c r="A1554" t="s" s="180">
        <v>618</v>
      </c>
      <c r="B1554" t="s" s="180">
        <v>258</v>
      </c>
      <c r="C1554" s="181">
        <v>10085</v>
      </c>
      <c r="D1554" s="182">
        <f>_xlfn.SUMIFS('HOLDS'!I1:I155,'HOLDS'!C1:C155,B1554)+_xlfn.SUMIFS('HOLDS'!I1:I155,'HOLDS'!C1:C155,"CH.GR.RDGSET")</f>
        <v>0</v>
      </c>
      <c r="E1554" t="s" s="183">
        <v>1</v>
      </c>
      <c r="F1554" s="184">
        <f>VLOOKUP(B1554,'HOLDS'!C1:T155,5,FALSE)</f>
        <v>151</v>
      </c>
      <c r="G1554" s="182">
        <f>_xlfn.SUMIFS('HOLDS'!I1:I155,'HOLDS'!C1:C155,B1554)</f>
        <v>0</v>
      </c>
      <c r="H1554" s="185">
        <f>F1554*G1554</f>
        <v>0</v>
      </c>
      <c r="I1554" s="186">
        <f>'INFO'!$D$6</f>
        <v>0</v>
      </c>
      <c r="J1554" s="186">
        <f>'INFO'!$D$7</f>
        <v>0</v>
      </c>
      <c r="K1554" t="s" s="187">
        <f>'INFO'!$D$8</f>
      </c>
      <c r="L1554" s="186">
        <f>'INFO'!$D$9</f>
        <v>0</v>
      </c>
      <c r="M1554" s="186">
        <f>'INFO'!$D$10</f>
        <v>0</v>
      </c>
      <c r="N1554" t="s" s="187">
        <f>'INFO'!$D$11</f>
      </c>
      <c r="O1554" s="186">
        <f>'INFO'!$D$13</f>
        <v>0</v>
      </c>
      <c r="P1554" s="186">
        <f>'INFO'!$D$14</f>
        <v>0</v>
      </c>
      <c r="Q1554" t="s" s="187">
        <f>'INFO'!$D$15</f>
      </c>
      <c r="R1554" s="188">
        <f>'INFO'!$D$17</f>
      </c>
      <c r="S1554" t="s" s="187">
        <f>'INFO'!$D$18</f>
      </c>
      <c r="T1554" t="s" s="187">
        <f>'INFO'!$D$19</f>
      </c>
      <c r="U1554" s="186">
        <f>'INFO'!$D$22</f>
        <v>0</v>
      </c>
      <c r="V1554" s="186">
        <f>'INFO'!$D$23</f>
        <v>0</v>
      </c>
      <c r="W1554" t="s" s="187">
        <f>'INFO'!$D$24</f>
      </c>
      <c r="X1554" s="186">
        <f>'INFO'!$D$25</f>
        <v>0</v>
      </c>
      <c r="Y1554" s="186">
        <f>'INFO'!$D$26</f>
        <v>0</v>
      </c>
      <c r="Z1554" s="186">
        <f>'INFO'!$D$27</f>
        <v>0</v>
      </c>
      <c r="AA1554" t="s" s="187">
        <f>'INFO'!$D$28</f>
      </c>
      <c r="AB1554" s="186">
        <f>'INFO'!$D$29</f>
        <v>0</v>
      </c>
      <c r="AC1554" s="189">
        <f>'INFO'!$J$10</f>
        <v>0</v>
      </c>
      <c r="AD1554" s="186">
        <f>'INFO'!$J$9</f>
        <v>0</v>
      </c>
      <c r="AE1554" s="186">
        <f>IF($G$1517&gt;0,10*$G$1517/D1554,0)</f>
        <v>0</v>
      </c>
    </row>
    <row r="1555" ht="15.35" customHeight="1">
      <c r="A1555" t="s" s="180">
        <v>619</v>
      </c>
      <c r="B1555" t="s" s="180">
        <v>260</v>
      </c>
      <c r="C1555" s="181">
        <v>10085</v>
      </c>
      <c r="D1555" s="182">
        <f>_xlfn.SUMIFS('HOLDS'!I1:I155,'HOLDS'!C1:C155,B1555)+_xlfn.SUMIFS('HOLDS'!I1:I155,'HOLDS'!C1:C155,"CH.GR.RDGSET")</f>
        <v>0</v>
      </c>
      <c r="E1555" t="s" s="183">
        <v>1</v>
      </c>
      <c r="F1555" s="184">
        <f>VLOOKUP(B1555,'HOLDS'!C1:T155,5,FALSE)</f>
        <v>157</v>
      </c>
      <c r="G1555" s="182">
        <f>_xlfn.SUMIFS('HOLDS'!I1:I155,'HOLDS'!C1:C155,B1555)</f>
        <v>0</v>
      </c>
      <c r="H1555" s="185">
        <f>F1555*G1555</f>
        <v>0</v>
      </c>
      <c r="I1555" s="186">
        <f>'INFO'!$D$6</f>
        <v>0</v>
      </c>
      <c r="J1555" s="186">
        <f>'INFO'!$D$7</f>
        <v>0</v>
      </c>
      <c r="K1555" t="s" s="187">
        <f>'INFO'!$D$8</f>
      </c>
      <c r="L1555" s="186">
        <f>'INFO'!$D$9</f>
        <v>0</v>
      </c>
      <c r="M1555" s="186">
        <f>'INFO'!$D$10</f>
        <v>0</v>
      </c>
      <c r="N1555" t="s" s="187">
        <f>'INFO'!$D$11</f>
      </c>
      <c r="O1555" s="186">
        <f>'INFO'!$D$13</f>
        <v>0</v>
      </c>
      <c r="P1555" s="186">
        <f>'INFO'!$D$14</f>
        <v>0</v>
      </c>
      <c r="Q1555" t="s" s="187">
        <f>'INFO'!$D$15</f>
      </c>
      <c r="R1555" s="188">
        <f>'INFO'!$D$17</f>
      </c>
      <c r="S1555" t="s" s="187">
        <f>'INFO'!$D$18</f>
      </c>
      <c r="T1555" t="s" s="187">
        <f>'INFO'!$D$19</f>
      </c>
      <c r="U1555" s="186">
        <f>'INFO'!$D$22</f>
        <v>0</v>
      </c>
      <c r="V1555" s="186">
        <f>'INFO'!$D$23</f>
        <v>0</v>
      </c>
      <c r="W1555" t="s" s="187">
        <f>'INFO'!$D$24</f>
      </c>
      <c r="X1555" s="186">
        <f>'INFO'!$D$25</f>
        <v>0</v>
      </c>
      <c r="Y1555" s="186">
        <f>'INFO'!$D$26</f>
        <v>0</v>
      </c>
      <c r="Z1555" s="186">
        <f>'INFO'!$D$27</f>
        <v>0</v>
      </c>
      <c r="AA1555" t="s" s="187">
        <f>'INFO'!$D$28</f>
      </c>
      <c r="AB1555" s="186">
        <f>'INFO'!$D$29</f>
        <v>0</v>
      </c>
      <c r="AC1555" s="189">
        <f>'INFO'!$J$10</f>
        <v>0</v>
      </c>
      <c r="AD1555" s="186">
        <f>'INFO'!$J$9</f>
        <v>0</v>
      </c>
      <c r="AE1555" s="186">
        <f>IF($G$1517&gt;0,10*$G$1517/D1555,0)</f>
        <v>0</v>
      </c>
    </row>
    <row r="1556" ht="15.35" customHeight="1">
      <c r="A1556" t="s" s="180">
        <v>620</v>
      </c>
      <c r="B1556" t="s" s="180">
        <v>262</v>
      </c>
      <c r="C1556" s="181">
        <v>10085</v>
      </c>
      <c r="D1556" s="182">
        <f>_xlfn.SUMIFS('HOLDS'!I1:I155,'HOLDS'!C1:C155,B1556)+_xlfn.SUMIFS('HOLDS'!I1:I155,'HOLDS'!C1:C155,"CH.GR.RDGSET")</f>
        <v>0</v>
      </c>
      <c r="E1556" t="s" s="183">
        <v>1</v>
      </c>
      <c r="F1556" s="184">
        <f>VLOOKUP(B1556,'HOLDS'!C1:T155,5,FALSE)</f>
        <v>183</v>
      </c>
      <c r="G1556" s="182">
        <f>_xlfn.SUMIFS('HOLDS'!I1:I155,'HOLDS'!C1:C155,B1556)</f>
        <v>0</v>
      </c>
      <c r="H1556" s="185">
        <f>F1556*G1556</f>
        <v>0</v>
      </c>
      <c r="I1556" s="186">
        <f>'INFO'!$D$6</f>
        <v>0</v>
      </c>
      <c r="J1556" s="186">
        <f>'INFO'!$D$7</f>
        <v>0</v>
      </c>
      <c r="K1556" t="s" s="187">
        <f>'INFO'!$D$8</f>
      </c>
      <c r="L1556" s="186">
        <f>'INFO'!$D$9</f>
        <v>0</v>
      </c>
      <c r="M1556" s="186">
        <f>'INFO'!$D$10</f>
        <v>0</v>
      </c>
      <c r="N1556" t="s" s="187">
        <f>'INFO'!$D$11</f>
      </c>
      <c r="O1556" s="186">
        <f>'INFO'!$D$13</f>
        <v>0</v>
      </c>
      <c r="P1556" s="186">
        <f>'INFO'!$D$14</f>
        <v>0</v>
      </c>
      <c r="Q1556" t="s" s="187">
        <f>'INFO'!$D$15</f>
      </c>
      <c r="R1556" s="188">
        <f>'INFO'!$D$17</f>
      </c>
      <c r="S1556" t="s" s="187">
        <f>'INFO'!$D$18</f>
      </c>
      <c r="T1556" t="s" s="187">
        <f>'INFO'!$D$19</f>
      </c>
      <c r="U1556" s="186">
        <f>'INFO'!$D$22</f>
        <v>0</v>
      </c>
      <c r="V1556" s="186">
        <f>'INFO'!$D$23</f>
        <v>0</v>
      </c>
      <c r="W1556" t="s" s="187">
        <f>'INFO'!$D$24</f>
      </c>
      <c r="X1556" s="186">
        <f>'INFO'!$D$25</f>
        <v>0</v>
      </c>
      <c r="Y1556" s="186">
        <f>'INFO'!$D$26</f>
        <v>0</v>
      </c>
      <c r="Z1556" s="186">
        <f>'INFO'!$D$27</f>
        <v>0</v>
      </c>
      <c r="AA1556" t="s" s="187">
        <f>'INFO'!$D$28</f>
      </c>
      <c r="AB1556" s="186">
        <f>'INFO'!$D$29</f>
        <v>0</v>
      </c>
      <c r="AC1556" s="189">
        <f>'INFO'!$J$10</f>
        <v>0</v>
      </c>
      <c r="AD1556" s="186">
        <f>'INFO'!$J$9</f>
        <v>0</v>
      </c>
      <c r="AE1556" s="186">
        <f>IF($G$1517&gt;0,10*$G$1517/D1556,0)</f>
        <v>0</v>
      </c>
    </row>
    <row r="1557" ht="15.35" customHeight="1">
      <c r="A1557" t="s" s="180">
        <v>621</v>
      </c>
      <c r="B1557" t="s" s="180">
        <v>264</v>
      </c>
      <c r="C1557" s="181">
        <v>10085</v>
      </c>
      <c r="D1557" s="182">
        <f>_xlfn.SUMIFS('HOLDS'!I1:I155,'HOLDS'!C1:C155,B1557)+_xlfn.SUMIFS('HOLDS'!I1:I155,'HOLDS'!C1:C155,"CH.GR.RDGSET")</f>
        <v>0</v>
      </c>
      <c r="E1557" t="s" s="183">
        <v>1</v>
      </c>
      <c r="F1557" s="184">
        <f>VLOOKUP(B1557,'HOLDS'!C1:T155,5,FALSE)</f>
        <v>185.5</v>
      </c>
      <c r="G1557" s="182">
        <f>_xlfn.SUMIFS('HOLDS'!I1:I155,'HOLDS'!C1:C155,B1557)</f>
        <v>0</v>
      </c>
      <c r="H1557" s="185">
        <f>F1557*G1557</f>
        <v>0</v>
      </c>
      <c r="I1557" s="186">
        <f>'INFO'!$D$6</f>
        <v>0</v>
      </c>
      <c r="J1557" s="186">
        <f>'INFO'!$D$7</f>
        <v>0</v>
      </c>
      <c r="K1557" t="s" s="187">
        <f>'INFO'!$D$8</f>
      </c>
      <c r="L1557" s="186">
        <f>'INFO'!$D$9</f>
        <v>0</v>
      </c>
      <c r="M1557" s="186">
        <f>'INFO'!$D$10</f>
        <v>0</v>
      </c>
      <c r="N1557" t="s" s="187">
        <f>'INFO'!$D$11</f>
      </c>
      <c r="O1557" s="186">
        <f>'INFO'!$D$13</f>
        <v>0</v>
      </c>
      <c r="P1557" s="186">
        <f>'INFO'!$D$14</f>
        <v>0</v>
      </c>
      <c r="Q1557" t="s" s="187">
        <f>'INFO'!$D$15</f>
      </c>
      <c r="R1557" s="188">
        <f>'INFO'!$D$17</f>
      </c>
      <c r="S1557" t="s" s="187">
        <f>'INFO'!$D$18</f>
      </c>
      <c r="T1557" t="s" s="187">
        <f>'INFO'!$D$19</f>
      </c>
      <c r="U1557" s="186">
        <f>'INFO'!$D$22</f>
        <v>0</v>
      </c>
      <c r="V1557" s="186">
        <f>'INFO'!$D$23</f>
        <v>0</v>
      </c>
      <c r="W1557" t="s" s="187">
        <f>'INFO'!$D$24</f>
      </c>
      <c r="X1557" s="186">
        <f>'INFO'!$D$25</f>
        <v>0</v>
      </c>
      <c r="Y1557" s="186">
        <f>'INFO'!$D$26</f>
        <v>0</v>
      </c>
      <c r="Z1557" s="186">
        <f>'INFO'!$D$27</f>
        <v>0</v>
      </c>
      <c r="AA1557" t="s" s="187">
        <f>'INFO'!$D$28</f>
      </c>
      <c r="AB1557" s="186">
        <f>'INFO'!$D$29</f>
        <v>0</v>
      </c>
      <c r="AC1557" s="189">
        <f>'INFO'!$J$10</f>
        <v>0</v>
      </c>
      <c r="AD1557" s="186">
        <f>'INFO'!$J$9</f>
        <v>0</v>
      </c>
      <c r="AE1557" s="191">
        <f>IF($G$1517&gt;0,10*$G$1517/D1557,0)</f>
        <v>0</v>
      </c>
    </row>
    <row r="1558" ht="15.35" customHeight="1">
      <c r="A1558" t="s" s="192">
        <v>581</v>
      </c>
      <c r="B1558" t="s" s="192">
        <v>182</v>
      </c>
      <c r="C1558" s="193">
        <v>10084</v>
      </c>
      <c r="D1558" s="169"/>
      <c r="E1558" t="s" s="194">
        <v>2</v>
      </c>
      <c r="F1558" s="195">
        <f>VLOOKUP(B1558,'HOLDS'!C1:T155,5,FALSE)</f>
        <v>5903</v>
      </c>
      <c r="G1558" s="172">
        <f>_xlfn.SUMIFS('HOLDS'!J1:J155,'HOLDS'!C1:C155,B1558)</f>
        <v>0</v>
      </c>
      <c r="H1558" s="196">
        <f>F1558*G1558</f>
        <v>0</v>
      </c>
      <c r="I1558" s="197">
        <f>'INFO'!$D$6</f>
        <v>0</v>
      </c>
      <c r="J1558" s="197">
        <f>'INFO'!$D$7</f>
        <v>0</v>
      </c>
      <c r="K1558" t="s" s="198">
        <f>'INFO'!$D$8</f>
      </c>
      <c r="L1558" s="197">
        <f>'INFO'!$D$9</f>
        <v>0</v>
      </c>
      <c r="M1558" s="197">
        <f>'INFO'!$D$10</f>
        <v>0</v>
      </c>
      <c r="N1558" t="s" s="198">
        <f>'INFO'!$D$11</f>
      </c>
      <c r="O1558" s="197">
        <f>'INFO'!$D$13</f>
        <v>0</v>
      </c>
      <c r="P1558" s="197">
        <f>'INFO'!$D$14</f>
        <v>0</v>
      </c>
      <c r="Q1558" t="s" s="198">
        <f>'INFO'!$D$15</f>
      </c>
      <c r="R1558" s="199">
        <f>'INFO'!$D$17</f>
      </c>
      <c r="S1558" t="s" s="198">
        <f>'INFO'!$D$18</f>
      </c>
      <c r="T1558" t="s" s="198">
        <f>'INFO'!$D$19</f>
      </c>
      <c r="U1558" s="197">
        <f>'INFO'!$D$22</f>
        <v>0</v>
      </c>
      <c r="V1558" s="197">
        <f>'INFO'!$D$23</f>
        <v>0</v>
      </c>
      <c r="W1558" t="s" s="198">
        <f>'INFO'!$D$24</f>
      </c>
      <c r="X1558" s="197">
        <f>'INFO'!$D$25</f>
        <v>0</v>
      </c>
      <c r="Y1558" s="197">
        <f>'INFO'!$D$26</f>
        <v>0</v>
      </c>
      <c r="Z1558" s="197">
        <f>'INFO'!$D$27</f>
        <v>0</v>
      </c>
      <c r="AA1558" t="s" s="198">
        <f>'INFO'!$D$28</f>
      </c>
      <c r="AB1558" s="197">
        <f>'INFO'!$D$29</f>
        <v>0</v>
      </c>
      <c r="AC1558" s="200">
        <f>'INFO'!$J$10</f>
        <v>0</v>
      </c>
      <c r="AD1558" s="201">
        <f>'INFO'!$J$9</f>
        <v>0</v>
      </c>
      <c r="AE1558" s="179"/>
    </row>
    <row r="1559" ht="15.35" customHeight="1">
      <c r="A1559" t="s" s="180">
        <v>582</v>
      </c>
      <c r="B1559" t="s" s="180">
        <v>184</v>
      </c>
      <c r="C1559" s="181">
        <v>10084</v>
      </c>
      <c r="D1559" s="182">
        <f>_xlfn.SUMIFS('HOLDS'!J1:J155,'HOLDS'!C1:C155,B1559)+_xlfn.SUMIFS('HOLDS'!J1:J155,'HOLDS'!C1:C155,"CH.GR.RDGSET")</f>
        <v>0</v>
      </c>
      <c r="E1559" t="s" s="183">
        <v>2</v>
      </c>
      <c r="F1559" s="184">
        <f>VLOOKUP(B1559,'HOLDS'!C1:T155,5,FALSE)</f>
        <v>160</v>
      </c>
      <c r="G1559" s="182">
        <f>_xlfn.SUMIFS('HOLDS'!J1:J155,'HOLDS'!C1:C155,B1559)</f>
        <v>0</v>
      </c>
      <c r="H1559" s="185">
        <f>F1559*G1559</f>
        <v>0</v>
      </c>
      <c r="I1559" s="186">
        <f>'INFO'!$D$6</f>
        <v>0</v>
      </c>
      <c r="J1559" s="186">
        <f>'INFO'!$D$7</f>
        <v>0</v>
      </c>
      <c r="K1559" t="s" s="187">
        <f>'INFO'!$D$8</f>
      </c>
      <c r="L1559" s="186">
        <f>'INFO'!$D$9</f>
        <v>0</v>
      </c>
      <c r="M1559" s="186">
        <f>'INFO'!$D$10</f>
        <v>0</v>
      </c>
      <c r="N1559" t="s" s="187">
        <f>'INFO'!$D$11</f>
      </c>
      <c r="O1559" s="186">
        <f>'INFO'!$D$13</f>
        <v>0</v>
      </c>
      <c r="P1559" s="186">
        <f>'INFO'!$D$14</f>
        <v>0</v>
      </c>
      <c r="Q1559" t="s" s="187">
        <f>'INFO'!$D$15</f>
      </c>
      <c r="R1559" s="188">
        <f>'INFO'!$D$17</f>
      </c>
      <c r="S1559" t="s" s="187">
        <f>'INFO'!$D$18</f>
      </c>
      <c r="T1559" t="s" s="187">
        <f>'INFO'!$D$19</f>
      </c>
      <c r="U1559" s="186">
        <f>'INFO'!$D$22</f>
        <v>0</v>
      </c>
      <c r="V1559" s="186">
        <f>'INFO'!$D$23</f>
        <v>0</v>
      </c>
      <c r="W1559" t="s" s="187">
        <f>'INFO'!$D$24</f>
      </c>
      <c r="X1559" s="186">
        <f>'INFO'!$D$25</f>
        <v>0</v>
      </c>
      <c r="Y1559" s="186">
        <f>'INFO'!$D$26</f>
        <v>0</v>
      </c>
      <c r="Z1559" s="186">
        <f>'INFO'!$D$27</f>
        <v>0</v>
      </c>
      <c r="AA1559" t="s" s="187">
        <f>'INFO'!$D$28</f>
      </c>
      <c r="AB1559" s="186">
        <f>'INFO'!$D$29</f>
        <v>0</v>
      </c>
      <c r="AC1559" s="189">
        <f>'INFO'!$J$10</f>
        <v>0</v>
      </c>
      <c r="AD1559" s="186">
        <f>'INFO'!$J$9</f>
        <v>0</v>
      </c>
      <c r="AE1559" s="190">
        <f>IF($G$1558&gt;0,10*$G$1558/D1559,0)</f>
        <v>0</v>
      </c>
    </row>
    <row r="1560" ht="15.35" customHeight="1">
      <c r="A1560" t="s" s="180">
        <v>583</v>
      </c>
      <c r="B1560" t="s" s="180">
        <v>186</v>
      </c>
      <c r="C1560" s="181">
        <v>10084</v>
      </c>
      <c r="D1560" s="182">
        <f>_xlfn.SUMIFS('HOLDS'!J1:J155,'HOLDS'!C1:C155,B1560)+_xlfn.SUMIFS('HOLDS'!J1:J155,'HOLDS'!C1:C155,"CH.GR.RDGSET")</f>
        <v>0</v>
      </c>
      <c r="E1560" t="s" s="183">
        <v>2</v>
      </c>
      <c r="F1560" s="184">
        <f>VLOOKUP(B1560,'HOLDS'!C1:T155,5,FALSE)</f>
        <v>141</v>
      </c>
      <c r="G1560" s="182">
        <f>_xlfn.SUMIFS('HOLDS'!J1:J155,'HOLDS'!C1:C155,B1560)</f>
        <v>0</v>
      </c>
      <c r="H1560" s="185">
        <f>F1560*G1560</f>
        <v>0</v>
      </c>
      <c r="I1560" s="186">
        <f>'INFO'!$D$6</f>
        <v>0</v>
      </c>
      <c r="J1560" s="186">
        <f>'INFO'!$D$7</f>
        <v>0</v>
      </c>
      <c r="K1560" t="s" s="187">
        <f>'INFO'!$D$8</f>
      </c>
      <c r="L1560" s="186">
        <f>'INFO'!$D$9</f>
        <v>0</v>
      </c>
      <c r="M1560" s="186">
        <f>'INFO'!$D$10</f>
        <v>0</v>
      </c>
      <c r="N1560" t="s" s="187">
        <f>'INFO'!$D$11</f>
      </c>
      <c r="O1560" s="186">
        <f>'INFO'!$D$13</f>
        <v>0</v>
      </c>
      <c r="P1560" s="186">
        <f>'INFO'!$D$14</f>
        <v>0</v>
      </c>
      <c r="Q1560" t="s" s="187">
        <f>'INFO'!$D$15</f>
      </c>
      <c r="R1560" s="188">
        <f>'INFO'!$D$17</f>
      </c>
      <c r="S1560" t="s" s="187">
        <f>'INFO'!$D$18</f>
      </c>
      <c r="T1560" t="s" s="187">
        <f>'INFO'!$D$19</f>
      </c>
      <c r="U1560" s="186">
        <f>'INFO'!$D$22</f>
        <v>0</v>
      </c>
      <c r="V1560" s="186">
        <f>'INFO'!$D$23</f>
        <v>0</v>
      </c>
      <c r="W1560" t="s" s="187">
        <f>'INFO'!$D$24</f>
      </c>
      <c r="X1560" s="186">
        <f>'INFO'!$D$25</f>
        <v>0</v>
      </c>
      <c r="Y1560" s="186">
        <f>'INFO'!$D$26</f>
        <v>0</v>
      </c>
      <c r="Z1560" s="186">
        <f>'INFO'!$D$27</f>
        <v>0</v>
      </c>
      <c r="AA1560" t="s" s="187">
        <f>'INFO'!$D$28</f>
      </c>
      <c r="AB1560" s="186">
        <f>'INFO'!$D$29</f>
        <v>0</v>
      </c>
      <c r="AC1560" s="189">
        <f>'INFO'!$J$10</f>
        <v>0</v>
      </c>
      <c r="AD1560" s="186">
        <f>'INFO'!$J$9</f>
        <v>0</v>
      </c>
      <c r="AE1560" s="186">
        <f>IF($G$1558&gt;0,10*$G$1558/D1560,0)</f>
        <v>0</v>
      </c>
    </row>
    <row r="1561" ht="15.35" customHeight="1">
      <c r="A1561" t="s" s="180">
        <v>584</v>
      </c>
      <c r="B1561" t="s" s="180">
        <v>188</v>
      </c>
      <c r="C1561" s="181">
        <v>10084</v>
      </c>
      <c r="D1561" s="182">
        <f>_xlfn.SUMIFS('HOLDS'!J1:J155,'HOLDS'!C1:C155,B1561)+_xlfn.SUMIFS('HOLDS'!J1:J155,'HOLDS'!C1:C155,"CH.GR.RDGSET")</f>
        <v>0</v>
      </c>
      <c r="E1561" t="s" s="183">
        <v>2</v>
      </c>
      <c r="F1561" s="184">
        <f>VLOOKUP(B1561,'HOLDS'!C1:T155,5,FALSE)</f>
        <v>154</v>
      </c>
      <c r="G1561" s="182">
        <f>_xlfn.SUMIFS('HOLDS'!J1:J155,'HOLDS'!C1:C155,B1561)</f>
        <v>0</v>
      </c>
      <c r="H1561" s="185">
        <f>F1561*G1561</f>
        <v>0</v>
      </c>
      <c r="I1561" s="186">
        <f>'INFO'!$D$6</f>
        <v>0</v>
      </c>
      <c r="J1561" s="186">
        <f>'INFO'!$D$7</f>
        <v>0</v>
      </c>
      <c r="K1561" t="s" s="187">
        <f>'INFO'!$D$8</f>
      </c>
      <c r="L1561" s="186">
        <f>'INFO'!$D$9</f>
        <v>0</v>
      </c>
      <c r="M1561" s="186">
        <f>'INFO'!$D$10</f>
        <v>0</v>
      </c>
      <c r="N1561" t="s" s="187">
        <f>'INFO'!$D$11</f>
      </c>
      <c r="O1561" s="186">
        <f>'INFO'!$D$13</f>
        <v>0</v>
      </c>
      <c r="P1561" s="186">
        <f>'INFO'!$D$14</f>
        <v>0</v>
      </c>
      <c r="Q1561" t="s" s="187">
        <f>'INFO'!$D$15</f>
      </c>
      <c r="R1561" s="188">
        <f>'INFO'!$D$17</f>
      </c>
      <c r="S1561" t="s" s="187">
        <f>'INFO'!$D$18</f>
      </c>
      <c r="T1561" t="s" s="187">
        <f>'INFO'!$D$19</f>
      </c>
      <c r="U1561" s="186">
        <f>'INFO'!$D$22</f>
        <v>0</v>
      </c>
      <c r="V1561" s="186">
        <f>'INFO'!$D$23</f>
        <v>0</v>
      </c>
      <c r="W1561" t="s" s="187">
        <f>'INFO'!$D$24</f>
      </c>
      <c r="X1561" s="186">
        <f>'INFO'!$D$25</f>
        <v>0</v>
      </c>
      <c r="Y1561" s="186">
        <f>'INFO'!$D$26</f>
        <v>0</v>
      </c>
      <c r="Z1561" s="186">
        <f>'INFO'!$D$27</f>
        <v>0</v>
      </c>
      <c r="AA1561" t="s" s="187">
        <f>'INFO'!$D$28</f>
      </c>
      <c r="AB1561" s="186">
        <f>'INFO'!$D$29</f>
        <v>0</v>
      </c>
      <c r="AC1561" s="189">
        <f>'INFO'!$J$10</f>
        <v>0</v>
      </c>
      <c r="AD1561" s="186">
        <f>'INFO'!$J$9</f>
        <v>0</v>
      </c>
      <c r="AE1561" s="186">
        <f>IF($G$1558&gt;0,10*$G$1558/D1561,0)</f>
        <v>0</v>
      </c>
    </row>
    <row r="1562" ht="15.35" customHeight="1">
      <c r="A1562" t="s" s="180">
        <v>585</v>
      </c>
      <c r="B1562" t="s" s="180">
        <v>190</v>
      </c>
      <c r="C1562" s="181">
        <v>10084</v>
      </c>
      <c r="D1562" s="182">
        <f>_xlfn.SUMIFS('HOLDS'!J1:J155,'HOLDS'!C1:C155,B1562)+_xlfn.SUMIFS('HOLDS'!J1:J155,'HOLDS'!C1:C155,"CH.GR.RDGSET")</f>
        <v>0</v>
      </c>
      <c r="E1562" t="s" s="183">
        <v>2</v>
      </c>
      <c r="F1562" s="184">
        <f>VLOOKUP(B1562,'HOLDS'!C1:T155,5,FALSE)</f>
        <v>123</v>
      </c>
      <c r="G1562" s="182">
        <f>_xlfn.SUMIFS('HOLDS'!J1:J155,'HOLDS'!C1:C155,B1562)</f>
        <v>0</v>
      </c>
      <c r="H1562" s="185">
        <f>F1562*G1562</f>
        <v>0</v>
      </c>
      <c r="I1562" s="186">
        <f>'INFO'!$D$6</f>
        <v>0</v>
      </c>
      <c r="J1562" s="186">
        <f>'INFO'!$D$7</f>
        <v>0</v>
      </c>
      <c r="K1562" t="s" s="187">
        <f>'INFO'!$D$8</f>
      </c>
      <c r="L1562" s="186">
        <f>'INFO'!$D$9</f>
        <v>0</v>
      </c>
      <c r="M1562" s="186">
        <f>'INFO'!$D$10</f>
        <v>0</v>
      </c>
      <c r="N1562" t="s" s="187">
        <f>'INFO'!$D$11</f>
      </c>
      <c r="O1562" s="186">
        <f>'INFO'!$D$13</f>
        <v>0</v>
      </c>
      <c r="P1562" s="186">
        <f>'INFO'!$D$14</f>
        <v>0</v>
      </c>
      <c r="Q1562" t="s" s="187">
        <f>'INFO'!$D$15</f>
      </c>
      <c r="R1562" s="188">
        <f>'INFO'!$D$17</f>
      </c>
      <c r="S1562" t="s" s="187">
        <f>'INFO'!$D$18</f>
      </c>
      <c r="T1562" t="s" s="187">
        <f>'INFO'!$D$19</f>
      </c>
      <c r="U1562" s="186">
        <f>'INFO'!$D$22</f>
        <v>0</v>
      </c>
      <c r="V1562" s="186">
        <f>'INFO'!$D$23</f>
        <v>0</v>
      </c>
      <c r="W1562" t="s" s="187">
        <f>'INFO'!$D$24</f>
      </c>
      <c r="X1562" s="186">
        <f>'INFO'!$D$25</f>
        <v>0</v>
      </c>
      <c r="Y1562" s="186">
        <f>'INFO'!$D$26</f>
        <v>0</v>
      </c>
      <c r="Z1562" s="186">
        <f>'INFO'!$D$27</f>
        <v>0</v>
      </c>
      <c r="AA1562" t="s" s="187">
        <f>'INFO'!$D$28</f>
      </c>
      <c r="AB1562" s="186">
        <f>'INFO'!$D$29</f>
        <v>0</v>
      </c>
      <c r="AC1562" s="189">
        <f>'INFO'!$J$10</f>
        <v>0</v>
      </c>
      <c r="AD1562" s="186">
        <f>'INFO'!$J$9</f>
        <v>0</v>
      </c>
      <c r="AE1562" s="186">
        <f>IF($G$1558&gt;0,10*$G$1558/D1562,0)</f>
        <v>0</v>
      </c>
    </row>
    <row r="1563" ht="15.35" customHeight="1">
      <c r="A1563" t="s" s="180">
        <v>586</v>
      </c>
      <c r="B1563" t="s" s="180">
        <v>192</v>
      </c>
      <c r="C1563" s="181">
        <v>10084</v>
      </c>
      <c r="D1563" s="182">
        <f>_xlfn.SUMIFS('HOLDS'!J1:J155,'HOLDS'!C1:C155,B1563)+_xlfn.SUMIFS('HOLDS'!J1:J155,'HOLDS'!C1:C155,"CH.GR.RDGSET")</f>
        <v>0</v>
      </c>
      <c r="E1563" t="s" s="183">
        <v>2</v>
      </c>
      <c r="F1563" s="184">
        <f>VLOOKUP(B1563,'HOLDS'!C1:T155,5,FALSE)</f>
        <v>177.5</v>
      </c>
      <c r="G1563" s="182">
        <f>_xlfn.SUMIFS('HOLDS'!J1:J155,'HOLDS'!C1:C155,B1563)</f>
        <v>0</v>
      </c>
      <c r="H1563" s="185">
        <f>F1563*G1563</f>
        <v>0</v>
      </c>
      <c r="I1563" s="186">
        <f>'INFO'!$D$6</f>
        <v>0</v>
      </c>
      <c r="J1563" s="186">
        <f>'INFO'!$D$7</f>
        <v>0</v>
      </c>
      <c r="K1563" t="s" s="187">
        <f>'INFO'!$D$8</f>
      </c>
      <c r="L1563" s="186">
        <f>'INFO'!$D$9</f>
        <v>0</v>
      </c>
      <c r="M1563" s="186">
        <f>'INFO'!$D$10</f>
        <v>0</v>
      </c>
      <c r="N1563" t="s" s="187">
        <f>'INFO'!$D$11</f>
      </c>
      <c r="O1563" s="186">
        <f>'INFO'!$D$13</f>
        <v>0</v>
      </c>
      <c r="P1563" s="186">
        <f>'INFO'!$D$14</f>
        <v>0</v>
      </c>
      <c r="Q1563" t="s" s="187">
        <f>'INFO'!$D$15</f>
      </c>
      <c r="R1563" s="188">
        <f>'INFO'!$D$17</f>
      </c>
      <c r="S1563" t="s" s="187">
        <f>'INFO'!$D$18</f>
      </c>
      <c r="T1563" t="s" s="187">
        <f>'INFO'!$D$19</f>
      </c>
      <c r="U1563" s="186">
        <f>'INFO'!$D$22</f>
        <v>0</v>
      </c>
      <c r="V1563" s="186">
        <f>'INFO'!$D$23</f>
        <v>0</v>
      </c>
      <c r="W1563" t="s" s="187">
        <f>'INFO'!$D$24</f>
      </c>
      <c r="X1563" s="186">
        <f>'INFO'!$D$25</f>
        <v>0</v>
      </c>
      <c r="Y1563" s="186">
        <f>'INFO'!$D$26</f>
        <v>0</v>
      </c>
      <c r="Z1563" s="186">
        <f>'INFO'!$D$27</f>
        <v>0</v>
      </c>
      <c r="AA1563" t="s" s="187">
        <f>'INFO'!$D$28</f>
      </c>
      <c r="AB1563" s="186">
        <f>'INFO'!$D$29</f>
        <v>0</v>
      </c>
      <c r="AC1563" s="189">
        <f>'INFO'!$J$10</f>
        <v>0</v>
      </c>
      <c r="AD1563" s="186">
        <f>'INFO'!$J$9</f>
        <v>0</v>
      </c>
      <c r="AE1563" s="186">
        <f>IF($G$1558&gt;0,10*$G$1558/D1563,0)</f>
        <v>0</v>
      </c>
    </row>
    <row r="1564" ht="15.35" customHeight="1">
      <c r="A1564" t="s" s="180">
        <v>587</v>
      </c>
      <c r="B1564" t="s" s="180">
        <v>194</v>
      </c>
      <c r="C1564" s="181">
        <v>10084</v>
      </c>
      <c r="D1564" s="182">
        <f>_xlfn.SUMIFS('HOLDS'!J1:J155,'HOLDS'!C1:C155,B1564)+_xlfn.SUMIFS('HOLDS'!J1:J155,'HOLDS'!C1:C155,"CH.GR.RDGSET")</f>
        <v>0</v>
      </c>
      <c r="E1564" t="s" s="183">
        <v>2</v>
      </c>
      <c r="F1564" s="184">
        <f>VLOOKUP(B1564,'HOLDS'!C1:T155,5,FALSE)</f>
        <v>129</v>
      </c>
      <c r="G1564" s="182">
        <f>_xlfn.SUMIFS('HOLDS'!J1:J155,'HOLDS'!C1:C155,B1564)</f>
        <v>0</v>
      </c>
      <c r="H1564" s="185">
        <f>F1564*G1564</f>
        <v>0</v>
      </c>
      <c r="I1564" s="186">
        <f>'INFO'!$D$6</f>
        <v>0</v>
      </c>
      <c r="J1564" s="186">
        <f>'INFO'!$D$7</f>
        <v>0</v>
      </c>
      <c r="K1564" t="s" s="187">
        <f>'INFO'!$D$8</f>
      </c>
      <c r="L1564" s="186">
        <f>'INFO'!$D$9</f>
        <v>0</v>
      </c>
      <c r="M1564" s="186">
        <f>'INFO'!$D$10</f>
        <v>0</v>
      </c>
      <c r="N1564" t="s" s="187">
        <f>'INFO'!$D$11</f>
      </c>
      <c r="O1564" s="186">
        <f>'INFO'!$D$13</f>
        <v>0</v>
      </c>
      <c r="P1564" s="186">
        <f>'INFO'!$D$14</f>
        <v>0</v>
      </c>
      <c r="Q1564" t="s" s="187">
        <f>'INFO'!$D$15</f>
      </c>
      <c r="R1564" s="188">
        <f>'INFO'!$D$17</f>
      </c>
      <c r="S1564" t="s" s="187">
        <f>'INFO'!$D$18</f>
      </c>
      <c r="T1564" t="s" s="187">
        <f>'INFO'!$D$19</f>
      </c>
      <c r="U1564" s="186">
        <f>'INFO'!$D$22</f>
        <v>0</v>
      </c>
      <c r="V1564" s="186">
        <f>'INFO'!$D$23</f>
        <v>0</v>
      </c>
      <c r="W1564" t="s" s="187">
        <f>'INFO'!$D$24</f>
      </c>
      <c r="X1564" s="186">
        <f>'INFO'!$D$25</f>
        <v>0</v>
      </c>
      <c r="Y1564" s="186">
        <f>'INFO'!$D$26</f>
        <v>0</v>
      </c>
      <c r="Z1564" s="186">
        <f>'INFO'!$D$27</f>
        <v>0</v>
      </c>
      <c r="AA1564" t="s" s="187">
        <f>'INFO'!$D$28</f>
      </c>
      <c r="AB1564" s="186">
        <f>'INFO'!$D$29</f>
        <v>0</v>
      </c>
      <c r="AC1564" s="189">
        <f>'INFO'!$J$10</f>
        <v>0</v>
      </c>
      <c r="AD1564" s="186">
        <f>'INFO'!$J$9</f>
        <v>0</v>
      </c>
      <c r="AE1564" s="186">
        <f>IF($G$1558&gt;0,10*$G$1558/D1564,0)</f>
        <v>0</v>
      </c>
    </row>
    <row r="1565" ht="15.35" customHeight="1">
      <c r="A1565" t="s" s="180">
        <v>588</v>
      </c>
      <c r="B1565" t="s" s="180">
        <v>196</v>
      </c>
      <c r="C1565" s="181">
        <v>10084</v>
      </c>
      <c r="D1565" s="182">
        <f>_xlfn.SUMIFS('HOLDS'!J1:J155,'HOLDS'!C1:C155,B1565)+_xlfn.SUMIFS('HOLDS'!J1:J155,'HOLDS'!C1:C155,"CH.GR.RDGSET")</f>
        <v>0</v>
      </c>
      <c r="E1565" t="s" s="183">
        <v>2</v>
      </c>
      <c r="F1565" s="184">
        <f>VLOOKUP(B1565,'HOLDS'!C1:T155,5,FALSE)</f>
        <v>149.5</v>
      </c>
      <c r="G1565" s="182">
        <f>_xlfn.SUMIFS('HOLDS'!J1:J155,'HOLDS'!C1:C155,B1565)</f>
        <v>0</v>
      </c>
      <c r="H1565" s="185">
        <f>F1565*G1565</f>
        <v>0</v>
      </c>
      <c r="I1565" s="186">
        <f>'INFO'!$D$6</f>
        <v>0</v>
      </c>
      <c r="J1565" s="186">
        <f>'INFO'!$D$7</f>
        <v>0</v>
      </c>
      <c r="K1565" t="s" s="187">
        <f>'INFO'!$D$8</f>
      </c>
      <c r="L1565" s="186">
        <f>'INFO'!$D$9</f>
        <v>0</v>
      </c>
      <c r="M1565" s="186">
        <f>'INFO'!$D$10</f>
        <v>0</v>
      </c>
      <c r="N1565" t="s" s="187">
        <f>'INFO'!$D$11</f>
      </c>
      <c r="O1565" s="186">
        <f>'INFO'!$D$13</f>
        <v>0</v>
      </c>
      <c r="P1565" s="186">
        <f>'INFO'!$D$14</f>
        <v>0</v>
      </c>
      <c r="Q1565" t="s" s="187">
        <f>'INFO'!$D$15</f>
      </c>
      <c r="R1565" s="188">
        <f>'INFO'!$D$17</f>
      </c>
      <c r="S1565" t="s" s="187">
        <f>'INFO'!$D$18</f>
      </c>
      <c r="T1565" t="s" s="187">
        <f>'INFO'!$D$19</f>
      </c>
      <c r="U1565" s="186">
        <f>'INFO'!$D$22</f>
        <v>0</v>
      </c>
      <c r="V1565" s="186">
        <f>'INFO'!$D$23</f>
        <v>0</v>
      </c>
      <c r="W1565" t="s" s="187">
        <f>'INFO'!$D$24</f>
      </c>
      <c r="X1565" s="186">
        <f>'INFO'!$D$25</f>
        <v>0</v>
      </c>
      <c r="Y1565" s="186">
        <f>'INFO'!$D$26</f>
        <v>0</v>
      </c>
      <c r="Z1565" s="186">
        <f>'INFO'!$D$27</f>
        <v>0</v>
      </c>
      <c r="AA1565" t="s" s="187">
        <f>'INFO'!$D$28</f>
      </c>
      <c r="AB1565" s="186">
        <f>'INFO'!$D$29</f>
        <v>0</v>
      </c>
      <c r="AC1565" s="189">
        <f>'INFO'!$J$10</f>
        <v>0</v>
      </c>
      <c r="AD1565" s="186">
        <f>'INFO'!$J$9</f>
        <v>0</v>
      </c>
      <c r="AE1565" s="186">
        <f>IF($G$1558&gt;0,10*$G$1558/D1565,0)</f>
        <v>0</v>
      </c>
    </row>
    <row r="1566" ht="15.35" customHeight="1">
      <c r="A1566" t="s" s="180">
        <v>589</v>
      </c>
      <c r="B1566" t="s" s="180">
        <v>198</v>
      </c>
      <c r="C1566" s="181">
        <v>10084</v>
      </c>
      <c r="D1566" s="182">
        <f>_xlfn.SUMIFS('HOLDS'!J1:J155,'HOLDS'!C1:C155,B1566)+_xlfn.SUMIFS('HOLDS'!J1:J155,'HOLDS'!C1:C155,"CH.GR.RDGSET")</f>
        <v>0</v>
      </c>
      <c r="E1566" t="s" s="183">
        <v>2</v>
      </c>
      <c r="F1566" s="184">
        <f>VLOOKUP(B1566,'HOLDS'!C1:T155,5,FALSE)</f>
        <v>123</v>
      </c>
      <c r="G1566" s="182">
        <f>_xlfn.SUMIFS('HOLDS'!J1:J155,'HOLDS'!C1:C155,B1566)</f>
        <v>0</v>
      </c>
      <c r="H1566" s="185">
        <f>F1566*G1566</f>
        <v>0</v>
      </c>
      <c r="I1566" s="186">
        <f>'INFO'!$D$6</f>
        <v>0</v>
      </c>
      <c r="J1566" s="186">
        <f>'INFO'!$D$7</f>
        <v>0</v>
      </c>
      <c r="K1566" t="s" s="187">
        <f>'INFO'!$D$8</f>
      </c>
      <c r="L1566" s="186">
        <f>'INFO'!$D$9</f>
        <v>0</v>
      </c>
      <c r="M1566" s="186">
        <f>'INFO'!$D$10</f>
        <v>0</v>
      </c>
      <c r="N1566" t="s" s="187">
        <f>'INFO'!$D$11</f>
      </c>
      <c r="O1566" s="186">
        <f>'INFO'!$D$13</f>
        <v>0</v>
      </c>
      <c r="P1566" s="186">
        <f>'INFO'!$D$14</f>
        <v>0</v>
      </c>
      <c r="Q1566" t="s" s="187">
        <f>'INFO'!$D$15</f>
      </c>
      <c r="R1566" s="188">
        <f>'INFO'!$D$17</f>
      </c>
      <c r="S1566" t="s" s="187">
        <f>'INFO'!$D$18</f>
      </c>
      <c r="T1566" t="s" s="187">
        <f>'INFO'!$D$19</f>
      </c>
      <c r="U1566" s="186">
        <f>'INFO'!$D$22</f>
        <v>0</v>
      </c>
      <c r="V1566" s="186">
        <f>'INFO'!$D$23</f>
        <v>0</v>
      </c>
      <c r="W1566" t="s" s="187">
        <f>'INFO'!$D$24</f>
      </c>
      <c r="X1566" s="186">
        <f>'INFO'!$D$25</f>
        <v>0</v>
      </c>
      <c r="Y1566" s="186">
        <f>'INFO'!$D$26</f>
        <v>0</v>
      </c>
      <c r="Z1566" s="186">
        <f>'INFO'!$D$27</f>
        <v>0</v>
      </c>
      <c r="AA1566" t="s" s="187">
        <f>'INFO'!$D$28</f>
      </c>
      <c r="AB1566" s="186">
        <f>'INFO'!$D$29</f>
        <v>0</v>
      </c>
      <c r="AC1566" s="189">
        <f>'INFO'!$J$10</f>
        <v>0</v>
      </c>
      <c r="AD1566" s="186">
        <f>'INFO'!$J$9</f>
        <v>0</v>
      </c>
      <c r="AE1566" s="186">
        <f>IF($G$1558&gt;0,10*$G$1558/D1566,0)</f>
        <v>0</v>
      </c>
    </row>
    <row r="1567" ht="15.35" customHeight="1">
      <c r="A1567" t="s" s="180">
        <v>590</v>
      </c>
      <c r="B1567" t="s" s="180">
        <v>200</v>
      </c>
      <c r="C1567" s="181">
        <v>10084</v>
      </c>
      <c r="D1567" s="182">
        <f>_xlfn.SUMIFS('HOLDS'!J1:J155,'HOLDS'!C1:C155,B1567)+_xlfn.SUMIFS('HOLDS'!J1:J155,'HOLDS'!C1:C155,"CH.GR.RDGSET")</f>
        <v>0</v>
      </c>
      <c r="E1567" t="s" s="183">
        <v>2</v>
      </c>
      <c r="F1567" s="184">
        <f>VLOOKUP(B1567,'HOLDS'!C1:T155,5,FALSE)</f>
        <v>165</v>
      </c>
      <c r="G1567" s="182">
        <f>_xlfn.SUMIFS('HOLDS'!J1:J155,'HOLDS'!C1:C155,B1567)</f>
        <v>0</v>
      </c>
      <c r="H1567" s="185">
        <f>F1567*G1567</f>
        <v>0</v>
      </c>
      <c r="I1567" s="186">
        <f>'INFO'!$D$6</f>
        <v>0</v>
      </c>
      <c r="J1567" s="186">
        <f>'INFO'!$D$7</f>
        <v>0</v>
      </c>
      <c r="K1567" t="s" s="187">
        <f>'INFO'!$D$8</f>
      </c>
      <c r="L1567" s="186">
        <f>'INFO'!$D$9</f>
        <v>0</v>
      </c>
      <c r="M1567" s="186">
        <f>'INFO'!$D$10</f>
        <v>0</v>
      </c>
      <c r="N1567" t="s" s="187">
        <f>'INFO'!$D$11</f>
      </c>
      <c r="O1567" s="186">
        <f>'INFO'!$D$13</f>
        <v>0</v>
      </c>
      <c r="P1567" s="186">
        <f>'INFO'!$D$14</f>
        <v>0</v>
      </c>
      <c r="Q1567" t="s" s="187">
        <f>'INFO'!$D$15</f>
      </c>
      <c r="R1567" s="188">
        <f>'INFO'!$D$17</f>
      </c>
      <c r="S1567" t="s" s="187">
        <f>'INFO'!$D$18</f>
      </c>
      <c r="T1567" t="s" s="187">
        <f>'INFO'!$D$19</f>
      </c>
      <c r="U1567" s="186">
        <f>'INFO'!$D$22</f>
        <v>0</v>
      </c>
      <c r="V1567" s="186">
        <f>'INFO'!$D$23</f>
        <v>0</v>
      </c>
      <c r="W1567" t="s" s="187">
        <f>'INFO'!$D$24</f>
      </c>
      <c r="X1567" s="186">
        <f>'INFO'!$D$25</f>
        <v>0</v>
      </c>
      <c r="Y1567" s="186">
        <f>'INFO'!$D$26</f>
        <v>0</v>
      </c>
      <c r="Z1567" s="186">
        <f>'INFO'!$D$27</f>
        <v>0</v>
      </c>
      <c r="AA1567" t="s" s="187">
        <f>'INFO'!$D$28</f>
      </c>
      <c r="AB1567" s="186">
        <f>'INFO'!$D$29</f>
        <v>0</v>
      </c>
      <c r="AC1567" s="189">
        <f>'INFO'!$J$10</f>
        <v>0</v>
      </c>
      <c r="AD1567" s="186">
        <f>'INFO'!$J$9</f>
        <v>0</v>
      </c>
      <c r="AE1567" s="186">
        <f>IF($G$1558&gt;0,10*$G$1558/D1567,0)</f>
        <v>0</v>
      </c>
    </row>
    <row r="1568" ht="15.35" customHeight="1">
      <c r="A1568" t="s" s="180">
        <v>591</v>
      </c>
      <c r="B1568" t="s" s="180">
        <v>202</v>
      </c>
      <c r="C1568" s="181">
        <v>10084</v>
      </c>
      <c r="D1568" s="182">
        <f>_xlfn.SUMIFS('HOLDS'!J1:J155,'HOLDS'!C1:C155,B1568)+_xlfn.SUMIFS('HOLDS'!J1:J155,'HOLDS'!C1:C155,"CH.GR.RDGSET")</f>
        <v>0</v>
      </c>
      <c r="E1568" t="s" s="183">
        <v>2</v>
      </c>
      <c r="F1568" s="184">
        <f>VLOOKUP(B1568,'HOLDS'!C1:T155,5,FALSE)</f>
        <v>203</v>
      </c>
      <c r="G1568" s="182">
        <f>_xlfn.SUMIFS('HOLDS'!J1:J155,'HOLDS'!C1:C155,B1568)</f>
        <v>0</v>
      </c>
      <c r="H1568" s="185">
        <f>F1568*G1568</f>
        <v>0</v>
      </c>
      <c r="I1568" s="186">
        <f>'INFO'!$D$6</f>
        <v>0</v>
      </c>
      <c r="J1568" s="186">
        <f>'INFO'!$D$7</f>
        <v>0</v>
      </c>
      <c r="K1568" t="s" s="187">
        <f>'INFO'!$D$8</f>
      </c>
      <c r="L1568" s="186">
        <f>'INFO'!$D$9</f>
        <v>0</v>
      </c>
      <c r="M1568" s="186">
        <f>'INFO'!$D$10</f>
        <v>0</v>
      </c>
      <c r="N1568" t="s" s="187">
        <f>'INFO'!$D$11</f>
      </c>
      <c r="O1568" s="186">
        <f>'INFO'!$D$13</f>
        <v>0</v>
      </c>
      <c r="P1568" s="186">
        <f>'INFO'!$D$14</f>
        <v>0</v>
      </c>
      <c r="Q1568" t="s" s="187">
        <f>'INFO'!$D$15</f>
      </c>
      <c r="R1568" s="188">
        <f>'INFO'!$D$17</f>
      </c>
      <c r="S1568" t="s" s="187">
        <f>'INFO'!$D$18</f>
      </c>
      <c r="T1568" t="s" s="187">
        <f>'INFO'!$D$19</f>
      </c>
      <c r="U1568" s="186">
        <f>'INFO'!$D$22</f>
        <v>0</v>
      </c>
      <c r="V1568" s="186">
        <f>'INFO'!$D$23</f>
        <v>0</v>
      </c>
      <c r="W1568" t="s" s="187">
        <f>'INFO'!$D$24</f>
      </c>
      <c r="X1568" s="186">
        <f>'INFO'!$D$25</f>
        <v>0</v>
      </c>
      <c r="Y1568" s="186">
        <f>'INFO'!$D$26</f>
        <v>0</v>
      </c>
      <c r="Z1568" s="186">
        <f>'INFO'!$D$27</f>
        <v>0</v>
      </c>
      <c r="AA1568" t="s" s="187">
        <f>'INFO'!$D$28</f>
      </c>
      <c r="AB1568" s="186">
        <f>'INFO'!$D$29</f>
        <v>0</v>
      </c>
      <c r="AC1568" s="189">
        <f>'INFO'!$J$10</f>
        <v>0</v>
      </c>
      <c r="AD1568" s="186">
        <f>'INFO'!$J$9</f>
        <v>0</v>
      </c>
      <c r="AE1568" s="186">
        <f>IF($G$1558&gt;0,10*$G$1558/D1568,0)</f>
        <v>0</v>
      </c>
    </row>
    <row r="1569" ht="15.35" customHeight="1">
      <c r="A1569" t="s" s="180">
        <v>592</v>
      </c>
      <c r="B1569" t="s" s="180">
        <v>205</v>
      </c>
      <c r="C1569" s="181">
        <v>10084</v>
      </c>
      <c r="D1569" s="182">
        <f>_xlfn.SUMIFS('HOLDS'!J1:J155,'HOLDS'!C1:C155,B1569)+_xlfn.SUMIFS('HOLDS'!J1:J155,'HOLDS'!C1:C155,"CH.GR.RDGSET")</f>
        <v>0</v>
      </c>
      <c r="E1569" t="s" s="183">
        <v>2</v>
      </c>
      <c r="F1569" s="184">
        <f>VLOOKUP(B1569,'HOLDS'!C1:T155,5,FALSE)</f>
        <v>195.5</v>
      </c>
      <c r="G1569" s="182">
        <f>_xlfn.SUMIFS('HOLDS'!J1:J155,'HOLDS'!C1:C155,B1569)</f>
        <v>0</v>
      </c>
      <c r="H1569" s="185">
        <f>F1569*G1569</f>
        <v>0</v>
      </c>
      <c r="I1569" s="186">
        <f>'INFO'!$D$6</f>
        <v>0</v>
      </c>
      <c r="J1569" s="186">
        <f>'INFO'!$D$7</f>
        <v>0</v>
      </c>
      <c r="K1569" t="s" s="187">
        <f>'INFO'!$D$8</f>
      </c>
      <c r="L1569" s="186">
        <f>'INFO'!$D$9</f>
        <v>0</v>
      </c>
      <c r="M1569" s="186">
        <f>'INFO'!$D$10</f>
        <v>0</v>
      </c>
      <c r="N1569" t="s" s="187">
        <f>'INFO'!$D$11</f>
      </c>
      <c r="O1569" s="186">
        <f>'INFO'!$D$13</f>
        <v>0</v>
      </c>
      <c r="P1569" s="186">
        <f>'INFO'!$D$14</f>
        <v>0</v>
      </c>
      <c r="Q1569" t="s" s="187">
        <f>'INFO'!$D$15</f>
      </c>
      <c r="R1569" s="188">
        <f>'INFO'!$D$17</f>
      </c>
      <c r="S1569" t="s" s="187">
        <f>'INFO'!$D$18</f>
      </c>
      <c r="T1569" t="s" s="187">
        <f>'INFO'!$D$19</f>
      </c>
      <c r="U1569" s="186">
        <f>'INFO'!$D$22</f>
        <v>0</v>
      </c>
      <c r="V1569" s="186">
        <f>'INFO'!$D$23</f>
        <v>0</v>
      </c>
      <c r="W1569" t="s" s="187">
        <f>'INFO'!$D$24</f>
      </c>
      <c r="X1569" s="186">
        <f>'INFO'!$D$25</f>
        <v>0</v>
      </c>
      <c r="Y1569" s="186">
        <f>'INFO'!$D$26</f>
        <v>0</v>
      </c>
      <c r="Z1569" s="186">
        <f>'INFO'!$D$27</f>
        <v>0</v>
      </c>
      <c r="AA1569" t="s" s="187">
        <f>'INFO'!$D$28</f>
      </c>
      <c r="AB1569" s="186">
        <f>'INFO'!$D$29</f>
        <v>0</v>
      </c>
      <c r="AC1569" s="189">
        <f>'INFO'!$J$10</f>
        <v>0</v>
      </c>
      <c r="AD1569" s="186">
        <f>'INFO'!$J$9</f>
        <v>0</v>
      </c>
      <c r="AE1569" s="186">
        <f>IF($G$1558&gt;0,10*$G$1558/D1569,0)</f>
        <v>0</v>
      </c>
    </row>
    <row r="1570" ht="15.35" customHeight="1">
      <c r="A1570" t="s" s="180">
        <v>593</v>
      </c>
      <c r="B1570" t="s" s="180">
        <v>207</v>
      </c>
      <c r="C1570" s="181">
        <v>10084</v>
      </c>
      <c r="D1570" s="182">
        <f>_xlfn.SUMIFS('HOLDS'!J1:J155,'HOLDS'!C1:C155,B1570)+_xlfn.SUMIFS('HOLDS'!J1:J155,'HOLDS'!C1:C155,"CH.GR.RDGSET")</f>
        <v>0</v>
      </c>
      <c r="E1570" t="s" s="183">
        <v>2</v>
      </c>
      <c r="F1570" s="184">
        <f>VLOOKUP(B1570,'HOLDS'!C1:T155,5,FALSE)</f>
        <v>237</v>
      </c>
      <c r="G1570" s="182">
        <f>_xlfn.SUMIFS('HOLDS'!J1:J155,'HOLDS'!C1:C155,B1570)</f>
        <v>0</v>
      </c>
      <c r="H1570" s="185">
        <f>F1570*G1570</f>
        <v>0</v>
      </c>
      <c r="I1570" s="186">
        <f>'INFO'!$D$6</f>
        <v>0</v>
      </c>
      <c r="J1570" s="186">
        <f>'INFO'!$D$7</f>
        <v>0</v>
      </c>
      <c r="K1570" t="s" s="187">
        <f>'INFO'!$D$8</f>
      </c>
      <c r="L1570" s="186">
        <f>'INFO'!$D$9</f>
        <v>0</v>
      </c>
      <c r="M1570" s="186">
        <f>'INFO'!$D$10</f>
        <v>0</v>
      </c>
      <c r="N1570" t="s" s="187">
        <f>'INFO'!$D$11</f>
      </c>
      <c r="O1570" s="186">
        <f>'INFO'!$D$13</f>
        <v>0</v>
      </c>
      <c r="P1570" s="186">
        <f>'INFO'!$D$14</f>
        <v>0</v>
      </c>
      <c r="Q1570" t="s" s="187">
        <f>'INFO'!$D$15</f>
      </c>
      <c r="R1570" s="188">
        <f>'INFO'!$D$17</f>
      </c>
      <c r="S1570" t="s" s="187">
        <f>'INFO'!$D$18</f>
      </c>
      <c r="T1570" t="s" s="187">
        <f>'INFO'!$D$19</f>
      </c>
      <c r="U1570" s="186">
        <f>'INFO'!$D$22</f>
        <v>0</v>
      </c>
      <c r="V1570" s="186">
        <f>'INFO'!$D$23</f>
        <v>0</v>
      </c>
      <c r="W1570" t="s" s="187">
        <f>'INFO'!$D$24</f>
      </c>
      <c r="X1570" s="186">
        <f>'INFO'!$D$25</f>
        <v>0</v>
      </c>
      <c r="Y1570" s="186">
        <f>'INFO'!$D$26</f>
        <v>0</v>
      </c>
      <c r="Z1570" s="186">
        <f>'INFO'!$D$27</f>
        <v>0</v>
      </c>
      <c r="AA1570" t="s" s="187">
        <f>'INFO'!$D$28</f>
      </c>
      <c r="AB1570" s="186">
        <f>'INFO'!$D$29</f>
        <v>0</v>
      </c>
      <c r="AC1570" s="189">
        <f>'INFO'!$J$10</f>
        <v>0</v>
      </c>
      <c r="AD1570" s="186">
        <f>'INFO'!$J$9</f>
        <v>0</v>
      </c>
      <c r="AE1570" s="186">
        <f>IF($G$1558&gt;0,10*$G$1558/D1570,0)</f>
        <v>0</v>
      </c>
    </row>
    <row r="1571" ht="15.35" customHeight="1">
      <c r="A1571" t="s" s="180">
        <v>594</v>
      </c>
      <c r="B1571" t="s" s="180">
        <v>209</v>
      </c>
      <c r="C1571" s="181">
        <v>10084</v>
      </c>
      <c r="D1571" s="182">
        <f>_xlfn.SUMIFS('HOLDS'!J1:J155,'HOLDS'!C1:C155,B1571)+_xlfn.SUMIFS('HOLDS'!J1:J155,'HOLDS'!C1:C155,"CH.GR.RDGSET")</f>
        <v>0</v>
      </c>
      <c r="E1571" t="s" s="183">
        <v>2</v>
      </c>
      <c r="F1571" s="184">
        <f>VLOOKUP(B1571,'HOLDS'!C1:T155,5,FALSE)</f>
        <v>210.5</v>
      </c>
      <c r="G1571" s="182">
        <f>_xlfn.SUMIFS('HOLDS'!J1:J155,'HOLDS'!C1:C155,B1571)</f>
        <v>0</v>
      </c>
      <c r="H1571" s="185">
        <f>F1571*G1571</f>
        <v>0</v>
      </c>
      <c r="I1571" s="186">
        <f>'INFO'!$D$6</f>
        <v>0</v>
      </c>
      <c r="J1571" s="186">
        <f>'INFO'!$D$7</f>
        <v>0</v>
      </c>
      <c r="K1571" t="s" s="187">
        <f>'INFO'!$D$8</f>
      </c>
      <c r="L1571" s="186">
        <f>'INFO'!$D$9</f>
        <v>0</v>
      </c>
      <c r="M1571" s="186">
        <f>'INFO'!$D$10</f>
        <v>0</v>
      </c>
      <c r="N1571" t="s" s="187">
        <f>'INFO'!$D$11</f>
      </c>
      <c r="O1571" s="186">
        <f>'INFO'!$D$13</f>
        <v>0</v>
      </c>
      <c r="P1571" s="186">
        <f>'INFO'!$D$14</f>
        <v>0</v>
      </c>
      <c r="Q1571" t="s" s="187">
        <f>'INFO'!$D$15</f>
      </c>
      <c r="R1571" s="188">
        <f>'INFO'!$D$17</f>
      </c>
      <c r="S1571" t="s" s="187">
        <f>'INFO'!$D$18</f>
      </c>
      <c r="T1571" t="s" s="187">
        <f>'INFO'!$D$19</f>
      </c>
      <c r="U1571" s="186">
        <f>'INFO'!$D$22</f>
        <v>0</v>
      </c>
      <c r="V1571" s="186">
        <f>'INFO'!$D$23</f>
        <v>0</v>
      </c>
      <c r="W1571" t="s" s="187">
        <f>'INFO'!$D$24</f>
      </c>
      <c r="X1571" s="186">
        <f>'INFO'!$D$25</f>
        <v>0</v>
      </c>
      <c r="Y1571" s="186">
        <f>'INFO'!$D$26</f>
        <v>0</v>
      </c>
      <c r="Z1571" s="186">
        <f>'INFO'!$D$27</f>
        <v>0</v>
      </c>
      <c r="AA1571" t="s" s="187">
        <f>'INFO'!$D$28</f>
      </c>
      <c r="AB1571" s="186">
        <f>'INFO'!$D$29</f>
        <v>0</v>
      </c>
      <c r="AC1571" s="189">
        <f>'INFO'!$J$10</f>
        <v>0</v>
      </c>
      <c r="AD1571" s="186">
        <f>'INFO'!$J$9</f>
        <v>0</v>
      </c>
      <c r="AE1571" s="186">
        <f>IF($G$1558&gt;0,10*$G$1558/D1571,0)</f>
        <v>0</v>
      </c>
    </row>
    <row r="1572" ht="15.35" customHeight="1">
      <c r="A1572" t="s" s="180">
        <v>595</v>
      </c>
      <c r="B1572" t="s" s="180">
        <v>211</v>
      </c>
      <c r="C1572" s="181">
        <v>10084</v>
      </c>
      <c r="D1572" s="182">
        <f>_xlfn.SUMIFS('HOLDS'!J1:J155,'HOLDS'!C1:C155,B1572)+_xlfn.SUMIFS('HOLDS'!J1:J155,'HOLDS'!C1:C155,"CH.GR.RDGSET")</f>
        <v>0</v>
      </c>
      <c r="E1572" t="s" s="183">
        <v>2</v>
      </c>
      <c r="F1572" s="184">
        <f>VLOOKUP(B1572,'HOLDS'!C1:T155,5,FALSE)</f>
        <v>212</v>
      </c>
      <c r="G1572" s="182">
        <f>_xlfn.SUMIFS('HOLDS'!J1:J155,'HOLDS'!C1:C155,B1572)</f>
        <v>0</v>
      </c>
      <c r="H1572" s="185">
        <f>F1572*G1572</f>
        <v>0</v>
      </c>
      <c r="I1572" s="186">
        <f>'INFO'!$D$6</f>
        <v>0</v>
      </c>
      <c r="J1572" s="186">
        <f>'INFO'!$D$7</f>
        <v>0</v>
      </c>
      <c r="K1572" t="s" s="187">
        <f>'INFO'!$D$8</f>
      </c>
      <c r="L1572" s="186">
        <f>'INFO'!$D$9</f>
        <v>0</v>
      </c>
      <c r="M1572" s="186">
        <f>'INFO'!$D$10</f>
        <v>0</v>
      </c>
      <c r="N1572" t="s" s="187">
        <f>'INFO'!$D$11</f>
      </c>
      <c r="O1572" s="186">
        <f>'INFO'!$D$13</f>
        <v>0</v>
      </c>
      <c r="P1572" s="186">
        <f>'INFO'!$D$14</f>
        <v>0</v>
      </c>
      <c r="Q1572" t="s" s="187">
        <f>'INFO'!$D$15</f>
      </c>
      <c r="R1572" s="188">
        <f>'INFO'!$D$17</f>
      </c>
      <c r="S1572" t="s" s="187">
        <f>'INFO'!$D$18</f>
      </c>
      <c r="T1572" t="s" s="187">
        <f>'INFO'!$D$19</f>
      </c>
      <c r="U1572" s="186">
        <f>'INFO'!$D$22</f>
        <v>0</v>
      </c>
      <c r="V1572" s="186">
        <f>'INFO'!$D$23</f>
        <v>0</v>
      </c>
      <c r="W1572" t="s" s="187">
        <f>'INFO'!$D$24</f>
      </c>
      <c r="X1572" s="186">
        <f>'INFO'!$D$25</f>
        <v>0</v>
      </c>
      <c r="Y1572" s="186">
        <f>'INFO'!$D$26</f>
        <v>0</v>
      </c>
      <c r="Z1572" s="186">
        <f>'INFO'!$D$27</f>
        <v>0</v>
      </c>
      <c r="AA1572" t="s" s="187">
        <f>'INFO'!$D$28</f>
      </c>
      <c r="AB1572" s="186">
        <f>'INFO'!$D$29</f>
        <v>0</v>
      </c>
      <c r="AC1572" s="189">
        <f>'INFO'!$J$10</f>
        <v>0</v>
      </c>
      <c r="AD1572" s="186">
        <f>'INFO'!$J$9</f>
        <v>0</v>
      </c>
      <c r="AE1572" s="186">
        <f>IF($G$1558&gt;0,10*$G$1558/D1572,0)</f>
        <v>0</v>
      </c>
    </row>
    <row r="1573" ht="15.35" customHeight="1">
      <c r="A1573" t="s" s="180">
        <v>596</v>
      </c>
      <c r="B1573" t="s" s="180">
        <v>213</v>
      </c>
      <c r="C1573" s="181">
        <v>10084</v>
      </c>
      <c r="D1573" s="182">
        <f>_xlfn.SUMIFS('HOLDS'!J1:J155,'HOLDS'!C1:C155,B1573)+_xlfn.SUMIFS('HOLDS'!J1:J155,'HOLDS'!C1:C155,"CH.GR.RDGSET")</f>
        <v>0</v>
      </c>
      <c r="E1573" t="s" s="183">
        <v>2</v>
      </c>
      <c r="F1573" s="184">
        <f>VLOOKUP(B1573,'HOLDS'!C1:T155,5,FALSE)</f>
        <v>155</v>
      </c>
      <c r="G1573" s="182">
        <f>_xlfn.SUMIFS('HOLDS'!J1:J155,'HOLDS'!C1:C155,B1573)</f>
        <v>0</v>
      </c>
      <c r="H1573" s="185">
        <f>F1573*G1573</f>
        <v>0</v>
      </c>
      <c r="I1573" s="186">
        <f>'INFO'!$D$6</f>
        <v>0</v>
      </c>
      <c r="J1573" s="186">
        <f>'INFO'!$D$7</f>
        <v>0</v>
      </c>
      <c r="K1573" t="s" s="187">
        <f>'INFO'!$D$8</f>
      </c>
      <c r="L1573" s="186">
        <f>'INFO'!$D$9</f>
        <v>0</v>
      </c>
      <c r="M1573" s="186">
        <f>'INFO'!$D$10</f>
        <v>0</v>
      </c>
      <c r="N1573" t="s" s="187">
        <f>'INFO'!$D$11</f>
      </c>
      <c r="O1573" s="186">
        <f>'INFO'!$D$13</f>
        <v>0</v>
      </c>
      <c r="P1573" s="186">
        <f>'INFO'!$D$14</f>
        <v>0</v>
      </c>
      <c r="Q1573" t="s" s="187">
        <f>'INFO'!$D$15</f>
      </c>
      <c r="R1573" s="188">
        <f>'INFO'!$D$17</f>
      </c>
      <c r="S1573" t="s" s="187">
        <f>'INFO'!$D$18</f>
      </c>
      <c r="T1573" t="s" s="187">
        <f>'INFO'!$D$19</f>
      </c>
      <c r="U1573" s="186">
        <f>'INFO'!$D$22</f>
        <v>0</v>
      </c>
      <c r="V1573" s="186">
        <f>'INFO'!$D$23</f>
        <v>0</v>
      </c>
      <c r="W1573" t="s" s="187">
        <f>'INFO'!$D$24</f>
      </c>
      <c r="X1573" s="186">
        <f>'INFO'!$D$25</f>
        <v>0</v>
      </c>
      <c r="Y1573" s="186">
        <f>'INFO'!$D$26</f>
        <v>0</v>
      </c>
      <c r="Z1573" s="186">
        <f>'INFO'!$D$27</f>
        <v>0</v>
      </c>
      <c r="AA1573" t="s" s="187">
        <f>'INFO'!$D$28</f>
      </c>
      <c r="AB1573" s="186">
        <f>'INFO'!$D$29</f>
        <v>0</v>
      </c>
      <c r="AC1573" s="189">
        <f>'INFO'!$J$10</f>
        <v>0</v>
      </c>
      <c r="AD1573" s="186">
        <f>'INFO'!$J$9</f>
        <v>0</v>
      </c>
      <c r="AE1573" s="186">
        <f>IF($G$1558&gt;0,10*$G$1558/D1573,0)</f>
        <v>0</v>
      </c>
    </row>
    <row r="1574" ht="15.35" customHeight="1">
      <c r="A1574" t="s" s="180">
        <v>597</v>
      </c>
      <c r="B1574" t="s" s="180">
        <v>215</v>
      </c>
      <c r="C1574" s="181">
        <v>10084</v>
      </c>
      <c r="D1574" s="182">
        <f>_xlfn.SUMIFS('HOLDS'!J1:J155,'HOLDS'!C1:C155,B1574)+_xlfn.SUMIFS('HOLDS'!J1:J155,'HOLDS'!C1:C155,"CH.GR.RDGSET")</f>
        <v>0</v>
      </c>
      <c r="E1574" t="s" s="183">
        <v>2</v>
      </c>
      <c r="F1574" s="184">
        <f>VLOOKUP(B1574,'HOLDS'!C1:T155,5,FALSE)</f>
        <v>153.5</v>
      </c>
      <c r="G1574" s="182">
        <f>_xlfn.SUMIFS('HOLDS'!J1:J155,'HOLDS'!C1:C155,B1574)</f>
        <v>0</v>
      </c>
      <c r="H1574" s="185">
        <f>F1574*G1574</f>
        <v>0</v>
      </c>
      <c r="I1574" s="186">
        <f>'INFO'!$D$6</f>
        <v>0</v>
      </c>
      <c r="J1574" s="186">
        <f>'INFO'!$D$7</f>
        <v>0</v>
      </c>
      <c r="K1574" t="s" s="187">
        <f>'INFO'!$D$8</f>
      </c>
      <c r="L1574" s="186">
        <f>'INFO'!$D$9</f>
        <v>0</v>
      </c>
      <c r="M1574" s="186">
        <f>'INFO'!$D$10</f>
        <v>0</v>
      </c>
      <c r="N1574" t="s" s="187">
        <f>'INFO'!$D$11</f>
      </c>
      <c r="O1574" s="186">
        <f>'INFO'!$D$13</f>
        <v>0</v>
      </c>
      <c r="P1574" s="186">
        <f>'INFO'!$D$14</f>
        <v>0</v>
      </c>
      <c r="Q1574" t="s" s="187">
        <f>'INFO'!$D$15</f>
      </c>
      <c r="R1574" s="188">
        <f>'INFO'!$D$17</f>
      </c>
      <c r="S1574" t="s" s="187">
        <f>'INFO'!$D$18</f>
      </c>
      <c r="T1574" t="s" s="187">
        <f>'INFO'!$D$19</f>
      </c>
      <c r="U1574" s="186">
        <f>'INFO'!$D$22</f>
        <v>0</v>
      </c>
      <c r="V1574" s="186">
        <f>'INFO'!$D$23</f>
        <v>0</v>
      </c>
      <c r="W1574" t="s" s="187">
        <f>'INFO'!$D$24</f>
      </c>
      <c r="X1574" s="186">
        <f>'INFO'!$D$25</f>
        <v>0</v>
      </c>
      <c r="Y1574" s="186">
        <f>'INFO'!$D$26</f>
        <v>0</v>
      </c>
      <c r="Z1574" s="186">
        <f>'INFO'!$D$27</f>
        <v>0</v>
      </c>
      <c r="AA1574" t="s" s="187">
        <f>'INFO'!$D$28</f>
      </c>
      <c r="AB1574" s="186">
        <f>'INFO'!$D$29</f>
        <v>0</v>
      </c>
      <c r="AC1574" s="189">
        <f>'INFO'!$J$10</f>
        <v>0</v>
      </c>
      <c r="AD1574" s="186">
        <f>'INFO'!$J$9</f>
        <v>0</v>
      </c>
      <c r="AE1574" s="186">
        <f>IF($G$1558&gt;0,10*$G$1558/D1574,0)</f>
        <v>0</v>
      </c>
    </row>
    <row r="1575" ht="15.35" customHeight="1">
      <c r="A1575" t="s" s="180">
        <v>598</v>
      </c>
      <c r="B1575" t="s" s="180">
        <v>217</v>
      </c>
      <c r="C1575" s="181">
        <v>10084</v>
      </c>
      <c r="D1575" s="182">
        <f>_xlfn.SUMIFS('HOLDS'!J1:J155,'HOLDS'!C1:C155,B1575)+_xlfn.SUMIFS('HOLDS'!J1:J155,'HOLDS'!C1:C155,"CH.GR.RDGSET")</f>
        <v>0</v>
      </c>
      <c r="E1575" t="s" s="183">
        <v>2</v>
      </c>
      <c r="F1575" s="184">
        <f>VLOOKUP(B1575,'HOLDS'!C1:T155,5,FALSE)</f>
        <v>162</v>
      </c>
      <c r="G1575" s="182">
        <f>_xlfn.SUMIFS('HOLDS'!J1:J155,'HOLDS'!C1:C155,B1575)</f>
        <v>0</v>
      </c>
      <c r="H1575" s="185">
        <f>F1575*G1575</f>
        <v>0</v>
      </c>
      <c r="I1575" s="186">
        <f>'INFO'!$D$6</f>
        <v>0</v>
      </c>
      <c r="J1575" s="186">
        <f>'INFO'!$D$7</f>
        <v>0</v>
      </c>
      <c r="K1575" t="s" s="187">
        <f>'INFO'!$D$8</f>
      </c>
      <c r="L1575" s="186">
        <f>'INFO'!$D$9</f>
        <v>0</v>
      </c>
      <c r="M1575" s="186">
        <f>'INFO'!$D$10</f>
        <v>0</v>
      </c>
      <c r="N1575" t="s" s="187">
        <f>'INFO'!$D$11</f>
      </c>
      <c r="O1575" s="186">
        <f>'INFO'!$D$13</f>
        <v>0</v>
      </c>
      <c r="P1575" s="186">
        <f>'INFO'!$D$14</f>
        <v>0</v>
      </c>
      <c r="Q1575" t="s" s="187">
        <f>'INFO'!$D$15</f>
      </c>
      <c r="R1575" s="188">
        <f>'INFO'!$D$17</f>
      </c>
      <c r="S1575" t="s" s="187">
        <f>'INFO'!$D$18</f>
      </c>
      <c r="T1575" t="s" s="187">
        <f>'INFO'!$D$19</f>
      </c>
      <c r="U1575" s="186">
        <f>'INFO'!$D$22</f>
        <v>0</v>
      </c>
      <c r="V1575" s="186">
        <f>'INFO'!$D$23</f>
        <v>0</v>
      </c>
      <c r="W1575" t="s" s="187">
        <f>'INFO'!$D$24</f>
      </c>
      <c r="X1575" s="186">
        <f>'INFO'!$D$25</f>
        <v>0</v>
      </c>
      <c r="Y1575" s="186">
        <f>'INFO'!$D$26</f>
        <v>0</v>
      </c>
      <c r="Z1575" s="186">
        <f>'INFO'!$D$27</f>
        <v>0</v>
      </c>
      <c r="AA1575" t="s" s="187">
        <f>'INFO'!$D$28</f>
      </c>
      <c r="AB1575" s="186">
        <f>'INFO'!$D$29</f>
        <v>0</v>
      </c>
      <c r="AC1575" s="189">
        <f>'INFO'!$J$10</f>
        <v>0</v>
      </c>
      <c r="AD1575" s="186">
        <f>'INFO'!$J$9</f>
        <v>0</v>
      </c>
      <c r="AE1575" s="186">
        <f>IF($G$1558&gt;0,10*$G$1558/D1575,0)</f>
        <v>0</v>
      </c>
    </row>
    <row r="1576" ht="15.35" customHeight="1">
      <c r="A1576" t="s" s="180">
        <v>599</v>
      </c>
      <c r="B1576" t="s" s="180">
        <v>219</v>
      </c>
      <c r="C1576" s="181">
        <v>10084</v>
      </c>
      <c r="D1576" s="182">
        <f>_xlfn.SUMIFS('HOLDS'!J1:J155,'HOLDS'!C1:C155,B1576)+_xlfn.SUMIFS('HOLDS'!J1:J155,'HOLDS'!C1:C155,"CH.GR.RDGSET")</f>
        <v>0</v>
      </c>
      <c r="E1576" t="s" s="183">
        <v>2</v>
      </c>
      <c r="F1576" s="184">
        <f>VLOOKUP(B1576,'HOLDS'!C1:T155,5,FALSE)</f>
        <v>204.5</v>
      </c>
      <c r="G1576" s="182">
        <f>_xlfn.SUMIFS('HOLDS'!J1:J155,'HOLDS'!C1:C155,B1576)</f>
        <v>0</v>
      </c>
      <c r="H1576" s="185">
        <f>F1576*G1576</f>
        <v>0</v>
      </c>
      <c r="I1576" s="186">
        <f>'INFO'!$D$6</f>
        <v>0</v>
      </c>
      <c r="J1576" s="186">
        <f>'INFO'!$D$7</f>
        <v>0</v>
      </c>
      <c r="K1576" t="s" s="187">
        <f>'INFO'!$D$8</f>
      </c>
      <c r="L1576" s="186">
        <f>'INFO'!$D$9</f>
        <v>0</v>
      </c>
      <c r="M1576" s="186">
        <f>'INFO'!$D$10</f>
        <v>0</v>
      </c>
      <c r="N1576" t="s" s="187">
        <f>'INFO'!$D$11</f>
      </c>
      <c r="O1576" s="186">
        <f>'INFO'!$D$13</f>
        <v>0</v>
      </c>
      <c r="P1576" s="186">
        <f>'INFO'!$D$14</f>
        <v>0</v>
      </c>
      <c r="Q1576" t="s" s="187">
        <f>'INFO'!$D$15</f>
      </c>
      <c r="R1576" s="188">
        <f>'INFO'!$D$17</f>
      </c>
      <c r="S1576" t="s" s="187">
        <f>'INFO'!$D$18</f>
      </c>
      <c r="T1576" t="s" s="187">
        <f>'INFO'!$D$19</f>
      </c>
      <c r="U1576" s="186">
        <f>'INFO'!$D$22</f>
        <v>0</v>
      </c>
      <c r="V1576" s="186">
        <f>'INFO'!$D$23</f>
        <v>0</v>
      </c>
      <c r="W1576" t="s" s="187">
        <f>'INFO'!$D$24</f>
      </c>
      <c r="X1576" s="186">
        <f>'INFO'!$D$25</f>
        <v>0</v>
      </c>
      <c r="Y1576" s="186">
        <f>'INFO'!$D$26</f>
        <v>0</v>
      </c>
      <c r="Z1576" s="186">
        <f>'INFO'!$D$27</f>
        <v>0</v>
      </c>
      <c r="AA1576" t="s" s="187">
        <f>'INFO'!$D$28</f>
      </c>
      <c r="AB1576" s="186">
        <f>'INFO'!$D$29</f>
        <v>0</v>
      </c>
      <c r="AC1576" s="189">
        <f>'INFO'!$J$10</f>
        <v>0</v>
      </c>
      <c r="AD1576" s="186">
        <f>'INFO'!$J$9</f>
        <v>0</v>
      </c>
      <c r="AE1576" s="186">
        <f>IF($G$1558&gt;0,10*$G$1558/D1576,0)</f>
        <v>0</v>
      </c>
    </row>
    <row r="1577" ht="15.35" customHeight="1">
      <c r="A1577" t="s" s="180">
        <v>600</v>
      </c>
      <c r="B1577" t="s" s="180">
        <v>221</v>
      </c>
      <c r="C1577" s="181">
        <v>10084</v>
      </c>
      <c r="D1577" s="182">
        <f>_xlfn.SUMIFS('HOLDS'!J1:J155,'HOLDS'!C1:C155,B1577)+_xlfn.SUMIFS('HOLDS'!J1:J155,'HOLDS'!C1:C155,"CH.GR.RDGSET")</f>
        <v>0</v>
      </c>
      <c r="E1577" t="s" s="183">
        <v>2</v>
      </c>
      <c r="F1577" s="184">
        <f>VLOOKUP(B1577,'HOLDS'!C1:T155,5,FALSE)</f>
        <v>193</v>
      </c>
      <c r="G1577" s="182">
        <f>_xlfn.SUMIFS('HOLDS'!J1:J155,'HOLDS'!C1:C155,B1577)</f>
        <v>0</v>
      </c>
      <c r="H1577" s="185">
        <f>F1577*G1577</f>
        <v>0</v>
      </c>
      <c r="I1577" s="186">
        <f>'INFO'!$D$6</f>
        <v>0</v>
      </c>
      <c r="J1577" s="186">
        <f>'INFO'!$D$7</f>
        <v>0</v>
      </c>
      <c r="K1577" t="s" s="187">
        <f>'INFO'!$D$8</f>
      </c>
      <c r="L1577" s="186">
        <f>'INFO'!$D$9</f>
        <v>0</v>
      </c>
      <c r="M1577" s="186">
        <f>'INFO'!$D$10</f>
        <v>0</v>
      </c>
      <c r="N1577" t="s" s="187">
        <f>'INFO'!$D$11</f>
      </c>
      <c r="O1577" s="186">
        <f>'INFO'!$D$13</f>
        <v>0</v>
      </c>
      <c r="P1577" s="186">
        <f>'INFO'!$D$14</f>
        <v>0</v>
      </c>
      <c r="Q1577" t="s" s="187">
        <f>'INFO'!$D$15</f>
      </c>
      <c r="R1577" s="188">
        <f>'INFO'!$D$17</f>
      </c>
      <c r="S1577" t="s" s="187">
        <f>'INFO'!$D$18</f>
      </c>
      <c r="T1577" t="s" s="187">
        <f>'INFO'!$D$19</f>
      </c>
      <c r="U1577" s="186">
        <f>'INFO'!$D$22</f>
        <v>0</v>
      </c>
      <c r="V1577" s="186">
        <f>'INFO'!$D$23</f>
        <v>0</v>
      </c>
      <c r="W1577" t="s" s="187">
        <f>'INFO'!$D$24</f>
      </c>
      <c r="X1577" s="186">
        <f>'INFO'!$D$25</f>
        <v>0</v>
      </c>
      <c r="Y1577" s="186">
        <f>'INFO'!$D$26</f>
        <v>0</v>
      </c>
      <c r="Z1577" s="186">
        <f>'INFO'!$D$27</f>
        <v>0</v>
      </c>
      <c r="AA1577" t="s" s="187">
        <f>'INFO'!$D$28</f>
      </c>
      <c r="AB1577" s="186">
        <f>'INFO'!$D$29</f>
        <v>0</v>
      </c>
      <c r="AC1577" s="189">
        <f>'INFO'!$J$10</f>
        <v>0</v>
      </c>
      <c r="AD1577" s="186">
        <f>'INFO'!$J$9</f>
        <v>0</v>
      </c>
      <c r="AE1577" s="186">
        <f>IF($G$1558&gt;0,10*$G$1558/D1577,0)</f>
        <v>0</v>
      </c>
    </row>
    <row r="1578" ht="15.35" customHeight="1">
      <c r="A1578" t="s" s="180">
        <v>601</v>
      </c>
      <c r="B1578" t="s" s="180">
        <v>223</v>
      </c>
      <c r="C1578" s="181">
        <v>10084</v>
      </c>
      <c r="D1578" s="182">
        <f>_xlfn.SUMIFS('HOLDS'!J1:J155,'HOLDS'!C1:C155,B1578)+_xlfn.SUMIFS('HOLDS'!J1:J155,'HOLDS'!C1:C155,"CH.GR.RDGSET")</f>
        <v>0</v>
      </c>
      <c r="E1578" t="s" s="183">
        <v>2</v>
      </c>
      <c r="F1578" s="184">
        <f>VLOOKUP(B1578,'HOLDS'!C1:T155,5,FALSE)</f>
        <v>160.5</v>
      </c>
      <c r="G1578" s="182">
        <f>_xlfn.SUMIFS('HOLDS'!J1:J155,'HOLDS'!C1:C155,B1578)</f>
        <v>0</v>
      </c>
      <c r="H1578" s="185">
        <f>F1578*G1578</f>
        <v>0</v>
      </c>
      <c r="I1578" s="186">
        <f>'INFO'!$D$6</f>
        <v>0</v>
      </c>
      <c r="J1578" s="186">
        <f>'INFO'!$D$7</f>
        <v>0</v>
      </c>
      <c r="K1578" t="s" s="187">
        <f>'INFO'!$D$8</f>
      </c>
      <c r="L1578" s="186">
        <f>'INFO'!$D$9</f>
        <v>0</v>
      </c>
      <c r="M1578" s="186">
        <f>'INFO'!$D$10</f>
        <v>0</v>
      </c>
      <c r="N1578" t="s" s="187">
        <f>'INFO'!$D$11</f>
      </c>
      <c r="O1578" s="186">
        <f>'INFO'!$D$13</f>
        <v>0</v>
      </c>
      <c r="P1578" s="186">
        <f>'INFO'!$D$14</f>
        <v>0</v>
      </c>
      <c r="Q1578" t="s" s="187">
        <f>'INFO'!$D$15</f>
      </c>
      <c r="R1578" s="188">
        <f>'INFO'!$D$17</f>
      </c>
      <c r="S1578" t="s" s="187">
        <f>'INFO'!$D$18</f>
      </c>
      <c r="T1578" t="s" s="187">
        <f>'INFO'!$D$19</f>
      </c>
      <c r="U1578" s="186">
        <f>'INFO'!$D$22</f>
        <v>0</v>
      </c>
      <c r="V1578" s="186">
        <f>'INFO'!$D$23</f>
        <v>0</v>
      </c>
      <c r="W1578" t="s" s="187">
        <f>'INFO'!$D$24</f>
      </c>
      <c r="X1578" s="186">
        <f>'INFO'!$D$25</f>
        <v>0</v>
      </c>
      <c r="Y1578" s="186">
        <f>'INFO'!$D$26</f>
        <v>0</v>
      </c>
      <c r="Z1578" s="186">
        <f>'INFO'!$D$27</f>
        <v>0</v>
      </c>
      <c r="AA1578" t="s" s="187">
        <f>'INFO'!$D$28</f>
      </c>
      <c r="AB1578" s="186">
        <f>'INFO'!$D$29</f>
        <v>0</v>
      </c>
      <c r="AC1578" s="189">
        <f>'INFO'!$J$10</f>
        <v>0</v>
      </c>
      <c r="AD1578" s="186">
        <f>'INFO'!$J$9</f>
        <v>0</v>
      </c>
      <c r="AE1578" s="186">
        <f>IF($G$1558&gt;0,10*$G$1558/D1578,0)</f>
        <v>0</v>
      </c>
    </row>
    <row r="1579" ht="15.35" customHeight="1">
      <c r="A1579" t="s" s="180">
        <v>602</v>
      </c>
      <c r="B1579" t="s" s="180">
        <v>225</v>
      </c>
      <c r="C1579" s="181">
        <v>10084</v>
      </c>
      <c r="D1579" s="182">
        <f>_xlfn.SUMIFS('HOLDS'!J1:J155,'HOLDS'!C1:C155,B1579)+_xlfn.SUMIFS('HOLDS'!J1:J155,'HOLDS'!C1:C155,"CH.GR.RDGSET")</f>
        <v>0</v>
      </c>
      <c r="E1579" t="s" s="183">
        <v>2</v>
      </c>
      <c r="F1579" s="184">
        <f>VLOOKUP(B1579,'HOLDS'!C1:T155,5,FALSE)</f>
        <v>182</v>
      </c>
      <c r="G1579" s="182">
        <f>_xlfn.SUMIFS('HOLDS'!J1:J155,'HOLDS'!C1:C155,B1579)</f>
        <v>0</v>
      </c>
      <c r="H1579" s="185">
        <f>F1579*G1579</f>
        <v>0</v>
      </c>
      <c r="I1579" s="186">
        <f>'INFO'!$D$6</f>
        <v>0</v>
      </c>
      <c r="J1579" s="186">
        <f>'INFO'!$D$7</f>
        <v>0</v>
      </c>
      <c r="K1579" t="s" s="187">
        <f>'INFO'!$D$8</f>
      </c>
      <c r="L1579" s="186">
        <f>'INFO'!$D$9</f>
        <v>0</v>
      </c>
      <c r="M1579" s="186">
        <f>'INFO'!$D$10</f>
        <v>0</v>
      </c>
      <c r="N1579" t="s" s="187">
        <f>'INFO'!$D$11</f>
      </c>
      <c r="O1579" s="186">
        <f>'INFO'!$D$13</f>
        <v>0</v>
      </c>
      <c r="P1579" s="186">
        <f>'INFO'!$D$14</f>
        <v>0</v>
      </c>
      <c r="Q1579" t="s" s="187">
        <f>'INFO'!$D$15</f>
      </c>
      <c r="R1579" s="188">
        <f>'INFO'!$D$17</f>
      </c>
      <c r="S1579" t="s" s="187">
        <f>'INFO'!$D$18</f>
      </c>
      <c r="T1579" t="s" s="187">
        <f>'INFO'!$D$19</f>
      </c>
      <c r="U1579" s="186">
        <f>'INFO'!$D$22</f>
        <v>0</v>
      </c>
      <c r="V1579" s="186">
        <f>'INFO'!$D$23</f>
        <v>0</v>
      </c>
      <c r="W1579" t="s" s="187">
        <f>'INFO'!$D$24</f>
      </c>
      <c r="X1579" s="186">
        <f>'INFO'!$D$25</f>
        <v>0</v>
      </c>
      <c r="Y1579" s="186">
        <f>'INFO'!$D$26</f>
        <v>0</v>
      </c>
      <c r="Z1579" s="186">
        <f>'INFO'!$D$27</f>
        <v>0</v>
      </c>
      <c r="AA1579" t="s" s="187">
        <f>'INFO'!$D$28</f>
      </c>
      <c r="AB1579" s="186">
        <f>'INFO'!$D$29</f>
        <v>0</v>
      </c>
      <c r="AC1579" s="189">
        <f>'INFO'!$J$10</f>
        <v>0</v>
      </c>
      <c r="AD1579" s="186">
        <f>'INFO'!$J$9</f>
        <v>0</v>
      </c>
      <c r="AE1579" s="186">
        <f>IF($G$1558&gt;0,10*$G$1558/D1579,0)</f>
        <v>0</v>
      </c>
    </row>
    <row r="1580" ht="15.35" customHeight="1">
      <c r="A1580" t="s" s="180">
        <v>603</v>
      </c>
      <c r="B1580" t="s" s="180">
        <v>227</v>
      </c>
      <c r="C1580" s="181">
        <v>10084</v>
      </c>
      <c r="D1580" s="182">
        <f>_xlfn.SUMIFS('HOLDS'!J1:J155,'HOLDS'!C1:C155,B1580)+_xlfn.SUMIFS('HOLDS'!J1:J155,'HOLDS'!C1:C155,"CH.GR.RDGSET")</f>
        <v>0</v>
      </c>
      <c r="E1580" t="s" s="183">
        <v>2</v>
      </c>
      <c r="F1580" s="184">
        <f>VLOOKUP(B1580,'HOLDS'!C1:T155,5,FALSE)</f>
        <v>145</v>
      </c>
      <c r="G1580" s="182">
        <f>_xlfn.SUMIFS('HOLDS'!J1:J155,'HOLDS'!C1:C155,B1580)</f>
        <v>0</v>
      </c>
      <c r="H1580" s="185">
        <f>F1580*G1580</f>
        <v>0</v>
      </c>
      <c r="I1580" s="186">
        <f>'INFO'!$D$6</f>
        <v>0</v>
      </c>
      <c r="J1580" s="186">
        <f>'INFO'!$D$7</f>
        <v>0</v>
      </c>
      <c r="K1580" t="s" s="187">
        <f>'INFO'!$D$8</f>
      </c>
      <c r="L1580" s="186">
        <f>'INFO'!$D$9</f>
        <v>0</v>
      </c>
      <c r="M1580" s="186">
        <f>'INFO'!$D$10</f>
        <v>0</v>
      </c>
      <c r="N1580" t="s" s="187">
        <f>'INFO'!$D$11</f>
      </c>
      <c r="O1580" s="186">
        <f>'INFO'!$D$13</f>
        <v>0</v>
      </c>
      <c r="P1580" s="186">
        <f>'INFO'!$D$14</f>
        <v>0</v>
      </c>
      <c r="Q1580" t="s" s="187">
        <f>'INFO'!$D$15</f>
      </c>
      <c r="R1580" s="188">
        <f>'INFO'!$D$17</f>
      </c>
      <c r="S1580" t="s" s="187">
        <f>'INFO'!$D$18</f>
      </c>
      <c r="T1580" t="s" s="187">
        <f>'INFO'!$D$19</f>
      </c>
      <c r="U1580" s="186">
        <f>'INFO'!$D$22</f>
        <v>0</v>
      </c>
      <c r="V1580" s="186">
        <f>'INFO'!$D$23</f>
        <v>0</v>
      </c>
      <c r="W1580" t="s" s="187">
        <f>'INFO'!$D$24</f>
      </c>
      <c r="X1580" s="186">
        <f>'INFO'!$D$25</f>
        <v>0</v>
      </c>
      <c r="Y1580" s="186">
        <f>'INFO'!$D$26</f>
        <v>0</v>
      </c>
      <c r="Z1580" s="186">
        <f>'INFO'!$D$27</f>
        <v>0</v>
      </c>
      <c r="AA1580" t="s" s="187">
        <f>'INFO'!$D$28</f>
      </c>
      <c r="AB1580" s="186">
        <f>'INFO'!$D$29</f>
        <v>0</v>
      </c>
      <c r="AC1580" s="189">
        <f>'INFO'!$J$10</f>
        <v>0</v>
      </c>
      <c r="AD1580" s="186">
        <f>'INFO'!$J$9</f>
        <v>0</v>
      </c>
      <c r="AE1580" s="186">
        <f>IF($G$1558&gt;0,10*$G$1558/D1580,0)</f>
        <v>0</v>
      </c>
    </row>
    <row r="1581" ht="15.35" customHeight="1">
      <c r="A1581" t="s" s="180">
        <v>604</v>
      </c>
      <c r="B1581" t="s" s="180">
        <v>229</v>
      </c>
      <c r="C1581" s="181">
        <v>10084</v>
      </c>
      <c r="D1581" s="182">
        <f>_xlfn.SUMIFS('HOLDS'!J1:J155,'HOLDS'!C1:C155,B1581)+_xlfn.SUMIFS('HOLDS'!J1:J155,'HOLDS'!C1:C155,"CH.GR.RDGSET")</f>
        <v>0</v>
      </c>
      <c r="E1581" t="s" s="183">
        <v>2</v>
      </c>
      <c r="F1581" s="184">
        <f>VLOOKUP(B1581,'HOLDS'!C1:T155,5,FALSE)</f>
        <v>153</v>
      </c>
      <c r="G1581" s="182">
        <f>_xlfn.SUMIFS('HOLDS'!J1:J155,'HOLDS'!C1:C155,B1581)</f>
        <v>0</v>
      </c>
      <c r="H1581" s="185">
        <f>F1581*G1581</f>
        <v>0</v>
      </c>
      <c r="I1581" s="186">
        <f>'INFO'!$D$6</f>
        <v>0</v>
      </c>
      <c r="J1581" s="186">
        <f>'INFO'!$D$7</f>
        <v>0</v>
      </c>
      <c r="K1581" t="s" s="187">
        <f>'INFO'!$D$8</f>
      </c>
      <c r="L1581" s="186">
        <f>'INFO'!$D$9</f>
        <v>0</v>
      </c>
      <c r="M1581" s="186">
        <f>'INFO'!$D$10</f>
        <v>0</v>
      </c>
      <c r="N1581" t="s" s="187">
        <f>'INFO'!$D$11</f>
      </c>
      <c r="O1581" s="186">
        <f>'INFO'!$D$13</f>
        <v>0</v>
      </c>
      <c r="P1581" s="186">
        <f>'INFO'!$D$14</f>
        <v>0</v>
      </c>
      <c r="Q1581" t="s" s="187">
        <f>'INFO'!$D$15</f>
      </c>
      <c r="R1581" s="188">
        <f>'INFO'!$D$17</f>
      </c>
      <c r="S1581" t="s" s="187">
        <f>'INFO'!$D$18</f>
      </c>
      <c r="T1581" t="s" s="187">
        <f>'INFO'!$D$19</f>
      </c>
      <c r="U1581" s="186">
        <f>'INFO'!$D$22</f>
        <v>0</v>
      </c>
      <c r="V1581" s="186">
        <f>'INFO'!$D$23</f>
        <v>0</v>
      </c>
      <c r="W1581" t="s" s="187">
        <f>'INFO'!$D$24</f>
      </c>
      <c r="X1581" s="186">
        <f>'INFO'!$D$25</f>
        <v>0</v>
      </c>
      <c r="Y1581" s="186">
        <f>'INFO'!$D$26</f>
        <v>0</v>
      </c>
      <c r="Z1581" s="186">
        <f>'INFO'!$D$27</f>
        <v>0</v>
      </c>
      <c r="AA1581" t="s" s="187">
        <f>'INFO'!$D$28</f>
      </c>
      <c r="AB1581" s="186">
        <f>'INFO'!$D$29</f>
        <v>0</v>
      </c>
      <c r="AC1581" s="189">
        <f>'INFO'!$J$10</f>
        <v>0</v>
      </c>
      <c r="AD1581" s="186">
        <f>'INFO'!$J$9</f>
        <v>0</v>
      </c>
      <c r="AE1581" s="186">
        <f>IF($G$1558&gt;0,10*$G$1558/D1581,0)</f>
        <v>0</v>
      </c>
    </row>
    <row r="1582" ht="15.35" customHeight="1">
      <c r="A1582" t="s" s="180">
        <v>605</v>
      </c>
      <c r="B1582" t="s" s="180">
        <v>231</v>
      </c>
      <c r="C1582" s="181">
        <v>10084</v>
      </c>
      <c r="D1582" s="182">
        <f>_xlfn.SUMIFS('HOLDS'!J1:J155,'HOLDS'!C1:C155,B1582)+_xlfn.SUMIFS('HOLDS'!J1:J155,'HOLDS'!C1:C155,"CH.GR.RDGSET")</f>
        <v>0</v>
      </c>
      <c r="E1582" t="s" s="183">
        <v>2</v>
      </c>
      <c r="F1582" s="184">
        <f>VLOOKUP(B1582,'HOLDS'!C1:T155,5,FALSE)</f>
        <v>165.5</v>
      </c>
      <c r="G1582" s="182">
        <f>_xlfn.SUMIFS('HOLDS'!J1:J155,'HOLDS'!C1:C155,B1582)</f>
        <v>0</v>
      </c>
      <c r="H1582" s="185">
        <f>F1582*G1582</f>
        <v>0</v>
      </c>
      <c r="I1582" s="186">
        <f>'INFO'!$D$6</f>
        <v>0</v>
      </c>
      <c r="J1582" s="186">
        <f>'INFO'!$D$7</f>
        <v>0</v>
      </c>
      <c r="K1582" t="s" s="187">
        <f>'INFO'!$D$8</f>
      </c>
      <c r="L1582" s="186">
        <f>'INFO'!$D$9</f>
        <v>0</v>
      </c>
      <c r="M1582" s="186">
        <f>'INFO'!$D$10</f>
        <v>0</v>
      </c>
      <c r="N1582" t="s" s="187">
        <f>'INFO'!$D$11</f>
      </c>
      <c r="O1582" s="186">
        <f>'INFO'!$D$13</f>
        <v>0</v>
      </c>
      <c r="P1582" s="186">
        <f>'INFO'!$D$14</f>
        <v>0</v>
      </c>
      <c r="Q1582" t="s" s="187">
        <f>'INFO'!$D$15</f>
      </c>
      <c r="R1582" s="188">
        <f>'INFO'!$D$17</f>
      </c>
      <c r="S1582" t="s" s="187">
        <f>'INFO'!$D$18</f>
      </c>
      <c r="T1582" t="s" s="187">
        <f>'INFO'!$D$19</f>
      </c>
      <c r="U1582" s="186">
        <f>'INFO'!$D$22</f>
        <v>0</v>
      </c>
      <c r="V1582" s="186">
        <f>'INFO'!$D$23</f>
        <v>0</v>
      </c>
      <c r="W1582" t="s" s="187">
        <f>'INFO'!$D$24</f>
      </c>
      <c r="X1582" s="186">
        <f>'INFO'!$D$25</f>
        <v>0</v>
      </c>
      <c r="Y1582" s="186">
        <f>'INFO'!$D$26</f>
        <v>0</v>
      </c>
      <c r="Z1582" s="186">
        <f>'INFO'!$D$27</f>
        <v>0</v>
      </c>
      <c r="AA1582" t="s" s="187">
        <f>'INFO'!$D$28</f>
      </c>
      <c r="AB1582" s="186">
        <f>'INFO'!$D$29</f>
        <v>0</v>
      </c>
      <c r="AC1582" s="189">
        <f>'INFO'!$J$10</f>
        <v>0</v>
      </c>
      <c r="AD1582" s="186">
        <f>'INFO'!$J$9</f>
        <v>0</v>
      </c>
      <c r="AE1582" s="186">
        <f>IF($G$1558&gt;0,10*$G$1558/D1582,0)</f>
        <v>0</v>
      </c>
    </row>
    <row r="1583" ht="15.35" customHeight="1">
      <c r="A1583" t="s" s="180">
        <v>606</v>
      </c>
      <c r="B1583" t="s" s="180">
        <v>233</v>
      </c>
      <c r="C1583" s="181">
        <v>10084</v>
      </c>
      <c r="D1583" s="182">
        <f>_xlfn.SUMIFS('HOLDS'!J1:J155,'HOLDS'!C1:C155,B1583)+_xlfn.SUMIFS('HOLDS'!J1:J155,'HOLDS'!C1:C155,"CH.GR.RDGSET")</f>
        <v>0</v>
      </c>
      <c r="E1583" t="s" s="183">
        <v>2</v>
      </c>
      <c r="F1583" s="184">
        <f>VLOOKUP(B1583,'HOLDS'!C1:T155,5,FALSE)</f>
        <v>167</v>
      </c>
      <c r="G1583" s="182">
        <f>_xlfn.SUMIFS('HOLDS'!J1:J155,'HOLDS'!C1:C155,B1583)</f>
        <v>0</v>
      </c>
      <c r="H1583" s="185">
        <f>F1583*G1583</f>
        <v>0</v>
      </c>
      <c r="I1583" s="186">
        <f>'INFO'!$D$6</f>
        <v>0</v>
      </c>
      <c r="J1583" s="186">
        <f>'INFO'!$D$7</f>
        <v>0</v>
      </c>
      <c r="K1583" t="s" s="187">
        <f>'INFO'!$D$8</f>
      </c>
      <c r="L1583" s="186">
        <f>'INFO'!$D$9</f>
        <v>0</v>
      </c>
      <c r="M1583" s="186">
        <f>'INFO'!$D$10</f>
        <v>0</v>
      </c>
      <c r="N1583" t="s" s="187">
        <f>'INFO'!$D$11</f>
      </c>
      <c r="O1583" s="186">
        <f>'INFO'!$D$13</f>
        <v>0</v>
      </c>
      <c r="P1583" s="186">
        <f>'INFO'!$D$14</f>
        <v>0</v>
      </c>
      <c r="Q1583" t="s" s="187">
        <f>'INFO'!$D$15</f>
      </c>
      <c r="R1583" s="188">
        <f>'INFO'!$D$17</f>
      </c>
      <c r="S1583" t="s" s="187">
        <f>'INFO'!$D$18</f>
      </c>
      <c r="T1583" t="s" s="187">
        <f>'INFO'!$D$19</f>
      </c>
      <c r="U1583" s="186">
        <f>'INFO'!$D$22</f>
        <v>0</v>
      </c>
      <c r="V1583" s="186">
        <f>'INFO'!$D$23</f>
        <v>0</v>
      </c>
      <c r="W1583" t="s" s="187">
        <f>'INFO'!$D$24</f>
      </c>
      <c r="X1583" s="186">
        <f>'INFO'!$D$25</f>
        <v>0</v>
      </c>
      <c r="Y1583" s="186">
        <f>'INFO'!$D$26</f>
        <v>0</v>
      </c>
      <c r="Z1583" s="186">
        <f>'INFO'!$D$27</f>
        <v>0</v>
      </c>
      <c r="AA1583" t="s" s="187">
        <f>'INFO'!$D$28</f>
      </c>
      <c r="AB1583" s="186">
        <f>'INFO'!$D$29</f>
        <v>0</v>
      </c>
      <c r="AC1583" s="189">
        <f>'INFO'!$J$10</f>
        <v>0</v>
      </c>
      <c r="AD1583" s="186">
        <f>'INFO'!$J$9</f>
        <v>0</v>
      </c>
      <c r="AE1583" s="186">
        <f>IF($G$1558&gt;0,10*$G$1558/D1583,0)</f>
        <v>0</v>
      </c>
    </row>
    <row r="1584" ht="15.35" customHeight="1">
      <c r="A1584" t="s" s="180">
        <v>607</v>
      </c>
      <c r="B1584" t="s" s="180">
        <v>235</v>
      </c>
      <c r="C1584" s="181">
        <v>10084</v>
      </c>
      <c r="D1584" s="182">
        <f>_xlfn.SUMIFS('HOLDS'!J1:J155,'HOLDS'!C1:C155,B1584)+_xlfn.SUMIFS('HOLDS'!J1:J155,'HOLDS'!C1:C155,"CH.GR.RDGSET")</f>
        <v>0</v>
      </c>
      <c r="E1584" t="s" s="183">
        <v>2</v>
      </c>
      <c r="F1584" s="184">
        <f>VLOOKUP(B1584,'HOLDS'!C1:T155,5,FALSE)</f>
        <v>150</v>
      </c>
      <c r="G1584" s="182">
        <f>_xlfn.SUMIFS('HOLDS'!J1:J155,'HOLDS'!C1:C155,B1584)</f>
        <v>0</v>
      </c>
      <c r="H1584" s="185">
        <f>F1584*G1584</f>
        <v>0</v>
      </c>
      <c r="I1584" s="186">
        <f>'INFO'!$D$6</f>
        <v>0</v>
      </c>
      <c r="J1584" s="186">
        <f>'INFO'!$D$7</f>
        <v>0</v>
      </c>
      <c r="K1584" t="s" s="187">
        <f>'INFO'!$D$8</f>
      </c>
      <c r="L1584" s="186">
        <f>'INFO'!$D$9</f>
        <v>0</v>
      </c>
      <c r="M1584" s="186">
        <f>'INFO'!$D$10</f>
        <v>0</v>
      </c>
      <c r="N1584" t="s" s="187">
        <f>'INFO'!$D$11</f>
      </c>
      <c r="O1584" s="186">
        <f>'INFO'!$D$13</f>
        <v>0</v>
      </c>
      <c r="P1584" s="186">
        <f>'INFO'!$D$14</f>
        <v>0</v>
      </c>
      <c r="Q1584" t="s" s="187">
        <f>'INFO'!$D$15</f>
      </c>
      <c r="R1584" s="188">
        <f>'INFO'!$D$17</f>
      </c>
      <c r="S1584" t="s" s="187">
        <f>'INFO'!$D$18</f>
      </c>
      <c r="T1584" t="s" s="187">
        <f>'INFO'!$D$19</f>
      </c>
      <c r="U1584" s="186">
        <f>'INFO'!$D$22</f>
        <v>0</v>
      </c>
      <c r="V1584" s="186">
        <f>'INFO'!$D$23</f>
        <v>0</v>
      </c>
      <c r="W1584" t="s" s="187">
        <f>'INFO'!$D$24</f>
      </c>
      <c r="X1584" s="186">
        <f>'INFO'!$D$25</f>
        <v>0</v>
      </c>
      <c r="Y1584" s="186">
        <f>'INFO'!$D$26</f>
        <v>0</v>
      </c>
      <c r="Z1584" s="186">
        <f>'INFO'!$D$27</f>
        <v>0</v>
      </c>
      <c r="AA1584" t="s" s="187">
        <f>'INFO'!$D$28</f>
      </c>
      <c r="AB1584" s="186">
        <f>'INFO'!$D$29</f>
        <v>0</v>
      </c>
      <c r="AC1584" s="189">
        <f>'INFO'!$J$10</f>
        <v>0</v>
      </c>
      <c r="AD1584" s="186">
        <f>'INFO'!$J$9</f>
        <v>0</v>
      </c>
      <c r="AE1584" s="186">
        <f>IF($G$1558&gt;0,10*$G$1558/D1584,0)</f>
        <v>0</v>
      </c>
    </row>
    <row r="1585" ht="15.35" customHeight="1">
      <c r="A1585" t="s" s="180">
        <v>608</v>
      </c>
      <c r="B1585" t="s" s="180">
        <v>237</v>
      </c>
      <c r="C1585" s="181">
        <v>10084</v>
      </c>
      <c r="D1585" s="182">
        <f>_xlfn.SUMIFS('HOLDS'!J1:J155,'HOLDS'!C1:C155,B1585)+_xlfn.SUMIFS('HOLDS'!J1:J155,'HOLDS'!C1:C155,"CH.GR.RDGSET")</f>
        <v>0</v>
      </c>
      <c r="E1585" t="s" s="183">
        <v>2</v>
      </c>
      <c r="F1585" s="184">
        <f>VLOOKUP(B1585,'HOLDS'!C1:T155,5,FALSE)</f>
        <v>185</v>
      </c>
      <c r="G1585" s="182">
        <f>_xlfn.SUMIFS('HOLDS'!J1:J155,'HOLDS'!C1:C155,B1585)</f>
        <v>0</v>
      </c>
      <c r="H1585" s="185">
        <f>F1585*G1585</f>
        <v>0</v>
      </c>
      <c r="I1585" s="186">
        <f>'INFO'!$D$6</f>
        <v>0</v>
      </c>
      <c r="J1585" s="186">
        <f>'INFO'!$D$7</f>
        <v>0</v>
      </c>
      <c r="K1585" t="s" s="187">
        <f>'INFO'!$D$8</f>
      </c>
      <c r="L1585" s="186">
        <f>'INFO'!$D$9</f>
        <v>0</v>
      </c>
      <c r="M1585" s="186">
        <f>'INFO'!$D$10</f>
        <v>0</v>
      </c>
      <c r="N1585" t="s" s="187">
        <f>'INFO'!$D$11</f>
      </c>
      <c r="O1585" s="186">
        <f>'INFO'!$D$13</f>
        <v>0</v>
      </c>
      <c r="P1585" s="186">
        <f>'INFO'!$D$14</f>
        <v>0</v>
      </c>
      <c r="Q1585" t="s" s="187">
        <f>'INFO'!$D$15</f>
      </c>
      <c r="R1585" s="188">
        <f>'INFO'!$D$17</f>
      </c>
      <c r="S1585" t="s" s="187">
        <f>'INFO'!$D$18</f>
      </c>
      <c r="T1585" t="s" s="187">
        <f>'INFO'!$D$19</f>
      </c>
      <c r="U1585" s="186">
        <f>'INFO'!$D$22</f>
        <v>0</v>
      </c>
      <c r="V1585" s="186">
        <f>'INFO'!$D$23</f>
        <v>0</v>
      </c>
      <c r="W1585" t="s" s="187">
        <f>'INFO'!$D$24</f>
      </c>
      <c r="X1585" s="186">
        <f>'INFO'!$D$25</f>
        <v>0</v>
      </c>
      <c r="Y1585" s="186">
        <f>'INFO'!$D$26</f>
        <v>0</v>
      </c>
      <c r="Z1585" s="186">
        <f>'INFO'!$D$27</f>
        <v>0</v>
      </c>
      <c r="AA1585" t="s" s="187">
        <f>'INFO'!$D$28</f>
      </c>
      <c r="AB1585" s="186">
        <f>'INFO'!$D$29</f>
        <v>0</v>
      </c>
      <c r="AC1585" s="189">
        <f>'INFO'!$J$10</f>
        <v>0</v>
      </c>
      <c r="AD1585" s="186">
        <f>'INFO'!$J$9</f>
        <v>0</v>
      </c>
      <c r="AE1585" s="186">
        <f>IF($G$1558&gt;0,10*$G$1558/D1585,0)</f>
        <v>0</v>
      </c>
    </row>
    <row r="1586" ht="15.35" customHeight="1">
      <c r="A1586" t="s" s="180">
        <v>609</v>
      </c>
      <c r="B1586" t="s" s="180">
        <v>239</v>
      </c>
      <c r="C1586" s="181">
        <v>10084</v>
      </c>
      <c r="D1586" s="182">
        <f>_xlfn.SUMIFS('HOLDS'!J1:J155,'HOLDS'!C1:C155,B1586)+_xlfn.SUMIFS('HOLDS'!J1:J155,'HOLDS'!C1:C155,"CH.GR.RDGSET")</f>
        <v>0</v>
      </c>
      <c r="E1586" t="s" s="183">
        <v>2</v>
      </c>
      <c r="F1586" s="184">
        <f>VLOOKUP(B1586,'HOLDS'!C1:T155,5,FALSE)</f>
        <v>145.5</v>
      </c>
      <c r="G1586" s="182">
        <f>_xlfn.SUMIFS('HOLDS'!J1:J155,'HOLDS'!C1:C155,B1586)</f>
        <v>0</v>
      </c>
      <c r="H1586" s="185">
        <f>F1586*G1586</f>
        <v>0</v>
      </c>
      <c r="I1586" s="186">
        <f>'INFO'!$D$6</f>
        <v>0</v>
      </c>
      <c r="J1586" s="186">
        <f>'INFO'!$D$7</f>
        <v>0</v>
      </c>
      <c r="K1586" t="s" s="187">
        <f>'INFO'!$D$8</f>
      </c>
      <c r="L1586" s="186">
        <f>'INFO'!$D$9</f>
        <v>0</v>
      </c>
      <c r="M1586" s="186">
        <f>'INFO'!$D$10</f>
        <v>0</v>
      </c>
      <c r="N1586" t="s" s="187">
        <f>'INFO'!$D$11</f>
      </c>
      <c r="O1586" s="186">
        <f>'INFO'!$D$13</f>
        <v>0</v>
      </c>
      <c r="P1586" s="186">
        <f>'INFO'!$D$14</f>
        <v>0</v>
      </c>
      <c r="Q1586" t="s" s="187">
        <f>'INFO'!$D$15</f>
      </c>
      <c r="R1586" s="188">
        <f>'INFO'!$D$17</f>
      </c>
      <c r="S1586" t="s" s="187">
        <f>'INFO'!$D$18</f>
      </c>
      <c r="T1586" t="s" s="187">
        <f>'INFO'!$D$19</f>
      </c>
      <c r="U1586" s="186">
        <f>'INFO'!$D$22</f>
        <v>0</v>
      </c>
      <c r="V1586" s="186">
        <f>'INFO'!$D$23</f>
        <v>0</v>
      </c>
      <c r="W1586" t="s" s="187">
        <f>'INFO'!$D$24</f>
      </c>
      <c r="X1586" s="186">
        <f>'INFO'!$D$25</f>
        <v>0</v>
      </c>
      <c r="Y1586" s="186">
        <f>'INFO'!$D$26</f>
        <v>0</v>
      </c>
      <c r="Z1586" s="186">
        <f>'INFO'!$D$27</f>
        <v>0</v>
      </c>
      <c r="AA1586" t="s" s="187">
        <f>'INFO'!$D$28</f>
      </c>
      <c r="AB1586" s="186">
        <f>'INFO'!$D$29</f>
        <v>0</v>
      </c>
      <c r="AC1586" s="189">
        <f>'INFO'!$J$10</f>
        <v>0</v>
      </c>
      <c r="AD1586" s="186">
        <f>'INFO'!$J$9</f>
        <v>0</v>
      </c>
      <c r="AE1586" s="186">
        <f>IF($G$1558&gt;0,10*$G$1558/D1586,0)</f>
        <v>0</v>
      </c>
    </row>
    <row r="1587" ht="15.35" customHeight="1">
      <c r="A1587" t="s" s="180">
        <v>610</v>
      </c>
      <c r="B1587" t="s" s="180">
        <v>241</v>
      </c>
      <c r="C1587" s="181">
        <v>10084</v>
      </c>
      <c r="D1587" s="182">
        <f>_xlfn.SUMIFS('HOLDS'!J1:J155,'HOLDS'!C1:C155,B1587)+_xlfn.SUMIFS('HOLDS'!J1:J155,'HOLDS'!C1:C155,"CH.GR.RDGSET")</f>
        <v>0</v>
      </c>
      <c r="E1587" t="s" s="183">
        <v>2</v>
      </c>
      <c r="F1587" s="184">
        <f>VLOOKUP(B1587,'HOLDS'!C1:T155,5,FALSE)</f>
        <v>181</v>
      </c>
      <c r="G1587" s="182">
        <f>_xlfn.SUMIFS('HOLDS'!J1:J155,'HOLDS'!C1:C155,B1587)</f>
        <v>0</v>
      </c>
      <c r="H1587" s="185">
        <f>F1587*G1587</f>
        <v>0</v>
      </c>
      <c r="I1587" s="186">
        <f>'INFO'!$D$6</f>
        <v>0</v>
      </c>
      <c r="J1587" s="186">
        <f>'INFO'!$D$7</f>
        <v>0</v>
      </c>
      <c r="K1587" t="s" s="187">
        <f>'INFO'!$D$8</f>
      </c>
      <c r="L1587" s="186">
        <f>'INFO'!$D$9</f>
        <v>0</v>
      </c>
      <c r="M1587" s="186">
        <f>'INFO'!$D$10</f>
        <v>0</v>
      </c>
      <c r="N1587" t="s" s="187">
        <f>'INFO'!$D$11</f>
      </c>
      <c r="O1587" s="186">
        <f>'INFO'!$D$13</f>
        <v>0</v>
      </c>
      <c r="P1587" s="186">
        <f>'INFO'!$D$14</f>
        <v>0</v>
      </c>
      <c r="Q1587" t="s" s="187">
        <f>'INFO'!$D$15</f>
      </c>
      <c r="R1587" s="188">
        <f>'INFO'!$D$17</f>
      </c>
      <c r="S1587" t="s" s="187">
        <f>'INFO'!$D$18</f>
      </c>
      <c r="T1587" t="s" s="187">
        <f>'INFO'!$D$19</f>
      </c>
      <c r="U1587" s="186">
        <f>'INFO'!$D$22</f>
        <v>0</v>
      </c>
      <c r="V1587" s="186">
        <f>'INFO'!$D$23</f>
        <v>0</v>
      </c>
      <c r="W1587" t="s" s="187">
        <f>'INFO'!$D$24</f>
      </c>
      <c r="X1587" s="186">
        <f>'INFO'!$D$25</f>
        <v>0</v>
      </c>
      <c r="Y1587" s="186">
        <f>'INFO'!$D$26</f>
        <v>0</v>
      </c>
      <c r="Z1587" s="186">
        <f>'INFO'!$D$27</f>
        <v>0</v>
      </c>
      <c r="AA1587" t="s" s="187">
        <f>'INFO'!$D$28</f>
      </c>
      <c r="AB1587" s="186">
        <f>'INFO'!$D$29</f>
        <v>0</v>
      </c>
      <c r="AC1587" s="189">
        <f>'INFO'!$J$10</f>
        <v>0</v>
      </c>
      <c r="AD1587" s="186">
        <f>'INFO'!$J$9</f>
        <v>0</v>
      </c>
      <c r="AE1587" s="186">
        <f>IF($G$1558&gt;0,10*$G$1558/D1587,0)</f>
        <v>0</v>
      </c>
    </row>
    <row r="1588" ht="15.35" customHeight="1">
      <c r="A1588" t="s" s="180">
        <v>611</v>
      </c>
      <c r="B1588" t="s" s="180">
        <v>243</v>
      </c>
      <c r="C1588" s="181">
        <v>10084</v>
      </c>
      <c r="D1588" s="182">
        <f>_xlfn.SUMIFS('HOLDS'!J1:J155,'HOLDS'!C1:C155,B1588)+_xlfn.SUMIFS('HOLDS'!J1:J155,'HOLDS'!C1:C155,"CH.GR.RDGSET")</f>
        <v>0</v>
      </c>
      <c r="E1588" t="s" s="183">
        <v>2</v>
      </c>
      <c r="F1588" s="184">
        <f>VLOOKUP(B1588,'HOLDS'!C1:T155,5,FALSE)</f>
        <v>168.5</v>
      </c>
      <c r="G1588" s="182">
        <f>_xlfn.SUMIFS('HOLDS'!J1:J155,'HOLDS'!C1:C155,B1588)</f>
        <v>0</v>
      </c>
      <c r="H1588" s="185">
        <f>F1588*G1588</f>
        <v>0</v>
      </c>
      <c r="I1588" s="186">
        <f>'INFO'!$D$6</f>
        <v>0</v>
      </c>
      <c r="J1588" s="186">
        <f>'INFO'!$D$7</f>
        <v>0</v>
      </c>
      <c r="K1588" t="s" s="187">
        <f>'INFO'!$D$8</f>
      </c>
      <c r="L1588" s="186">
        <f>'INFO'!$D$9</f>
        <v>0</v>
      </c>
      <c r="M1588" s="186">
        <f>'INFO'!$D$10</f>
        <v>0</v>
      </c>
      <c r="N1588" t="s" s="187">
        <f>'INFO'!$D$11</f>
      </c>
      <c r="O1588" s="186">
        <f>'INFO'!$D$13</f>
        <v>0</v>
      </c>
      <c r="P1588" s="186">
        <f>'INFO'!$D$14</f>
        <v>0</v>
      </c>
      <c r="Q1588" t="s" s="187">
        <f>'INFO'!$D$15</f>
      </c>
      <c r="R1588" s="188">
        <f>'INFO'!$D$17</f>
      </c>
      <c r="S1588" t="s" s="187">
        <f>'INFO'!$D$18</f>
      </c>
      <c r="T1588" t="s" s="187">
        <f>'INFO'!$D$19</f>
      </c>
      <c r="U1588" s="186">
        <f>'INFO'!$D$22</f>
        <v>0</v>
      </c>
      <c r="V1588" s="186">
        <f>'INFO'!$D$23</f>
        <v>0</v>
      </c>
      <c r="W1588" t="s" s="187">
        <f>'INFO'!$D$24</f>
      </c>
      <c r="X1588" s="186">
        <f>'INFO'!$D$25</f>
        <v>0</v>
      </c>
      <c r="Y1588" s="186">
        <f>'INFO'!$D$26</f>
        <v>0</v>
      </c>
      <c r="Z1588" s="186">
        <f>'INFO'!$D$27</f>
        <v>0</v>
      </c>
      <c r="AA1588" t="s" s="187">
        <f>'INFO'!$D$28</f>
      </c>
      <c r="AB1588" s="186">
        <f>'INFO'!$D$29</f>
        <v>0</v>
      </c>
      <c r="AC1588" s="189">
        <f>'INFO'!$J$10</f>
        <v>0</v>
      </c>
      <c r="AD1588" s="186">
        <f>'INFO'!$J$9</f>
        <v>0</v>
      </c>
      <c r="AE1588" s="186">
        <f>IF($G$1558&gt;0,10*$G$1558/D1588,0)</f>
        <v>0</v>
      </c>
    </row>
    <row r="1589" ht="15.35" customHeight="1">
      <c r="A1589" t="s" s="180">
        <v>612</v>
      </c>
      <c r="B1589" t="s" s="180">
        <v>246</v>
      </c>
      <c r="C1589" s="181">
        <v>10084</v>
      </c>
      <c r="D1589" s="182">
        <f>_xlfn.SUMIFS('HOLDS'!J1:J155,'HOLDS'!C1:C155,B1589)+_xlfn.SUMIFS('HOLDS'!J1:J155,'HOLDS'!C1:C155,"CH.GR.RDGSET")</f>
        <v>0</v>
      </c>
      <c r="E1589" t="s" s="183">
        <v>2</v>
      </c>
      <c r="F1589" s="184">
        <f>VLOOKUP(B1589,'HOLDS'!C1:T155,5,FALSE)</f>
        <v>139</v>
      </c>
      <c r="G1589" s="182">
        <f>_xlfn.SUMIFS('HOLDS'!J1:J155,'HOLDS'!C1:C155,B1589)</f>
        <v>0</v>
      </c>
      <c r="H1589" s="185">
        <f>F1589*G1589</f>
        <v>0</v>
      </c>
      <c r="I1589" s="186">
        <f>'INFO'!$D$6</f>
        <v>0</v>
      </c>
      <c r="J1589" s="186">
        <f>'INFO'!$D$7</f>
        <v>0</v>
      </c>
      <c r="K1589" t="s" s="187">
        <f>'INFO'!$D$8</f>
      </c>
      <c r="L1589" s="186">
        <f>'INFO'!$D$9</f>
        <v>0</v>
      </c>
      <c r="M1589" s="186">
        <f>'INFO'!$D$10</f>
        <v>0</v>
      </c>
      <c r="N1589" t="s" s="187">
        <f>'INFO'!$D$11</f>
      </c>
      <c r="O1589" s="186">
        <f>'INFO'!$D$13</f>
        <v>0</v>
      </c>
      <c r="P1589" s="186">
        <f>'INFO'!$D$14</f>
        <v>0</v>
      </c>
      <c r="Q1589" t="s" s="187">
        <f>'INFO'!$D$15</f>
      </c>
      <c r="R1589" s="188">
        <f>'INFO'!$D$17</f>
      </c>
      <c r="S1589" t="s" s="187">
        <f>'INFO'!$D$18</f>
      </c>
      <c r="T1589" t="s" s="187">
        <f>'INFO'!$D$19</f>
      </c>
      <c r="U1589" s="186">
        <f>'INFO'!$D$22</f>
        <v>0</v>
      </c>
      <c r="V1589" s="186">
        <f>'INFO'!$D$23</f>
        <v>0</v>
      </c>
      <c r="W1589" t="s" s="187">
        <f>'INFO'!$D$24</f>
      </c>
      <c r="X1589" s="186">
        <f>'INFO'!$D$25</f>
        <v>0</v>
      </c>
      <c r="Y1589" s="186">
        <f>'INFO'!$D$26</f>
        <v>0</v>
      </c>
      <c r="Z1589" s="186">
        <f>'INFO'!$D$27</f>
        <v>0</v>
      </c>
      <c r="AA1589" t="s" s="187">
        <f>'INFO'!$D$28</f>
      </c>
      <c r="AB1589" s="186">
        <f>'INFO'!$D$29</f>
        <v>0</v>
      </c>
      <c r="AC1589" s="189">
        <f>'INFO'!$J$10</f>
        <v>0</v>
      </c>
      <c r="AD1589" s="186">
        <f>'INFO'!$J$9</f>
        <v>0</v>
      </c>
      <c r="AE1589" s="186">
        <f>IF($G$1558&gt;0,10*$G$1558/D1589,0)</f>
        <v>0</v>
      </c>
    </row>
    <row r="1590" ht="15.35" customHeight="1">
      <c r="A1590" t="s" s="180">
        <v>613</v>
      </c>
      <c r="B1590" t="s" s="180">
        <v>248</v>
      </c>
      <c r="C1590" s="181">
        <v>10084</v>
      </c>
      <c r="D1590" s="182">
        <f>_xlfn.SUMIFS('HOLDS'!J1:J155,'HOLDS'!C1:C155,B1590)+_xlfn.SUMIFS('HOLDS'!J1:J155,'HOLDS'!C1:C155,"CH.GR.RDGSET")</f>
        <v>0</v>
      </c>
      <c r="E1590" t="s" s="183">
        <v>2</v>
      </c>
      <c r="F1590" s="184">
        <f>VLOOKUP(B1590,'HOLDS'!C1:T155,5,FALSE)</f>
        <v>137.5</v>
      </c>
      <c r="G1590" s="182">
        <f>_xlfn.SUMIFS('HOLDS'!J1:J155,'HOLDS'!C1:C155,B1590)</f>
        <v>0</v>
      </c>
      <c r="H1590" s="185">
        <f>F1590*G1590</f>
        <v>0</v>
      </c>
      <c r="I1590" s="186">
        <f>'INFO'!$D$6</f>
        <v>0</v>
      </c>
      <c r="J1590" s="186">
        <f>'INFO'!$D$7</f>
        <v>0</v>
      </c>
      <c r="K1590" t="s" s="187">
        <f>'INFO'!$D$8</f>
      </c>
      <c r="L1590" s="186">
        <f>'INFO'!$D$9</f>
        <v>0</v>
      </c>
      <c r="M1590" s="186">
        <f>'INFO'!$D$10</f>
        <v>0</v>
      </c>
      <c r="N1590" t="s" s="187">
        <f>'INFO'!$D$11</f>
      </c>
      <c r="O1590" s="186">
        <f>'INFO'!$D$13</f>
        <v>0</v>
      </c>
      <c r="P1590" s="186">
        <f>'INFO'!$D$14</f>
        <v>0</v>
      </c>
      <c r="Q1590" t="s" s="187">
        <f>'INFO'!$D$15</f>
      </c>
      <c r="R1590" s="188">
        <f>'INFO'!$D$17</f>
      </c>
      <c r="S1590" t="s" s="187">
        <f>'INFO'!$D$18</f>
      </c>
      <c r="T1590" t="s" s="187">
        <f>'INFO'!$D$19</f>
      </c>
      <c r="U1590" s="186">
        <f>'INFO'!$D$22</f>
        <v>0</v>
      </c>
      <c r="V1590" s="186">
        <f>'INFO'!$D$23</f>
        <v>0</v>
      </c>
      <c r="W1590" t="s" s="187">
        <f>'INFO'!$D$24</f>
      </c>
      <c r="X1590" s="186">
        <f>'INFO'!$D$25</f>
        <v>0</v>
      </c>
      <c r="Y1590" s="186">
        <f>'INFO'!$D$26</f>
        <v>0</v>
      </c>
      <c r="Z1590" s="186">
        <f>'INFO'!$D$27</f>
        <v>0</v>
      </c>
      <c r="AA1590" t="s" s="187">
        <f>'INFO'!$D$28</f>
      </c>
      <c r="AB1590" s="186">
        <f>'INFO'!$D$29</f>
        <v>0</v>
      </c>
      <c r="AC1590" s="189">
        <f>'INFO'!$J$10</f>
        <v>0</v>
      </c>
      <c r="AD1590" s="186">
        <f>'INFO'!$J$9</f>
        <v>0</v>
      </c>
      <c r="AE1590" s="186">
        <f>IF($G$1558&gt;0,10*$G$1558/D1590,0)</f>
        <v>0</v>
      </c>
    </row>
    <row r="1591" ht="15.35" customHeight="1">
      <c r="A1591" t="s" s="180">
        <v>614</v>
      </c>
      <c r="B1591" t="s" s="180">
        <v>250</v>
      </c>
      <c r="C1591" s="181">
        <v>10084</v>
      </c>
      <c r="D1591" s="182">
        <f>_xlfn.SUMIFS('HOLDS'!J1:J155,'HOLDS'!C1:C155,B1591)+_xlfn.SUMIFS('HOLDS'!J1:J155,'HOLDS'!C1:C155,"CH.GR.RDGSET")</f>
        <v>0</v>
      </c>
      <c r="E1591" t="s" s="183">
        <v>2</v>
      </c>
      <c r="F1591" s="184">
        <f>VLOOKUP(B1591,'HOLDS'!C1:T155,5,FALSE)</f>
        <v>144.5</v>
      </c>
      <c r="G1591" s="182">
        <f>_xlfn.SUMIFS('HOLDS'!J1:J155,'HOLDS'!C1:C155,B1591)</f>
        <v>0</v>
      </c>
      <c r="H1591" s="185">
        <f>F1591*G1591</f>
        <v>0</v>
      </c>
      <c r="I1591" s="186">
        <f>'INFO'!$D$6</f>
        <v>0</v>
      </c>
      <c r="J1591" s="186">
        <f>'INFO'!$D$7</f>
        <v>0</v>
      </c>
      <c r="K1591" t="s" s="187">
        <f>'INFO'!$D$8</f>
      </c>
      <c r="L1591" s="186">
        <f>'INFO'!$D$9</f>
        <v>0</v>
      </c>
      <c r="M1591" s="186">
        <f>'INFO'!$D$10</f>
        <v>0</v>
      </c>
      <c r="N1591" t="s" s="187">
        <f>'INFO'!$D$11</f>
      </c>
      <c r="O1591" s="186">
        <f>'INFO'!$D$13</f>
        <v>0</v>
      </c>
      <c r="P1591" s="186">
        <f>'INFO'!$D$14</f>
        <v>0</v>
      </c>
      <c r="Q1591" t="s" s="187">
        <f>'INFO'!$D$15</f>
      </c>
      <c r="R1591" s="188">
        <f>'INFO'!$D$17</f>
      </c>
      <c r="S1591" t="s" s="187">
        <f>'INFO'!$D$18</f>
      </c>
      <c r="T1591" t="s" s="187">
        <f>'INFO'!$D$19</f>
      </c>
      <c r="U1591" s="186">
        <f>'INFO'!$D$22</f>
        <v>0</v>
      </c>
      <c r="V1591" s="186">
        <f>'INFO'!$D$23</f>
        <v>0</v>
      </c>
      <c r="W1591" t="s" s="187">
        <f>'INFO'!$D$24</f>
      </c>
      <c r="X1591" s="186">
        <f>'INFO'!$D$25</f>
        <v>0</v>
      </c>
      <c r="Y1591" s="186">
        <f>'INFO'!$D$26</f>
        <v>0</v>
      </c>
      <c r="Z1591" s="186">
        <f>'INFO'!$D$27</f>
        <v>0</v>
      </c>
      <c r="AA1591" t="s" s="187">
        <f>'INFO'!$D$28</f>
      </c>
      <c r="AB1591" s="186">
        <f>'INFO'!$D$29</f>
        <v>0</v>
      </c>
      <c r="AC1591" s="189">
        <f>'INFO'!$J$10</f>
        <v>0</v>
      </c>
      <c r="AD1591" s="186">
        <f>'INFO'!$J$9</f>
        <v>0</v>
      </c>
      <c r="AE1591" s="186">
        <f>IF($G$1558&gt;0,10*$G$1558/D1591,0)</f>
        <v>0</v>
      </c>
    </row>
    <row r="1592" ht="15.35" customHeight="1">
      <c r="A1592" t="s" s="180">
        <v>615</v>
      </c>
      <c r="B1592" t="s" s="180">
        <v>252</v>
      </c>
      <c r="C1592" s="181">
        <v>10084</v>
      </c>
      <c r="D1592" s="182">
        <f>_xlfn.SUMIFS('HOLDS'!J1:J155,'HOLDS'!C1:C155,B1592)+_xlfn.SUMIFS('HOLDS'!J1:J155,'HOLDS'!C1:C155,"CH.GR.RDGSET")</f>
        <v>0</v>
      </c>
      <c r="E1592" t="s" s="183">
        <v>2</v>
      </c>
      <c r="F1592" s="184">
        <f>VLOOKUP(B1592,'HOLDS'!C1:T155,5,FALSE)</f>
        <v>140</v>
      </c>
      <c r="G1592" s="182">
        <f>_xlfn.SUMIFS('HOLDS'!J1:J155,'HOLDS'!C1:C155,B1592)</f>
        <v>0</v>
      </c>
      <c r="H1592" s="185">
        <f>F1592*G1592</f>
        <v>0</v>
      </c>
      <c r="I1592" s="186">
        <f>'INFO'!$D$6</f>
        <v>0</v>
      </c>
      <c r="J1592" s="186">
        <f>'INFO'!$D$7</f>
        <v>0</v>
      </c>
      <c r="K1592" t="s" s="187">
        <f>'INFO'!$D$8</f>
      </c>
      <c r="L1592" s="186">
        <f>'INFO'!$D$9</f>
        <v>0</v>
      </c>
      <c r="M1592" s="186">
        <f>'INFO'!$D$10</f>
        <v>0</v>
      </c>
      <c r="N1592" t="s" s="187">
        <f>'INFO'!$D$11</f>
      </c>
      <c r="O1592" s="186">
        <f>'INFO'!$D$13</f>
        <v>0</v>
      </c>
      <c r="P1592" s="186">
        <f>'INFO'!$D$14</f>
        <v>0</v>
      </c>
      <c r="Q1592" t="s" s="187">
        <f>'INFO'!$D$15</f>
      </c>
      <c r="R1592" s="188">
        <f>'INFO'!$D$17</f>
      </c>
      <c r="S1592" t="s" s="187">
        <f>'INFO'!$D$18</f>
      </c>
      <c r="T1592" t="s" s="187">
        <f>'INFO'!$D$19</f>
      </c>
      <c r="U1592" s="186">
        <f>'INFO'!$D$22</f>
        <v>0</v>
      </c>
      <c r="V1592" s="186">
        <f>'INFO'!$D$23</f>
        <v>0</v>
      </c>
      <c r="W1592" t="s" s="187">
        <f>'INFO'!$D$24</f>
      </c>
      <c r="X1592" s="186">
        <f>'INFO'!$D$25</f>
        <v>0</v>
      </c>
      <c r="Y1592" s="186">
        <f>'INFO'!$D$26</f>
        <v>0</v>
      </c>
      <c r="Z1592" s="186">
        <f>'INFO'!$D$27</f>
        <v>0</v>
      </c>
      <c r="AA1592" t="s" s="187">
        <f>'INFO'!$D$28</f>
      </c>
      <c r="AB1592" s="186">
        <f>'INFO'!$D$29</f>
        <v>0</v>
      </c>
      <c r="AC1592" s="189">
        <f>'INFO'!$J$10</f>
        <v>0</v>
      </c>
      <c r="AD1592" s="186">
        <f>'INFO'!$J$9</f>
        <v>0</v>
      </c>
      <c r="AE1592" s="186">
        <f>IF($G$1558&gt;0,10*$G$1558/D1592,0)</f>
        <v>0</v>
      </c>
    </row>
    <row r="1593" ht="15.35" customHeight="1">
      <c r="A1593" t="s" s="180">
        <v>616</v>
      </c>
      <c r="B1593" t="s" s="180">
        <v>254</v>
      </c>
      <c r="C1593" s="181">
        <v>10084</v>
      </c>
      <c r="D1593" s="182">
        <f>_xlfn.SUMIFS('HOLDS'!J1:J155,'HOLDS'!C1:C155,B1593)+_xlfn.SUMIFS('HOLDS'!J1:J155,'HOLDS'!C1:C155,"CH.GR.RDGSET")</f>
        <v>0</v>
      </c>
      <c r="E1593" t="s" s="183">
        <v>2</v>
      </c>
      <c r="F1593" s="184">
        <f>VLOOKUP(B1593,'HOLDS'!C1:T155,5,FALSE)</f>
        <v>135.5</v>
      </c>
      <c r="G1593" s="182">
        <f>_xlfn.SUMIFS('HOLDS'!J1:J155,'HOLDS'!C1:C155,B1593)</f>
        <v>0</v>
      </c>
      <c r="H1593" s="185">
        <f>F1593*G1593</f>
        <v>0</v>
      </c>
      <c r="I1593" s="186">
        <f>'INFO'!$D$6</f>
        <v>0</v>
      </c>
      <c r="J1593" s="186">
        <f>'INFO'!$D$7</f>
        <v>0</v>
      </c>
      <c r="K1593" t="s" s="187">
        <f>'INFO'!$D$8</f>
      </c>
      <c r="L1593" s="186">
        <f>'INFO'!$D$9</f>
        <v>0</v>
      </c>
      <c r="M1593" s="186">
        <f>'INFO'!$D$10</f>
        <v>0</v>
      </c>
      <c r="N1593" t="s" s="187">
        <f>'INFO'!$D$11</f>
      </c>
      <c r="O1593" s="186">
        <f>'INFO'!$D$13</f>
        <v>0</v>
      </c>
      <c r="P1593" s="186">
        <f>'INFO'!$D$14</f>
        <v>0</v>
      </c>
      <c r="Q1593" t="s" s="187">
        <f>'INFO'!$D$15</f>
      </c>
      <c r="R1593" s="188">
        <f>'INFO'!$D$17</f>
      </c>
      <c r="S1593" t="s" s="187">
        <f>'INFO'!$D$18</f>
      </c>
      <c r="T1593" t="s" s="187">
        <f>'INFO'!$D$19</f>
      </c>
      <c r="U1593" s="186">
        <f>'INFO'!$D$22</f>
        <v>0</v>
      </c>
      <c r="V1593" s="186">
        <f>'INFO'!$D$23</f>
        <v>0</v>
      </c>
      <c r="W1593" t="s" s="187">
        <f>'INFO'!$D$24</f>
      </c>
      <c r="X1593" s="186">
        <f>'INFO'!$D$25</f>
        <v>0</v>
      </c>
      <c r="Y1593" s="186">
        <f>'INFO'!$D$26</f>
        <v>0</v>
      </c>
      <c r="Z1593" s="186">
        <f>'INFO'!$D$27</f>
        <v>0</v>
      </c>
      <c r="AA1593" t="s" s="187">
        <f>'INFO'!$D$28</f>
      </c>
      <c r="AB1593" s="186">
        <f>'INFO'!$D$29</f>
        <v>0</v>
      </c>
      <c r="AC1593" s="189">
        <f>'INFO'!$J$10</f>
        <v>0</v>
      </c>
      <c r="AD1593" s="186">
        <f>'INFO'!$J$9</f>
        <v>0</v>
      </c>
      <c r="AE1593" s="186">
        <f>IF($G$1558&gt;0,10*$G$1558/D1593,0)</f>
        <v>0</v>
      </c>
    </row>
    <row r="1594" ht="15.35" customHeight="1">
      <c r="A1594" t="s" s="180">
        <v>617</v>
      </c>
      <c r="B1594" t="s" s="180">
        <v>256</v>
      </c>
      <c r="C1594" s="181">
        <v>10084</v>
      </c>
      <c r="D1594" s="182">
        <f>_xlfn.SUMIFS('HOLDS'!J1:J155,'HOLDS'!C1:C155,B1594)+_xlfn.SUMIFS('HOLDS'!J1:J155,'HOLDS'!C1:C155,"CH.GR.RDGSET")</f>
        <v>0</v>
      </c>
      <c r="E1594" t="s" s="183">
        <v>2</v>
      </c>
      <c r="F1594" s="184">
        <f>VLOOKUP(B1594,'HOLDS'!C1:T155,5,FALSE)</f>
        <v>134.5</v>
      </c>
      <c r="G1594" s="182">
        <f>_xlfn.SUMIFS('HOLDS'!J1:J155,'HOLDS'!C1:C155,B1594)</f>
        <v>0</v>
      </c>
      <c r="H1594" s="185">
        <f>F1594*G1594</f>
        <v>0</v>
      </c>
      <c r="I1594" s="186">
        <f>'INFO'!$D$6</f>
        <v>0</v>
      </c>
      <c r="J1594" s="186">
        <f>'INFO'!$D$7</f>
        <v>0</v>
      </c>
      <c r="K1594" t="s" s="187">
        <f>'INFO'!$D$8</f>
      </c>
      <c r="L1594" s="186">
        <f>'INFO'!$D$9</f>
        <v>0</v>
      </c>
      <c r="M1594" s="186">
        <f>'INFO'!$D$10</f>
        <v>0</v>
      </c>
      <c r="N1594" t="s" s="187">
        <f>'INFO'!$D$11</f>
      </c>
      <c r="O1594" s="186">
        <f>'INFO'!$D$13</f>
        <v>0</v>
      </c>
      <c r="P1594" s="186">
        <f>'INFO'!$D$14</f>
        <v>0</v>
      </c>
      <c r="Q1594" t="s" s="187">
        <f>'INFO'!$D$15</f>
      </c>
      <c r="R1594" s="188">
        <f>'INFO'!$D$17</f>
      </c>
      <c r="S1594" t="s" s="187">
        <f>'INFO'!$D$18</f>
      </c>
      <c r="T1594" t="s" s="187">
        <f>'INFO'!$D$19</f>
      </c>
      <c r="U1594" s="186">
        <f>'INFO'!$D$22</f>
        <v>0</v>
      </c>
      <c r="V1594" s="186">
        <f>'INFO'!$D$23</f>
        <v>0</v>
      </c>
      <c r="W1594" t="s" s="187">
        <f>'INFO'!$D$24</f>
      </c>
      <c r="X1594" s="186">
        <f>'INFO'!$D$25</f>
        <v>0</v>
      </c>
      <c r="Y1594" s="186">
        <f>'INFO'!$D$26</f>
        <v>0</v>
      </c>
      <c r="Z1594" s="186">
        <f>'INFO'!$D$27</f>
        <v>0</v>
      </c>
      <c r="AA1594" t="s" s="187">
        <f>'INFO'!$D$28</f>
      </c>
      <c r="AB1594" s="186">
        <f>'INFO'!$D$29</f>
        <v>0</v>
      </c>
      <c r="AC1594" s="189">
        <f>'INFO'!$J$10</f>
        <v>0</v>
      </c>
      <c r="AD1594" s="186">
        <f>'INFO'!$J$9</f>
        <v>0</v>
      </c>
      <c r="AE1594" s="186">
        <f>IF($G$1558&gt;0,10*$G$1558/D1594,0)</f>
        <v>0</v>
      </c>
    </row>
    <row r="1595" ht="15.35" customHeight="1">
      <c r="A1595" t="s" s="180">
        <v>618</v>
      </c>
      <c r="B1595" t="s" s="180">
        <v>258</v>
      </c>
      <c r="C1595" s="181">
        <v>10084</v>
      </c>
      <c r="D1595" s="182">
        <f>_xlfn.SUMIFS('HOLDS'!J1:J155,'HOLDS'!C1:C155,B1595)+_xlfn.SUMIFS('HOLDS'!J1:J155,'HOLDS'!C1:C155,"CH.GR.RDGSET")</f>
        <v>0</v>
      </c>
      <c r="E1595" t="s" s="183">
        <v>2</v>
      </c>
      <c r="F1595" s="184">
        <f>VLOOKUP(B1595,'HOLDS'!C1:T155,5,FALSE)</f>
        <v>151</v>
      </c>
      <c r="G1595" s="182">
        <f>_xlfn.SUMIFS('HOLDS'!J1:J155,'HOLDS'!C1:C155,B1595)</f>
        <v>0</v>
      </c>
      <c r="H1595" s="185">
        <f>F1595*G1595</f>
        <v>0</v>
      </c>
      <c r="I1595" s="186">
        <f>'INFO'!$D$6</f>
        <v>0</v>
      </c>
      <c r="J1595" s="186">
        <f>'INFO'!$D$7</f>
        <v>0</v>
      </c>
      <c r="K1595" t="s" s="187">
        <f>'INFO'!$D$8</f>
      </c>
      <c r="L1595" s="186">
        <f>'INFO'!$D$9</f>
        <v>0</v>
      </c>
      <c r="M1595" s="186">
        <f>'INFO'!$D$10</f>
        <v>0</v>
      </c>
      <c r="N1595" t="s" s="187">
        <f>'INFO'!$D$11</f>
      </c>
      <c r="O1595" s="186">
        <f>'INFO'!$D$13</f>
        <v>0</v>
      </c>
      <c r="P1595" s="186">
        <f>'INFO'!$D$14</f>
        <v>0</v>
      </c>
      <c r="Q1595" t="s" s="187">
        <f>'INFO'!$D$15</f>
      </c>
      <c r="R1595" s="188">
        <f>'INFO'!$D$17</f>
      </c>
      <c r="S1595" t="s" s="187">
        <f>'INFO'!$D$18</f>
      </c>
      <c r="T1595" t="s" s="187">
        <f>'INFO'!$D$19</f>
      </c>
      <c r="U1595" s="186">
        <f>'INFO'!$D$22</f>
        <v>0</v>
      </c>
      <c r="V1595" s="186">
        <f>'INFO'!$D$23</f>
        <v>0</v>
      </c>
      <c r="W1595" t="s" s="187">
        <f>'INFO'!$D$24</f>
      </c>
      <c r="X1595" s="186">
        <f>'INFO'!$D$25</f>
        <v>0</v>
      </c>
      <c r="Y1595" s="186">
        <f>'INFO'!$D$26</f>
        <v>0</v>
      </c>
      <c r="Z1595" s="186">
        <f>'INFO'!$D$27</f>
        <v>0</v>
      </c>
      <c r="AA1595" t="s" s="187">
        <f>'INFO'!$D$28</f>
      </c>
      <c r="AB1595" s="186">
        <f>'INFO'!$D$29</f>
        <v>0</v>
      </c>
      <c r="AC1595" s="189">
        <f>'INFO'!$J$10</f>
        <v>0</v>
      </c>
      <c r="AD1595" s="186">
        <f>'INFO'!$J$9</f>
        <v>0</v>
      </c>
      <c r="AE1595" s="186">
        <f>IF($G$1558&gt;0,10*$G$1558/D1595,0)</f>
        <v>0</v>
      </c>
    </row>
    <row r="1596" ht="15.35" customHeight="1">
      <c r="A1596" t="s" s="180">
        <v>619</v>
      </c>
      <c r="B1596" t="s" s="180">
        <v>260</v>
      </c>
      <c r="C1596" s="181">
        <v>10084</v>
      </c>
      <c r="D1596" s="182">
        <f>_xlfn.SUMIFS('HOLDS'!J1:J155,'HOLDS'!C1:C155,B1596)+_xlfn.SUMIFS('HOLDS'!J1:J155,'HOLDS'!C1:C155,"CH.GR.RDGSET")</f>
        <v>0</v>
      </c>
      <c r="E1596" t="s" s="183">
        <v>2</v>
      </c>
      <c r="F1596" s="184">
        <f>VLOOKUP(B1596,'HOLDS'!C1:T155,5,FALSE)</f>
        <v>157</v>
      </c>
      <c r="G1596" s="182">
        <f>_xlfn.SUMIFS('HOLDS'!J1:J155,'HOLDS'!C1:C155,B1596)</f>
        <v>0</v>
      </c>
      <c r="H1596" s="185">
        <f>F1596*G1596</f>
        <v>0</v>
      </c>
      <c r="I1596" s="186">
        <f>'INFO'!$D$6</f>
        <v>0</v>
      </c>
      <c r="J1596" s="186">
        <f>'INFO'!$D$7</f>
        <v>0</v>
      </c>
      <c r="K1596" t="s" s="187">
        <f>'INFO'!$D$8</f>
      </c>
      <c r="L1596" s="186">
        <f>'INFO'!$D$9</f>
        <v>0</v>
      </c>
      <c r="M1596" s="186">
        <f>'INFO'!$D$10</f>
        <v>0</v>
      </c>
      <c r="N1596" t="s" s="187">
        <f>'INFO'!$D$11</f>
      </c>
      <c r="O1596" s="186">
        <f>'INFO'!$D$13</f>
        <v>0</v>
      </c>
      <c r="P1596" s="186">
        <f>'INFO'!$D$14</f>
        <v>0</v>
      </c>
      <c r="Q1596" t="s" s="187">
        <f>'INFO'!$D$15</f>
      </c>
      <c r="R1596" s="188">
        <f>'INFO'!$D$17</f>
      </c>
      <c r="S1596" t="s" s="187">
        <f>'INFO'!$D$18</f>
      </c>
      <c r="T1596" t="s" s="187">
        <f>'INFO'!$D$19</f>
      </c>
      <c r="U1596" s="186">
        <f>'INFO'!$D$22</f>
        <v>0</v>
      </c>
      <c r="V1596" s="186">
        <f>'INFO'!$D$23</f>
        <v>0</v>
      </c>
      <c r="W1596" t="s" s="187">
        <f>'INFO'!$D$24</f>
      </c>
      <c r="X1596" s="186">
        <f>'INFO'!$D$25</f>
        <v>0</v>
      </c>
      <c r="Y1596" s="186">
        <f>'INFO'!$D$26</f>
        <v>0</v>
      </c>
      <c r="Z1596" s="186">
        <f>'INFO'!$D$27</f>
        <v>0</v>
      </c>
      <c r="AA1596" t="s" s="187">
        <f>'INFO'!$D$28</f>
      </c>
      <c r="AB1596" s="186">
        <f>'INFO'!$D$29</f>
        <v>0</v>
      </c>
      <c r="AC1596" s="189">
        <f>'INFO'!$J$10</f>
        <v>0</v>
      </c>
      <c r="AD1596" s="186">
        <f>'INFO'!$J$9</f>
        <v>0</v>
      </c>
      <c r="AE1596" s="186">
        <f>IF($G$1558&gt;0,10*$G$1558/D1596,0)</f>
        <v>0</v>
      </c>
    </row>
    <row r="1597" ht="15.35" customHeight="1">
      <c r="A1597" t="s" s="180">
        <v>620</v>
      </c>
      <c r="B1597" t="s" s="180">
        <v>262</v>
      </c>
      <c r="C1597" s="181">
        <v>10084</v>
      </c>
      <c r="D1597" s="182">
        <f>_xlfn.SUMIFS('HOLDS'!J1:J155,'HOLDS'!C1:C155,B1597)+_xlfn.SUMIFS('HOLDS'!J1:J155,'HOLDS'!C1:C155,"CH.GR.RDGSET")</f>
        <v>0</v>
      </c>
      <c r="E1597" t="s" s="183">
        <v>2</v>
      </c>
      <c r="F1597" s="184">
        <f>VLOOKUP(B1597,'HOLDS'!C1:T155,5,FALSE)</f>
        <v>183</v>
      </c>
      <c r="G1597" s="182">
        <f>_xlfn.SUMIFS('HOLDS'!J1:J155,'HOLDS'!C1:C155,B1597)</f>
        <v>0</v>
      </c>
      <c r="H1597" s="185">
        <f>F1597*G1597</f>
        <v>0</v>
      </c>
      <c r="I1597" s="186">
        <f>'INFO'!$D$6</f>
        <v>0</v>
      </c>
      <c r="J1597" s="186">
        <f>'INFO'!$D$7</f>
        <v>0</v>
      </c>
      <c r="K1597" t="s" s="187">
        <f>'INFO'!$D$8</f>
      </c>
      <c r="L1597" s="186">
        <f>'INFO'!$D$9</f>
        <v>0</v>
      </c>
      <c r="M1597" s="186">
        <f>'INFO'!$D$10</f>
        <v>0</v>
      </c>
      <c r="N1597" t="s" s="187">
        <f>'INFO'!$D$11</f>
      </c>
      <c r="O1597" s="186">
        <f>'INFO'!$D$13</f>
        <v>0</v>
      </c>
      <c r="P1597" s="186">
        <f>'INFO'!$D$14</f>
        <v>0</v>
      </c>
      <c r="Q1597" t="s" s="187">
        <f>'INFO'!$D$15</f>
      </c>
      <c r="R1597" s="188">
        <f>'INFO'!$D$17</f>
      </c>
      <c r="S1597" t="s" s="187">
        <f>'INFO'!$D$18</f>
      </c>
      <c r="T1597" t="s" s="187">
        <f>'INFO'!$D$19</f>
      </c>
      <c r="U1597" s="186">
        <f>'INFO'!$D$22</f>
        <v>0</v>
      </c>
      <c r="V1597" s="186">
        <f>'INFO'!$D$23</f>
        <v>0</v>
      </c>
      <c r="W1597" t="s" s="187">
        <f>'INFO'!$D$24</f>
      </c>
      <c r="X1597" s="186">
        <f>'INFO'!$D$25</f>
        <v>0</v>
      </c>
      <c r="Y1597" s="186">
        <f>'INFO'!$D$26</f>
        <v>0</v>
      </c>
      <c r="Z1597" s="186">
        <f>'INFO'!$D$27</f>
        <v>0</v>
      </c>
      <c r="AA1597" t="s" s="187">
        <f>'INFO'!$D$28</f>
      </c>
      <c r="AB1597" s="186">
        <f>'INFO'!$D$29</f>
        <v>0</v>
      </c>
      <c r="AC1597" s="189">
        <f>'INFO'!$J$10</f>
        <v>0</v>
      </c>
      <c r="AD1597" s="186">
        <f>'INFO'!$J$9</f>
        <v>0</v>
      </c>
      <c r="AE1597" s="186">
        <f>IF($G$1558&gt;0,10*$G$1558/D1597,0)</f>
        <v>0</v>
      </c>
    </row>
    <row r="1598" ht="15.35" customHeight="1">
      <c r="A1598" t="s" s="180">
        <v>621</v>
      </c>
      <c r="B1598" t="s" s="180">
        <v>264</v>
      </c>
      <c r="C1598" s="181">
        <v>10084</v>
      </c>
      <c r="D1598" s="182">
        <f>_xlfn.SUMIFS('HOLDS'!J1:J155,'HOLDS'!C1:C155,B1598)+_xlfn.SUMIFS('HOLDS'!J1:J155,'HOLDS'!C1:C155,"CH.GR.RDGSET")</f>
        <v>0</v>
      </c>
      <c r="E1598" t="s" s="183">
        <v>2</v>
      </c>
      <c r="F1598" s="184">
        <f>VLOOKUP(B1598,'HOLDS'!C1:T155,5,FALSE)</f>
        <v>185.5</v>
      </c>
      <c r="G1598" s="182">
        <f>_xlfn.SUMIFS('HOLDS'!J1:J155,'HOLDS'!C1:C155,B1598)</f>
        <v>0</v>
      </c>
      <c r="H1598" s="185">
        <f>F1598*G1598</f>
        <v>0</v>
      </c>
      <c r="I1598" s="186">
        <f>'INFO'!$D$6</f>
        <v>0</v>
      </c>
      <c r="J1598" s="186">
        <f>'INFO'!$D$7</f>
        <v>0</v>
      </c>
      <c r="K1598" t="s" s="187">
        <f>'INFO'!$D$8</f>
      </c>
      <c r="L1598" s="186">
        <f>'INFO'!$D$9</f>
        <v>0</v>
      </c>
      <c r="M1598" s="186">
        <f>'INFO'!$D$10</f>
        <v>0</v>
      </c>
      <c r="N1598" t="s" s="187">
        <f>'INFO'!$D$11</f>
      </c>
      <c r="O1598" s="186">
        <f>'INFO'!$D$13</f>
        <v>0</v>
      </c>
      <c r="P1598" s="186">
        <f>'INFO'!$D$14</f>
        <v>0</v>
      </c>
      <c r="Q1598" t="s" s="187">
        <f>'INFO'!$D$15</f>
      </c>
      <c r="R1598" s="188">
        <f>'INFO'!$D$17</f>
      </c>
      <c r="S1598" t="s" s="187">
        <f>'INFO'!$D$18</f>
      </c>
      <c r="T1598" t="s" s="187">
        <f>'INFO'!$D$19</f>
      </c>
      <c r="U1598" s="186">
        <f>'INFO'!$D$22</f>
        <v>0</v>
      </c>
      <c r="V1598" s="186">
        <f>'INFO'!$D$23</f>
        <v>0</v>
      </c>
      <c r="W1598" t="s" s="187">
        <f>'INFO'!$D$24</f>
      </c>
      <c r="X1598" s="186">
        <f>'INFO'!$D$25</f>
        <v>0</v>
      </c>
      <c r="Y1598" s="186">
        <f>'INFO'!$D$26</f>
        <v>0</v>
      </c>
      <c r="Z1598" s="186">
        <f>'INFO'!$D$27</f>
        <v>0</v>
      </c>
      <c r="AA1598" t="s" s="187">
        <f>'INFO'!$D$28</f>
      </c>
      <c r="AB1598" s="186">
        <f>'INFO'!$D$29</f>
        <v>0</v>
      </c>
      <c r="AC1598" s="189">
        <f>'INFO'!$J$10</f>
        <v>0</v>
      </c>
      <c r="AD1598" s="186">
        <f>'INFO'!$J$9</f>
        <v>0</v>
      </c>
      <c r="AE1598" s="191">
        <f>IF($G$1558&gt;0,10*$G$1558/D1598,0)</f>
        <v>0</v>
      </c>
    </row>
    <row r="1599" ht="15.35" customHeight="1">
      <c r="A1599" t="s" s="192">
        <v>581</v>
      </c>
      <c r="B1599" t="s" s="192">
        <v>182</v>
      </c>
      <c r="C1599" s="193">
        <v>10091</v>
      </c>
      <c r="D1599" s="169"/>
      <c r="E1599" t="s" s="194">
        <v>3</v>
      </c>
      <c r="F1599" s="195">
        <f>VLOOKUP(B1599,'HOLDS'!C1:T155,5,FALSE)</f>
        <v>5903</v>
      </c>
      <c r="G1599" s="172">
        <f>_xlfn.SUMIFS('HOLDS'!K1:K155,'HOLDS'!C1:C155,B1599)</f>
        <v>0</v>
      </c>
      <c r="H1599" s="196">
        <f>F1599*G1599</f>
        <v>0</v>
      </c>
      <c r="I1599" s="197">
        <f>'INFO'!$D$6</f>
        <v>0</v>
      </c>
      <c r="J1599" s="197">
        <f>'INFO'!$D$7</f>
        <v>0</v>
      </c>
      <c r="K1599" t="s" s="198">
        <f>'INFO'!$D$8</f>
      </c>
      <c r="L1599" s="197">
        <f>'INFO'!$D$9</f>
        <v>0</v>
      </c>
      <c r="M1599" s="197">
        <f>'INFO'!$D$10</f>
        <v>0</v>
      </c>
      <c r="N1599" t="s" s="198">
        <f>'INFO'!$D$11</f>
      </c>
      <c r="O1599" s="197">
        <f>'INFO'!$D$13</f>
        <v>0</v>
      </c>
      <c r="P1599" s="197">
        <f>'INFO'!$D$14</f>
        <v>0</v>
      </c>
      <c r="Q1599" t="s" s="198">
        <f>'INFO'!$D$15</f>
      </c>
      <c r="R1599" s="199">
        <f>'INFO'!$D$17</f>
      </c>
      <c r="S1599" t="s" s="198">
        <f>'INFO'!$D$18</f>
      </c>
      <c r="T1599" t="s" s="198">
        <f>'INFO'!$D$19</f>
      </c>
      <c r="U1599" s="197">
        <f>'INFO'!$D$22</f>
        <v>0</v>
      </c>
      <c r="V1599" s="197">
        <f>'INFO'!$D$23</f>
        <v>0</v>
      </c>
      <c r="W1599" t="s" s="198">
        <f>'INFO'!$D$24</f>
      </c>
      <c r="X1599" s="197">
        <f>'INFO'!$D$25</f>
        <v>0</v>
      </c>
      <c r="Y1599" s="197">
        <f>'INFO'!$D$26</f>
        <v>0</v>
      </c>
      <c r="Z1599" s="197">
        <f>'INFO'!$D$27</f>
        <v>0</v>
      </c>
      <c r="AA1599" t="s" s="198">
        <f>'INFO'!$D$28</f>
      </c>
      <c r="AB1599" s="197">
        <f>'INFO'!$D$29</f>
        <v>0</v>
      </c>
      <c r="AC1599" s="200">
        <f>'INFO'!$J$10</f>
        <v>0</v>
      </c>
      <c r="AD1599" s="201">
        <f>'INFO'!$J$9</f>
        <v>0</v>
      </c>
      <c r="AE1599" s="179"/>
    </row>
    <row r="1600" ht="15.35" customHeight="1">
      <c r="A1600" t="s" s="180">
        <v>582</v>
      </c>
      <c r="B1600" t="s" s="180">
        <v>184</v>
      </c>
      <c r="C1600" s="181">
        <v>10091</v>
      </c>
      <c r="D1600" s="182">
        <f>_xlfn.SUMIFS('HOLDS'!K1:K155,'HOLDS'!C1:C155,B1600)+_xlfn.SUMIFS('HOLDS'!K1:K155,'HOLDS'!C1:C155,"CH.GR.RDGSET")</f>
        <v>0</v>
      </c>
      <c r="E1600" t="s" s="183">
        <v>3</v>
      </c>
      <c r="F1600" s="184">
        <f>VLOOKUP(B1600,'HOLDS'!C1:T155,5,FALSE)</f>
        <v>160</v>
      </c>
      <c r="G1600" s="182">
        <f>_xlfn.SUMIFS('HOLDS'!K1:K155,'HOLDS'!C1:C155,B1600)</f>
        <v>0</v>
      </c>
      <c r="H1600" s="185">
        <f>F1600*G1600</f>
        <v>0</v>
      </c>
      <c r="I1600" s="186">
        <f>'INFO'!$D$6</f>
        <v>0</v>
      </c>
      <c r="J1600" s="186">
        <f>'INFO'!$D$7</f>
        <v>0</v>
      </c>
      <c r="K1600" t="s" s="187">
        <f>'INFO'!$D$8</f>
      </c>
      <c r="L1600" s="186">
        <f>'INFO'!$D$9</f>
        <v>0</v>
      </c>
      <c r="M1600" s="186">
        <f>'INFO'!$D$10</f>
        <v>0</v>
      </c>
      <c r="N1600" t="s" s="187">
        <f>'INFO'!$D$11</f>
      </c>
      <c r="O1600" s="186">
        <f>'INFO'!$D$13</f>
        <v>0</v>
      </c>
      <c r="P1600" s="186">
        <f>'INFO'!$D$14</f>
        <v>0</v>
      </c>
      <c r="Q1600" t="s" s="187">
        <f>'INFO'!$D$15</f>
      </c>
      <c r="R1600" s="188">
        <f>'INFO'!$D$17</f>
      </c>
      <c r="S1600" t="s" s="187">
        <f>'INFO'!$D$18</f>
      </c>
      <c r="T1600" t="s" s="187">
        <f>'INFO'!$D$19</f>
      </c>
      <c r="U1600" s="186">
        <f>'INFO'!$D$22</f>
        <v>0</v>
      </c>
      <c r="V1600" s="186">
        <f>'INFO'!$D$23</f>
        <v>0</v>
      </c>
      <c r="W1600" t="s" s="187">
        <f>'INFO'!$D$24</f>
      </c>
      <c r="X1600" s="186">
        <f>'INFO'!$D$25</f>
        <v>0</v>
      </c>
      <c r="Y1600" s="186">
        <f>'INFO'!$D$26</f>
        <v>0</v>
      </c>
      <c r="Z1600" s="186">
        <f>'INFO'!$D$27</f>
        <v>0</v>
      </c>
      <c r="AA1600" t="s" s="187">
        <f>'INFO'!$D$28</f>
      </c>
      <c r="AB1600" s="186">
        <f>'INFO'!$D$29</f>
        <v>0</v>
      </c>
      <c r="AC1600" s="189">
        <f>'INFO'!$J$10</f>
        <v>0</v>
      </c>
      <c r="AD1600" s="186">
        <f>'INFO'!$J$9</f>
        <v>0</v>
      </c>
      <c r="AE1600" s="190">
        <f>IF($G$1599&gt;0,10*$G$1599/D1600,0)</f>
        <v>0</v>
      </c>
    </row>
    <row r="1601" ht="15.35" customHeight="1">
      <c r="A1601" t="s" s="180">
        <v>583</v>
      </c>
      <c r="B1601" t="s" s="180">
        <v>186</v>
      </c>
      <c r="C1601" s="181">
        <v>10091</v>
      </c>
      <c r="D1601" s="182">
        <f>_xlfn.SUMIFS('HOLDS'!K1:K155,'HOLDS'!C1:C155,B1601)+_xlfn.SUMIFS('HOLDS'!K1:K155,'HOLDS'!C1:C155,"CH.GR.RDGSET")</f>
        <v>0</v>
      </c>
      <c r="E1601" t="s" s="183">
        <v>3</v>
      </c>
      <c r="F1601" s="184">
        <f>VLOOKUP(B1601,'HOLDS'!C1:T155,5,FALSE)</f>
        <v>141</v>
      </c>
      <c r="G1601" s="182">
        <f>_xlfn.SUMIFS('HOLDS'!K1:K155,'HOLDS'!C1:C155,B1601)</f>
        <v>0</v>
      </c>
      <c r="H1601" s="185">
        <f>F1601*G1601</f>
        <v>0</v>
      </c>
      <c r="I1601" s="186">
        <f>'INFO'!$D$6</f>
        <v>0</v>
      </c>
      <c r="J1601" s="186">
        <f>'INFO'!$D$7</f>
        <v>0</v>
      </c>
      <c r="K1601" t="s" s="187">
        <f>'INFO'!$D$8</f>
      </c>
      <c r="L1601" s="186">
        <f>'INFO'!$D$9</f>
        <v>0</v>
      </c>
      <c r="M1601" s="186">
        <f>'INFO'!$D$10</f>
        <v>0</v>
      </c>
      <c r="N1601" t="s" s="187">
        <f>'INFO'!$D$11</f>
      </c>
      <c r="O1601" s="186">
        <f>'INFO'!$D$13</f>
        <v>0</v>
      </c>
      <c r="P1601" s="186">
        <f>'INFO'!$D$14</f>
        <v>0</v>
      </c>
      <c r="Q1601" t="s" s="187">
        <f>'INFO'!$D$15</f>
      </c>
      <c r="R1601" s="188">
        <f>'INFO'!$D$17</f>
      </c>
      <c r="S1601" t="s" s="187">
        <f>'INFO'!$D$18</f>
      </c>
      <c r="T1601" t="s" s="187">
        <f>'INFO'!$D$19</f>
      </c>
      <c r="U1601" s="186">
        <f>'INFO'!$D$22</f>
        <v>0</v>
      </c>
      <c r="V1601" s="186">
        <f>'INFO'!$D$23</f>
        <v>0</v>
      </c>
      <c r="W1601" t="s" s="187">
        <f>'INFO'!$D$24</f>
      </c>
      <c r="X1601" s="186">
        <f>'INFO'!$D$25</f>
        <v>0</v>
      </c>
      <c r="Y1601" s="186">
        <f>'INFO'!$D$26</f>
        <v>0</v>
      </c>
      <c r="Z1601" s="186">
        <f>'INFO'!$D$27</f>
        <v>0</v>
      </c>
      <c r="AA1601" t="s" s="187">
        <f>'INFO'!$D$28</f>
      </c>
      <c r="AB1601" s="186">
        <f>'INFO'!$D$29</f>
        <v>0</v>
      </c>
      <c r="AC1601" s="189">
        <f>'INFO'!$J$10</f>
        <v>0</v>
      </c>
      <c r="AD1601" s="186">
        <f>'INFO'!$J$9</f>
        <v>0</v>
      </c>
      <c r="AE1601" s="186">
        <f>IF($G$1599&gt;0,10*$G$1599/D1601,0)</f>
        <v>0</v>
      </c>
    </row>
    <row r="1602" ht="15.35" customHeight="1">
      <c r="A1602" t="s" s="180">
        <v>584</v>
      </c>
      <c r="B1602" t="s" s="180">
        <v>188</v>
      </c>
      <c r="C1602" s="181">
        <v>10091</v>
      </c>
      <c r="D1602" s="182">
        <f>_xlfn.SUMIFS('HOLDS'!K1:K155,'HOLDS'!C1:C155,B1602)+_xlfn.SUMIFS('HOLDS'!K1:K155,'HOLDS'!C1:C155,"CH.GR.RDGSET")</f>
        <v>0</v>
      </c>
      <c r="E1602" t="s" s="183">
        <v>3</v>
      </c>
      <c r="F1602" s="184">
        <f>VLOOKUP(B1602,'HOLDS'!C1:T155,5,FALSE)</f>
        <v>154</v>
      </c>
      <c r="G1602" s="182">
        <f>_xlfn.SUMIFS('HOLDS'!K1:K155,'HOLDS'!C1:C155,B1602)</f>
        <v>0</v>
      </c>
      <c r="H1602" s="185">
        <f>F1602*G1602</f>
        <v>0</v>
      </c>
      <c r="I1602" s="186">
        <f>'INFO'!$D$6</f>
        <v>0</v>
      </c>
      <c r="J1602" s="186">
        <f>'INFO'!$D$7</f>
        <v>0</v>
      </c>
      <c r="K1602" t="s" s="187">
        <f>'INFO'!$D$8</f>
      </c>
      <c r="L1602" s="186">
        <f>'INFO'!$D$9</f>
        <v>0</v>
      </c>
      <c r="M1602" s="186">
        <f>'INFO'!$D$10</f>
        <v>0</v>
      </c>
      <c r="N1602" t="s" s="187">
        <f>'INFO'!$D$11</f>
      </c>
      <c r="O1602" s="186">
        <f>'INFO'!$D$13</f>
        <v>0</v>
      </c>
      <c r="P1602" s="186">
        <f>'INFO'!$D$14</f>
        <v>0</v>
      </c>
      <c r="Q1602" t="s" s="187">
        <f>'INFO'!$D$15</f>
      </c>
      <c r="R1602" s="188">
        <f>'INFO'!$D$17</f>
      </c>
      <c r="S1602" t="s" s="187">
        <f>'INFO'!$D$18</f>
      </c>
      <c r="T1602" t="s" s="187">
        <f>'INFO'!$D$19</f>
      </c>
      <c r="U1602" s="186">
        <f>'INFO'!$D$22</f>
        <v>0</v>
      </c>
      <c r="V1602" s="186">
        <f>'INFO'!$D$23</f>
        <v>0</v>
      </c>
      <c r="W1602" t="s" s="187">
        <f>'INFO'!$D$24</f>
      </c>
      <c r="X1602" s="186">
        <f>'INFO'!$D$25</f>
        <v>0</v>
      </c>
      <c r="Y1602" s="186">
        <f>'INFO'!$D$26</f>
        <v>0</v>
      </c>
      <c r="Z1602" s="186">
        <f>'INFO'!$D$27</f>
        <v>0</v>
      </c>
      <c r="AA1602" t="s" s="187">
        <f>'INFO'!$D$28</f>
      </c>
      <c r="AB1602" s="186">
        <f>'INFO'!$D$29</f>
        <v>0</v>
      </c>
      <c r="AC1602" s="189">
        <f>'INFO'!$J$10</f>
        <v>0</v>
      </c>
      <c r="AD1602" s="186">
        <f>'INFO'!$J$9</f>
        <v>0</v>
      </c>
      <c r="AE1602" s="186">
        <f>IF($G$1599&gt;0,10*$G$1599/D1602,0)</f>
        <v>0</v>
      </c>
    </row>
    <row r="1603" ht="15.35" customHeight="1">
      <c r="A1603" t="s" s="180">
        <v>585</v>
      </c>
      <c r="B1603" t="s" s="180">
        <v>190</v>
      </c>
      <c r="C1603" s="181">
        <v>10091</v>
      </c>
      <c r="D1603" s="182">
        <f>_xlfn.SUMIFS('HOLDS'!K1:K155,'HOLDS'!C1:C155,B1603)+_xlfn.SUMIFS('HOLDS'!K1:K155,'HOLDS'!C1:C155,"CH.GR.RDGSET")</f>
        <v>0</v>
      </c>
      <c r="E1603" t="s" s="183">
        <v>3</v>
      </c>
      <c r="F1603" s="184">
        <f>VLOOKUP(B1603,'HOLDS'!C1:T155,5,FALSE)</f>
        <v>123</v>
      </c>
      <c r="G1603" s="182">
        <f>_xlfn.SUMIFS('HOLDS'!K1:K155,'HOLDS'!C1:C155,B1603)</f>
        <v>0</v>
      </c>
      <c r="H1603" s="185">
        <f>F1603*G1603</f>
        <v>0</v>
      </c>
      <c r="I1603" s="186">
        <f>'INFO'!$D$6</f>
        <v>0</v>
      </c>
      <c r="J1603" s="186">
        <f>'INFO'!$D$7</f>
        <v>0</v>
      </c>
      <c r="K1603" t="s" s="187">
        <f>'INFO'!$D$8</f>
      </c>
      <c r="L1603" s="186">
        <f>'INFO'!$D$9</f>
        <v>0</v>
      </c>
      <c r="M1603" s="186">
        <f>'INFO'!$D$10</f>
        <v>0</v>
      </c>
      <c r="N1603" t="s" s="187">
        <f>'INFO'!$D$11</f>
      </c>
      <c r="O1603" s="186">
        <f>'INFO'!$D$13</f>
        <v>0</v>
      </c>
      <c r="P1603" s="186">
        <f>'INFO'!$D$14</f>
        <v>0</v>
      </c>
      <c r="Q1603" t="s" s="187">
        <f>'INFO'!$D$15</f>
      </c>
      <c r="R1603" s="188">
        <f>'INFO'!$D$17</f>
      </c>
      <c r="S1603" t="s" s="187">
        <f>'INFO'!$D$18</f>
      </c>
      <c r="T1603" t="s" s="187">
        <f>'INFO'!$D$19</f>
      </c>
      <c r="U1603" s="186">
        <f>'INFO'!$D$22</f>
        <v>0</v>
      </c>
      <c r="V1603" s="186">
        <f>'INFO'!$D$23</f>
        <v>0</v>
      </c>
      <c r="W1603" t="s" s="187">
        <f>'INFO'!$D$24</f>
      </c>
      <c r="X1603" s="186">
        <f>'INFO'!$D$25</f>
        <v>0</v>
      </c>
      <c r="Y1603" s="186">
        <f>'INFO'!$D$26</f>
        <v>0</v>
      </c>
      <c r="Z1603" s="186">
        <f>'INFO'!$D$27</f>
        <v>0</v>
      </c>
      <c r="AA1603" t="s" s="187">
        <f>'INFO'!$D$28</f>
      </c>
      <c r="AB1603" s="186">
        <f>'INFO'!$D$29</f>
        <v>0</v>
      </c>
      <c r="AC1603" s="189">
        <f>'INFO'!$J$10</f>
        <v>0</v>
      </c>
      <c r="AD1603" s="186">
        <f>'INFO'!$J$9</f>
        <v>0</v>
      </c>
      <c r="AE1603" s="186">
        <f>IF($G$1599&gt;0,10*$G$1599/D1603,0)</f>
        <v>0</v>
      </c>
    </row>
    <row r="1604" ht="15.35" customHeight="1">
      <c r="A1604" t="s" s="180">
        <v>586</v>
      </c>
      <c r="B1604" t="s" s="180">
        <v>192</v>
      </c>
      <c r="C1604" s="181">
        <v>10091</v>
      </c>
      <c r="D1604" s="182">
        <f>_xlfn.SUMIFS('HOLDS'!K1:K155,'HOLDS'!C1:C155,B1604)+_xlfn.SUMIFS('HOLDS'!K1:K155,'HOLDS'!C1:C155,"CH.GR.RDGSET")</f>
        <v>0</v>
      </c>
      <c r="E1604" t="s" s="183">
        <v>3</v>
      </c>
      <c r="F1604" s="184">
        <f>VLOOKUP(B1604,'HOLDS'!C1:T155,5,FALSE)</f>
        <v>177.5</v>
      </c>
      <c r="G1604" s="182">
        <f>_xlfn.SUMIFS('HOLDS'!K1:K155,'HOLDS'!C1:C155,B1604)</f>
        <v>0</v>
      </c>
      <c r="H1604" s="185">
        <f>F1604*G1604</f>
        <v>0</v>
      </c>
      <c r="I1604" s="186">
        <f>'INFO'!$D$6</f>
        <v>0</v>
      </c>
      <c r="J1604" s="186">
        <f>'INFO'!$D$7</f>
        <v>0</v>
      </c>
      <c r="K1604" t="s" s="187">
        <f>'INFO'!$D$8</f>
      </c>
      <c r="L1604" s="186">
        <f>'INFO'!$D$9</f>
        <v>0</v>
      </c>
      <c r="M1604" s="186">
        <f>'INFO'!$D$10</f>
        <v>0</v>
      </c>
      <c r="N1604" t="s" s="187">
        <f>'INFO'!$D$11</f>
      </c>
      <c r="O1604" s="186">
        <f>'INFO'!$D$13</f>
        <v>0</v>
      </c>
      <c r="P1604" s="186">
        <f>'INFO'!$D$14</f>
        <v>0</v>
      </c>
      <c r="Q1604" t="s" s="187">
        <f>'INFO'!$D$15</f>
      </c>
      <c r="R1604" s="188">
        <f>'INFO'!$D$17</f>
      </c>
      <c r="S1604" t="s" s="187">
        <f>'INFO'!$D$18</f>
      </c>
      <c r="T1604" t="s" s="187">
        <f>'INFO'!$D$19</f>
      </c>
      <c r="U1604" s="186">
        <f>'INFO'!$D$22</f>
        <v>0</v>
      </c>
      <c r="V1604" s="186">
        <f>'INFO'!$D$23</f>
        <v>0</v>
      </c>
      <c r="W1604" t="s" s="187">
        <f>'INFO'!$D$24</f>
      </c>
      <c r="X1604" s="186">
        <f>'INFO'!$D$25</f>
        <v>0</v>
      </c>
      <c r="Y1604" s="186">
        <f>'INFO'!$D$26</f>
        <v>0</v>
      </c>
      <c r="Z1604" s="186">
        <f>'INFO'!$D$27</f>
        <v>0</v>
      </c>
      <c r="AA1604" t="s" s="187">
        <f>'INFO'!$D$28</f>
      </c>
      <c r="AB1604" s="186">
        <f>'INFO'!$D$29</f>
        <v>0</v>
      </c>
      <c r="AC1604" s="189">
        <f>'INFO'!$J$10</f>
        <v>0</v>
      </c>
      <c r="AD1604" s="186">
        <f>'INFO'!$J$9</f>
        <v>0</v>
      </c>
      <c r="AE1604" s="186">
        <f>IF($G$1599&gt;0,10*$G$1599/D1604,0)</f>
        <v>0</v>
      </c>
    </row>
    <row r="1605" ht="15.35" customHeight="1">
      <c r="A1605" t="s" s="180">
        <v>587</v>
      </c>
      <c r="B1605" t="s" s="180">
        <v>194</v>
      </c>
      <c r="C1605" s="181">
        <v>10091</v>
      </c>
      <c r="D1605" s="182">
        <f>_xlfn.SUMIFS('HOLDS'!K1:K155,'HOLDS'!C1:C155,B1605)+_xlfn.SUMIFS('HOLDS'!K1:K155,'HOLDS'!C1:C155,"CH.GR.RDGSET")</f>
        <v>0</v>
      </c>
      <c r="E1605" t="s" s="183">
        <v>3</v>
      </c>
      <c r="F1605" s="184">
        <f>VLOOKUP(B1605,'HOLDS'!C1:T155,5,FALSE)</f>
        <v>129</v>
      </c>
      <c r="G1605" s="182">
        <f>_xlfn.SUMIFS('HOLDS'!K1:K155,'HOLDS'!C1:C155,B1605)</f>
        <v>0</v>
      </c>
      <c r="H1605" s="185">
        <f>F1605*G1605</f>
        <v>0</v>
      </c>
      <c r="I1605" s="186">
        <f>'INFO'!$D$6</f>
        <v>0</v>
      </c>
      <c r="J1605" s="186">
        <f>'INFO'!$D$7</f>
        <v>0</v>
      </c>
      <c r="K1605" t="s" s="187">
        <f>'INFO'!$D$8</f>
      </c>
      <c r="L1605" s="186">
        <f>'INFO'!$D$9</f>
        <v>0</v>
      </c>
      <c r="M1605" s="186">
        <f>'INFO'!$D$10</f>
        <v>0</v>
      </c>
      <c r="N1605" t="s" s="187">
        <f>'INFO'!$D$11</f>
      </c>
      <c r="O1605" s="186">
        <f>'INFO'!$D$13</f>
        <v>0</v>
      </c>
      <c r="P1605" s="186">
        <f>'INFO'!$D$14</f>
        <v>0</v>
      </c>
      <c r="Q1605" t="s" s="187">
        <f>'INFO'!$D$15</f>
      </c>
      <c r="R1605" s="188">
        <f>'INFO'!$D$17</f>
      </c>
      <c r="S1605" t="s" s="187">
        <f>'INFO'!$D$18</f>
      </c>
      <c r="T1605" t="s" s="187">
        <f>'INFO'!$D$19</f>
      </c>
      <c r="U1605" s="186">
        <f>'INFO'!$D$22</f>
        <v>0</v>
      </c>
      <c r="V1605" s="186">
        <f>'INFO'!$D$23</f>
        <v>0</v>
      </c>
      <c r="W1605" t="s" s="187">
        <f>'INFO'!$D$24</f>
      </c>
      <c r="X1605" s="186">
        <f>'INFO'!$D$25</f>
        <v>0</v>
      </c>
      <c r="Y1605" s="186">
        <f>'INFO'!$D$26</f>
        <v>0</v>
      </c>
      <c r="Z1605" s="186">
        <f>'INFO'!$D$27</f>
        <v>0</v>
      </c>
      <c r="AA1605" t="s" s="187">
        <f>'INFO'!$D$28</f>
      </c>
      <c r="AB1605" s="186">
        <f>'INFO'!$D$29</f>
        <v>0</v>
      </c>
      <c r="AC1605" s="189">
        <f>'INFO'!$J$10</f>
        <v>0</v>
      </c>
      <c r="AD1605" s="186">
        <f>'INFO'!$J$9</f>
        <v>0</v>
      </c>
      <c r="AE1605" s="186">
        <f>IF($G$1599&gt;0,10*$G$1599/D1605,0)</f>
        <v>0</v>
      </c>
    </row>
    <row r="1606" ht="15.35" customHeight="1">
      <c r="A1606" t="s" s="180">
        <v>588</v>
      </c>
      <c r="B1606" t="s" s="180">
        <v>196</v>
      </c>
      <c r="C1606" s="181">
        <v>10091</v>
      </c>
      <c r="D1606" s="182">
        <f>_xlfn.SUMIFS('HOLDS'!K1:K155,'HOLDS'!C1:C155,B1606)+_xlfn.SUMIFS('HOLDS'!K1:K155,'HOLDS'!C1:C155,"CH.GR.RDGSET")</f>
        <v>0</v>
      </c>
      <c r="E1606" t="s" s="183">
        <v>3</v>
      </c>
      <c r="F1606" s="184">
        <f>VLOOKUP(B1606,'HOLDS'!C1:T155,5,FALSE)</f>
        <v>149.5</v>
      </c>
      <c r="G1606" s="182">
        <f>_xlfn.SUMIFS('HOLDS'!K1:K155,'HOLDS'!C1:C155,B1606)</f>
        <v>0</v>
      </c>
      <c r="H1606" s="185">
        <f>F1606*G1606</f>
        <v>0</v>
      </c>
      <c r="I1606" s="186">
        <f>'INFO'!$D$6</f>
        <v>0</v>
      </c>
      <c r="J1606" s="186">
        <f>'INFO'!$D$7</f>
        <v>0</v>
      </c>
      <c r="K1606" t="s" s="187">
        <f>'INFO'!$D$8</f>
      </c>
      <c r="L1606" s="186">
        <f>'INFO'!$D$9</f>
        <v>0</v>
      </c>
      <c r="M1606" s="186">
        <f>'INFO'!$D$10</f>
        <v>0</v>
      </c>
      <c r="N1606" t="s" s="187">
        <f>'INFO'!$D$11</f>
      </c>
      <c r="O1606" s="186">
        <f>'INFO'!$D$13</f>
        <v>0</v>
      </c>
      <c r="P1606" s="186">
        <f>'INFO'!$D$14</f>
        <v>0</v>
      </c>
      <c r="Q1606" t="s" s="187">
        <f>'INFO'!$D$15</f>
      </c>
      <c r="R1606" s="188">
        <f>'INFO'!$D$17</f>
      </c>
      <c r="S1606" t="s" s="187">
        <f>'INFO'!$D$18</f>
      </c>
      <c r="T1606" t="s" s="187">
        <f>'INFO'!$D$19</f>
      </c>
      <c r="U1606" s="186">
        <f>'INFO'!$D$22</f>
        <v>0</v>
      </c>
      <c r="V1606" s="186">
        <f>'INFO'!$D$23</f>
        <v>0</v>
      </c>
      <c r="W1606" t="s" s="187">
        <f>'INFO'!$D$24</f>
      </c>
      <c r="X1606" s="186">
        <f>'INFO'!$D$25</f>
        <v>0</v>
      </c>
      <c r="Y1606" s="186">
        <f>'INFO'!$D$26</f>
        <v>0</v>
      </c>
      <c r="Z1606" s="186">
        <f>'INFO'!$D$27</f>
        <v>0</v>
      </c>
      <c r="AA1606" t="s" s="187">
        <f>'INFO'!$D$28</f>
      </c>
      <c r="AB1606" s="186">
        <f>'INFO'!$D$29</f>
        <v>0</v>
      </c>
      <c r="AC1606" s="189">
        <f>'INFO'!$J$10</f>
        <v>0</v>
      </c>
      <c r="AD1606" s="186">
        <f>'INFO'!$J$9</f>
        <v>0</v>
      </c>
      <c r="AE1606" s="186">
        <f>IF($G$1599&gt;0,10*$G$1599/D1606,0)</f>
        <v>0</v>
      </c>
    </row>
    <row r="1607" ht="15.35" customHeight="1">
      <c r="A1607" t="s" s="180">
        <v>589</v>
      </c>
      <c r="B1607" t="s" s="180">
        <v>198</v>
      </c>
      <c r="C1607" s="181">
        <v>10091</v>
      </c>
      <c r="D1607" s="182">
        <f>_xlfn.SUMIFS('HOLDS'!K1:K155,'HOLDS'!C1:C155,B1607)+_xlfn.SUMIFS('HOLDS'!K1:K155,'HOLDS'!C1:C155,"CH.GR.RDGSET")</f>
        <v>0</v>
      </c>
      <c r="E1607" t="s" s="183">
        <v>3</v>
      </c>
      <c r="F1607" s="184">
        <f>VLOOKUP(B1607,'HOLDS'!C1:T155,5,FALSE)</f>
        <v>123</v>
      </c>
      <c r="G1607" s="182">
        <f>_xlfn.SUMIFS('HOLDS'!K1:K155,'HOLDS'!C1:C155,B1607)</f>
        <v>0</v>
      </c>
      <c r="H1607" s="185">
        <f>F1607*G1607</f>
        <v>0</v>
      </c>
      <c r="I1607" s="186">
        <f>'INFO'!$D$6</f>
        <v>0</v>
      </c>
      <c r="J1607" s="186">
        <f>'INFO'!$D$7</f>
        <v>0</v>
      </c>
      <c r="K1607" t="s" s="187">
        <f>'INFO'!$D$8</f>
      </c>
      <c r="L1607" s="186">
        <f>'INFO'!$D$9</f>
        <v>0</v>
      </c>
      <c r="M1607" s="186">
        <f>'INFO'!$D$10</f>
        <v>0</v>
      </c>
      <c r="N1607" t="s" s="187">
        <f>'INFO'!$D$11</f>
      </c>
      <c r="O1607" s="186">
        <f>'INFO'!$D$13</f>
        <v>0</v>
      </c>
      <c r="P1607" s="186">
        <f>'INFO'!$D$14</f>
        <v>0</v>
      </c>
      <c r="Q1607" t="s" s="187">
        <f>'INFO'!$D$15</f>
      </c>
      <c r="R1607" s="188">
        <f>'INFO'!$D$17</f>
      </c>
      <c r="S1607" t="s" s="187">
        <f>'INFO'!$D$18</f>
      </c>
      <c r="T1607" t="s" s="187">
        <f>'INFO'!$D$19</f>
      </c>
      <c r="U1607" s="186">
        <f>'INFO'!$D$22</f>
        <v>0</v>
      </c>
      <c r="V1607" s="186">
        <f>'INFO'!$D$23</f>
        <v>0</v>
      </c>
      <c r="W1607" t="s" s="187">
        <f>'INFO'!$D$24</f>
      </c>
      <c r="X1607" s="186">
        <f>'INFO'!$D$25</f>
        <v>0</v>
      </c>
      <c r="Y1607" s="186">
        <f>'INFO'!$D$26</f>
        <v>0</v>
      </c>
      <c r="Z1607" s="186">
        <f>'INFO'!$D$27</f>
        <v>0</v>
      </c>
      <c r="AA1607" t="s" s="187">
        <f>'INFO'!$D$28</f>
      </c>
      <c r="AB1607" s="186">
        <f>'INFO'!$D$29</f>
        <v>0</v>
      </c>
      <c r="AC1607" s="189">
        <f>'INFO'!$J$10</f>
        <v>0</v>
      </c>
      <c r="AD1607" s="186">
        <f>'INFO'!$J$9</f>
        <v>0</v>
      </c>
      <c r="AE1607" s="186">
        <f>IF($G$1599&gt;0,10*$G$1599/D1607,0)</f>
        <v>0</v>
      </c>
    </row>
    <row r="1608" ht="15.35" customHeight="1">
      <c r="A1608" t="s" s="180">
        <v>590</v>
      </c>
      <c r="B1608" t="s" s="180">
        <v>200</v>
      </c>
      <c r="C1608" s="181">
        <v>10091</v>
      </c>
      <c r="D1608" s="182">
        <f>_xlfn.SUMIFS('HOLDS'!K1:K155,'HOLDS'!C1:C155,B1608)+_xlfn.SUMIFS('HOLDS'!K1:K155,'HOLDS'!C1:C155,"CH.GR.RDGSET")</f>
        <v>0</v>
      </c>
      <c r="E1608" t="s" s="183">
        <v>3</v>
      </c>
      <c r="F1608" s="184">
        <f>VLOOKUP(B1608,'HOLDS'!C1:T155,5,FALSE)</f>
        <v>165</v>
      </c>
      <c r="G1608" s="182">
        <f>_xlfn.SUMIFS('HOLDS'!K1:K155,'HOLDS'!C1:C155,B1608)</f>
        <v>0</v>
      </c>
      <c r="H1608" s="185">
        <f>F1608*G1608</f>
        <v>0</v>
      </c>
      <c r="I1608" s="186">
        <f>'INFO'!$D$6</f>
        <v>0</v>
      </c>
      <c r="J1608" s="186">
        <f>'INFO'!$D$7</f>
        <v>0</v>
      </c>
      <c r="K1608" t="s" s="187">
        <f>'INFO'!$D$8</f>
      </c>
      <c r="L1608" s="186">
        <f>'INFO'!$D$9</f>
        <v>0</v>
      </c>
      <c r="M1608" s="186">
        <f>'INFO'!$D$10</f>
        <v>0</v>
      </c>
      <c r="N1608" t="s" s="187">
        <f>'INFO'!$D$11</f>
      </c>
      <c r="O1608" s="186">
        <f>'INFO'!$D$13</f>
        <v>0</v>
      </c>
      <c r="P1608" s="186">
        <f>'INFO'!$D$14</f>
        <v>0</v>
      </c>
      <c r="Q1608" t="s" s="187">
        <f>'INFO'!$D$15</f>
      </c>
      <c r="R1608" s="188">
        <f>'INFO'!$D$17</f>
      </c>
      <c r="S1608" t="s" s="187">
        <f>'INFO'!$D$18</f>
      </c>
      <c r="T1608" t="s" s="187">
        <f>'INFO'!$D$19</f>
      </c>
      <c r="U1608" s="186">
        <f>'INFO'!$D$22</f>
        <v>0</v>
      </c>
      <c r="V1608" s="186">
        <f>'INFO'!$D$23</f>
        <v>0</v>
      </c>
      <c r="W1608" t="s" s="187">
        <f>'INFO'!$D$24</f>
      </c>
      <c r="X1608" s="186">
        <f>'INFO'!$D$25</f>
        <v>0</v>
      </c>
      <c r="Y1608" s="186">
        <f>'INFO'!$D$26</f>
        <v>0</v>
      </c>
      <c r="Z1608" s="186">
        <f>'INFO'!$D$27</f>
        <v>0</v>
      </c>
      <c r="AA1608" t="s" s="187">
        <f>'INFO'!$D$28</f>
      </c>
      <c r="AB1608" s="186">
        <f>'INFO'!$D$29</f>
        <v>0</v>
      </c>
      <c r="AC1608" s="189">
        <f>'INFO'!$J$10</f>
        <v>0</v>
      </c>
      <c r="AD1608" s="186">
        <f>'INFO'!$J$9</f>
        <v>0</v>
      </c>
      <c r="AE1608" s="186">
        <f>IF($G$1599&gt;0,10*$G$1599/D1608,0)</f>
        <v>0</v>
      </c>
    </row>
    <row r="1609" ht="15.35" customHeight="1">
      <c r="A1609" t="s" s="180">
        <v>591</v>
      </c>
      <c r="B1609" t="s" s="180">
        <v>202</v>
      </c>
      <c r="C1609" s="181">
        <v>10091</v>
      </c>
      <c r="D1609" s="182">
        <f>_xlfn.SUMIFS('HOLDS'!K1:K155,'HOLDS'!C1:C155,B1609)+_xlfn.SUMIFS('HOLDS'!K1:K155,'HOLDS'!C1:C155,"CH.GR.RDGSET")</f>
        <v>0</v>
      </c>
      <c r="E1609" t="s" s="183">
        <v>3</v>
      </c>
      <c r="F1609" s="184">
        <f>VLOOKUP(B1609,'HOLDS'!C1:T155,5,FALSE)</f>
        <v>203</v>
      </c>
      <c r="G1609" s="182">
        <f>_xlfn.SUMIFS('HOLDS'!K1:K155,'HOLDS'!C1:C155,B1609)</f>
        <v>0</v>
      </c>
      <c r="H1609" s="185">
        <f>F1609*G1609</f>
        <v>0</v>
      </c>
      <c r="I1609" s="186">
        <f>'INFO'!$D$6</f>
        <v>0</v>
      </c>
      <c r="J1609" s="186">
        <f>'INFO'!$D$7</f>
        <v>0</v>
      </c>
      <c r="K1609" t="s" s="187">
        <f>'INFO'!$D$8</f>
      </c>
      <c r="L1609" s="186">
        <f>'INFO'!$D$9</f>
        <v>0</v>
      </c>
      <c r="M1609" s="186">
        <f>'INFO'!$D$10</f>
        <v>0</v>
      </c>
      <c r="N1609" t="s" s="187">
        <f>'INFO'!$D$11</f>
      </c>
      <c r="O1609" s="186">
        <f>'INFO'!$D$13</f>
        <v>0</v>
      </c>
      <c r="P1609" s="186">
        <f>'INFO'!$D$14</f>
        <v>0</v>
      </c>
      <c r="Q1609" t="s" s="187">
        <f>'INFO'!$D$15</f>
      </c>
      <c r="R1609" s="188">
        <f>'INFO'!$D$17</f>
      </c>
      <c r="S1609" t="s" s="187">
        <f>'INFO'!$D$18</f>
      </c>
      <c r="T1609" t="s" s="187">
        <f>'INFO'!$D$19</f>
      </c>
      <c r="U1609" s="186">
        <f>'INFO'!$D$22</f>
        <v>0</v>
      </c>
      <c r="V1609" s="186">
        <f>'INFO'!$D$23</f>
        <v>0</v>
      </c>
      <c r="W1609" t="s" s="187">
        <f>'INFO'!$D$24</f>
      </c>
      <c r="X1609" s="186">
        <f>'INFO'!$D$25</f>
        <v>0</v>
      </c>
      <c r="Y1609" s="186">
        <f>'INFO'!$D$26</f>
        <v>0</v>
      </c>
      <c r="Z1609" s="186">
        <f>'INFO'!$D$27</f>
        <v>0</v>
      </c>
      <c r="AA1609" t="s" s="187">
        <f>'INFO'!$D$28</f>
      </c>
      <c r="AB1609" s="186">
        <f>'INFO'!$D$29</f>
        <v>0</v>
      </c>
      <c r="AC1609" s="189">
        <f>'INFO'!$J$10</f>
        <v>0</v>
      </c>
      <c r="AD1609" s="186">
        <f>'INFO'!$J$9</f>
        <v>0</v>
      </c>
      <c r="AE1609" s="186">
        <f>IF($G$1599&gt;0,10*$G$1599/D1609,0)</f>
        <v>0</v>
      </c>
    </row>
    <row r="1610" ht="15.35" customHeight="1">
      <c r="A1610" t="s" s="180">
        <v>592</v>
      </c>
      <c r="B1610" t="s" s="180">
        <v>205</v>
      </c>
      <c r="C1610" s="181">
        <v>10091</v>
      </c>
      <c r="D1610" s="182">
        <f>_xlfn.SUMIFS('HOLDS'!K1:K155,'HOLDS'!C1:C155,B1610)+_xlfn.SUMIFS('HOLDS'!K1:K155,'HOLDS'!C1:C155,"CH.GR.RDGSET")</f>
        <v>0</v>
      </c>
      <c r="E1610" t="s" s="183">
        <v>3</v>
      </c>
      <c r="F1610" s="184">
        <f>VLOOKUP(B1610,'HOLDS'!C1:T155,5,FALSE)</f>
        <v>195.5</v>
      </c>
      <c r="G1610" s="182">
        <f>_xlfn.SUMIFS('HOLDS'!K1:K155,'HOLDS'!C1:C155,B1610)</f>
        <v>0</v>
      </c>
      <c r="H1610" s="185">
        <f>F1610*G1610</f>
        <v>0</v>
      </c>
      <c r="I1610" s="186">
        <f>'INFO'!$D$6</f>
        <v>0</v>
      </c>
      <c r="J1610" s="186">
        <f>'INFO'!$D$7</f>
        <v>0</v>
      </c>
      <c r="K1610" t="s" s="187">
        <f>'INFO'!$D$8</f>
      </c>
      <c r="L1610" s="186">
        <f>'INFO'!$D$9</f>
        <v>0</v>
      </c>
      <c r="M1610" s="186">
        <f>'INFO'!$D$10</f>
        <v>0</v>
      </c>
      <c r="N1610" t="s" s="187">
        <f>'INFO'!$D$11</f>
      </c>
      <c r="O1610" s="186">
        <f>'INFO'!$D$13</f>
        <v>0</v>
      </c>
      <c r="P1610" s="186">
        <f>'INFO'!$D$14</f>
        <v>0</v>
      </c>
      <c r="Q1610" t="s" s="187">
        <f>'INFO'!$D$15</f>
      </c>
      <c r="R1610" s="188">
        <f>'INFO'!$D$17</f>
      </c>
      <c r="S1610" t="s" s="187">
        <f>'INFO'!$D$18</f>
      </c>
      <c r="T1610" t="s" s="187">
        <f>'INFO'!$D$19</f>
      </c>
      <c r="U1610" s="186">
        <f>'INFO'!$D$22</f>
        <v>0</v>
      </c>
      <c r="V1610" s="186">
        <f>'INFO'!$D$23</f>
        <v>0</v>
      </c>
      <c r="W1610" t="s" s="187">
        <f>'INFO'!$D$24</f>
      </c>
      <c r="X1610" s="186">
        <f>'INFO'!$D$25</f>
        <v>0</v>
      </c>
      <c r="Y1610" s="186">
        <f>'INFO'!$D$26</f>
        <v>0</v>
      </c>
      <c r="Z1610" s="186">
        <f>'INFO'!$D$27</f>
        <v>0</v>
      </c>
      <c r="AA1610" t="s" s="187">
        <f>'INFO'!$D$28</f>
      </c>
      <c r="AB1610" s="186">
        <f>'INFO'!$D$29</f>
        <v>0</v>
      </c>
      <c r="AC1610" s="189">
        <f>'INFO'!$J$10</f>
        <v>0</v>
      </c>
      <c r="AD1610" s="186">
        <f>'INFO'!$J$9</f>
        <v>0</v>
      </c>
      <c r="AE1610" s="186">
        <f>IF($G$1599&gt;0,10*$G$1599/D1610,0)</f>
        <v>0</v>
      </c>
    </row>
    <row r="1611" ht="15.35" customHeight="1">
      <c r="A1611" t="s" s="180">
        <v>593</v>
      </c>
      <c r="B1611" t="s" s="180">
        <v>207</v>
      </c>
      <c r="C1611" s="181">
        <v>10091</v>
      </c>
      <c r="D1611" s="182">
        <f>_xlfn.SUMIFS('HOLDS'!K1:K155,'HOLDS'!C1:C155,B1611)+_xlfn.SUMIFS('HOLDS'!K1:K155,'HOLDS'!C1:C155,"CH.GR.RDGSET")</f>
        <v>0</v>
      </c>
      <c r="E1611" t="s" s="183">
        <v>3</v>
      </c>
      <c r="F1611" s="184">
        <f>VLOOKUP(B1611,'HOLDS'!C1:T155,5,FALSE)</f>
        <v>237</v>
      </c>
      <c r="G1611" s="182">
        <f>_xlfn.SUMIFS('HOLDS'!K1:K155,'HOLDS'!C1:C155,B1611)</f>
        <v>0</v>
      </c>
      <c r="H1611" s="185">
        <f>F1611*G1611</f>
        <v>0</v>
      </c>
      <c r="I1611" s="186">
        <f>'INFO'!$D$6</f>
        <v>0</v>
      </c>
      <c r="J1611" s="186">
        <f>'INFO'!$D$7</f>
        <v>0</v>
      </c>
      <c r="K1611" t="s" s="187">
        <f>'INFO'!$D$8</f>
      </c>
      <c r="L1611" s="186">
        <f>'INFO'!$D$9</f>
        <v>0</v>
      </c>
      <c r="M1611" s="186">
        <f>'INFO'!$D$10</f>
        <v>0</v>
      </c>
      <c r="N1611" t="s" s="187">
        <f>'INFO'!$D$11</f>
      </c>
      <c r="O1611" s="186">
        <f>'INFO'!$D$13</f>
        <v>0</v>
      </c>
      <c r="P1611" s="186">
        <f>'INFO'!$D$14</f>
        <v>0</v>
      </c>
      <c r="Q1611" t="s" s="187">
        <f>'INFO'!$D$15</f>
      </c>
      <c r="R1611" s="188">
        <f>'INFO'!$D$17</f>
      </c>
      <c r="S1611" t="s" s="187">
        <f>'INFO'!$D$18</f>
      </c>
      <c r="T1611" t="s" s="187">
        <f>'INFO'!$D$19</f>
      </c>
      <c r="U1611" s="186">
        <f>'INFO'!$D$22</f>
        <v>0</v>
      </c>
      <c r="V1611" s="186">
        <f>'INFO'!$D$23</f>
        <v>0</v>
      </c>
      <c r="W1611" t="s" s="187">
        <f>'INFO'!$D$24</f>
      </c>
      <c r="X1611" s="186">
        <f>'INFO'!$D$25</f>
        <v>0</v>
      </c>
      <c r="Y1611" s="186">
        <f>'INFO'!$D$26</f>
        <v>0</v>
      </c>
      <c r="Z1611" s="186">
        <f>'INFO'!$D$27</f>
        <v>0</v>
      </c>
      <c r="AA1611" t="s" s="187">
        <f>'INFO'!$D$28</f>
      </c>
      <c r="AB1611" s="186">
        <f>'INFO'!$D$29</f>
        <v>0</v>
      </c>
      <c r="AC1611" s="189">
        <f>'INFO'!$J$10</f>
        <v>0</v>
      </c>
      <c r="AD1611" s="186">
        <f>'INFO'!$J$9</f>
        <v>0</v>
      </c>
      <c r="AE1611" s="186">
        <f>IF($G$1599&gt;0,10*$G$1599/D1611,0)</f>
        <v>0</v>
      </c>
    </row>
    <row r="1612" ht="15.35" customHeight="1">
      <c r="A1612" t="s" s="180">
        <v>594</v>
      </c>
      <c r="B1612" t="s" s="180">
        <v>209</v>
      </c>
      <c r="C1612" s="181">
        <v>10091</v>
      </c>
      <c r="D1612" s="182">
        <f>_xlfn.SUMIFS('HOLDS'!K1:K155,'HOLDS'!C1:C155,B1612)+_xlfn.SUMIFS('HOLDS'!K1:K155,'HOLDS'!C1:C155,"CH.GR.RDGSET")</f>
        <v>0</v>
      </c>
      <c r="E1612" t="s" s="183">
        <v>3</v>
      </c>
      <c r="F1612" s="184">
        <f>VLOOKUP(B1612,'HOLDS'!C1:T155,5,FALSE)</f>
        <v>210.5</v>
      </c>
      <c r="G1612" s="182">
        <f>_xlfn.SUMIFS('HOLDS'!K1:K155,'HOLDS'!C1:C155,B1612)</f>
        <v>0</v>
      </c>
      <c r="H1612" s="185">
        <f>F1612*G1612</f>
        <v>0</v>
      </c>
      <c r="I1612" s="186">
        <f>'INFO'!$D$6</f>
        <v>0</v>
      </c>
      <c r="J1612" s="186">
        <f>'INFO'!$D$7</f>
        <v>0</v>
      </c>
      <c r="K1612" t="s" s="187">
        <f>'INFO'!$D$8</f>
      </c>
      <c r="L1612" s="186">
        <f>'INFO'!$D$9</f>
        <v>0</v>
      </c>
      <c r="M1612" s="186">
        <f>'INFO'!$D$10</f>
        <v>0</v>
      </c>
      <c r="N1612" t="s" s="187">
        <f>'INFO'!$D$11</f>
      </c>
      <c r="O1612" s="186">
        <f>'INFO'!$D$13</f>
        <v>0</v>
      </c>
      <c r="P1612" s="186">
        <f>'INFO'!$D$14</f>
        <v>0</v>
      </c>
      <c r="Q1612" t="s" s="187">
        <f>'INFO'!$D$15</f>
      </c>
      <c r="R1612" s="188">
        <f>'INFO'!$D$17</f>
      </c>
      <c r="S1612" t="s" s="187">
        <f>'INFO'!$D$18</f>
      </c>
      <c r="T1612" t="s" s="187">
        <f>'INFO'!$D$19</f>
      </c>
      <c r="U1612" s="186">
        <f>'INFO'!$D$22</f>
        <v>0</v>
      </c>
      <c r="V1612" s="186">
        <f>'INFO'!$D$23</f>
        <v>0</v>
      </c>
      <c r="W1612" t="s" s="187">
        <f>'INFO'!$D$24</f>
      </c>
      <c r="X1612" s="186">
        <f>'INFO'!$D$25</f>
        <v>0</v>
      </c>
      <c r="Y1612" s="186">
        <f>'INFO'!$D$26</f>
        <v>0</v>
      </c>
      <c r="Z1612" s="186">
        <f>'INFO'!$D$27</f>
        <v>0</v>
      </c>
      <c r="AA1612" t="s" s="187">
        <f>'INFO'!$D$28</f>
      </c>
      <c r="AB1612" s="186">
        <f>'INFO'!$D$29</f>
        <v>0</v>
      </c>
      <c r="AC1612" s="189">
        <f>'INFO'!$J$10</f>
        <v>0</v>
      </c>
      <c r="AD1612" s="186">
        <f>'INFO'!$J$9</f>
        <v>0</v>
      </c>
      <c r="AE1612" s="186">
        <f>IF($G$1599&gt;0,10*$G$1599/D1612,0)</f>
        <v>0</v>
      </c>
    </row>
    <row r="1613" ht="15.35" customHeight="1">
      <c r="A1613" t="s" s="180">
        <v>595</v>
      </c>
      <c r="B1613" t="s" s="180">
        <v>211</v>
      </c>
      <c r="C1613" s="181">
        <v>10091</v>
      </c>
      <c r="D1613" s="182">
        <f>_xlfn.SUMIFS('HOLDS'!K1:K155,'HOLDS'!C1:C155,B1613)+_xlfn.SUMIFS('HOLDS'!K1:K155,'HOLDS'!C1:C155,"CH.GR.RDGSET")</f>
        <v>0</v>
      </c>
      <c r="E1613" t="s" s="183">
        <v>3</v>
      </c>
      <c r="F1613" s="184">
        <f>VLOOKUP(B1613,'HOLDS'!C1:T155,5,FALSE)</f>
        <v>212</v>
      </c>
      <c r="G1613" s="182">
        <f>_xlfn.SUMIFS('HOLDS'!K1:K155,'HOLDS'!C1:C155,B1613)</f>
        <v>0</v>
      </c>
      <c r="H1613" s="185">
        <f>F1613*G1613</f>
        <v>0</v>
      </c>
      <c r="I1613" s="186">
        <f>'INFO'!$D$6</f>
        <v>0</v>
      </c>
      <c r="J1613" s="186">
        <f>'INFO'!$D$7</f>
        <v>0</v>
      </c>
      <c r="K1613" t="s" s="187">
        <f>'INFO'!$D$8</f>
      </c>
      <c r="L1613" s="186">
        <f>'INFO'!$D$9</f>
        <v>0</v>
      </c>
      <c r="M1613" s="186">
        <f>'INFO'!$D$10</f>
        <v>0</v>
      </c>
      <c r="N1613" t="s" s="187">
        <f>'INFO'!$D$11</f>
      </c>
      <c r="O1613" s="186">
        <f>'INFO'!$D$13</f>
        <v>0</v>
      </c>
      <c r="P1613" s="186">
        <f>'INFO'!$D$14</f>
        <v>0</v>
      </c>
      <c r="Q1613" t="s" s="187">
        <f>'INFO'!$D$15</f>
      </c>
      <c r="R1613" s="188">
        <f>'INFO'!$D$17</f>
      </c>
      <c r="S1613" t="s" s="187">
        <f>'INFO'!$D$18</f>
      </c>
      <c r="T1613" t="s" s="187">
        <f>'INFO'!$D$19</f>
      </c>
      <c r="U1613" s="186">
        <f>'INFO'!$D$22</f>
        <v>0</v>
      </c>
      <c r="V1613" s="186">
        <f>'INFO'!$D$23</f>
        <v>0</v>
      </c>
      <c r="W1613" t="s" s="187">
        <f>'INFO'!$D$24</f>
      </c>
      <c r="X1613" s="186">
        <f>'INFO'!$D$25</f>
        <v>0</v>
      </c>
      <c r="Y1613" s="186">
        <f>'INFO'!$D$26</f>
        <v>0</v>
      </c>
      <c r="Z1613" s="186">
        <f>'INFO'!$D$27</f>
        <v>0</v>
      </c>
      <c r="AA1613" t="s" s="187">
        <f>'INFO'!$D$28</f>
      </c>
      <c r="AB1613" s="186">
        <f>'INFO'!$D$29</f>
        <v>0</v>
      </c>
      <c r="AC1613" s="189">
        <f>'INFO'!$J$10</f>
        <v>0</v>
      </c>
      <c r="AD1613" s="186">
        <f>'INFO'!$J$9</f>
        <v>0</v>
      </c>
      <c r="AE1613" s="186">
        <f>IF($G$1599&gt;0,10*$G$1599/D1613,0)</f>
        <v>0</v>
      </c>
    </row>
    <row r="1614" ht="15.35" customHeight="1">
      <c r="A1614" t="s" s="180">
        <v>596</v>
      </c>
      <c r="B1614" t="s" s="180">
        <v>213</v>
      </c>
      <c r="C1614" s="181">
        <v>10091</v>
      </c>
      <c r="D1614" s="182">
        <f>_xlfn.SUMIFS('HOLDS'!K1:K155,'HOLDS'!C1:C155,B1614)+_xlfn.SUMIFS('HOLDS'!K1:K155,'HOLDS'!C1:C155,"CH.GR.RDGSET")</f>
        <v>0</v>
      </c>
      <c r="E1614" t="s" s="183">
        <v>3</v>
      </c>
      <c r="F1614" s="184">
        <f>VLOOKUP(B1614,'HOLDS'!C1:T155,5,FALSE)</f>
        <v>155</v>
      </c>
      <c r="G1614" s="182">
        <f>_xlfn.SUMIFS('HOLDS'!K1:K155,'HOLDS'!C1:C155,B1614)</f>
        <v>0</v>
      </c>
      <c r="H1614" s="185">
        <f>F1614*G1614</f>
        <v>0</v>
      </c>
      <c r="I1614" s="186">
        <f>'INFO'!$D$6</f>
        <v>0</v>
      </c>
      <c r="J1614" s="186">
        <f>'INFO'!$D$7</f>
        <v>0</v>
      </c>
      <c r="K1614" t="s" s="187">
        <f>'INFO'!$D$8</f>
      </c>
      <c r="L1614" s="186">
        <f>'INFO'!$D$9</f>
        <v>0</v>
      </c>
      <c r="M1614" s="186">
        <f>'INFO'!$D$10</f>
        <v>0</v>
      </c>
      <c r="N1614" t="s" s="187">
        <f>'INFO'!$D$11</f>
      </c>
      <c r="O1614" s="186">
        <f>'INFO'!$D$13</f>
        <v>0</v>
      </c>
      <c r="P1614" s="186">
        <f>'INFO'!$D$14</f>
        <v>0</v>
      </c>
      <c r="Q1614" t="s" s="187">
        <f>'INFO'!$D$15</f>
      </c>
      <c r="R1614" s="188">
        <f>'INFO'!$D$17</f>
      </c>
      <c r="S1614" t="s" s="187">
        <f>'INFO'!$D$18</f>
      </c>
      <c r="T1614" t="s" s="187">
        <f>'INFO'!$D$19</f>
      </c>
      <c r="U1614" s="186">
        <f>'INFO'!$D$22</f>
        <v>0</v>
      </c>
      <c r="V1614" s="186">
        <f>'INFO'!$D$23</f>
        <v>0</v>
      </c>
      <c r="W1614" t="s" s="187">
        <f>'INFO'!$D$24</f>
      </c>
      <c r="X1614" s="186">
        <f>'INFO'!$D$25</f>
        <v>0</v>
      </c>
      <c r="Y1614" s="186">
        <f>'INFO'!$D$26</f>
        <v>0</v>
      </c>
      <c r="Z1614" s="186">
        <f>'INFO'!$D$27</f>
        <v>0</v>
      </c>
      <c r="AA1614" t="s" s="187">
        <f>'INFO'!$D$28</f>
      </c>
      <c r="AB1614" s="186">
        <f>'INFO'!$D$29</f>
        <v>0</v>
      </c>
      <c r="AC1614" s="189">
        <f>'INFO'!$J$10</f>
        <v>0</v>
      </c>
      <c r="AD1614" s="186">
        <f>'INFO'!$J$9</f>
        <v>0</v>
      </c>
      <c r="AE1614" s="186">
        <f>IF($G$1599&gt;0,10*$G$1599/D1614,0)</f>
        <v>0</v>
      </c>
    </row>
    <row r="1615" ht="15.35" customHeight="1">
      <c r="A1615" t="s" s="180">
        <v>597</v>
      </c>
      <c r="B1615" t="s" s="180">
        <v>215</v>
      </c>
      <c r="C1615" s="181">
        <v>10091</v>
      </c>
      <c r="D1615" s="182">
        <f>_xlfn.SUMIFS('HOLDS'!K1:K155,'HOLDS'!C1:C155,B1615)+_xlfn.SUMIFS('HOLDS'!K1:K155,'HOLDS'!C1:C155,"CH.GR.RDGSET")</f>
        <v>0</v>
      </c>
      <c r="E1615" t="s" s="183">
        <v>3</v>
      </c>
      <c r="F1615" s="184">
        <f>VLOOKUP(B1615,'HOLDS'!C1:T155,5,FALSE)</f>
        <v>153.5</v>
      </c>
      <c r="G1615" s="182">
        <f>_xlfn.SUMIFS('HOLDS'!K1:K155,'HOLDS'!C1:C155,B1615)</f>
        <v>0</v>
      </c>
      <c r="H1615" s="185">
        <f>F1615*G1615</f>
        <v>0</v>
      </c>
      <c r="I1615" s="186">
        <f>'INFO'!$D$6</f>
        <v>0</v>
      </c>
      <c r="J1615" s="186">
        <f>'INFO'!$D$7</f>
        <v>0</v>
      </c>
      <c r="K1615" t="s" s="187">
        <f>'INFO'!$D$8</f>
      </c>
      <c r="L1615" s="186">
        <f>'INFO'!$D$9</f>
        <v>0</v>
      </c>
      <c r="M1615" s="186">
        <f>'INFO'!$D$10</f>
        <v>0</v>
      </c>
      <c r="N1615" t="s" s="187">
        <f>'INFO'!$D$11</f>
      </c>
      <c r="O1615" s="186">
        <f>'INFO'!$D$13</f>
        <v>0</v>
      </c>
      <c r="P1615" s="186">
        <f>'INFO'!$D$14</f>
        <v>0</v>
      </c>
      <c r="Q1615" t="s" s="187">
        <f>'INFO'!$D$15</f>
      </c>
      <c r="R1615" s="188">
        <f>'INFO'!$D$17</f>
      </c>
      <c r="S1615" t="s" s="187">
        <f>'INFO'!$D$18</f>
      </c>
      <c r="T1615" t="s" s="187">
        <f>'INFO'!$D$19</f>
      </c>
      <c r="U1615" s="186">
        <f>'INFO'!$D$22</f>
        <v>0</v>
      </c>
      <c r="V1615" s="186">
        <f>'INFO'!$D$23</f>
        <v>0</v>
      </c>
      <c r="W1615" t="s" s="187">
        <f>'INFO'!$D$24</f>
      </c>
      <c r="X1615" s="186">
        <f>'INFO'!$D$25</f>
        <v>0</v>
      </c>
      <c r="Y1615" s="186">
        <f>'INFO'!$D$26</f>
        <v>0</v>
      </c>
      <c r="Z1615" s="186">
        <f>'INFO'!$D$27</f>
        <v>0</v>
      </c>
      <c r="AA1615" t="s" s="187">
        <f>'INFO'!$D$28</f>
      </c>
      <c r="AB1615" s="186">
        <f>'INFO'!$D$29</f>
        <v>0</v>
      </c>
      <c r="AC1615" s="189">
        <f>'INFO'!$J$10</f>
        <v>0</v>
      </c>
      <c r="AD1615" s="186">
        <f>'INFO'!$J$9</f>
        <v>0</v>
      </c>
      <c r="AE1615" s="186">
        <f>IF($G$1599&gt;0,10*$G$1599/D1615,0)</f>
        <v>0</v>
      </c>
    </row>
    <row r="1616" ht="15.35" customHeight="1">
      <c r="A1616" t="s" s="180">
        <v>598</v>
      </c>
      <c r="B1616" t="s" s="180">
        <v>217</v>
      </c>
      <c r="C1616" s="181">
        <v>10091</v>
      </c>
      <c r="D1616" s="182">
        <f>_xlfn.SUMIFS('HOLDS'!K1:K155,'HOLDS'!C1:C155,B1616)+_xlfn.SUMIFS('HOLDS'!K1:K155,'HOLDS'!C1:C155,"CH.GR.RDGSET")</f>
        <v>0</v>
      </c>
      <c r="E1616" t="s" s="183">
        <v>3</v>
      </c>
      <c r="F1616" s="184">
        <f>VLOOKUP(B1616,'HOLDS'!C1:T155,5,FALSE)</f>
        <v>162</v>
      </c>
      <c r="G1616" s="182">
        <f>_xlfn.SUMIFS('HOLDS'!K1:K155,'HOLDS'!C1:C155,B1616)</f>
        <v>0</v>
      </c>
      <c r="H1616" s="185">
        <f>F1616*G1616</f>
        <v>0</v>
      </c>
      <c r="I1616" s="186">
        <f>'INFO'!$D$6</f>
        <v>0</v>
      </c>
      <c r="J1616" s="186">
        <f>'INFO'!$D$7</f>
        <v>0</v>
      </c>
      <c r="K1616" t="s" s="187">
        <f>'INFO'!$D$8</f>
      </c>
      <c r="L1616" s="186">
        <f>'INFO'!$D$9</f>
        <v>0</v>
      </c>
      <c r="M1616" s="186">
        <f>'INFO'!$D$10</f>
        <v>0</v>
      </c>
      <c r="N1616" t="s" s="187">
        <f>'INFO'!$D$11</f>
      </c>
      <c r="O1616" s="186">
        <f>'INFO'!$D$13</f>
        <v>0</v>
      </c>
      <c r="P1616" s="186">
        <f>'INFO'!$D$14</f>
        <v>0</v>
      </c>
      <c r="Q1616" t="s" s="187">
        <f>'INFO'!$D$15</f>
      </c>
      <c r="R1616" s="188">
        <f>'INFO'!$D$17</f>
      </c>
      <c r="S1616" t="s" s="187">
        <f>'INFO'!$D$18</f>
      </c>
      <c r="T1616" t="s" s="187">
        <f>'INFO'!$D$19</f>
      </c>
      <c r="U1616" s="186">
        <f>'INFO'!$D$22</f>
        <v>0</v>
      </c>
      <c r="V1616" s="186">
        <f>'INFO'!$D$23</f>
        <v>0</v>
      </c>
      <c r="W1616" t="s" s="187">
        <f>'INFO'!$D$24</f>
      </c>
      <c r="X1616" s="186">
        <f>'INFO'!$D$25</f>
        <v>0</v>
      </c>
      <c r="Y1616" s="186">
        <f>'INFO'!$D$26</f>
        <v>0</v>
      </c>
      <c r="Z1616" s="186">
        <f>'INFO'!$D$27</f>
        <v>0</v>
      </c>
      <c r="AA1616" t="s" s="187">
        <f>'INFO'!$D$28</f>
      </c>
      <c r="AB1616" s="186">
        <f>'INFO'!$D$29</f>
        <v>0</v>
      </c>
      <c r="AC1616" s="189">
        <f>'INFO'!$J$10</f>
        <v>0</v>
      </c>
      <c r="AD1616" s="186">
        <f>'INFO'!$J$9</f>
        <v>0</v>
      </c>
      <c r="AE1616" s="186">
        <f>IF($G$1599&gt;0,10*$G$1599/D1616,0)</f>
        <v>0</v>
      </c>
    </row>
    <row r="1617" ht="15.35" customHeight="1">
      <c r="A1617" t="s" s="180">
        <v>599</v>
      </c>
      <c r="B1617" t="s" s="180">
        <v>219</v>
      </c>
      <c r="C1617" s="181">
        <v>10091</v>
      </c>
      <c r="D1617" s="182">
        <f>_xlfn.SUMIFS('HOLDS'!K1:K155,'HOLDS'!C1:C155,B1617)+_xlfn.SUMIFS('HOLDS'!K1:K155,'HOLDS'!C1:C155,"CH.GR.RDGSET")</f>
        <v>0</v>
      </c>
      <c r="E1617" t="s" s="183">
        <v>3</v>
      </c>
      <c r="F1617" s="184">
        <f>VLOOKUP(B1617,'HOLDS'!C1:T155,5,FALSE)</f>
        <v>204.5</v>
      </c>
      <c r="G1617" s="182">
        <f>_xlfn.SUMIFS('HOLDS'!K1:K155,'HOLDS'!C1:C155,B1617)</f>
        <v>0</v>
      </c>
      <c r="H1617" s="185">
        <f>F1617*G1617</f>
        <v>0</v>
      </c>
      <c r="I1617" s="186">
        <f>'INFO'!$D$6</f>
        <v>0</v>
      </c>
      <c r="J1617" s="186">
        <f>'INFO'!$D$7</f>
        <v>0</v>
      </c>
      <c r="K1617" t="s" s="187">
        <f>'INFO'!$D$8</f>
      </c>
      <c r="L1617" s="186">
        <f>'INFO'!$D$9</f>
        <v>0</v>
      </c>
      <c r="M1617" s="186">
        <f>'INFO'!$D$10</f>
        <v>0</v>
      </c>
      <c r="N1617" t="s" s="187">
        <f>'INFO'!$D$11</f>
      </c>
      <c r="O1617" s="186">
        <f>'INFO'!$D$13</f>
        <v>0</v>
      </c>
      <c r="P1617" s="186">
        <f>'INFO'!$D$14</f>
        <v>0</v>
      </c>
      <c r="Q1617" t="s" s="187">
        <f>'INFO'!$D$15</f>
      </c>
      <c r="R1617" s="188">
        <f>'INFO'!$D$17</f>
      </c>
      <c r="S1617" t="s" s="187">
        <f>'INFO'!$D$18</f>
      </c>
      <c r="T1617" t="s" s="187">
        <f>'INFO'!$D$19</f>
      </c>
      <c r="U1617" s="186">
        <f>'INFO'!$D$22</f>
        <v>0</v>
      </c>
      <c r="V1617" s="186">
        <f>'INFO'!$D$23</f>
        <v>0</v>
      </c>
      <c r="W1617" t="s" s="187">
        <f>'INFO'!$D$24</f>
      </c>
      <c r="X1617" s="186">
        <f>'INFO'!$D$25</f>
        <v>0</v>
      </c>
      <c r="Y1617" s="186">
        <f>'INFO'!$D$26</f>
        <v>0</v>
      </c>
      <c r="Z1617" s="186">
        <f>'INFO'!$D$27</f>
        <v>0</v>
      </c>
      <c r="AA1617" t="s" s="187">
        <f>'INFO'!$D$28</f>
      </c>
      <c r="AB1617" s="186">
        <f>'INFO'!$D$29</f>
        <v>0</v>
      </c>
      <c r="AC1617" s="189">
        <f>'INFO'!$J$10</f>
        <v>0</v>
      </c>
      <c r="AD1617" s="186">
        <f>'INFO'!$J$9</f>
        <v>0</v>
      </c>
      <c r="AE1617" s="186">
        <f>IF($G$1599&gt;0,10*$G$1599/D1617,0)</f>
        <v>0</v>
      </c>
    </row>
    <row r="1618" ht="15.35" customHeight="1">
      <c r="A1618" t="s" s="180">
        <v>600</v>
      </c>
      <c r="B1618" t="s" s="180">
        <v>221</v>
      </c>
      <c r="C1618" s="181">
        <v>10091</v>
      </c>
      <c r="D1618" s="182">
        <f>_xlfn.SUMIFS('HOLDS'!K1:K155,'HOLDS'!C1:C155,B1618)+_xlfn.SUMIFS('HOLDS'!K1:K155,'HOLDS'!C1:C155,"CH.GR.RDGSET")</f>
        <v>0</v>
      </c>
      <c r="E1618" t="s" s="183">
        <v>3</v>
      </c>
      <c r="F1618" s="184">
        <f>VLOOKUP(B1618,'HOLDS'!C1:T155,5,FALSE)</f>
        <v>193</v>
      </c>
      <c r="G1618" s="182">
        <f>_xlfn.SUMIFS('HOLDS'!K1:K155,'HOLDS'!C1:C155,B1618)</f>
        <v>0</v>
      </c>
      <c r="H1618" s="185">
        <f>F1618*G1618</f>
        <v>0</v>
      </c>
      <c r="I1618" s="186">
        <f>'INFO'!$D$6</f>
        <v>0</v>
      </c>
      <c r="J1618" s="186">
        <f>'INFO'!$D$7</f>
        <v>0</v>
      </c>
      <c r="K1618" t="s" s="187">
        <f>'INFO'!$D$8</f>
      </c>
      <c r="L1618" s="186">
        <f>'INFO'!$D$9</f>
        <v>0</v>
      </c>
      <c r="M1618" s="186">
        <f>'INFO'!$D$10</f>
        <v>0</v>
      </c>
      <c r="N1618" t="s" s="187">
        <f>'INFO'!$D$11</f>
      </c>
      <c r="O1618" s="186">
        <f>'INFO'!$D$13</f>
        <v>0</v>
      </c>
      <c r="P1618" s="186">
        <f>'INFO'!$D$14</f>
        <v>0</v>
      </c>
      <c r="Q1618" t="s" s="187">
        <f>'INFO'!$D$15</f>
      </c>
      <c r="R1618" s="188">
        <f>'INFO'!$D$17</f>
      </c>
      <c r="S1618" t="s" s="187">
        <f>'INFO'!$D$18</f>
      </c>
      <c r="T1618" t="s" s="187">
        <f>'INFO'!$D$19</f>
      </c>
      <c r="U1618" s="186">
        <f>'INFO'!$D$22</f>
        <v>0</v>
      </c>
      <c r="V1618" s="186">
        <f>'INFO'!$D$23</f>
        <v>0</v>
      </c>
      <c r="W1618" t="s" s="187">
        <f>'INFO'!$D$24</f>
      </c>
      <c r="X1618" s="186">
        <f>'INFO'!$D$25</f>
        <v>0</v>
      </c>
      <c r="Y1618" s="186">
        <f>'INFO'!$D$26</f>
        <v>0</v>
      </c>
      <c r="Z1618" s="186">
        <f>'INFO'!$D$27</f>
        <v>0</v>
      </c>
      <c r="AA1618" t="s" s="187">
        <f>'INFO'!$D$28</f>
      </c>
      <c r="AB1618" s="186">
        <f>'INFO'!$D$29</f>
        <v>0</v>
      </c>
      <c r="AC1618" s="189">
        <f>'INFO'!$J$10</f>
        <v>0</v>
      </c>
      <c r="AD1618" s="186">
        <f>'INFO'!$J$9</f>
        <v>0</v>
      </c>
      <c r="AE1618" s="186">
        <f>IF($G$1599&gt;0,10*$G$1599/D1618,0)</f>
        <v>0</v>
      </c>
    </row>
    <row r="1619" ht="15.35" customHeight="1">
      <c r="A1619" t="s" s="180">
        <v>601</v>
      </c>
      <c r="B1619" t="s" s="180">
        <v>223</v>
      </c>
      <c r="C1619" s="181">
        <v>10091</v>
      </c>
      <c r="D1619" s="182">
        <f>_xlfn.SUMIFS('HOLDS'!K1:K155,'HOLDS'!C1:C155,B1619)+_xlfn.SUMIFS('HOLDS'!K1:K155,'HOLDS'!C1:C155,"CH.GR.RDGSET")</f>
        <v>0</v>
      </c>
      <c r="E1619" t="s" s="183">
        <v>3</v>
      </c>
      <c r="F1619" s="184">
        <f>VLOOKUP(B1619,'HOLDS'!C1:T155,5,FALSE)</f>
        <v>160.5</v>
      </c>
      <c r="G1619" s="182">
        <f>_xlfn.SUMIFS('HOLDS'!K1:K155,'HOLDS'!C1:C155,B1619)</f>
        <v>0</v>
      </c>
      <c r="H1619" s="185">
        <f>F1619*G1619</f>
        <v>0</v>
      </c>
      <c r="I1619" s="186">
        <f>'INFO'!$D$6</f>
        <v>0</v>
      </c>
      <c r="J1619" s="186">
        <f>'INFO'!$D$7</f>
        <v>0</v>
      </c>
      <c r="K1619" t="s" s="187">
        <f>'INFO'!$D$8</f>
      </c>
      <c r="L1619" s="186">
        <f>'INFO'!$D$9</f>
        <v>0</v>
      </c>
      <c r="M1619" s="186">
        <f>'INFO'!$D$10</f>
        <v>0</v>
      </c>
      <c r="N1619" t="s" s="187">
        <f>'INFO'!$D$11</f>
      </c>
      <c r="O1619" s="186">
        <f>'INFO'!$D$13</f>
        <v>0</v>
      </c>
      <c r="P1619" s="186">
        <f>'INFO'!$D$14</f>
        <v>0</v>
      </c>
      <c r="Q1619" t="s" s="187">
        <f>'INFO'!$D$15</f>
      </c>
      <c r="R1619" s="188">
        <f>'INFO'!$D$17</f>
      </c>
      <c r="S1619" t="s" s="187">
        <f>'INFO'!$D$18</f>
      </c>
      <c r="T1619" t="s" s="187">
        <f>'INFO'!$D$19</f>
      </c>
      <c r="U1619" s="186">
        <f>'INFO'!$D$22</f>
        <v>0</v>
      </c>
      <c r="V1619" s="186">
        <f>'INFO'!$D$23</f>
        <v>0</v>
      </c>
      <c r="W1619" t="s" s="187">
        <f>'INFO'!$D$24</f>
      </c>
      <c r="X1619" s="186">
        <f>'INFO'!$D$25</f>
        <v>0</v>
      </c>
      <c r="Y1619" s="186">
        <f>'INFO'!$D$26</f>
        <v>0</v>
      </c>
      <c r="Z1619" s="186">
        <f>'INFO'!$D$27</f>
        <v>0</v>
      </c>
      <c r="AA1619" t="s" s="187">
        <f>'INFO'!$D$28</f>
      </c>
      <c r="AB1619" s="186">
        <f>'INFO'!$D$29</f>
        <v>0</v>
      </c>
      <c r="AC1619" s="189">
        <f>'INFO'!$J$10</f>
        <v>0</v>
      </c>
      <c r="AD1619" s="186">
        <f>'INFO'!$J$9</f>
        <v>0</v>
      </c>
      <c r="AE1619" s="186">
        <f>IF($G$1599&gt;0,10*$G$1599/D1619,0)</f>
        <v>0</v>
      </c>
    </row>
    <row r="1620" ht="15.35" customHeight="1">
      <c r="A1620" t="s" s="180">
        <v>602</v>
      </c>
      <c r="B1620" t="s" s="180">
        <v>225</v>
      </c>
      <c r="C1620" s="181">
        <v>10091</v>
      </c>
      <c r="D1620" s="182">
        <f>_xlfn.SUMIFS('HOLDS'!K1:K155,'HOLDS'!C1:C155,B1620)+_xlfn.SUMIFS('HOLDS'!K1:K155,'HOLDS'!C1:C155,"CH.GR.RDGSET")</f>
        <v>0</v>
      </c>
      <c r="E1620" t="s" s="183">
        <v>3</v>
      </c>
      <c r="F1620" s="184">
        <f>VLOOKUP(B1620,'HOLDS'!C1:T155,5,FALSE)</f>
        <v>182</v>
      </c>
      <c r="G1620" s="182">
        <f>_xlfn.SUMIFS('HOLDS'!K1:K155,'HOLDS'!C1:C155,B1620)</f>
        <v>0</v>
      </c>
      <c r="H1620" s="185">
        <f>F1620*G1620</f>
        <v>0</v>
      </c>
      <c r="I1620" s="186">
        <f>'INFO'!$D$6</f>
        <v>0</v>
      </c>
      <c r="J1620" s="186">
        <f>'INFO'!$D$7</f>
        <v>0</v>
      </c>
      <c r="K1620" t="s" s="187">
        <f>'INFO'!$D$8</f>
      </c>
      <c r="L1620" s="186">
        <f>'INFO'!$D$9</f>
        <v>0</v>
      </c>
      <c r="M1620" s="186">
        <f>'INFO'!$D$10</f>
        <v>0</v>
      </c>
      <c r="N1620" t="s" s="187">
        <f>'INFO'!$D$11</f>
      </c>
      <c r="O1620" s="186">
        <f>'INFO'!$D$13</f>
        <v>0</v>
      </c>
      <c r="P1620" s="186">
        <f>'INFO'!$D$14</f>
        <v>0</v>
      </c>
      <c r="Q1620" t="s" s="187">
        <f>'INFO'!$D$15</f>
      </c>
      <c r="R1620" s="188">
        <f>'INFO'!$D$17</f>
      </c>
      <c r="S1620" t="s" s="187">
        <f>'INFO'!$D$18</f>
      </c>
      <c r="T1620" t="s" s="187">
        <f>'INFO'!$D$19</f>
      </c>
      <c r="U1620" s="186">
        <f>'INFO'!$D$22</f>
        <v>0</v>
      </c>
      <c r="V1620" s="186">
        <f>'INFO'!$D$23</f>
        <v>0</v>
      </c>
      <c r="W1620" t="s" s="187">
        <f>'INFO'!$D$24</f>
      </c>
      <c r="X1620" s="186">
        <f>'INFO'!$D$25</f>
        <v>0</v>
      </c>
      <c r="Y1620" s="186">
        <f>'INFO'!$D$26</f>
        <v>0</v>
      </c>
      <c r="Z1620" s="186">
        <f>'INFO'!$D$27</f>
        <v>0</v>
      </c>
      <c r="AA1620" t="s" s="187">
        <f>'INFO'!$D$28</f>
      </c>
      <c r="AB1620" s="186">
        <f>'INFO'!$D$29</f>
        <v>0</v>
      </c>
      <c r="AC1620" s="189">
        <f>'INFO'!$J$10</f>
        <v>0</v>
      </c>
      <c r="AD1620" s="186">
        <f>'INFO'!$J$9</f>
        <v>0</v>
      </c>
      <c r="AE1620" s="186">
        <f>IF($G$1599&gt;0,10*$G$1599/D1620,0)</f>
        <v>0</v>
      </c>
    </row>
    <row r="1621" ht="15.35" customHeight="1">
      <c r="A1621" t="s" s="180">
        <v>603</v>
      </c>
      <c r="B1621" t="s" s="180">
        <v>227</v>
      </c>
      <c r="C1621" s="181">
        <v>10091</v>
      </c>
      <c r="D1621" s="182">
        <f>_xlfn.SUMIFS('HOLDS'!K1:K155,'HOLDS'!C1:C155,B1621)+_xlfn.SUMIFS('HOLDS'!K1:K155,'HOLDS'!C1:C155,"CH.GR.RDGSET")</f>
        <v>0</v>
      </c>
      <c r="E1621" t="s" s="183">
        <v>3</v>
      </c>
      <c r="F1621" s="184">
        <f>VLOOKUP(B1621,'HOLDS'!C1:T155,5,FALSE)</f>
        <v>145</v>
      </c>
      <c r="G1621" s="182">
        <f>_xlfn.SUMIFS('HOLDS'!K1:K155,'HOLDS'!C1:C155,B1621)</f>
        <v>0</v>
      </c>
      <c r="H1621" s="185">
        <f>F1621*G1621</f>
        <v>0</v>
      </c>
      <c r="I1621" s="186">
        <f>'INFO'!$D$6</f>
        <v>0</v>
      </c>
      <c r="J1621" s="186">
        <f>'INFO'!$D$7</f>
        <v>0</v>
      </c>
      <c r="K1621" t="s" s="187">
        <f>'INFO'!$D$8</f>
      </c>
      <c r="L1621" s="186">
        <f>'INFO'!$D$9</f>
        <v>0</v>
      </c>
      <c r="M1621" s="186">
        <f>'INFO'!$D$10</f>
        <v>0</v>
      </c>
      <c r="N1621" t="s" s="187">
        <f>'INFO'!$D$11</f>
      </c>
      <c r="O1621" s="186">
        <f>'INFO'!$D$13</f>
        <v>0</v>
      </c>
      <c r="P1621" s="186">
        <f>'INFO'!$D$14</f>
        <v>0</v>
      </c>
      <c r="Q1621" t="s" s="187">
        <f>'INFO'!$D$15</f>
      </c>
      <c r="R1621" s="188">
        <f>'INFO'!$D$17</f>
      </c>
      <c r="S1621" t="s" s="187">
        <f>'INFO'!$D$18</f>
      </c>
      <c r="T1621" t="s" s="187">
        <f>'INFO'!$D$19</f>
      </c>
      <c r="U1621" s="186">
        <f>'INFO'!$D$22</f>
        <v>0</v>
      </c>
      <c r="V1621" s="186">
        <f>'INFO'!$D$23</f>
        <v>0</v>
      </c>
      <c r="W1621" t="s" s="187">
        <f>'INFO'!$D$24</f>
      </c>
      <c r="X1621" s="186">
        <f>'INFO'!$D$25</f>
        <v>0</v>
      </c>
      <c r="Y1621" s="186">
        <f>'INFO'!$D$26</f>
        <v>0</v>
      </c>
      <c r="Z1621" s="186">
        <f>'INFO'!$D$27</f>
        <v>0</v>
      </c>
      <c r="AA1621" t="s" s="187">
        <f>'INFO'!$D$28</f>
      </c>
      <c r="AB1621" s="186">
        <f>'INFO'!$D$29</f>
        <v>0</v>
      </c>
      <c r="AC1621" s="189">
        <f>'INFO'!$J$10</f>
        <v>0</v>
      </c>
      <c r="AD1621" s="186">
        <f>'INFO'!$J$9</f>
        <v>0</v>
      </c>
      <c r="AE1621" s="186">
        <f>IF($G$1599&gt;0,10*$G$1599/D1621,0)</f>
        <v>0</v>
      </c>
    </row>
    <row r="1622" ht="15.35" customHeight="1">
      <c r="A1622" t="s" s="180">
        <v>604</v>
      </c>
      <c r="B1622" t="s" s="180">
        <v>229</v>
      </c>
      <c r="C1622" s="181">
        <v>10091</v>
      </c>
      <c r="D1622" s="182">
        <f>_xlfn.SUMIFS('HOLDS'!K1:K155,'HOLDS'!C1:C155,B1622)+_xlfn.SUMIFS('HOLDS'!K1:K155,'HOLDS'!C1:C155,"CH.GR.RDGSET")</f>
        <v>0</v>
      </c>
      <c r="E1622" t="s" s="183">
        <v>3</v>
      </c>
      <c r="F1622" s="184">
        <f>VLOOKUP(B1622,'HOLDS'!C1:T155,5,FALSE)</f>
        <v>153</v>
      </c>
      <c r="G1622" s="182">
        <f>_xlfn.SUMIFS('HOLDS'!K1:K155,'HOLDS'!C1:C155,B1622)</f>
        <v>0</v>
      </c>
      <c r="H1622" s="185">
        <f>F1622*G1622</f>
        <v>0</v>
      </c>
      <c r="I1622" s="186">
        <f>'INFO'!$D$6</f>
        <v>0</v>
      </c>
      <c r="J1622" s="186">
        <f>'INFO'!$D$7</f>
        <v>0</v>
      </c>
      <c r="K1622" t="s" s="187">
        <f>'INFO'!$D$8</f>
      </c>
      <c r="L1622" s="186">
        <f>'INFO'!$D$9</f>
        <v>0</v>
      </c>
      <c r="M1622" s="186">
        <f>'INFO'!$D$10</f>
        <v>0</v>
      </c>
      <c r="N1622" t="s" s="187">
        <f>'INFO'!$D$11</f>
      </c>
      <c r="O1622" s="186">
        <f>'INFO'!$D$13</f>
        <v>0</v>
      </c>
      <c r="P1622" s="186">
        <f>'INFO'!$D$14</f>
        <v>0</v>
      </c>
      <c r="Q1622" t="s" s="187">
        <f>'INFO'!$D$15</f>
      </c>
      <c r="R1622" s="188">
        <f>'INFO'!$D$17</f>
      </c>
      <c r="S1622" t="s" s="187">
        <f>'INFO'!$D$18</f>
      </c>
      <c r="T1622" t="s" s="187">
        <f>'INFO'!$D$19</f>
      </c>
      <c r="U1622" s="186">
        <f>'INFO'!$D$22</f>
        <v>0</v>
      </c>
      <c r="V1622" s="186">
        <f>'INFO'!$D$23</f>
        <v>0</v>
      </c>
      <c r="W1622" t="s" s="187">
        <f>'INFO'!$D$24</f>
      </c>
      <c r="X1622" s="186">
        <f>'INFO'!$D$25</f>
        <v>0</v>
      </c>
      <c r="Y1622" s="186">
        <f>'INFO'!$D$26</f>
        <v>0</v>
      </c>
      <c r="Z1622" s="186">
        <f>'INFO'!$D$27</f>
        <v>0</v>
      </c>
      <c r="AA1622" t="s" s="187">
        <f>'INFO'!$D$28</f>
      </c>
      <c r="AB1622" s="186">
        <f>'INFO'!$D$29</f>
        <v>0</v>
      </c>
      <c r="AC1622" s="189">
        <f>'INFO'!$J$10</f>
        <v>0</v>
      </c>
      <c r="AD1622" s="186">
        <f>'INFO'!$J$9</f>
        <v>0</v>
      </c>
      <c r="AE1622" s="186">
        <f>IF($G$1599&gt;0,10*$G$1599/D1622,0)</f>
        <v>0</v>
      </c>
    </row>
    <row r="1623" ht="15.35" customHeight="1">
      <c r="A1623" t="s" s="180">
        <v>605</v>
      </c>
      <c r="B1623" t="s" s="180">
        <v>231</v>
      </c>
      <c r="C1623" s="181">
        <v>10091</v>
      </c>
      <c r="D1623" s="182">
        <f>_xlfn.SUMIFS('HOLDS'!K1:K155,'HOLDS'!C1:C155,B1623)+_xlfn.SUMIFS('HOLDS'!K1:K155,'HOLDS'!C1:C155,"CH.GR.RDGSET")</f>
        <v>0</v>
      </c>
      <c r="E1623" t="s" s="183">
        <v>3</v>
      </c>
      <c r="F1623" s="184">
        <f>VLOOKUP(B1623,'HOLDS'!C1:T155,5,FALSE)</f>
        <v>165.5</v>
      </c>
      <c r="G1623" s="182">
        <f>_xlfn.SUMIFS('HOLDS'!K1:K155,'HOLDS'!C1:C155,B1623)</f>
        <v>0</v>
      </c>
      <c r="H1623" s="185">
        <f>F1623*G1623</f>
        <v>0</v>
      </c>
      <c r="I1623" s="186">
        <f>'INFO'!$D$6</f>
        <v>0</v>
      </c>
      <c r="J1623" s="186">
        <f>'INFO'!$D$7</f>
        <v>0</v>
      </c>
      <c r="K1623" t="s" s="187">
        <f>'INFO'!$D$8</f>
      </c>
      <c r="L1623" s="186">
        <f>'INFO'!$D$9</f>
        <v>0</v>
      </c>
      <c r="M1623" s="186">
        <f>'INFO'!$D$10</f>
        <v>0</v>
      </c>
      <c r="N1623" t="s" s="187">
        <f>'INFO'!$D$11</f>
      </c>
      <c r="O1623" s="186">
        <f>'INFO'!$D$13</f>
        <v>0</v>
      </c>
      <c r="P1623" s="186">
        <f>'INFO'!$D$14</f>
        <v>0</v>
      </c>
      <c r="Q1623" t="s" s="187">
        <f>'INFO'!$D$15</f>
      </c>
      <c r="R1623" s="188">
        <f>'INFO'!$D$17</f>
      </c>
      <c r="S1623" t="s" s="187">
        <f>'INFO'!$D$18</f>
      </c>
      <c r="T1623" t="s" s="187">
        <f>'INFO'!$D$19</f>
      </c>
      <c r="U1623" s="186">
        <f>'INFO'!$D$22</f>
        <v>0</v>
      </c>
      <c r="V1623" s="186">
        <f>'INFO'!$D$23</f>
        <v>0</v>
      </c>
      <c r="W1623" t="s" s="187">
        <f>'INFO'!$D$24</f>
      </c>
      <c r="X1623" s="186">
        <f>'INFO'!$D$25</f>
        <v>0</v>
      </c>
      <c r="Y1623" s="186">
        <f>'INFO'!$D$26</f>
        <v>0</v>
      </c>
      <c r="Z1623" s="186">
        <f>'INFO'!$D$27</f>
        <v>0</v>
      </c>
      <c r="AA1623" t="s" s="187">
        <f>'INFO'!$D$28</f>
      </c>
      <c r="AB1623" s="186">
        <f>'INFO'!$D$29</f>
        <v>0</v>
      </c>
      <c r="AC1623" s="189">
        <f>'INFO'!$J$10</f>
        <v>0</v>
      </c>
      <c r="AD1623" s="186">
        <f>'INFO'!$J$9</f>
        <v>0</v>
      </c>
      <c r="AE1623" s="186">
        <f>IF($G$1599&gt;0,10*$G$1599/D1623,0)</f>
        <v>0</v>
      </c>
    </row>
    <row r="1624" ht="15.35" customHeight="1">
      <c r="A1624" t="s" s="180">
        <v>606</v>
      </c>
      <c r="B1624" t="s" s="180">
        <v>233</v>
      </c>
      <c r="C1624" s="181">
        <v>10091</v>
      </c>
      <c r="D1624" s="182">
        <f>_xlfn.SUMIFS('HOLDS'!K1:K155,'HOLDS'!C1:C155,B1624)+_xlfn.SUMIFS('HOLDS'!K1:K155,'HOLDS'!C1:C155,"CH.GR.RDGSET")</f>
        <v>0</v>
      </c>
      <c r="E1624" t="s" s="183">
        <v>3</v>
      </c>
      <c r="F1624" s="184">
        <f>VLOOKUP(B1624,'HOLDS'!C1:T155,5,FALSE)</f>
        <v>167</v>
      </c>
      <c r="G1624" s="182">
        <f>_xlfn.SUMIFS('HOLDS'!K1:K155,'HOLDS'!C1:C155,B1624)</f>
        <v>0</v>
      </c>
      <c r="H1624" s="185">
        <f>F1624*G1624</f>
        <v>0</v>
      </c>
      <c r="I1624" s="186">
        <f>'INFO'!$D$6</f>
        <v>0</v>
      </c>
      <c r="J1624" s="186">
        <f>'INFO'!$D$7</f>
        <v>0</v>
      </c>
      <c r="K1624" t="s" s="187">
        <f>'INFO'!$D$8</f>
      </c>
      <c r="L1624" s="186">
        <f>'INFO'!$D$9</f>
        <v>0</v>
      </c>
      <c r="M1624" s="186">
        <f>'INFO'!$D$10</f>
        <v>0</v>
      </c>
      <c r="N1624" t="s" s="187">
        <f>'INFO'!$D$11</f>
      </c>
      <c r="O1624" s="186">
        <f>'INFO'!$D$13</f>
        <v>0</v>
      </c>
      <c r="P1624" s="186">
        <f>'INFO'!$D$14</f>
        <v>0</v>
      </c>
      <c r="Q1624" t="s" s="187">
        <f>'INFO'!$D$15</f>
      </c>
      <c r="R1624" s="188">
        <f>'INFO'!$D$17</f>
      </c>
      <c r="S1624" t="s" s="187">
        <f>'INFO'!$D$18</f>
      </c>
      <c r="T1624" t="s" s="187">
        <f>'INFO'!$D$19</f>
      </c>
      <c r="U1624" s="186">
        <f>'INFO'!$D$22</f>
        <v>0</v>
      </c>
      <c r="V1624" s="186">
        <f>'INFO'!$D$23</f>
        <v>0</v>
      </c>
      <c r="W1624" t="s" s="187">
        <f>'INFO'!$D$24</f>
      </c>
      <c r="X1624" s="186">
        <f>'INFO'!$D$25</f>
        <v>0</v>
      </c>
      <c r="Y1624" s="186">
        <f>'INFO'!$D$26</f>
        <v>0</v>
      </c>
      <c r="Z1624" s="186">
        <f>'INFO'!$D$27</f>
        <v>0</v>
      </c>
      <c r="AA1624" t="s" s="187">
        <f>'INFO'!$D$28</f>
      </c>
      <c r="AB1624" s="186">
        <f>'INFO'!$D$29</f>
        <v>0</v>
      </c>
      <c r="AC1624" s="189">
        <f>'INFO'!$J$10</f>
        <v>0</v>
      </c>
      <c r="AD1624" s="186">
        <f>'INFO'!$J$9</f>
        <v>0</v>
      </c>
      <c r="AE1624" s="186">
        <f>IF($G$1599&gt;0,10*$G$1599/D1624,0)</f>
        <v>0</v>
      </c>
    </row>
    <row r="1625" ht="15.35" customHeight="1">
      <c r="A1625" t="s" s="180">
        <v>607</v>
      </c>
      <c r="B1625" t="s" s="180">
        <v>235</v>
      </c>
      <c r="C1625" s="181">
        <v>10091</v>
      </c>
      <c r="D1625" s="182">
        <f>_xlfn.SUMIFS('HOLDS'!K1:K155,'HOLDS'!C1:C155,B1625)+_xlfn.SUMIFS('HOLDS'!K1:K155,'HOLDS'!C1:C155,"CH.GR.RDGSET")</f>
        <v>0</v>
      </c>
      <c r="E1625" t="s" s="183">
        <v>3</v>
      </c>
      <c r="F1625" s="184">
        <f>VLOOKUP(B1625,'HOLDS'!C1:T155,5,FALSE)</f>
        <v>150</v>
      </c>
      <c r="G1625" s="182">
        <f>_xlfn.SUMIFS('HOLDS'!K1:K155,'HOLDS'!C1:C155,B1625)</f>
        <v>0</v>
      </c>
      <c r="H1625" s="185">
        <f>F1625*G1625</f>
        <v>0</v>
      </c>
      <c r="I1625" s="186">
        <f>'INFO'!$D$6</f>
        <v>0</v>
      </c>
      <c r="J1625" s="186">
        <f>'INFO'!$D$7</f>
        <v>0</v>
      </c>
      <c r="K1625" t="s" s="187">
        <f>'INFO'!$D$8</f>
      </c>
      <c r="L1625" s="186">
        <f>'INFO'!$D$9</f>
        <v>0</v>
      </c>
      <c r="M1625" s="186">
        <f>'INFO'!$D$10</f>
        <v>0</v>
      </c>
      <c r="N1625" t="s" s="187">
        <f>'INFO'!$D$11</f>
      </c>
      <c r="O1625" s="186">
        <f>'INFO'!$D$13</f>
        <v>0</v>
      </c>
      <c r="P1625" s="186">
        <f>'INFO'!$D$14</f>
        <v>0</v>
      </c>
      <c r="Q1625" t="s" s="187">
        <f>'INFO'!$D$15</f>
      </c>
      <c r="R1625" s="188">
        <f>'INFO'!$D$17</f>
      </c>
      <c r="S1625" t="s" s="187">
        <f>'INFO'!$D$18</f>
      </c>
      <c r="T1625" t="s" s="187">
        <f>'INFO'!$D$19</f>
      </c>
      <c r="U1625" s="186">
        <f>'INFO'!$D$22</f>
        <v>0</v>
      </c>
      <c r="V1625" s="186">
        <f>'INFO'!$D$23</f>
        <v>0</v>
      </c>
      <c r="W1625" t="s" s="187">
        <f>'INFO'!$D$24</f>
      </c>
      <c r="X1625" s="186">
        <f>'INFO'!$D$25</f>
        <v>0</v>
      </c>
      <c r="Y1625" s="186">
        <f>'INFO'!$D$26</f>
        <v>0</v>
      </c>
      <c r="Z1625" s="186">
        <f>'INFO'!$D$27</f>
        <v>0</v>
      </c>
      <c r="AA1625" t="s" s="187">
        <f>'INFO'!$D$28</f>
      </c>
      <c r="AB1625" s="186">
        <f>'INFO'!$D$29</f>
        <v>0</v>
      </c>
      <c r="AC1625" s="189">
        <f>'INFO'!$J$10</f>
        <v>0</v>
      </c>
      <c r="AD1625" s="186">
        <f>'INFO'!$J$9</f>
        <v>0</v>
      </c>
      <c r="AE1625" s="186">
        <f>IF($G$1599&gt;0,10*$G$1599/D1625,0)</f>
        <v>0</v>
      </c>
    </row>
    <row r="1626" ht="15.35" customHeight="1">
      <c r="A1626" t="s" s="180">
        <v>608</v>
      </c>
      <c r="B1626" t="s" s="180">
        <v>237</v>
      </c>
      <c r="C1626" s="181">
        <v>10091</v>
      </c>
      <c r="D1626" s="182">
        <f>_xlfn.SUMIFS('HOLDS'!K1:K155,'HOLDS'!C1:C155,B1626)+_xlfn.SUMIFS('HOLDS'!K1:K155,'HOLDS'!C1:C155,"CH.GR.RDGSET")</f>
        <v>0</v>
      </c>
      <c r="E1626" t="s" s="183">
        <v>3</v>
      </c>
      <c r="F1626" s="184">
        <f>VLOOKUP(B1626,'HOLDS'!C1:T155,5,FALSE)</f>
        <v>185</v>
      </c>
      <c r="G1626" s="182">
        <f>_xlfn.SUMIFS('HOLDS'!K1:K155,'HOLDS'!C1:C155,B1626)</f>
        <v>0</v>
      </c>
      <c r="H1626" s="185">
        <f>F1626*G1626</f>
        <v>0</v>
      </c>
      <c r="I1626" s="186">
        <f>'INFO'!$D$6</f>
        <v>0</v>
      </c>
      <c r="J1626" s="186">
        <f>'INFO'!$D$7</f>
        <v>0</v>
      </c>
      <c r="K1626" t="s" s="187">
        <f>'INFO'!$D$8</f>
      </c>
      <c r="L1626" s="186">
        <f>'INFO'!$D$9</f>
        <v>0</v>
      </c>
      <c r="M1626" s="186">
        <f>'INFO'!$D$10</f>
        <v>0</v>
      </c>
      <c r="N1626" t="s" s="187">
        <f>'INFO'!$D$11</f>
      </c>
      <c r="O1626" s="186">
        <f>'INFO'!$D$13</f>
        <v>0</v>
      </c>
      <c r="P1626" s="186">
        <f>'INFO'!$D$14</f>
        <v>0</v>
      </c>
      <c r="Q1626" t="s" s="187">
        <f>'INFO'!$D$15</f>
      </c>
      <c r="R1626" s="188">
        <f>'INFO'!$D$17</f>
      </c>
      <c r="S1626" t="s" s="187">
        <f>'INFO'!$D$18</f>
      </c>
      <c r="T1626" t="s" s="187">
        <f>'INFO'!$D$19</f>
      </c>
      <c r="U1626" s="186">
        <f>'INFO'!$D$22</f>
        <v>0</v>
      </c>
      <c r="V1626" s="186">
        <f>'INFO'!$D$23</f>
        <v>0</v>
      </c>
      <c r="W1626" t="s" s="187">
        <f>'INFO'!$D$24</f>
      </c>
      <c r="X1626" s="186">
        <f>'INFO'!$D$25</f>
        <v>0</v>
      </c>
      <c r="Y1626" s="186">
        <f>'INFO'!$D$26</f>
        <v>0</v>
      </c>
      <c r="Z1626" s="186">
        <f>'INFO'!$D$27</f>
        <v>0</v>
      </c>
      <c r="AA1626" t="s" s="187">
        <f>'INFO'!$D$28</f>
      </c>
      <c r="AB1626" s="186">
        <f>'INFO'!$D$29</f>
        <v>0</v>
      </c>
      <c r="AC1626" s="189">
        <f>'INFO'!$J$10</f>
        <v>0</v>
      </c>
      <c r="AD1626" s="186">
        <f>'INFO'!$J$9</f>
        <v>0</v>
      </c>
      <c r="AE1626" s="186">
        <f>IF($G$1599&gt;0,10*$G$1599/D1626,0)</f>
        <v>0</v>
      </c>
    </row>
    <row r="1627" ht="15.35" customHeight="1">
      <c r="A1627" t="s" s="180">
        <v>609</v>
      </c>
      <c r="B1627" t="s" s="180">
        <v>239</v>
      </c>
      <c r="C1627" s="181">
        <v>10091</v>
      </c>
      <c r="D1627" s="182">
        <f>_xlfn.SUMIFS('HOLDS'!K1:K155,'HOLDS'!C1:C155,B1627)+_xlfn.SUMIFS('HOLDS'!K1:K155,'HOLDS'!C1:C155,"CH.GR.RDGSET")</f>
        <v>0</v>
      </c>
      <c r="E1627" t="s" s="183">
        <v>3</v>
      </c>
      <c r="F1627" s="184">
        <f>VLOOKUP(B1627,'HOLDS'!C1:T155,5,FALSE)</f>
        <v>145.5</v>
      </c>
      <c r="G1627" s="182">
        <f>_xlfn.SUMIFS('HOLDS'!K1:K155,'HOLDS'!C1:C155,B1627)</f>
        <v>0</v>
      </c>
      <c r="H1627" s="185">
        <f>F1627*G1627</f>
        <v>0</v>
      </c>
      <c r="I1627" s="186">
        <f>'INFO'!$D$6</f>
        <v>0</v>
      </c>
      <c r="J1627" s="186">
        <f>'INFO'!$D$7</f>
        <v>0</v>
      </c>
      <c r="K1627" t="s" s="187">
        <f>'INFO'!$D$8</f>
      </c>
      <c r="L1627" s="186">
        <f>'INFO'!$D$9</f>
        <v>0</v>
      </c>
      <c r="M1627" s="186">
        <f>'INFO'!$D$10</f>
        <v>0</v>
      </c>
      <c r="N1627" t="s" s="187">
        <f>'INFO'!$D$11</f>
      </c>
      <c r="O1627" s="186">
        <f>'INFO'!$D$13</f>
        <v>0</v>
      </c>
      <c r="P1627" s="186">
        <f>'INFO'!$D$14</f>
        <v>0</v>
      </c>
      <c r="Q1627" t="s" s="187">
        <f>'INFO'!$D$15</f>
      </c>
      <c r="R1627" s="188">
        <f>'INFO'!$D$17</f>
      </c>
      <c r="S1627" t="s" s="187">
        <f>'INFO'!$D$18</f>
      </c>
      <c r="T1627" t="s" s="187">
        <f>'INFO'!$D$19</f>
      </c>
      <c r="U1627" s="186">
        <f>'INFO'!$D$22</f>
        <v>0</v>
      </c>
      <c r="V1627" s="186">
        <f>'INFO'!$D$23</f>
        <v>0</v>
      </c>
      <c r="W1627" t="s" s="187">
        <f>'INFO'!$D$24</f>
      </c>
      <c r="X1627" s="186">
        <f>'INFO'!$D$25</f>
        <v>0</v>
      </c>
      <c r="Y1627" s="186">
        <f>'INFO'!$D$26</f>
        <v>0</v>
      </c>
      <c r="Z1627" s="186">
        <f>'INFO'!$D$27</f>
        <v>0</v>
      </c>
      <c r="AA1627" t="s" s="187">
        <f>'INFO'!$D$28</f>
      </c>
      <c r="AB1627" s="186">
        <f>'INFO'!$D$29</f>
        <v>0</v>
      </c>
      <c r="AC1627" s="189">
        <f>'INFO'!$J$10</f>
        <v>0</v>
      </c>
      <c r="AD1627" s="186">
        <f>'INFO'!$J$9</f>
        <v>0</v>
      </c>
      <c r="AE1627" s="186">
        <f>IF($G$1599&gt;0,10*$G$1599/D1627,0)</f>
        <v>0</v>
      </c>
    </row>
    <row r="1628" ht="15.35" customHeight="1">
      <c r="A1628" t="s" s="180">
        <v>610</v>
      </c>
      <c r="B1628" t="s" s="180">
        <v>241</v>
      </c>
      <c r="C1628" s="181">
        <v>10091</v>
      </c>
      <c r="D1628" s="182">
        <f>_xlfn.SUMIFS('HOLDS'!K1:K155,'HOLDS'!C1:C155,B1628)+_xlfn.SUMIFS('HOLDS'!K1:K155,'HOLDS'!C1:C155,"CH.GR.RDGSET")</f>
        <v>0</v>
      </c>
      <c r="E1628" t="s" s="183">
        <v>3</v>
      </c>
      <c r="F1628" s="184">
        <f>VLOOKUP(B1628,'HOLDS'!C1:T155,5,FALSE)</f>
        <v>181</v>
      </c>
      <c r="G1628" s="182">
        <f>_xlfn.SUMIFS('HOLDS'!K1:K155,'HOLDS'!C1:C155,B1628)</f>
        <v>0</v>
      </c>
      <c r="H1628" s="185">
        <f>F1628*G1628</f>
        <v>0</v>
      </c>
      <c r="I1628" s="186">
        <f>'INFO'!$D$6</f>
        <v>0</v>
      </c>
      <c r="J1628" s="186">
        <f>'INFO'!$D$7</f>
        <v>0</v>
      </c>
      <c r="K1628" t="s" s="187">
        <f>'INFO'!$D$8</f>
      </c>
      <c r="L1628" s="186">
        <f>'INFO'!$D$9</f>
        <v>0</v>
      </c>
      <c r="M1628" s="186">
        <f>'INFO'!$D$10</f>
        <v>0</v>
      </c>
      <c r="N1628" t="s" s="187">
        <f>'INFO'!$D$11</f>
      </c>
      <c r="O1628" s="186">
        <f>'INFO'!$D$13</f>
        <v>0</v>
      </c>
      <c r="P1628" s="186">
        <f>'INFO'!$D$14</f>
        <v>0</v>
      </c>
      <c r="Q1628" t="s" s="187">
        <f>'INFO'!$D$15</f>
      </c>
      <c r="R1628" s="188">
        <f>'INFO'!$D$17</f>
      </c>
      <c r="S1628" t="s" s="187">
        <f>'INFO'!$D$18</f>
      </c>
      <c r="T1628" t="s" s="187">
        <f>'INFO'!$D$19</f>
      </c>
      <c r="U1628" s="186">
        <f>'INFO'!$D$22</f>
        <v>0</v>
      </c>
      <c r="V1628" s="186">
        <f>'INFO'!$D$23</f>
        <v>0</v>
      </c>
      <c r="W1628" t="s" s="187">
        <f>'INFO'!$D$24</f>
      </c>
      <c r="X1628" s="186">
        <f>'INFO'!$D$25</f>
        <v>0</v>
      </c>
      <c r="Y1628" s="186">
        <f>'INFO'!$D$26</f>
        <v>0</v>
      </c>
      <c r="Z1628" s="186">
        <f>'INFO'!$D$27</f>
        <v>0</v>
      </c>
      <c r="AA1628" t="s" s="187">
        <f>'INFO'!$D$28</f>
      </c>
      <c r="AB1628" s="186">
        <f>'INFO'!$D$29</f>
        <v>0</v>
      </c>
      <c r="AC1628" s="189">
        <f>'INFO'!$J$10</f>
        <v>0</v>
      </c>
      <c r="AD1628" s="186">
        <f>'INFO'!$J$9</f>
        <v>0</v>
      </c>
      <c r="AE1628" s="186">
        <f>IF($G$1599&gt;0,10*$G$1599/D1628,0)</f>
        <v>0</v>
      </c>
    </row>
    <row r="1629" ht="15.35" customHeight="1">
      <c r="A1629" t="s" s="180">
        <v>611</v>
      </c>
      <c r="B1629" t="s" s="180">
        <v>243</v>
      </c>
      <c r="C1629" s="181">
        <v>10091</v>
      </c>
      <c r="D1629" s="182">
        <f>_xlfn.SUMIFS('HOLDS'!K1:K155,'HOLDS'!C1:C155,B1629)+_xlfn.SUMIFS('HOLDS'!K1:K155,'HOLDS'!C1:C155,"CH.GR.RDGSET")</f>
        <v>0</v>
      </c>
      <c r="E1629" t="s" s="183">
        <v>3</v>
      </c>
      <c r="F1629" s="184">
        <f>VLOOKUP(B1629,'HOLDS'!C1:T155,5,FALSE)</f>
        <v>168.5</v>
      </c>
      <c r="G1629" s="182">
        <f>_xlfn.SUMIFS('HOLDS'!K1:K155,'HOLDS'!C1:C155,B1629)</f>
        <v>0</v>
      </c>
      <c r="H1629" s="185">
        <f>F1629*G1629</f>
        <v>0</v>
      </c>
      <c r="I1629" s="186">
        <f>'INFO'!$D$6</f>
        <v>0</v>
      </c>
      <c r="J1629" s="186">
        <f>'INFO'!$D$7</f>
        <v>0</v>
      </c>
      <c r="K1629" t="s" s="187">
        <f>'INFO'!$D$8</f>
      </c>
      <c r="L1629" s="186">
        <f>'INFO'!$D$9</f>
        <v>0</v>
      </c>
      <c r="M1629" s="186">
        <f>'INFO'!$D$10</f>
        <v>0</v>
      </c>
      <c r="N1629" t="s" s="187">
        <f>'INFO'!$D$11</f>
      </c>
      <c r="O1629" s="186">
        <f>'INFO'!$D$13</f>
        <v>0</v>
      </c>
      <c r="P1629" s="186">
        <f>'INFO'!$D$14</f>
        <v>0</v>
      </c>
      <c r="Q1629" t="s" s="187">
        <f>'INFO'!$D$15</f>
      </c>
      <c r="R1629" s="188">
        <f>'INFO'!$D$17</f>
      </c>
      <c r="S1629" t="s" s="187">
        <f>'INFO'!$D$18</f>
      </c>
      <c r="T1629" t="s" s="187">
        <f>'INFO'!$D$19</f>
      </c>
      <c r="U1629" s="186">
        <f>'INFO'!$D$22</f>
        <v>0</v>
      </c>
      <c r="V1629" s="186">
        <f>'INFO'!$D$23</f>
        <v>0</v>
      </c>
      <c r="W1629" t="s" s="187">
        <f>'INFO'!$D$24</f>
      </c>
      <c r="X1629" s="186">
        <f>'INFO'!$D$25</f>
        <v>0</v>
      </c>
      <c r="Y1629" s="186">
        <f>'INFO'!$D$26</f>
        <v>0</v>
      </c>
      <c r="Z1629" s="186">
        <f>'INFO'!$D$27</f>
        <v>0</v>
      </c>
      <c r="AA1629" t="s" s="187">
        <f>'INFO'!$D$28</f>
      </c>
      <c r="AB1629" s="186">
        <f>'INFO'!$D$29</f>
        <v>0</v>
      </c>
      <c r="AC1629" s="189">
        <f>'INFO'!$J$10</f>
        <v>0</v>
      </c>
      <c r="AD1629" s="186">
        <f>'INFO'!$J$9</f>
        <v>0</v>
      </c>
      <c r="AE1629" s="186">
        <f>IF($G$1599&gt;0,10*$G$1599/D1629,0)</f>
        <v>0</v>
      </c>
    </row>
    <row r="1630" ht="15.35" customHeight="1">
      <c r="A1630" t="s" s="180">
        <v>612</v>
      </c>
      <c r="B1630" t="s" s="180">
        <v>246</v>
      </c>
      <c r="C1630" s="181">
        <v>10091</v>
      </c>
      <c r="D1630" s="182">
        <f>_xlfn.SUMIFS('HOLDS'!K1:K155,'HOLDS'!C1:C155,B1630)+_xlfn.SUMIFS('HOLDS'!K1:K155,'HOLDS'!C1:C155,"CH.GR.RDGSET")</f>
        <v>0</v>
      </c>
      <c r="E1630" t="s" s="183">
        <v>3</v>
      </c>
      <c r="F1630" s="184">
        <f>VLOOKUP(B1630,'HOLDS'!C1:T155,5,FALSE)</f>
        <v>139</v>
      </c>
      <c r="G1630" s="182">
        <f>_xlfn.SUMIFS('HOLDS'!K1:K155,'HOLDS'!C1:C155,B1630)</f>
        <v>0</v>
      </c>
      <c r="H1630" s="185">
        <f>F1630*G1630</f>
        <v>0</v>
      </c>
      <c r="I1630" s="186">
        <f>'INFO'!$D$6</f>
        <v>0</v>
      </c>
      <c r="J1630" s="186">
        <f>'INFO'!$D$7</f>
        <v>0</v>
      </c>
      <c r="K1630" t="s" s="187">
        <f>'INFO'!$D$8</f>
      </c>
      <c r="L1630" s="186">
        <f>'INFO'!$D$9</f>
        <v>0</v>
      </c>
      <c r="M1630" s="186">
        <f>'INFO'!$D$10</f>
        <v>0</v>
      </c>
      <c r="N1630" t="s" s="187">
        <f>'INFO'!$D$11</f>
      </c>
      <c r="O1630" s="186">
        <f>'INFO'!$D$13</f>
        <v>0</v>
      </c>
      <c r="P1630" s="186">
        <f>'INFO'!$D$14</f>
        <v>0</v>
      </c>
      <c r="Q1630" t="s" s="187">
        <f>'INFO'!$D$15</f>
      </c>
      <c r="R1630" s="188">
        <f>'INFO'!$D$17</f>
      </c>
      <c r="S1630" t="s" s="187">
        <f>'INFO'!$D$18</f>
      </c>
      <c r="T1630" t="s" s="187">
        <f>'INFO'!$D$19</f>
      </c>
      <c r="U1630" s="186">
        <f>'INFO'!$D$22</f>
        <v>0</v>
      </c>
      <c r="V1630" s="186">
        <f>'INFO'!$D$23</f>
        <v>0</v>
      </c>
      <c r="W1630" t="s" s="187">
        <f>'INFO'!$D$24</f>
      </c>
      <c r="X1630" s="186">
        <f>'INFO'!$D$25</f>
        <v>0</v>
      </c>
      <c r="Y1630" s="186">
        <f>'INFO'!$D$26</f>
        <v>0</v>
      </c>
      <c r="Z1630" s="186">
        <f>'INFO'!$D$27</f>
        <v>0</v>
      </c>
      <c r="AA1630" t="s" s="187">
        <f>'INFO'!$D$28</f>
      </c>
      <c r="AB1630" s="186">
        <f>'INFO'!$D$29</f>
        <v>0</v>
      </c>
      <c r="AC1630" s="189">
        <f>'INFO'!$J$10</f>
        <v>0</v>
      </c>
      <c r="AD1630" s="186">
        <f>'INFO'!$J$9</f>
        <v>0</v>
      </c>
      <c r="AE1630" s="186">
        <f>IF($G$1599&gt;0,10*$G$1599/D1630,0)</f>
        <v>0</v>
      </c>
    </row>
    <row r="1631" ht="15.35" customHeight="1">
      <c r="A1631" t="s" s="180">
        <v>613</v>
      </c>
      <c r="B1631" t="s" s="180">
        <v>248</v>
      </c>
      <c r="C1631" s="181">
        <v>10091</v>
      </c>
      <c r="D1631" s="182">
        <f>_xlfn.SUMIFS('HOLDS'!K1:K155,'HOLDS'!C1:C155,B1631)+_xlfn.SUMIFS('HOLDS'!K1:K155,'HOLDS'!C1:C155,"CH.GR.RDGSET")</f>
        <v>0</v>
      </c>
      <c r="E1631" t="s" s="183">
        <v>3</v>
      </c>
      <c r="F1631" s="184">
        <f>VLOOKUP(B1631,'HOLDS'!C1:T155,5,FALSE)</f>
        <v>137.5</v>
      </c>
      <c r="G1631" s="182">
        <f>_xlfn.SUMIFS('HOLDS'!K1:K155,'HOLDS'!C1:C155,B1631)</f>
        <v>0</v>
      </c>
      <c r="H1631" s="185">
        <f>F1631*G1631</f>
        <v>0</v>
      </c>
      <c r="I1631" s="186">
        <f>'INFO'!$D$6</f>
        <v>0</v>
      </c>
      <c r="J1631" s="186">
        <f>'INFO'!$D$7</f>
        <v>0</v>
      </c>
      <c r="K1631" t="s" s="187">
        <f>'INFO'!$D$8</f>
      </c>
      <c r="L1631" s="186">
        <f>'INFO'!$D$9</f>
        <v>0</v>
      </c>
      <c r="M1631" s="186">
        <f>'INFO'!$D$10</f>
        <v>0</v>
      </c>
      <c r="N1631" t="s" s="187">
        <f>'INFO'!$D$11</f>
      </c>
      <c r="O1631" s="186">
        <f>'INFO'!$D$13</f>
        <v>0</v>
      </c>
      <c r="P1631" s="186">
        <f>'INFO'!$D$14</f>
        <v>0</v>
      </c>
      <c r="Q1631" t="s" s="187">
        <f>'INFO'!$D$15</f>
      </c>
      <c r="R1631" s="188">
        <f>'INFO'!$D$17</f>
      </c>
      <c r="S1631" t="s" s="187">
        <f>'INFO'!$D$18</f>
      </c>
      <c r="T1631" t="s" s="187">
        <f>'INFO'!$D$19</f>
      </c>
      <c r="U1631" s="186">
        <f>'INFO'!$D$22</f>
        <v>0</v>
      </c>
      <c r="V1631" s="186">
        <f>'INFO'!$D$23</f>
        <v>0</v>
      </c>
      <c r="W1631" t="s" s="187">
        <f>'INFO'!$D$24</f>
      </c>
      <c r="X1631" s="186">
        <f>'INFO'!$D$25</f>
        <v>0</v>
      </c>
      <c r="Y1631" s="186">
        <f>'INFO'!$D$26</f>
        <v>0</v>
      </c>
      <c r="Z1631" s="186">
        <f>'INFO'!$D$27</f>
        <v>0</v>
      </c>
      <c r="AA1631" t="s" s="187">
        <f>'INFO'!$D$28</f>
      </c>
      <c r="AB1631" s="186">
        <f>'INFO'!$D$29</f>
        <v>0</v>
      </c>
      <c r="AC1631" s="189">
        <f>'INFO'!$J$10</f>
        <v>0</v>
      </c>
      <c r="AD1631" s="186">
        <f>'INFO'!$J$9</f>
        <v>0</v>
      </c>
      <c r="AE1631" s="186">
        <f>IF($G$1599&gt;0,10*$G$1599/D1631,0)</f>
        <v>0</v>
      </c>
    </row>
    <row r="1632" ht="15.35" customHeight="1">
      <c r="A1632" t="s" s="180">
        <v>614</v>
      </c>
      <c r="B1632" t="s" s="180">
        <v>250</v>
      </c>
      <c r="C1632" s="181">
        <v>10091</v>
      </c>
      <c r="D1632" s="182">
        <f>_xlfn.SUMIFS('HOLDS'!K1:K155,'HOLDS'!C1:C155,B1632)+_xlfn.SUMIFS('HOLDS'!K1:K155,'HOLDS'!C1:C155,"CH.GR.RDGSET")</f>
        <v>0</v>
      </c>
      <c r="E1632" t="s" s="183">
        <v>3</v>
      </c>
      <c r="F1632" s="184">
        <f>VLOOKUP(B1632,'HOLDS'!C1:T155,5,FALSE)</f>
        <v>144.5</v>
      </c>
      <c r="G1632" s="182">
        <f>_xlfn.SUMIFS('HOLDS'!K1:K155,'HOLDS'!C1:C155,B1632)</f>
        <v>0</v>
      </c>
      <c r="H1632" s="185">
        <f>F1632*G1632</f>
        <v>0</v>
      </c>
      <c r="I1632" s="186">
        <f>'INFO'!$D$6</f>
        <v>0</v>
      </c>
      <c r="J1632" s="186">
        <f>'INFO'!$D$7</f>
        <v>0</v>
      </c>
      <c r="K1632" t="s" s="187">
        <f>'INFO'!$D$8</f>
      </c>
      <c r="L1632" s="186">
        <f>'INFO'!$D$9</f>
        <v>0</v>
      </c>
      <c r="M1632" s="186">
        <f>'INFO'!$D$10</f>
        <v>0</v>
      </c>
      <c r="N1632" t="s" s="187">
        <f>'INFO'!$D$11</f>
      </c>
      <c r="O1632" s="186">
        <f>'INFO'!$D$13</f>
        <v>0</v>
      </c>
      <c r="P1632" s="186">
        <f>'INFO'!$D$14</f>
        <v>0</v>
      </c>
      <c r="Q1632" t="s" s="187">
        <f>'INFO'!$D$15</f>
      </c>
      <c r="R1632" s="188">
        <f>'INFO'!$D$17</f>
      </c>
      <c r="S1632" t="s" s="187">
        <f>'INFO'!$D$18</f>
      </c>
      <c r="T1632" t="s" s="187">
        <f>'INFO'!$D$19</f>
      </c>
      <c r="U1632" s="186">
        <f>'INFO'!$D$22</f>
        <v>0</v>
      </c>
      <c r="V1632" s="186">
        <f>'INFO'!$D$23</f>
        <v>0</v>
      </c>
      <c r="W1632" t="s" s="187">
        <f>'INFO'!$D$24</f>
      </c>
      <c r="X1632" s="186">
        <f>'INFO'!$D$25</f>
        <v>0</v>
      </c>
      <c r="Y1632" s="186">
        <f>'INFO'!$D$26</f>
        <v>0</v>
      </c>
      <c r="Z1632" s="186">
        <f>'INFO'!$D$27</f>
        <v>0</v>
      </c>
      <c r="AA1632" t="s" s="187">
        <f>'INFO'!$D$28</f>
      </c>
      <c r="AB1632" s="186">
        <f>'INFO'!$D$29</f>
        <v>0</v>
      </c>
      <c r="AC1632" s="189">
        <f>'INFO'!$J$10</f>
        <v>0</v>
      </c>
      <c r="AD1632" s="186">
        <f>'INFO'!$J$9</f>
        <v>0</v>
      </c>
      <c r="AE1632" s="186">
        <f>IF($G$1599&gt;0,10*$G$1599/D1632,0)</f>
        <v>0</v>
      </c>
    </row>
    <row r="1633" ht="15.35" customHeight="1">
      <c r="A1633" t="s" s="180">
        <v>615</v>
      </c>
      <c r="B1633" t="s" s="180">
        <v>252</v>
      </c>
      <c r="C1633" s="181">
        <v>10091</v>
      </c>
      <c r="D1633" s="182">
        <f>_xlfn.SUMIFS('HOLDS'!K1:K155,'HOLDS'!C1:C155,B1633)+_xlfn.SUMIFS('HOLDS'!K1:K155,'HOLDS'!C1:C155,"CH.GR.RDGSET")</f>
        <v>0</v>
      </c>
      <c r="E1633" t="s" s="183">
        <v>3</v>
      </c>
      <c r="F1633" s="184">
        <f>VLOOKUP(B1633,'HOLDS'!C1:T155,5,FALSE)</f>
        <v>140</v>
      </c>
      <c r="G1633" s="182">
        <f>_xlfn.SUMIFS('HOLDS'!K1:K155,'HOLDS'!C1:C155,B1633)</f>
        <v>0</v>
      </c>
      <c r="H1633" s="185">
        <f>F1633*G1633</f>
        <v>0</v>
      </c>
      <c r="I1633" s="186">
        <f>'INFO'!$D$6</f>
        <v>0</v>
      </c>
      <c r="J1633" s="186">
        <f>'INFO'!$D$7</f>
        <v>0</v>
      </c>
      <c r="K1633" t="s" s="187">
        <f>'INFO'!$D$8</f>
      </c>
      <c r="L1633" s="186">
        <f>'INFO'!$D$9</f>
        <v>0</v>
      </c>
      <c r="M1633" s="186">
        <f>'INFO'!$D$10</f>
        <v>0</v>
      </c>
      <c r="N1633" t="s" s="187">
        <f>'INFO'!$D$11</f>
      </c>
      <c r="O1633" s="186">
        <f>'INFO'!$D$13</f>
        <v>0</v>
      </c>
      <c r="P1633" s="186">
        <f>'INFO'!$D$14</f>
        <v>0</v>
      </c>
      <c r="Q1633" t="s" s="187">
        <f>'INFO'!$D$15</f>
      </c>
      <c r="R1633" s="188">
        <f>'INFO'!$D$17</f>
      </c>
      <c r="S1633" t="s" s="187">
        <f>'INFO'!$D$18</f>
      </c>
      <c r="T1633" t="s" s="187">
        <f>'INFO'!$D$19</f>
      </c>
      <c r="U1633" s="186">
        <f>'INFO'!$D$22</f>
        <v>0</v>
      </c>
      <c r="V1633" s="186">
        <f>'INFO'!$D$23</f>
        <v>0</v>
      </c>
      <c r="W1633" t="s" s="187">
        <f>'INFO'!$D$24</f>
      </c>
      <c r="X1633" s="186">
        <f>'INFO'!$D$25</f>
        <v>0</v>
      </c>
      <c r="Y1633" s="186">
        <f>'INFO'!$D$26</f>
        <v>0</v>
      </c>
      <c r="Z1633" s="186">
        <f>'INFO'!$D$27</f>
        <v>0</v>
      </c>
      <c r="AA1633" t="s" s="187">
        <f>'INFO'!$D$28</f>
      </c>
      <c r="AB1633" s="186">
        <f>'INFO'!$D$29</f>
        <v>0</v>
      </c>
      <c r="AC1633" s="189">
        <f>'INFO'!$J$10</f>
        <v>0</v>
      </c>
      <c r="AD1633" s="186">
        <f>'INFO'!$J$9</f>
        <v>0</v>
      </c>
      <c r="AE1633" s="186">
        <f>IF($G$1599&gt;0,10*$G$1599/D1633,0)</f>
        <v>0</v>
      </c>
    </row>
    <row r="1634" ht="15.35" customHeight="1">
      <c r="A1634" t="s" s="180">
        <v>616</v>
      </c>
      <c r="B1634" t="s" s="180">
        <v>254</v>
      </c>
      <c r="C1634" s="181">
        <v>10091</v>
      </c>
      <c r="D1634" s="182">
        <f>_xlfn.SUMIFS('HOLDS'!K1:K155,'HOLDS'!C1:C155,B1634)+_xlfn.SUMIFS('HOLDS'!K1:K155,'HOLDS'!C1:C155,"CH.GR.RDGSET")</f>
        <v>0</v>
      </c>
      <c r="E1634" t="s" s="183">
        <v>3</v>
      </c>
      <c r="F1634" s="184">
        <f>VLOOKUP(B1634,'HOLDS'!C1:T155,5,FALSE)</f>
        <v>135.5</v>
      </c>
      <c r="G1634" s="182">
        <f>_xlfn.SUMIFS('HOLDS'!K1:K155,'HOLDS'!C1:C155,B1634)</f>
        <v>0</v>
      </c>
      <c r="H1634" s="185">
        <f>F1634*G1634</f>
        <v>0</v>
      </c>
      <c r="I1634" s="186">
        <f>'INFO'!$D$6</f>
        <v>0</v>
      </c>
      <c r="J1634" s="186">
        <f>'INFO'!$D$7</f>
        <v>0</v>
      </c>
      <c r="K1634" t="s" s="187">
        <f>'INFO'!$D$8</f>
      </c>
      <c r="L1634" s="186">
        <f>'INFO'!$D$9</f>
        <v>0</v>
      </c>
      <c r="M1634" s="186">
        <f>'INFO'!$D$10</f>
        <v>0</v>
      </c>
      <c r="N1634" t="s" s="187">
        <f>'INFO'!$D$11</f>
      </c>
      <c r="O1634" s="186">
        <f>'INFO'!$D$13</f>
        <v>0</v>
      </c>
      <c r="P1634" s="186">
        <f>'INFO'!$D$14</f>
        <v>0</v>
      </c>
      <c r="Q1634" t="s" s="187">
        <f>'INFO'!$D$15</f>
      </c>
      <c r="R1634" s="188">
        <f>'INFO'!$D$17</f>
      </c>
      <c r="S1634" t="s" s="187">
        <f>'INFO'!$D$18</f>
      </c>
      <c r="T1634" t="s" s="187">
        <f>'INFO'!$D$19</f>
      </c>
      <c r="U1634" s="186">
        <f>'INFO'!$D$22</f>
        <v>0</v>
      </c>
      <c r="V1634" s="186">
        <f>'INFO'!$D$23</f>
        <v>0</v>
      </c>
      <c r="W1634" t="s" s="187">
        <f>'INFO'!$D$24</f>
      </c>
      <c r="X1634" s="186">
        <f>'INFO'!$D$25</f>
        <v>0</v>
      </c>
      <c r="Y1634" s="186">
        <f>'INFO'!$D$26</f>
        <v>0</v>
      </c>
      <c r="Z1634" s="186">
        <f>'INFO'!$D$27</f>
        <v>0</v>
      </c>
      <c r="AA1634" t="s" s="187">
        <f>'INFO'!$D$28</f>
      </c>
      <c r="AB1634" s="186">
        <f>'INFO'!$D$29</f>
        <v>0</v>
      </c>
      <c r="AC1634" s="189">
        <f>'INFO'!$J$10</f>
        <v>0</v>
      </c>
      <c r="AD1634" s="186">
        <f>'INFO'!$J$9</f>
        <v>0</v>
      </c>
      <c r="AE1634" s="186">
        <f>IF($G$1599&gt;0,10*$G$1599/D1634,0)</f>
        <v>0</v>
      </c>
    </row>
    <row r="1635" ht="15.35" customHeight="1">
      <c r="A1635" t="s" s="180">
        <v>617</v>
      </c>
      <c r="B1635" t="s" s="180">
        <v>256</v>
      </c>
      <c r="C1635" s="181">
        <v>10091</v>
      </c>
      <c r="D1635" s="182">
        <f>_xlfn.SUMIFS('HOLDS'!K1:K155,'HOLDS'!C1:C155,B1635)+_xlfn.SUMIFS('HOLDS'!K1:K155,'HOLDS'!C1:C155,"CH.GR.RDGSET")</f>
        <v>0</v>
      </c>
      <c r="E1635" t="s" s="183">
        <v>3</v>
      </c>
      <c r="F1635" s="184">
        <f>VLOOKUP(B1635,'HOLDS'!C1:T155,5,FALSE)</f>
        <v>134.5</v>
      </c>
      <c r="G1635" s="182">
        <f>_xlfn.SUMIFS('HOLDS'!K1:K155,'HOLDS'!C1:C155,B1635)</f>
        <v>0</v>
      </c>
      <c r="H1635" s="185">
        <f>F1635*G1635</f>
        <v>0</v>
      </c>
      <c r="I1635" s="186">
        <f>'INFO'!$D$6</f>
        <v>0</v>
      </c>
      <c r="J1635" s="186">
        <f>'INFO'!$D$7</f>
        <v>0</v>
      </c>
      <c r="K1635" t="s" s="187">
        <f>'INFO'!$D$8</f>
      </c>
      <c r="L1635" s="186">
        <f>'INFO'!$D$9</f>
        <v>0</v>
      </c>
      <c r="M1635" s="186">
        <f>'INFO'!$D$10</f>
        <v>0</v>
      </c>
      <c r="N1635" t="s" s="187">
        <f>'INFO'!$D$11</f>
      </c>
      <c r="O1635" s="186">
        <f>'INFO'!$D$13</f>
        <v>0</v>
      </c>
      <c r="P1635" s="186">
        <f>'INFO'!$D$14</f>
        <v>0</v>
      </c>
      <c r="Q1635" t="s" s="187">
        <f>'INFO'!$D$15</f>
      </c>
      <c r="R1635" s="188">
        <f>'INFO'!$D$17</f>
      </c>
      <c r="S1635" t="s" s="187">
        <f>'INFO'!$D$18</f>
      </c>
      <c r="T1635" t="s" s="187">
        <f>'INFO'!$D$19</f>
      </c>
      <c r="U1635" s="186">
        <f>'INFO'!$D$22</f>
        <v>0</v>
      </c>
      <c r="V1635" s="186">
        <f>'INFO'!$D$23</f>
        <v>0</v>
      </c>
      <c r="W1635" t="s" s="187">
        <f>'INFO'!$D$24</f>
      </c>
      <c r="X1635" s="186">
        <f>'INFO'!$D$25</f>
        <v>0</v>
      </c>
      <c r="Y1635" s="186">
        <f>'INFO'!$D$26</f>
        <v>0</v>
      </c>
      <c r="Z1635" s="186">
        <f>'INFO'!$D$27</f>
        <v>0</v>
      </c>
      <c r="AA1635" t="s" s="187">
        <f>'INFO'!$D$28</f>
      </c>
      <c r="AB1635" s="186">
        <f>'INFO'!$D$29</f>
        <v>0</v>
      </c>
      <c r="AC1635" s="189">
        <f>'INFO'!$J$10</f>
        <v>0</v>
      </c>
      <c r="AD1635" s="186">
        <f>'INFO'!$J$9</f>
        <v>0</v>
      </c>
      <c r="AE1635" s="186">
        <f>IF($G$1599&gt;0,10*$G$1599/D1635,0)</f>
        <v>0</v>
      </c>
    </row>
    <row r="1636" ht="15.35" customHeight="1">
      <c r="A1636" t="s" s="180">
        <v>618</v>
      </c>
      <c r="B1636" t="s" s="180">
        <v>258</v>
      </c>
      <c r="C1636" s="181">
        <v>10091</v>
      </c>
      <c r="D1636" s="182">
        <f>_xlfn.SUMIFS('HOLDS'!K1:K155,'HOLDS'!C1:C155,B1636)+_xlfn.SUMIFS('HOLDS'!K1:K155,'HOLDS'!C1:C155,"CH.GR.RDGSET")</f>
        <v>0</v>
      </c>
      <c r="E1636" t="s" s="183">
        <v>3</v>
      </c>
      <c r="F1636" s="184">
        <f>VLOOKUP(B1636,'HOLDS'!C1:T155,5,FALSE)</f>
        <v>151</v>
      </c>
      <c r="G1636" s="182">
        <f>_xlfn.SUMIFS('HOLDS'!K1:K155,'HOLDS'!C1:C155,B1636)</f>
        <v>0</v>
      </c>
      <c r="H1636" s="185">
        <f>F1636*G1636</f>
        <v>0</v>
      </c>
      <c r="I1636" s="186">
        <f>'INFO'!$D$6</f>
        <v>0</v>
      </c>
      <c r="J1636" s="186">
        <f>'INFO'!$D$7</f>
        <v>0</v>
      </c>
      <c r="K1636" t="s" s="187">
        <f>'INFO'!$D$8</f>
      </c>
      <c r="L1636" s="186">
        <f>'INFO'!$D$9</f>
        <v>0</v>
      </c>
      <c r="M1636" s="186">
        <f>'INFO'!$D$10</f>
        <v>0</v>
      </c>
      <c r="N1636" t="s" s="187">
        <f>'INFO'!$D$11</f>
      </c>
      <c r="O1636" s="186">
        <f>'INFO'!$D$13</f>
        <v>0</v>
      </c>
      <c r="P1636" s="186">
        <f>'INFO'!$D$14</f>
        <v>0</v>
      </c>
      <c r="Q1636" t="s" s="187">
        <f>'INFO'!$D$15</f>
      </c>
      <c r="R1636" s="188">
        <f>'INFO'!$D$17</f>
      </c>
      <c r="S1636" t="s" s="187">
        <f>'INFO'!$D$18</f>
      </c>
      <c r="T1636" t="s" s="187">
        <f>'INFO'!$D$19</f>
      </c>
      <c r="U1636" s="186">
        <f>'INFO'!$D$22</f>
        <v>0</v>
      </c>
      <c r="V1636" s="186">
        <f>'INFO'!$D$23</f>
        <v>0</v>
      </c>
      <c r="W1636" t="s" s="187">
        <f>'INFO'!$D$24</f>
      </c>
      <c r="X1636" s="186">
        <f>'INFO'!$D$25</f>
        <v>0</v>
      </c>
      <c r="Y1636" s="186">
        <f>'INFO'!$D$26</f>
        <v>0</v>
      </c>
      <c r="Z1636" s="186">
        <f>'INFO'!$D$27</f>
        <v>0</v>
      </c>
      <c r="AA1636" t="s" s="187">
        <f>'INFO'!$D$28</f>
      </c>
      <c r="AB1636" s="186">
        <f>'INFO'!$D$29</f>
        <v>0</v>
      </c>
      <c r="AC1636" s="189">
        <f>'INFO'!$J$10</f>
        <v>0</v>
      </c>
      <c r="AD1636" s="186">
        <f>'INFO'!$J$9</f>
        <v>0</v>
      </c>
      <c r="AE1636" s="186">
        <f>IF($G$1599&gt;0,10*$G$1599/D1636,0)</f>
        <v>0</v>
      </c>
    </row>
    <row r="1637" ht="15.35" customHeight="1">
      <c r="A1637" t="s" s="180">
        <v>619</v>
      </c>
      <c r="B1637" t="s" s="180">
        <v>260</v>
      </c>
      <c r="C1637" s="181">
        <v>10091</v>
      </c>
      <c r="D1637" s="182">
        <f>_xlfn.SUMIFS('HOLDS'!K1:K155,'HOLDS'!C1:C155,B1637)+_xlfn.SUMIFS('HOLDS'!K1:K155,'HOLDS'!C1:C155,"CH.GR.RDGSET")</f>
        <v>0</v>
      </c>
      <c r="E1637" t="s" s="183">
        <v>3</v>
      </c>
      <c r="F1637" s="184">
        <f>VLOOKUP(B1637,'HOLDS'!C1:T155,5,FALSE)</f>
        <v>157</v>
      </c>
      <c r="G1637" s="182">
        <f>_xlfn.SUMIFS('HOLDS'!K1:K155,'HOLDS'!C1:C155,B1637)</f>
        <v>0</v>
      </c>
      <c r="H1637" s="185">
        <f>F1637*G1637</f>
        <v>0</v>
      </c>
      <c r="I1637" s="186">
        <f>'INFO'!$D$6</f>
        <v>0</v>
      </c>
      <c r="J1637" s="186">
        <f>'INFO'!$D$7</f>
        <v>0</v>
      </c>
      <c r="K1637" t="s" s="187">
        <f>'INFO'!$D$8</f>
      </c>
      <c r="L1637" s="186">
        <f>'INFO'!$D$9</f>
        <v>0</v>
      </c>
      <c r="M1637" s="186">
        <f>'INFO'!$D$10</f>
        <v>0</v>
      </c>
      <c r="N1637" t="s" s="187">
        <f>'INFO'!$D$11</f>
      </c>
      <c r="O1637" s="186">
        <f>'INFO'!$D$13</f>
        <v>0</v>
      </c>
      <c r="P1637" s="186">
        <f>'INFO'!$D$14</f>
        <v>0</v>
      </c>
      <c r="Q1637" t="s" s="187">
        <f>'INFO'!$D$15</f>
      </c>
      <c r="R1637" s="188">
        <f>'INFO'!$D$17</f>
      </c>
      <c r="S1637" t="s" s="187">
        <f>'INFO'!$D$18</f>
      </c>
      <c r="T1637" t="s" s="187">
        <f>'INFO'!$D$19</f>
      </c>
      <c r="U1637" s="186">
        <f>'INFO'!$D$22</f>
        <v>0</v>
      </c>
      <c r="V1637" s="186">
        <f>'INFO'!$D$23</f>
        <v>0</v>
      </c>
      <c r="W1637" t="s" s="187">
        <f>'INFO'!$D$24</f>
      </c>
      <c r="X1637" s="186">
        <f>'INFO'!$D$25</f>
        <v>0</v>
      </c>
      <c r="Y1637" s="186">
        <f>'INFO'!$D$26</f>
        <v>0</v>
      </c>
      <c r="Z1637" s="186">
        <f>'INFO'!$D$27</f>
        <v>0</v>
      </c>
      <c r="AA1637" t="s" s="187">
        <f>'INFO'!$D$28</f>
      </c>
      <c r="AB1637" s="186">
        <f>'INFO'!$D$29</f>
        <v>0</v>
      </c>
      <c r="AC1637" s="189">
        <f>'INFO'!$J$10</f>
        <v>0</v>
      </c>
      <c r="AD1637" s="186">
        <f>'INFO'!$J$9</f>
        <v>0</v>
      </c>
      <c r="AE1637" s="186">
        <f>IF($G$1599&gt;0,10*$G$1599/D1637,0)</f>
        <v>0</v>
      </c>
    </row>
    <row r="1638" ht="15.35" customHeight="1">
      <c r="A1638" t="s" s="180">
        <v>620</v>
      </c>
      <c r="B1638" t="s" s="180">
        <v>262</v>
      </c>
      <c r="C1638" s="181">
        <v>10091</v>
      </c>
      <c r="D1638" s="182">
        <f>_xlfn.SUMIFS('HOLDS'!K1:K155,'HOLDS'!C1:C155,B1638)+_xlfn.SUMIFS('HOLDS'!K1:K155,'HOLDS'!C1:C155,"CH.GR.RDGSET")</f>
        <v>0</v>
      </c>
      <c r="E1638" t="s" s="183">
        <v>3</v>
      </c>
      <c r="F1638" s="184">
        <f>VLOOKUP(B1638,'HOLDS'!C1:T155,5,FALSE)</f>
        <v>183</v>
      </c>
      <c r="G1638" s="182">
        <f>_xlfn.SUMIFS('HOLDS'!K1:K155,'HOLDS'!C1:C155,B1638)</f>
        <v>0</v>
      </c>
      <c r="H1638" s="185">
        <f>F1638*G1638</f>
        <v>0</v>
      </c>
      <c r="I1638" s="186">
        <f>'INFO'!$D$6</f>
        <v>0</v>
      </c>
      <c r="J1638" s="186">
        <f>'INFO'!$D$7</f>
        <v>0</v>
      </c>
      <c r="K1638" t="s" s="187">
        <f>'INFO'!$D$8</f>
      </c>
      <c r="L1638" s="186">
        <f>'INFO'!$D$9</f>
        <v>0</v>
      </c>
      <c r="M1638" s="186">
        <f>'INFO'!$D$10</f>
        <v>0</v>
      </c>
      <c r="N1638" t="s" s="187">
        <f>'INFO'!$D$11</f>
      </c>
      <c r="O1638" s="186">
        <f>'INFO'!$D$13</f>
        <v>0</v>
      </c>
      <c r="P1638" s="186">
        <f>'INFO'!$D$14</f>
        <v>0</v>
      </c>
      <c r="Q1638" t="s" s="187">
        <f>'INFO'!$D$15</f>
      </c>
      <c r="R1638" s="188">
        <f>'INFO'!$D$17</f>
      </c>
      <c r="S1638" t="s" s="187">
        <f>'INFO'!$D$18</f>
      </c>
      <c r="T1638" t="s" s="187">
        <f>'INFO'!$D$19</f>
      </c>
      <c r="U1638" s="186">
        <f>'INFO'!$D$22</f>
        <v>0</v>
      </c>
      <c r="V1638" s="186">
        <f>'INFO'!$D$23</f>
        <v>0</v>
      </c>
      <c r="W1638" t="s" s="187">
        <f>'INFO'!$D$24</f>
      </c>
      <c r="X1638" s="186">
        <f>'INFO'!$D$25</f>
        <v>0</v>
      </c>
      <c r="Y1638" s="186">
        <f>'INFO'!$D$26</f>
        <v>0</v>
      </c>
      <c r="Z1638" s="186">
        <f>'INFO'!$D$27</f>
        <v>0</v>
      </c>
      <c r="AA1638" t="s" s="187">
        <f>'INFO'!$D$28</f>
      </c>
      <c r="AB1638" s="186">
        <f>'INFO'!$D$29</f>
        <v>0</v>
      </c>
      <c r="AC1638" s="189">
        <f>'INFO'!$J$10</f>
        <v>0</v>
      </c>
      <c r="AD1638" s="186">
        <f>'INFO'!$J$9</f>
        <v>0</v>
      </c>
      <c r="AE1638" s="186">
        <f>IF($G$1599&gt;0,10*$G$1599/D1638,0)</f>
        <v>0</v>
      </c>
    </row>
    <row r="1639" ht="15.35" customHeight="1">
      <c r="A1639" t="s" s="180">
        <v>621</v>
      </c>
      <c r="B1639" t="s" s="180">
        <v>264</v>
      </c>
      <c r="C1639" s="181">
        <v>10091</v>
      </c>
      <c r="D1639" s="182">
        <f>_xlfn.SUMIFS('HOLDS'!K1:K155,'HOLDS'!C1:C155,B1639)+_xlfn.SUMIFS('HOLDS'!K1:K155,'HOLDS'!C1:C155,"CH.GR.RDGSET")</f>
        <v>0</v>
      </c>
      <c r="E1639" t="s" s="183">
        <v>3</v>
      </c>
      <c r="F1639" s="184">
        <f>VLOOKUP(B1639,'HOLDS'!C1:T155,5,FALSE)</f>
        <v>185.5</v>
      </c>
      <c r="G1639" s="182">
        <f>_xlfn.SUMIFS('HOLDS'!K1:K155,'HOLDS'!C1:C155,B1639)</f>
        <v>0</v>
      </c>
      <c r="H1639" s="185">
        <f>F1639*G1639</f>
        <v>0</v>
      </c>
      <c r="I1639" s="186">
        <f>'INFO'!$D$6</f>
        <v>0</v>
      </c>
      <c r="J1639" s="186">
        <f>'INFO'!$D$7</f>
        <v>0</v>
      </c>
      <c r="K1639" t="s" s="187">
        <f>'INFO'!$D$8</f>
      </c>
      <c r="L1639" s="186">
        <f>'INFO'!$D$9</f>
        <v>0</v>
      </c>
      <c r="M1639" s="186">
        <f>'INFO'!$D$10</f>
        <v>0</v>
      </c>
      <c r="N1639" t="s" s="187">
        <f>'INFO'!$D$11</f>
      </c>
      <c r="O1639" s="186">
        <f>'INFO'!$D$13</f>
        <v>0</v>
      </c>
      <c r="P1639" s="186">
        <f>'INFO'!$D$14</f>
        <v>0</v>
      </c>
      <c r="Q1639" t="s" s="187">
        <f>'INFO'!$D$15</f>
      </c>
      <c r="R1639" s="188">
        <f>'INFO'!$D$17</f>
      </c>
      <c r="S1639" t="s" s="187">
        <f>'INFO'!$D$18</f>
      </c>
      <c r="T1639" t="s" s="187">
        <f>'INFO'!$D$19</f>
      </c>
      <c r="U1639" s="186">
        <f>'INFO'!$D$22</f>
        <v>0</v>
      </c>
      <c r="V1639" s="186">
        <f>'INFO'!$D$23</f>
        <v>0</v>
      </c>
      <c r="W1639" t="s" s="187">
        <f>'INFO'!$D$24</f>
      </c>
      <c r="X1639" s="186">
        <f>'INFO'!$D$25</f>
        <v>0</v>
      </c>
      <c r="Y1639" s="186">
        <f>'INFO'!$D$26</f>
        <v>0</v>
      </c>
      <c r="Z1639" s="186">
        <f>'INFO'!$D$27</f>
        <v>0</v>
      </c>
      <c r="AA1639" t="s" s="187">
        <f>'INFO'!$D$28</f>
      </c>
      <c r="AB1639" s="186">
        <f>'INFO'!$D$29</f>
        <v>0</v>
      </c>
      <c r="AC1639" s="189">
        <f>'INFO'!$J$10</f>
        <v>0</v>
      </c>
      <c r="AD1639" s="186">
        <f>'INFO'!$J$9</f>
        <v>0</v>
      </c>
      <c r="AE1639" s="191">
        <f>IF($G$1599&gt;0,10*$G$1599/D1639,0)</f>
        <v>0</v>
      </c>
    </row>
    <row r="1640" ht="15.35" customHeight="1">
      <c r="A1640" t="s" s="192">
        <v>581</v>
      </c>
      <c r="B1640" t="s" s="192">
        <v>182</v>
      </c>
      <c r="C1640" s="193">
        <v>10090</v>
      </c>
      <c r="D1640" s="169"/>
      <c r="E1640" t="s" s="194">
        <v>4</v>
      </c>
      <c r="F1640" s="195">
        <f>VLOOKUP(B1640,'HOLDS'!C1:T155,5,FALSE)</f>
        <v>5903</v>
      </c>
      <c r="G1640" s="172">
        <f>_xlfn.SUMIFS('HOLDS'!L1:L155,'HOLDS'!C1:C155,B1640)</f>
        <v>0</v>
      </c>
      <c r="H1640" s="196">
        <f>F1640*G1640</f>
        <v>0</v>
      </c>
      <c r="I1640" s="197">
        <f>'INFO'!$D$6</f>
        <v>0</v>
      </c>
      <c r="J1640" s="197">
        <f>'INFO'!$D$7</f>
        <v>0</v>
      </c>
      <c r="K1640" t="s" s="198">
        <f>'INFO'!$D$8</f>
      </c>
      <c r="L1640" s="197">
        <f>'INFO'!$D$9</f>
        <v>0</v>
      </c>
      <c r="M1640" s="197">
        <f>'INFO'!$D$10</f>
        <v>0</v>
      </c>
      <c r="N1640" t="s" s="198">
        <f>'INFO'!$D$11</f>
      </c>
      <c r="O1640" s="197">
        <f>'INFO'!$D$13</f>
        <v>0</v>
      </c>
      <c r="P1640" s="197">
        <f>'INFO'!$D$14</f>
        <v>0</v>
      </c>
      <c r="Q1640" t="s" s="198">
        <f>'INFO'!$D$15</f>
      </c>
      <c r="R1640" s="199">
        <f>'INFO'!$D$17</f>
      </c>
      <c r="S1640" t="s" s="198">
        <f>'INFO'!$D$18</f>
      </c>
      <c r="T1640" t="s" s="198">
        <f>'INFO'!$D$19</f>
      </c>
      <c r="U1640" s="197">
        <f>'INFO'!$D$22</f>
        <v>0</v>
      </c>
      <c r="V1640" s="197">
        <f>'INFO'!$D$23</f>
        <v>0</v>
      </c>
      <c r="W1640" t="s" s="198">
        <f>'INFO'!$D$24</f>
      </c>
      <c r="X1640" s="197">
        <f>'INFO'!$D$25</f>
        <v>0</v>
      </c>
      <c r="Y1640" s="197">
        <f>'INFO'!$D$26</f>
        <v>0</v>
      </c>
      <c r="Z1640" s="197">
        <f>'INFO'!$D$27</f>
        <v>0</v>
      </c>
      <c r="AA1640" t="s" s="198">
        <f>'INFO'!$D$28</f>
      </c>
      <c r="AB1640" s="197">
        <f>'INFO'!$D$29</f>
        <v>0</v>
      </c>
      <c r="AC1640" s="200">
        <f>'INFO'!$J$10</f>
        <v>0</v>
      </c>
      <c r="AD1640" s="201">
        <f>'INFO'!$J$9</f>
        <v>0</v>
      </c>
      <c r="AE1640" s="179"/>
    </row>
    <row r="1641" ht="15.35" customHeight="1">
      <c r="A1641" t="s" s="180">
        <v>582</v>
      </c>
      <c r="B1641" t="s" s="180">
        <v>184</v>
      </c>
      <c r="C1641" s="181">
        <v>10090</v>
      </c>
      <c r="D1641" s="182">
        <f>_xlfn.SUMIFS('HOLDS'!L1:L155,'HOLDS'!C1:C155,B1641)+_xlfn.SUMIFS('HOLDS'!L1:L155,'HOLDS'!C1:C155,"CH.GR.RDGSET")</f>
        <v>0</v>
      </c>
      <c r="E1641" t="s" s="183">
        <v>4</v>
      </c>
      <c r="F1641" s="184">
        <f>VLOOKUP(B1641,'HOLDS'!C1:T155,5,FALSE)</f>
        <v>160</v>
      </c>
      <c r="G1641" s="182">
        <f>_xlfn.SUMIFS('HOLDS'!L1:L155,'HOLDS'!C1:C155,B1641)</f>
        <v>0</v>
      </c>
      <c r="H1641" s="185">
        <f>F1641*G1641</f>
        <v>0</v>
      </c>
      <c r="I1641" s="186">
        <f>'INFO'!$D$6</f>
        <v>0</v>
      </c>
      <c r="J1641" s="186">
        <f>'INFO'!$D$7</f>
        <v>0</v>
      </c>
      <c r="K1641" t="s" s="187">
        <f>'INFO'!$D$8</f>
      </c>
      <c r="L1641" s="186">
        <f>'INFO'!$D$9</f>
        <v>0</v>
      </c>
      <c r="M1641" s="186">
        <f>'INFO'!$D$10</f>
        <v>0</v>
      </c>
      <c r="N1641" t="s" s="187">
        <f>'INFO'!$D$11</f>
      </c>
      <c r="O1641" s="186">
        <f>'INFO'!$D$13</f>
        <v>0</v>
      </c>
      <c r="P1641" s="186">
        <f>'INFO'!$D$14</f>
        <v>0</v>
      </c>
      <c r="Q1641" t="s" s="187">
        <f>'INFO'!$D$15</f>
      </c>
      <c r="R1641" s="188">
        <f>'INFO'!$D$17</f>
      </c>
      <c r="S1641" t="s" s="187">
        <f>'INFO'!$D$18</f>
      </c>
      <c r="T1641" t="s" s="187">
        <f>'INFO'!$D$19</f>
      </c>
      <c r="U1641" s="186">
        <f>'INFO'!$D$22</f>
        <v>0</v>
      </c>
      <c r="V1641" s="186">
        <f>'INFO'!$D$23</f>
        <v>0</v>
      </c>
      <c r="W1641" t="s" s="187">
        <f>'INFO'!$D$24</f>
      </c>
      <c r="X1641" s="186">
        <f>'INFO'!$D$25</f>
        <v>0</v>
      </c>
      <c r="Y1641" s="186">
        <f>'INFO'!$D$26</f>
        <v>0</v>
      </c>
      <c r="Z1641" s="186">
        <f>'INFO'!$D$27</f>
        <v>0</v>
      </c>
      <c r="AA1641" t="s" s="187">
        <f>'INFO'!$D$28</f>
      </c>
      <c r="AB1641" s="186">
        <f>'INFO'!$D$29</f>
        <v>0</v>
      </c>
      <c r="AC1641" s="189">
        <f>'INFO'!$J$10</f>
        <v>0</v>
      </c>
      <c r="AD1641" s="186">
        <f>'INFO'!$J$9</f>
        <v>0</v>
      </c>
      <c r="AE1641" s="190">
        <f>IF($G$1640&gt;0,10*$G$1640/D1641,0)</f>
        <v>0</v>
      </c>
    </row>
    <row r="1642" ht="15.35" customHeight="1">
      <c r="A1642" t="s" s="180">
        <v>583</v>
      </c>
      <c r="B1642" t="s" s="180">
        <v>186</v>
      </c>
      <c r="C1642" s="181">
        <v>10090</v>
      </c>
      <c r="D1642" s="182">
        <f>_xlfn.SUMIFS('HOLDS'!L1:L155,'HOLDS'!C1:C155,B1642)+_xlfn.SUMIFS('HOLDS'!L1:L155,'HOLDS'!C1:C155,"CH.GR.RDGSET")</f>
        <v>0</v>
      </c>
      <c r="E1642" t="s" s="183">
        <v>4</v>
      </c>
      <c r="F1642" s="184">
        <f>VLOOKUP(B1642,'HOLDS'!C1:T155,5,FALSE)</f>
        <v>141</v>
      </c>
      <c r="G1642" s="182">
        <f>_xlfn.SUMIFS('HOLDS'!L1:L155,'HOLDS'!C1:C155,B1642)</f>
        <v>0</v>
      </c>
      <c r="H1642" s="185">
        <f>F1642*G1642</f>
        <v>0</v>
      </c>
      <c r="I1642" s="186">
        <f>'INFO'!$D$6</f>
        <v>0</v>
      </c>
      <c r="J1642" s="186">
        <f>'INFO'!$D$7</f>
        <v>0</v>
      </c>
      <c r="K1642" t="s" s="187">
        <f>'INFO'!$D$8</f>
      </c>
      <c r="L1642" s="186">
        <f>'INFO'!$D$9</f>
        <v>0</v>
      </c>
      <c r="M1642" s="186">
        <f>'INFO'!$D$10</f>
        <v>0</v>
      </c>
      <c r="N1642" t="s" s="187">
        <f>'INFO'!$D$11</f>
      </c>
      <c r="O1642" s="186">
        <f>'INFO'!$D$13</f>
        <v>0</v>
      </c>
      <c r="P1642" s="186">
        <f>'INFO'!$D$14</f>
        <v>0</v>
      </c>
      <c r="Q1642" t="s" s="187">
        <f>'INFO'!$D$15</f>
      </c>
      <c r="R1642" s="188">
        <f>'INFO'!$D$17</f>
      </c>
      <c r="S1642" t="s" s="187">
        <f>'INFO'!$D$18</f>
      </c>
      <c r="T1642" t="s" s="187">
        <f>'INFO'!$D$19</f>
      </c>
      <c r="U1642" s="186">
        <f>'INFO'!$D$22</f>
        <v>0</v>
      </c>
      <c r="V1642" s="186">
        <f>'INFO'!$D$23</f>
        <v>0</v>
      </c>
      <c r="W1642" t="s" s="187">
        <f>'INFO'!$D$24</f>
      </c>
      <c r="X1642" s="186">
        <f>'INFO'!$D$25</f>
        <v>0</v>
      </c>
      <c r="Y1642" s="186">
        <f>'INFO'!$D$26</f>
        <v>0</v>
      </c>
      <c r="Z1642" s="186">
        <f>'INFO'!$D$27</f>
        <v>0</v>
      </c>
      <c r="AA1642" t="s" s="187">
        <f>'INFO'!$D$28</f>
      </c>
      <c r="AB1642" s="186">
        <f>'INFO'!$D$29</f>
        <v>0</v>
      </c>
      <c r="AC1642" s="189">
        <f>'INFO'!$J$10</f>
        <v>0</v>
      </c>
      <c r="AD1642" s="186">
        <f>'INFO'!$J$9</f>
        <v>0</v>
      </c>
      <c r="AE1642" s="186">
        <f>IF($G$1640&gt;0,10*$G$1640/D1642,0)</f>
        <v>0</v>
      </c>
    </row>
    <row r="1643" ht="15.35" customHeight="1">
      <c r="A1643" t="s" s="180">
        <v>584</v>
      </c>
      <c r="B1643" t="s" s="180">
        <v>188</v>
      </c>
      <c r="C1643" s="181">
        <v>10090</v>
      </c>
      <c r="D1643" s="182">
        <f>_xlfn.SUMIFS('HOLDS'!L1:L155,'HOLDS'!C1:C155,B1643)+_xlfn.SUMIFS('HOLDS'!L1:L155,'HOLDS'!C1:C155,"CH.GR.RDGSET")</f>
        <v>0</v>
      </c>
      <c r="E1643" t="s" s="183">
        <v>4</v>
      </c>
      <c r="F1643" s="184">
        <f>VLOOKUP(B1643,'HOLDS'!C1:T155,5,FALSE)</f>
        <v>154</v>
      </c>
      <c r="G1643" s="182">
        <f>_xlfn.SUMIFS('HOLDS'!L1:L155,'HOLDS'!C1:C155,B1643)</f>
        <v>0</v>
      </c>
      <c r="H1643" s="185">
        <f>F1643*G1643</f>
        <v>0</v>
      </c>
      <c r="I1643" s="186">
        <f>'INFO'!$D$6</f>
        <v>0</v>
      </c>
      <c r="J1643" s="186">
        <f>'INFO'!$D$7</f>
        <v>0</v>
      </c>
      <c r="K1643" t="s" s="187">
        <f>'INFO'!$D$8</f>
      </c>
      <c r="L1643" s="186">
        <f>'INFO'!$D$9</f>
        <v>0</v>
      </c>
      <c r="M1643" s="186">
        <f>'INFO'!$D$10</f>
        <v>0</v>
      </c>
      <c r="N1643" t="s" s="187">
        <f>'INFO'!$D$11</f>
      </c>
      <c r="O1643" s="186">
        <f>'INFO'!$D$13</f>
        <v>0</v>
      </c>
      <c r="P1643" s="186">
        <f>'INFO'!$D$14</f>
        <v>0</v>
      </c>
      <c r="Q1643" t="s" s="187">
        <f>'INFO'!$D$15</f>
      </c>
      <c r="R1643" s="188">
        <f>'INFO'!$D$17</f>
      </c>
      <c r="S1643" t="s" s="187">
        <f>'INFO'!$D$18</f>
      </c>
      <c r="T1643" t="s" s="187">
        <f>'INFO'!$D$19</f>
      </c>
      <c r="U1643" s="186">
        <f>'INFO'!$D$22</f>
        <v>0</v>
      </c>
      <c r="V1643" s="186">
        <f>'INFO'!$D$23</f>
        <v>0</v>
      </c>
      <c r="W1643" t="s" s="187">
        <f>'INFO'!$D$24</f>
      </c>
      <c r="X1643" s="186">
        <f>'INFO'!$D$25</f>
        <v>0</v>
      </c>
      <c r="Y1643" s="186">
        <f>'INFO'!$D$26</f>
        <v>0</v>
      </c>
      <c r="Z1643" s="186">
        <f>'INFO'!$D$27</f>
        <v>0</v>
      </c>
      <c r="AA1643" t="s" s="187">
        <f>'INFO'!$D$28</f>
      </c>
      <c r="AB1643" s="186">
        <f>'INFO'!$D$29</f>
        <v>0</v>
      </c>
      <c r="AC1643" s="189">
        <f>'INFO'!$J$10</f>
        <v>0</v>
      </c>
      <c r="AD1643" s="186">
        <f>'INFO'!$J$9</f>
        <v>0</v>
      </c>
      <c r="AE1643" s="186">
        <f>IF($G$1640&gt;0,10*$G$1640/D1643,0)</f>
        <v>0</v>
      </c>
    </row>
    <row r="1644" ht="15.35" customHeight="1">
      <c r="A1644" t="s" s="180">
        <v>585</v>
      </c>
      <c r="B1644" t="s" s="180">
        <v>190</v>
      </c>
      <c r="C1644" s="181">
        <v>10090</v>
      </c>
      <c r="D1644" s="182">
        <f>_xlfn.SUMIFS('HOLDS'!L1:L155,'HOLDS'!C1:C155,B1644)+_xlfn.SUMIFS('HOLDS'!L1:L155,'HOLDS'!C1:C155,"CH.GR.RDGSET")</f>
        <v>0</v>
      </c>
      <c r="E1644" t="s" s="183">
        <v>4</v>
      </c>
      <c r="F1644" s="184">
        <f>VLOOKUP(B1644,'HOLDS'!C1:T155,5,FALSE)</f>
        <v>123</v>
      </c>
      <c r="G1644" s="182">
        <f>_xlfn.SUMIFS('HOLDS'!L1:L155,'HOLDS'!C1:C155,B1644)</f>
        <v>0</v>
      </c>
      <c r="H1644" s="185">
        <f>F1644*G1644</f>
        <v>0</v>
      </c>
      <c r="I1644" s="186">
        <f>'INFO'!$D$6</f>
        <v>0</v>
      </c>
      <c r="J1644" s="186">
        <f>'INFO'!$D$7</f>
        <v>0</v>
      </c>
      <c r="K1644" t="s" s="187">
        <f>'INFO'!$D$8</f>
      </c>
      <c r="L1644" s="186">
        <f>'INFO'!$D$9</f>
        <v>0</v>
      </c>
      <c r="M1644" s="186">
        <f>'INFO'!$D$10</f>
        <v>0</v>
      </c>
      <c r="N1644" t="s" s="187">
        <f>'INFO'!$D$11</f>
      </c>
      <c r="O1644" s="186">
        <f>'INFO'!$D$13</f>
        <v>0</v>
      </c>
      <c r="P1644" s="186">
        <f>'INFO'!$D$14</f>
        <v>0</v>
      </c>
      <c r="Q1644" t="s" s="187">
        <f>'INFO'!$D$15</f>
      </c>
      <c r="R1644" s="188">
        <f>'INFO'!$D$17</f>
      </c>
      <c r="S1644" t="s" s="187">
        <f>'INFO'!$D$18</f>
      </c>
      <c r="T1644" t="s" s="187">
        <f>'INFO'!$D$19</f>
      </c>
      <c r="U1644" s="186">
        <f>'INFO'!$D$22</f>
        <v>0</v>
      </c>
      <c r="V1644" s="186">
        <f>'INFO'!$D$23</f>
        <v>0</v>
      </c>
      <c r="W1644" t="s" s="187">
        <f>'INFO'!$D$24</f>
      </c>
      <c r="X1644" s="186">
        <f>'INFO'!$D$25</f>
        <v>0</v>
      </c>
      <c r="Y1644" s="186">
        <f>'INFO'!$D$26</f>
        <v>0</v>
      </c>
      <c r="Z1644" s="186">
        <f>'INFO'!$D$27</f>
        <v>0</v>
      </c>
      <c r="AA1644" t="s" s="187">
        <f>'INFO'!$D$28</f>
      </c>
      <c r="AB1644" s="186">
        <f>'INFO'!$D$29</f>
        <v>0</v>
      </c>
      <c r="AC1644" s="189">
        <f>'INFO'!$J$10</f>
        <v>0</v>
      </c>
      <c r="AD1644" s="186">
        <f>'INFO'!$J$9</f>
        <v>0</v>
      </c>
      <c r="AE1644" s="186">
        <f>IF($G$1640&gt;0,10*$G$1640/D1644,0)</f>
        <v>0</v>
      </c>
    </row>
    <row r="1645" ht="15.35" customHeight="1">
      <c r="A1645" t="s" s="180">
        <v>586</v>
      </c>
      <c r="B1645" t="s" s="180">
        <v>192</v>
      </c>
      <c r="C1645" s="181">
        <v>10090</v>
      </c>
      <c r="D1645" s="182">
        <f>_xlfn.SUMIFS('HOLDS'!L1:L155,'HOLDS'!C1:C155,B1645)+_xlfn.SUMIFS('HOLDS'!L1:L155,'HOLDS'!C1:C155,"CH.GR.RDGSET")</f>
        <v>0</v>
      </c>
      <c r="E1645" t="s" s="183">
        <v>4</v>
      </c>
      <c r="F1645" s="184">
        <f>VLOOKUP(B1645,'HOLDS'!C1:T155,5,FALSE)</f>
        <v>177.5</v>
      </c>
      <c r="G1645" s="182">
        <f>_xlfn.SUMIFS('HOLDS'!L1:L155,'HOLDS'!C1:C155,B1645)</f>
        <v>0</v>
      </c>
      <c r="H1645" s="185">
        <f>F1645*G1645</f>
        <v>0</v>
      </c>
      <c r="I1645" s="186">
        <f>'INFO'!$D$6</f>
        <v>0</v>
      </c>
      <c r="J1645" s="186">
        <f>'INFO'!$D$7</f>
        <v>0</v>
      </c>
      <c r="K1645" t="s" s="187">
        <f>'INFO'!$D$8</f>
      </c>
      <c r="L1645" s="186">
        <f>'INFO'!$D$9</f>
        <v>0</v>
      </c>
      <c r="M1645" s="186">
        <f>'INFO'!$D$10</f>
        <v>0</v>
      </c>
      <c r="N1645" t="s" s="187">
        <f>'INFO'!$D$11</f>
      </c>
      <c r="O1645" s="186">
        <f>'INFO'!$D$13</f>
        <v>0</v>
      </c>
      <c r="P1645" s="186">
        <f>'INFO'!$D$14</f>
        <v>0</v>
      </c>
      <c r="Q1645" t="s" s="187">
        <f>'INFO'!$D$15</f>
      </c>
      <c r="R1645" s="188">
        <f>'INFO'!$D$17</f>
      </c>
      <c r="S1645" t="s" s="187">
        <f>'INFO'!$D$18</f>
      </c>
      <c r="T1645" t="s" s="187">
        <f>'INFO'!$D$19</f>
      </c>
      <c r="U1645" s="186">
        <f>'INFO'!$D$22</f>
        <v>0</v>
      </c>
      <c r="V1645" s="186">
        <f>'INFO'!$D$23</f>
        <v>0</v>
      </c>
      <c r="W1645" t="s" s="187">
        <f>'INFO'!$D$24</f>
      </c>
      <c r="X1645" s="186">
        <f>'INFO'!$D$25</f>
        <v>0</v>
      </c>
      <c r="Y1645" s="186">
        <f>'INFO'!$D$26</f>
        <v>0</v>
      </c>
      <c r="Z1645" s="186">
        <f>'INFO'!$D$27</f>
        <v>0</v>
      </c>
      <c r="AA1645" t="s" s="187">
        <f>'INFO'!$D$28</f>
      </c>
      <c r="AB1645" s="186">
        <f>'INFO'!$D$29</f>
        <v>0</v>
      </c>
      <c r="AC1645" s="189">
        <f>'INFO'!$J$10</f>
        <v>0</v>
      </c>
      <c r="AD1645" s="186">
        <f>'INFO'!$J$9</f>
        <v>0</v>
      </c>
      <c r="AE1645" s="186">
        <f>IF($G$1640&gt;0,10*$G$1640/D1645,0)</f>
        <v>0</v>
      </c>
    </row>
    <row r="1646" ht="15.35" customHeight="1">
      <c r="A1646" t="s" s="180">
        <v>587</v>
      </c>
      <c r="B1646" t="s" s="180">
        <v>194</v>
      </c>
      <c r="C1646" s="181">
        <v>10090</v>
      </c>
      <c r="D1646" s="182">
        <f>_xlfn.SUMIFS('HOLDS'!L1:L155,'HOLDS'!C1:C155,B1646)+_xlfn.SUMIFS('HOLDS'!L1:L155,'HOLDS'!C1:C155,"CH.GR.RDGSET")</f>
        <v>0</v>
      </c>
      <c r="E1646" t="s" s="183">
        <v>4</v>
      </c>
      <c r="F1646" s="184">
        <f>VLOOKUP(B1646,'HOLDS'!C1:T155,5,FALSE)</f>
        <v>129</v>
      </c>
      <c r="G1646" s="182">
        <f>_xlfn.SUMIFS('HOLDS'!L1:L155,'HOLDS'!C1:C155,B1646)</f>
        <v>0</v>
      </c>
      <c r="H1646" s="185">
        <f>F1646*G1646</f>
        <v>0</v>
      </c>
      <c r="I1646" s="186">
        <f>'INFO'!$D$6</f>
        <v>0</v>
      </c>
      <c r="J1646" s="186">
        <f>'INFO'!$D$7</f>
        <v>0</v>
      </c>
      <c r="K1646" t="s" s="187">
        <f>'INFO'!$D$8</f>
      </c>
      <c r="L1646" s="186">
        <f>'INFO'!$D$9</f>
        <v>0</v>
      </c>
      <c r="M1646" s="186">
        <f>'INFO'!$D$10</f>
        <v>0</v>
      </c>
      <c r="N1646" t="s" s="187">
        <f>'INFO'!$D$11</f>
      </c>
      <c r="O1646" s="186">
        <f>'INFO'!$D$13</f>
        <v>0</v>
      </c>
      <c r="P1646" s="186">
        <f>'INFO'!$D$14</f>
        <v>0</v>
      </c>
      <c r="Q1646" t="s" s="187">
        <f>'INFO'!$D$15</f>
      </c>
      <c r="R1646" s="188">
        <f>'INFO'!$D$17</f>
      </c>
      <c r="S1646" t="s" s="187">
        <f>'INFO'!$D$18</f>
      </c>
      <c r="T1646" t="s" s="187">
        <f>'INFO'!$D$19</f>
      </c>
      <c r="U1646" s="186">
        <f>'INFO'!$D$22</f>
        <v>0</v>
      </c>
      <c r="V1646" s="186">
        <f>'INFO'!$D$23</f>
        <v>0</v>
      </c>
      <c r="W1646" t="s" s="187">
        <f>'INFO'!$D$24</f>
      </c>
      <c r="X1646" s="186">
        <f>'INFO'!$D$25</f>
        <v>0</v>
      </c>
      <c r="Y1646" s="186">
        <f>'INFO'!$D$26</f>
        <v>0</v>
      </c>
      <c r="Z1646" s="186">
        <f>'INFO'!$D$27</f>
        <v>0</v>
      </c>
      <c r="AA1646" t="s" s="187">
        <f>'INFO'!$D$28</f>
      </c>
      <c r="AB1646" s="186">
        <f>'INFO'!$D$29</f>
        <v>0</v>
      </c>
      <c r="AC1646" s="189">
        <f>'INFO'!$J$10</f>
        <v>0</v>
      </c>
      <c r="AD1646" s="186">
        <f>'INFO'!$J$9</f>
        <v>0</v>
      </c>
      <c r="AE1646" s="186">
        <f>IF($G$1640&gt;0,10*$G$1640/D1646,0)</f>
        <v>0</v>
      </c>
    </row>
    <row r="1647" ht="15.35" customHeight="1">
      <c r="A1647" t="s" s="180">
        <v>588</v>
      </c>
      <c r="B1647" t="s" s="180">
        <v>196</v>
      </c>
      <c r="C1647" s="181">
        <v>10090</v>
      </c>
      <c r="D1647" s="182">
        <f>_xlfn.SUMIFS('HOLDS'!L1:L155,'HOLDS'!C1:C155,B1647)+_xlfn.SUMIFS('HOLDS'!L1:L155,'HOLDS'!C1:C155,"CH.GR.RDGSET")</f>
        <v>0</v>
      </c>
      <c r="E1647" t="s" s="183">
        <v>4</v>
      </c>
      <c r="F1647" s="184">
        <f>VLOOKUP(B1647,'HOLDS'!C1:T155,5,FALSE)</f>
        <v>149.5</v>
      </c>
      <c r="G1647" s="182">
        <f>_xlfn.SUMIFS('HOLDS'!L1:L155,'HOLDS'!C1:C155,B1647)</f>
        <v>0</v>
      </c>
      <c r="H1647" s="185">
        <f>F1647*G1647</f>
        <v>0</v>
      </c>
      <c r="I1647" s="186">
        <f>'INFO'!$D$6</f>
        <v>0</v>
      </c>
      <c r="J1647" s="186">
        <f>'INFO'!$D$7</f>
        <v>0</v>
      </c>
      <c r="K1647" t="s" s="187">
        <f>'INFO'!$D$8</f>
      </c>
      <c r="L1647" s="186">
        <f>'INFO'!$D$9</f>
        <v>0</v>
      </c>
      <c r="M1647" s="186">
        <f>'INFO'!$D$10</f>
        <v>0</v>
      </c>
      <c r="N1647" t="s" s="187">
        <f>'INFO'!$D$11</f>
      </c>
      <c r="O1647" s="186">
        <f>'INFO'!$D$13</f>
        <v>0</v>
      </c>
      <c r="P1647" s="186">
        <f>'INFO'!$D$14</f>
        <v>0</v>
      </c>
      <c r="Q1647" t="s" s="187">
        <f>'INFO'!$D$15</f>
      </c>
      <c r="R1647" s="188">
        <f>'INFO'!$D$17</f>
      </c>
      <c r="S1647" t="s" s="187">
        <f>'INFO'!$D$18</f>
      </c>
      <c r="T1647" t="s" s="187">
        <f>'INFO'!$D$19</f>
      </c>
      <c r="U1647" s="186">
        <f>'INFO'!$D$22</f>
        <v>0</v>
      </c>
      <c r="V1647" s="186">
        <f>'INFO'!$D$23</f>
        <v>0</v>
      </c>
      <c r="W1647" t="s" s="187">
        <f>'INFO'!$D$24</f>
      </c>
      <c r="X1647" s="186">
        <f>'INFO'!$D$25</f>
        <v>0</v>
      </c>
      <c r="Y1647" s="186">
        <f>'INFO'!$D$26</f>
        <v>0</v>
      </c>
      <c r="Z1647" s="186">
        <f>'INFO'!$D$27</f>
        <v>0</v>
      </c>
      <c r="AA1647" t="s" s="187">
        <f>'INFO'!$D$28</f>
      </c>
      <c r="AB1647" s="186">
        <f>'INFO'!$D$29</f>
        <v>0</v>
      </c>
      <c r="AC1647" s="189">
        <f>'INFO'!$J$10</f>
        <v>0</v>
      </c>
      <c r="AD1647" s="186">
        <f>'INFO'!$J$9</f>
        <v>0</v>
      </c>
      <c r="AE1647" s="186">
        <f>IF($G$1640&gt;0,10*$G$1640/D1647,0)</f>
        <v>0</v>
      </c>
    </row>
    <row r="1648" ht="15.35" customHeight="1">
      <c r="A1648" t="s" s="180">
        <v>589</v>
      </c>
      <c r="B1648" t="s" s="180">
        <v>198</v>
      </c>
      <c r="C1648" s="181">
        <v>10090</v>
      </c>
      <c r="D1648" s="182">
        <f>_xlfn.SUMIFS('HOLDS'!L1:L155,'HOLDS'!C1:C155,B1648)+_xlfn.SUMIFS('HOLDS'!L1:L155,'HOLDS'!C1:C155,"CH.GR.RDGSET")</f>
        <v>0</v>
      </c>
      <c r="E1648" t="s" s="183">
        <v>4</v>
      </c>
      <c r="F1648" s="184">
        <f>VLOOKUP(B1648,'HOLDS'!C1:T155,5,FALSE)</f>
        <v>123</v>
      </c>
      <c r="G1648" s="182">
        <f>_xlfn.SUMIFS('HOLDS'!L1:L155,'HOLDS'!C1:C155,B1648)</f>
        <v>0</v>
      </c>
      <c r="H1648" s="185">
        <f>F1648*G1648</f>
        <v>0</v>
      </c>
      <c r="I1648" s="186">
        <f>'INFO'!$D$6</f>
        <v>0</v>
      </c>
      <c r="J1648" s="186">
        <f>'INFO'!$D$7</f>
        <v>0</v>
      </c>
      <c r="K1648" t="s" s="187">
        <f>'INFO'!$D$8</f>
      </c>
      <c r="L1648" s="186">
        <f>'INFO'!$D$9</f>
        <v>0</v>
      </c>
      <c r="M1648" s="186">
        <f>'INFO'!$D$10</f>
        <v>0</v>
      </c>
      <c r="N1648" t="s" s="187">
        <f>'INFO'!$D$11</f>
      </c>
      <c r="O1648" s="186">
        <f>'INFO'!$D$13</f>
        <v>0</v>
      </c>
      <c r="P1648" s="186">
        <f>'INFO'!$D$14</f>
        <v>0</v>
      </c>
      <c r="Q1648" t="s" s="187">
        <f>'INFO'!$D$15</f>
      </c>
      <c r="R1648" s="188">
        <f>'INFO'!$D$17</f>
      </c>
      <c r="S1648" t="s" s="187">
        <f>'INFO'!$D$18</f>
      </c>
      <c r="T1648" t="s" s="187">
        <f>'INFO'!$D$19</f>
      </c>
      <c r="U1648" s="186">
        <f>'INFO'!$D$22</f>
        <v>0</v>
      </c>
      <c r="V1648" s="186">
        <f>'INFO'!$D$23</f>
        <v>0</v>
      </c>
      <c r="W1648" t="s" s="187">
        <f>'INFO'!$D$24</f>
      </c>
      <c r="X1648" s="186">
        <f>'INFO'!$D$25</f>
        <v>0</v>
      </c>
      <c r="Y1648" s="186">
        <f>'INFO'!$D$26</f>
        <v>0</v>
      </c>
      <c r="Z1648" s="186">
        <f>'INFO'!$D$27</f>
        <v>0</v>
      </c>
      <c r="AA1648" t="s" s="187">
        <f>'INFO'!$D$28</f>
      </c>
      <c r="AB1648" s="186">
        <f>'INFO'!$D$29</f>
        <v>0</v>
      </c>
      <c r="AC1648" s="189">
        <f>'INFO'!$J$10</f>
        <v>0</v>
      </c>
      <c r="AD1648" s="186">
        <f>'INFO'!$J$9</f>
        <v>0</v>
      </c>
      <c r="AE1648" s="186">
        <f>IF($G$1640&gt;0,10*$G$1640/D1648,0)</f>
        <v>0</v>
      </c>
    </row>
    <row r="1649" ht="15.35" customHeight="1">
      <c r="A1649" t="s" s="180">
        <v>590</v>
      </c>
      <c r="B1649" t="s" s="180">
        <v>200</v>
      </c>
      <c r="C1649" s="181">
        <v>10090</v>
      </c>
      <c r="D1649" s="182">
        <f>_xlfn.SUMIFS('HOLDS'!L1:L155,'HOLDS'!C1:C155,B1649)+_xlfn.SUMIFS('HOLDS'!L1:L155,'HOLDS'!C1:C155,"CH.GR.RDGSET")</f>
        <v>0</v>
      </c>
      <c r="E1649" t="s" s="183">
        <v>4</v>
      </c>
      <c r="F1649" s="184">
        <f>VLOOKUP(B1649,'HOLDS'!C1:T155,5,FALSE)</f>
        <v>165</v>
      </c>
      <c r="G1649" s="182">
        <f>_xlfn.SUMIFS('HOLDS'!L1:L155,'HOLDS'!C1:C155,B1649)</f>
        <v>0</v>
      </c>
      <c r="H1649" s="185">
        <f>F1649*G1649</f>
        <v>0</v>
      </c>
      <c r="I1649" s="186">
        <f>'INFO'!$D$6</f>
        <v>0</v>
      </c>
      <c r="J1649" s="186">
        <f>'INFO'!$D$7</f>
        <v>0</v>
      </c>
      <c r="K1649" t="s" s="187">
        <f>'INFO'!$D$8</f>
      </c>
      <c r="L1649" s="186">
        <f>'INFO'!$D$9</f>
        <v>0</v>
      </c>
      <c r="M1649" s="186">
        <f>'INFO'!$D$10</f>
        <v>0</v>
      </c>
      <c r="N1649" t="s" s="187">
        <f>'INFO'!$D$11</f>
      </c>
      <c r="O1649" s="186">
        <f>'INFO'!$D$13</f>
        <v>0</v>
      </c>
      <c r="P1649" s="186">
        <f>'INFO'!$D$14</f>
        <v>0</v>
      </c>
      <c r="Q1649" t="s" s="187">
        <f>'INFO'!$D$15</f>
      </c>
      <c r="R1649" s="188">
        <f>'INFO'!$D$17</f>
      </c>
      <c r="S1649" t="s" s="187">
        <f>'INFO'!$D$18</f>
      </c>
      <c r="T1649" t="s" s="187">
        <f>'INFO'!$D$19</f>
      </c>
      <c r="U1649" s="186">
        <f>'INFO'!$D$22</f>
        <v>0</v>
      </c>
      <c r="V1649" s="186">
        <f>'INFO'!$D$23</f>
        <v>0</v>
      </c>
      <c r="W1649" t="s" s="187">
        <f>'INFO'!$D$24</f>
      </c>
      <c r="X1649" s="186">
        <f>'INFO'!$D$25</f>
        <v>0</v>
      </c>
      <c r="Y1649" s="186">
        <f>'INFO'!$D$26</f>
        <v>0</v>
      </c>
      <c r="Z1649" s="186">
        <f>'INFO'!$D$27</f>
        <v>0</v>
      </c>
      <c r="AA1649" t="s" s="187">
        <f>'INFO'!$D$28</f>
      </c>
      <c r="AB1649" s="186">
        <f>'INFO'!$D$29</f>
        <v>0</v>
      </c>
      <c r="AC1649" s="189">
        <f>'INFO'!$J$10</f>
        <v>0</v>
      </c>
      <c r="AD1649" s="186">
        <f>'INFO'!$J$9</f>
        <v>0</v>
      </c>
      <c r="AE1649" s="186">
        <f>IF($G$1640&gt;0,10*$G$1640/D1649,0)</f>
        <v>0</v>
      </c>
    </row>
    <row r="1650" ht="15.35" customHeight="1">
      <c r="A1650" t="s" s="180">
        <v>591</v>
      </c>
      <c r="B1650" t="s" s="180">
        <v>202</v>
      </c>
      <c r="C1650" s="181">
        <v>10090</v>
      </c>
      <c r="D1650" s="182">
        <f>_xlfn.SUMIFS('HOLDS'!L1:L155,'HOLDS'!C1:C155,B1650)+_xlfn.SUMIFS('HOLDS'!L1:L155,'HOLDS'!C1:C155,"CH.GR.RDGSET")</f>
        <v>0</v>
      </c>
      <c r="E1650" t="s" s="183">
        <v>4</v>
      </c>
      <c r="F1650" s="184">
        <f>VLOOKUP(B1650,'HOLDS'!C1:T155,5,FALSE)</f>
        <v>203</v>
      </c>
      <c r="G1650" s="182">
        <f>_xlfn.SUMIFS('HOLDS'!L1:L155,'HOLDS'!C1:C155,B1650)</f>
        <v>0</v>
      </c>
      <c r="H1650" s="185">
        <f>F1650*G1650</f>
        <v>0</v>
      </c>
      <c r="I1650" s="186">
        <f>'INFO'!$D$6</f>
        <v>0</v>
      </c>
      <c r="J1650" s="186">
        <f>'INFO'!$D$7</f>
        <v>0</v>
      </c>
      <c r="K1650" t="s" s="187">
        <f>'INFO'!$D$8</f>
      </c>
      <c r="L1650" s="186">
        <f>'INFO'!$D$9</f>
        <v>0</v>
      </c>
      <c r="M1650" s="186">
        <f>'INFO'!$D$10</f>
        <v>0</v>
      </c>
      <c r="N1650" t="s" s="187">
        <f>'INFO'!$D$11</f>
      </c>
      <c r="O1650" s="186">
        <f>'INFO'!$D$13</f>
        <v>0</v>
      </c>
      <c r="P1650" s="186">
        <f>'INFO'!$D$14</f>
        <v>0</v>
      </c>
      <c r="Q1650" t="s" s="187">
        <f>'INFO'!$D$15</f>
      </c>
      <c r="R1650" s="188">
        <f>'INFO'!$D$17</f>
      </c>
      <c r="S1650" t="s" s="187">
        <f>'INFO'!$D$18</f>
      </c>
      <c r="T1650" t="s" s="187">
        <f>'INFO'!$D$19</f>
      </c>
      <c r="U1650" s="186">
        <f>'INFO'!$D$22</f>
        <v>0</v>
      </c>
      <c r="V1650" s="186">
        <f>'INFO'!$D$23</f>
        <v>0</v>
      </c>
      <c r="W1650" t="s" s="187">
        <f>'INFO'!$D$24</f>
      </c>
      <c r="X1650" s="186">
        <f>'INFO'!$D$25</f>
        <v>0</v>
      </c>
      <c r="Y1650" s="186">
        <f>'INFO'!$D$26</f>
        <v>0</v>
      </c>
      <c r="Z1650" s="186">
        <f>'INFO'!$D$27</f>
        <v>0</v>
      </c>
      <c r="AA1650" t="s" s="187">
        <f>'INFO'!$D$28</f>
      </c>
      <c r="AB1650" s="186">
        <f>'INFO'!$D$29</f>
        <v>0</v>
      </c>
      <c r="AC1650" s="189">
        <f>'INFO'!$J$10</f>
        <v>0</v>
      </c>
      <c r="AD1650" s="186">
        <f>'INFO'!$J$9</f>
        <v>0</v>
      </c>
      <c r="AE1650" s="186">
        <f>IF($G$1640&gt;0,10*$G$1640/D1650,0)</f>
        <v>0</v>
      </c>
    </row>
    <row r="1651" ht="15.35" customHeight="1">
      <c r="A1651" t="s" s="180">
        <v>592</v>
      </c>
      <c r="B1651" t="s" s="180">
        <v>205</v>
      </c>
      <c r="C1651" s="181">
        <v>10090</v>
      </c>
      <c r="D1651" s="182">
        <f>_xlfn.SUMIFS('HOLDS'!L1:L155,'HOLDS'!C1:C155,B1651)+_xlfn.SUMIFS('HOLDS'!L1:L155,'HOLDS'!C1:C155,"CH.GR.RDGSET")</f>
        <v>0</v>
      </c>
      <c r="E1651" t="s" s="183">
        <v>4</v>
      </c>
      <c r="F1651" s="184">
        <f>VLOOKUP(B1651,'HOLDS'!C1:T155,5,FALSE)</f>
        <v>195.5</v>
      </c>
      <c r="G1651" s="182">
        <f>_xlfn.SUMIFS('HOLDS'!L1:L155,'HOLDS'!C1:C155,B1651)</f>
        <v>0</v>
      </c>
      <c r="H1651" s="185">
        <f>F1651*G1651</f>
        <v>0</v>
      </c>
      <c r="I1651" s="186">
        <f>'INFO'!$D$6</f>
        <v>0</v>
      </c>
      <c r="J1651" s="186">
        <f>'INFO'!$D$7</f>
        <v>0</v>
      </c>
      <c r="K1651" t="s" s="187">
        <f>'INFO'!$D$8</f>
      </c>
      <c r="L1651" s="186">
        <f>'INFO'!$D$9</f>
        <v>0</v>
      </c>
      <c r="M1651" s="186">
        <f>'INFO'!$D$10</f>
        <v>0</v>
      </c>
      <c r="N1651" t="s" s="187">
        <f>'INFO'!$D$11</f>
      </c>
      <c r="O1651" s="186">
        <f>'INFO'!$D$13</f>
        <v>0</v>
      </c>
      <c r="P1651" s="186">
        <f>'INFO'!$D$14</f>
        <v>0</v>
      </c>
      <c r="Q1651" t="s" s="187">
        <f>'INFO'!$D$15</f>
      </c>
      <c r="R1651" s="188">
        <f>'INFO'!$D$17</f>
      </c>
      <c r="S1651" t="s" s="187">
        <f>'INFO'!$D$18</f>
      </c>
      <c r="T1651" t="s" s="187">
        <f>'INFO'!$D$19</f>
      </c>
      <c r="U1651" s="186">
        <f>'INFO'!$D$22</f>
        <v>0</v>
      </c>
      <c r="V1651" s="186">
        <f>'INFO'!$D$23</f>
        <v>0</v>
      </c>
      <c r="W1651" t="s" s="187">
        <f>'INFO'!$D$24</f>
      </c>
      <c r="X1651" s="186">
        <f>'INFO'!$D$25</f>
        <v>0</v>
      </c>
      <c r="Y1651" s="186">
        <f>'INFO'!$D$26</f>
        <v>0</v>
      </c>
      <c r="Z1651" s="186">
        <f>'INFO'!$D$27</f>
        <v>0</v>
      </c>
      <c r="AA1651" t="s" s="187">
        <f>'INFO'!$D$28</f>
      </c>
      <c r="AB1651" s="186">
        <f>'INFO'!$D$29</f>
        <v>0</v>
      </c>
      <c r="AC1651" s="189">
        <f>'INFO'!$J$10</f>
        <v>0</v>
      </c>
      <c r="AD1651" s="186">
        <f>'INFO'!$J$9</f>
        <v>0</v>
      </c>
      <c r="AE1651" s="186">
        <f>IF($G$1640&gt;0,10*$G$1640/D1651,0)</f>
        <v>0</v>
      </c>
    </row>
    <row r="1652" ht="15.35" customHeight="1">
      <c r="A1652" t="s" s="180">
        <v>593</v>
      </c>
      <c r="B1652" t="s" s="180">
        <v>207</v>
      </c>
      <c r="C1652" s="181">
        <v>10090</v>
      </c>
      <c r="D1652" s="182">
        <f>_xlfn.SUMIFS('HOLDS'!L1:L155,'HOLDS'!C1:C155,B1652)+_xlfn.SUMIFS('HOLDS'!L1:L155,'HOLDS'!C1:C155,"CH.GR.RDGSET")</f>
        <v>0</v>
      </c>
      <c r="E1652" t="s" s="183">
        <v>4</v>
      </c>
      <c r="F1652" s="184">
        <f>VLOOKUP(B1652,'HOLDS'!C1:T155,5,FALSE)</f>
        <v>237</v>
      </c>
      <c r="G1652" s="182">
        <f>_xlfn.SUMIFS('HOLDS'!L1:L155,'HOLDS'!C1:C155,B1652)</f>
        <v>0</v>
      </c>
      <c r="H1652" s="185">
        <f>F1652*G1652</f>
        <v>0</v>
      </c>
      <c r="I1652" s="186">
        <f>'INFO'!$D$6</f>
        <v>0</v>
      </c>
      <c r="J1652" s="186">
        <f>'INFO'!$D$7</f>
        <v>0</v>
      </c>
      <c r="K1652" t="s" s="187">
        <f>'INFO'!$D$8</f>
      </c>
      <c r="L1652" s="186">
        <f>'INFO'!$D$9</f>
        <v>0</v>
      </c>
      <c r="M1652" s="186">
        <f>'INFO'!$D$10</f>
        <v>0</v>
      </c>
      <c r="N1652" t="s" s="187">
        <f>'INFO'!$D$11</f>
      </c>
      <c r="O1652" s="186">
        <f>'INFO'!$D$13</f>
        <v>0</v>
      </c>
      <c r="P1652" s="186">
        <f>'INFO'!$D$14</f>
        <v>0</v>
      </c>
      <c r="Q1652" t="s" s="187">
        <f>'INFO'!$D$15</f>
      </c>
      <c r="R1652" s="188">
        <f>'INFO'!$D$17</f>
      </c>
      <c r="S1652" t="s" s="187">
        <f>'INFO'!$D$18</f>
      </c>
      <c r="T1652" t="s" s="187">
        <f>'INFO'!$D$19</f>
      </c>
      <c r="U1652" s="186">
        <f>'INFO'!$D$22</f>
        <v>0</v>
      </c>
      <c r="V1652" s="186">
        <f>'INFO'!$D$23</f>
        <v>0</v>
      </c>
      <c r="W1652" t="s" s="187">
        <f>'INFO'!$D$24</f>
      </c>
      <c r="X1652" s="186">
        <f>'INFO'!$D$25</f>
        <v>0</v>
      </c>
      <c r="Y1652" s="186">
        <f>'INFO'!$D$26</f>
        <v>0</v>
      </c>
      <c r="Z1652" s="186">
        <f>'INFO'!$D$27</f>
        <v>0</v>
      </c>
      <c r="AA1652" t="s" s="187">
        <f>'INFO'!$D$28</f>
      </c>
      <c r="AB1652" s="186">
        <f>'INFO'!$D$29</f>
        <v>0</v>
      </c>
      <c r="AC1652" s="189">
        <f>'INFO'!$J$10</f>
        <v>0</v>
      </c>
      <c r="AD1652" s="186">
        <f>'INFO'!$J$9</f>
        <v>0</v>
      </c>
      <c r="AE1652" s="186">
        <f>IF($G$1640&gt;0,10*$G$1640/D1652,0)</f>
        <v>0</v>
      </c>
    </row>
    <row r="1653" ht="15.35" customHeight="1">
      <c r="A1653" t="s" s="180">
        <v>594</v>
      </c>
      <c r="B1653" t="s" s="180">
        <v>209</v>
      </c>
      <c r="C1653" s="181">
        <v>10090</v>
      </c>
      <c r="D1653" s="182">
        <f>_xlfn.SUMIFS('HOLDS'!L1:L155,'HOLDS'!C1:C155,B1653)+_xlfn.SUMIFS('HOLDS'!L1:L155,'HOLDS'!C1:C155,"CH.GR.RDGSET")</f>
        <v>0</v>
      </c>
      <c r="E1653" t="s" s="183">
        <v>4</v>
      </c>
      <c r="F1653" s="184">
        <f>VLOOKUP(B1653,'HOLDS'!C1:T155,5,FALSE)</f>
        <v>210.5</v>
      </c>
      <c r="G1653" s="182">
        <f>_xlfn.SUMIFS('HOLDS'!L1:L155,'HOLDS'!C1:C155,B1653)</f>
        <v>0</v>
      </c>
      <c r="H1653" s="185">
        <f>F1653*G1653</f>
        <v>0</v>
      </c>
      <c r="I1653" s="186">
        <f>'INFO'!$D$6</f>
        <v>0</v>
      </c>
      <c r="J1653" s="186">
        <f>'INFO'!$D$7</f>
        <v>0</v>
      </c>
      <c r="K1653" t="s" s="187">
        <f>'INFO'!$D$8</f>
      </c>
      <c r="L1653" s="186">
        <f>'INFO'!$D$9</f>
        <v>0</v>
      </c>
      <c r="M1653" s="186">
        <f>'INFO'!$D$10</f>
        <v>0</v>
      </c>
      <c r="N1653" t="s" s="187">
        <f>'INFO'!$D$11</f>
      </c>
      <c r="O1653" s="186">
        <f>'INFO'!$D$13</f>
        <v>0</v>
      </c>
      <c r="P1653" s="186">
        <f>'INFO'!$D$14</f>
        <v>0</v>
      </c>
      <c r="Q1653" t="s" s="187">
        <f>'INFO'!$D$15</f>
      </c>
      <c r="R1653" s="188">
        <f>'INFO'!$D$17</f>
      </c>
      <c r="S1653" t="s" s="187">
        <f>'INFO'!$D$18</f>
      </c>
      <c r="T1653" t="s" s="187">
        <f>'INFO'!$D$19</f>
      </c>
      <c r="U1653" s="186">
        <f>'INFO'!$D$22</f>
        <v>0</v>
      </c>
      <c r="V1653" s="186">
        <f>'INFO'!$D$23</f>
        <v>0</v>
      </c>
      <c r="W1653" t="s" s="187">
        <f>'INFO'!$D$24</f>
      </c>
      <c r="X1653" s="186">
        <f>'INFO'!$D$25</f>
        <v>0</v>
      </c>
      <c r="Y1653" s="186">
        <f>'INFO'!$D$26</f>
        <v>0</v>
      </c>
      <c r="Z1653" s="186">
        <f>'INFO'!$D$27</f>
        <v>0</v>
      </c>
      <c r="AA1653" t="s" s="187">
        <f>'INFO'!$D$28</f>
      </c>
      <c r="AB1653" s="186">
        <f>'INFO'!$D$29</f>
        <v>0</v>
      </c>
      <c r="AC1653" s="189">
        <f>'INFO'!$J$10</f>
        <v>0</v>
      </c>
      <c r="AD1653" s="186">
        <f>'INFO'!$J$9</f>
        <v>0</v>
      </c>
      <c r="AE1653" s="186">
        <f>IF($G$1640&gt;0,10*$G$1640/D1653,0)</f>
        <v>0</v>
      </c>
    </row>
    <row r="1654" ht="15.35" customHeight="1">
      <c r="A1654" t="s" s="180">
        <v>595</v>
      </c>
      <c r="B1654" t="s" s="180">
        <v>211</v>
      </c>
      <c r="C1654" s="181">
        <v>10090</v>
      </c>
      <c r="D1654" s="182">
        <f>_xlfn.SUMIFS('HOLDS'!L1:L155,'HOLDS'!C1:C155,B1654)+_xlfn.SUMIFS('HOLDS'!L1:L155,'HOLDS'!C1:C155,"CH.GR.RDGSET")</f>
        <v>0</v>
      </c>
      <c r="E1654" t="s" s="183">
        <v>4</v>
      </c>
      <c r="F1654" s="184">
        <f>VLOOKUP(B1654,'HOLDS'!C1:T155,5,FALSE)</f>
        <v>212</v>
      </c>
      <c r="G1654" s="182">
        <f>_xlfn.SUMIFS('HOLDS'!L1:L155,'HOLDS'!C1:C155,B1654)</f>
        <v>0</v>
      </c>
      <c r="H1654" s="185">
        <f>F1654*G1654</f>
        <v>0</v>
      </c>
      <c r="I1654" s="186">
        <f>'INFO'!$D$6</f>
        <v>0</v>
      </c>
      <c r="J1654" s="186">
        <f>'INFO'!$D$7</f>
        <v>0</v>
      </c>
      <c r="K1654" t="s" s="187">
        <f>'INFO'!$D$8</f>
      </c>
      <c r="L1654" s="186">
        <f>'INFO'!$D$9</f>
        <v>0</v>
      </c>
      <c r="M1654" s="186">
        <f>'INFO'!$D$10</f>
        <v>0</v>
      </c>
      <c r="N1654" t="s" s="187">
        <f>'INFO'!$D$11</f>
      </c>
      <c r="O1654" s="186">
        <f>'INFO'!$D$13</f>
        <v>0</v>
      </c>
      <c r="P1654" s="186">
        <f>'INFO'!$D$14</f>
        <v>0</v>
      </c>
      <c r="Q1654" t="s" s="187">
        <f>'INFO'!$D$15</f>
      </c>
      <c r="R1654" s="188">
        <f>'INFO'!$D$17</f>
      </c>
      <c r="S1654" t="s" s="187">
        <f>'INFO'!$D$18</f>
      </c>
      <c r="T1654" t="s" s="187">
        <f>'INFO'!$D$19</f>
      </c>
      <c r="U1654" s="186">
        <f>'INFO'!$D$22</f>
        <v>0</v>
      </c>
      <c r="V1654" s="186">
        <f>'INFO'!$D$23</f>
        <v>0</v>
      </c>
      <c r="W1654" t="s" s="187">
        <f>'INFO'!$D$24</f>
      </c>
      <c r="X1654" s="186">
        <f>'INFO'!$D$25</f>
        <v>0</v>
      </c>
      <c r="Y1654" s="186">
        <f>'INFO'!$D$26</f>
        <v>0</v>
      </c>
      <c r="Z1654" s="186">
        <f>'INFO'!$D$27</f>
        <v>0</v>
      </c>
      <c r="AA1654" t="s" s="187">
        <f>'INFO'!$D$28</f>
      </c>
      <c r="AB1654" s="186">
        <f>'INFO'!$D$29</f>
        <v>0</v>
      </c>
      <c r="AC1654" s="189">
        <f>'INFO'!$J$10</f>
        <v>0</v>
      </c>
      <c r="AD1654" s="186">
        <f>'INFO'!$J$9</f>
        <v>0</v>
      </c>
      <c r="AE1654" s="186">
        <f>IF($G$1640&gt;0,10*$G$1640/D1654,0)</f>
        <v>0</v>
      </c>
    </row>
    <row r="1655" ht="15.35" customHeight="1">
      <c r="A1655" t="s" s="180">
        <v>596</v>
      </c>
      <c r="B1655" t="s" s="180">
        <v>213</v>
      </c>
      <c r="C1655" s="181">
        <v>10090</v>
      </c>
      <c r="D1655" s="182">
        <f>_xlfn.SUMIFS('HOLDS'!L1:L155,'HOLDS'!C1:C155,B1655)+_xlfn.SUMIFS('HOLDS'!L1:L155,'HOLDS'!C1:C155,"CH.GR.RDGSET")</f>
        <v>0</v>
      </c>
      <c r="E1655" t="s" s="183">
        <v>4</v>
      </c>
      <c r="F1655" s="184">
        <f>VLOOKUP(B1655,'HOLDS'!C1:T155,5,FALSE)</f>
        <v>155</v>
      </c>
      <c r="G1655" s="182">
        <f>_xlfn.SUMIFS('HOLDS'!L1:L155,'HOLDS'!C1:C155,B1655)</f>
        <v>0</v>
      </c>
      <c r="H1655" s="185">
        <f>F1655*G1655</f>
        <v>0</v>
      </c>
      <c r="I1655" s="186">
        <f>'INFO'!$D$6</f>
        <v>0</v>
      </c>
      <c r="J1655" s="186">
        <f>'INFO'!$D$7</f>
        <v>0</v>
      </c>
      <c r="K1655" t="s" s="187">
        <f>'INFO'!$D$8</f>
      </c>
      <c r="L1655" s="186">
        <f>'INFO'!$D$9</f>
        <v>0</v>
      </c>
      <c r="M1655" s="186">
        <f>'INFO'!$D$10</f>
        <v>0</v>
      </c>
      <c r="N1655" t="s" s="187">
        <f>'INFO'!$D$11</f>
      </c>
      <c r="O1655" s="186">
        <f>'INFO'!$D$13</f>
        <v>0</v>
      </c>
      <c r="P1655" s="186">
        <f>'INFO'!$D$14</f>
        <v>0</v>
      </c>
      <c r="Q1655" t="s" s="187">
        <f>'INFO'!$D$15</f>
      </c>
      <c r="R1655" s="188">
        <f>'INFO'!$D$17</f>
      </c>
      <c r="S1655" t="s" s="187">
        <f>'INFO'!$D$18</f>
      </c>
      <c r="T1655" t="s" s="187">
        <f>'INFO'!$D$19</f>
      </c>
      <c r="U1655" s="186">
        <f>'INFO'!$D$22</f>
        <v>0</v>
      </c>
      <c r="V1655" s="186">
        <f>'INFO'!$D$23</f>
        <v>0</v>
      </c>
      <c r="W1655" t="s" s="187">
        <f>'INFO'!$D$24</f>
      </c>
      <c r="X1655" s="186">
        <f>'INFO'!$D$25</f>
        <v>0</v>
      </c>
      <c r="Y1655" s="186">
        <f>'INFO'!$D$26</f>
        <v>0</v>
      </c>
      <c r="Z1655" s="186">
        <f>'INFO'!$D$27</f>
        <v>0</v>
      </c>
      <c r="AA1655" t="s" s="187">
        <f>'INFO'!$D$28</f>
      </c>
      <c r="AB1655" s="186">
        <f>'INFO'!$D$29</f>
        <v>0</v>
      </c>
      <c r="AC1655" s="189">
        <f>'INFO'!$J$10</f>
        <v>0</v>
      </c>
      <c r="AD1655" s="186">
        <f>'INFO'!$J$9</f>
        <v>0</v>
      </c>
      <c r="AE1655" s="186">
        <f>IF($G$1640&gt;0,10*$G$1640/D1655,0)</f>
        <v>0</v>
      </c>
    </row>
    <row r="1656" ht="15.35" customHeight="1">
      <c r="A1656" t="s" s="180">
        <v>597</v>
      </c>
      <c r="B1656" t="s" s="180">
        <v>215</v>
      </c>
      <c r="C1656" s="181">
        <v>10090</v>
      </c>
      <c r="D1656" s="182">
        <f>_xlfn.SUMIFS('HOLDS'!L1:L155,'HOLDS'!C1:C155,B1656)+_xlfn.SUMIFS('HOLDS'!L1:L155,'HOLDS'!C1:C155,"CH.GR.RDGSET")</f>
        <v>0</v>
      </c>
      <c r="E1656" t="s" s="183">
        <v>4</v>
      </c>
      <c r="F1656" s="184">
        <f>VLOOKUP(B1656,'HOLDS'!C1:T155,5,FALSE)</f>
        <v>153.5</v>
      </c>
      <c r="G1656" s="182">
        <f>_xlfn.SUMIFS('HOLDS'!L1:L155,'HOLDS'!C1:C155,B1656)</f>
        <v>0</v>
      </c>
      <c r="H1656" s="185">
        <f>F1656*G1656</f>
        <v>0</v>
      </c>
      <c r="I1656" s="186">
        <f>'INFO'!$D$6</f>
        <v>0</v>
      </c>
      <c r="J1656" s="186">
        <f>'INFO'!$D$7</f>
        <v>0</v>
      </c>
      <c r="K1656" t="s" s="187">
        <f>'INFO'!$D$8</f>
      </c>
      <c r="L1656" s="186">
        <f>'INFO'!$D$9</f>
        <v>0</v>
      </c>
      <c r="M1656" s="186">
        <f>'INFO'!$D$10</f>
        <v>0</v>
      </c>
      <c r="N1656" t="s" s="187">
        <f>'INFO'!$D$11</f>
      </c>
      <c r="O1656" s="186">
        <f>'INFO'!$D$13</f>
        <v>0</v>
      </c>
      <c r="P1656" s="186">
        <f>'INFO'!$D$14</f>
        <v>0</v>
      </c>
      <c r="Q1656" t="s" s="187">
        <f>'INFO'!$D$15</f>
      </c>
      <c r="R1656" s="188">
        <f>'INFO'!$D$17</f>
      </c>
      <c r="S1656" t="s" s="187">
        <f>'INFO'!$D$18</f>
      </c>
      <c r="T1656" t="s" s="187">
        <f>'INFO'!$D$19</f>
      </c>
      <c r="U1656" s="186">
        <f>'INFO'!$D$22</f>
        <v>0</v>
      </c>
      <c r="V1656" s="186">
        <f>'INFO'!$D$23</f>
        <v>0</v>
      </c>
      <c r="W1656" t="s" s="187">
        <f>'INFO'!$D$24</f>
      </c>
      <c r="X1656" s="186">
        <f>'INFO'!$D$25</f>
        <v>0</v>
      </c>
      <c r="Y1656" s="186">
        <f>'INFO'!$D$26</f>
        <v>0</v>
      </c>
      <c r="Z1656" s="186">
        <f>'INFO'!$D$27</f>
        <v>0</v>
      </c>
      <c r="AA1656" t="s" s="187">
        <f>'INFO'!$D$28</f>
      </c>
      <c r="AB1656" s="186">
        <f>'INFO'!$D$29</f>
        <v>0</v>
      </c>
      <c r="AC1656" s="189">
        <f>'INFO'!$J$10</f>
        <v>0</v>
      </c>
      <c r="AD1656" s="186">
        <f>'INFO'!$J$9</f>
        <v>0</v>
      </c>
      <c r="AE1656" s="186">
        <f>IF($G$1640&gt;0,10*$G$1640/D1656,0)</f>
        <v>0</v>
      </c>
    </row>
    <row r="1657" ht="15.35" customHeight="1">
      <c r="A1657" t="s" s="180">
        <v>598</v>
      </c>
      <c r="B1657" t="s" s="180">
        <v>217</v>
      </c>
      <c r="C1657" s="181">
        <v>10090</v>
      </c>
      <c r="D1657" s="182">
        <f>_xlfn.SUMIFS('HOLDS'!L1:L155,'HOLDS'!C1:C155,B1657)+_xlfn.SUMIFS('HOLDS'!L1:L155,'HOLDS'!C1:C155,"CH.GR.RDGSET")</f>
        <v>0</v>
      </c>
      <c r="E1657" t="s" s="183">
        <v>4</v>
      </c>
      <c r="F1657" s="184">
        <f>VLOOKUP(B1657,'HOLDS'!C1:T155,5,FALSE)</f>
        <v>162</v>
      </c>
      <c r="G1657" s="182">
        <f>_xlfn.SUMIFS('HOLDS'!L1:L155,'HOLDS'!C1:C155,B1657)</f>
        <v>0</v>
      </c>
      <c r="H1657" s="185">
        <f>F1657*G1657</f>
        <v>0</v>
      </c>
      <c r="I1657" s="186">
        <f>'INFO'!$D$6</f>
        <v>0</v>
      </c>
      <c r="J1657" s="186">
        <f>'INFO'!$D$7</f>
        <v>0</v>
      </c>
      <c r="K1657" t="s" s="187">
        <f>'INFO'!$D$8</f>
      </c>
      <c r="L1657" s="186">
        <f>'INFO'!$D$9</f>
        <v>0</v>
      </c>
      <c r="M1657" s="186">
        <f>'INFO'!$D$10</f>
        <v>0</v>
      </c>
      <c r="N1657" t="s" s="187">
        <f>'INFO'!$D$11</f>
      </c>
      <c r="O1657" s="186">
        <f>'INFO'!$D$13</f>
        <v>0</v>
      </c>
      <c r="P1657" s="186">
        <f>'INFO'!$D$14</f>
        <v>0</v>
      </c>
      <c r="Q1657" t="s" s="187">
        <f>'INFO'!$D$15</f>
      </c>
      <c r="R1657" s="188">
        <f>'INFO'!$D$17</f>
      </c>
      <c r="S1657" t="s" s="187">
        <f>'INFO'!$D$18</f>
      </c>
      <c r="T1657" t="s" s="187">
        <f>'INFO'!$D$19</f>
      </c>
      <c r="U1657" s="186">
        <f>'INFO'!$D$22</f>
        <v>0</v>
      </c>
      <c r="V1657" s="186">
        <f>'INFO'!$D$23</f>
        <v>0</v>
      </c>
      <c r="W1657" t="s" s="187">
        <f>'INFO'!$D$24</f>
      </c>
      <c r="X1657" s="186">
        <f>'INFO'!$D$25</f>
        <v>0</v>
      </c>
      <c r="Y1657" s="186">
        <f>'INFO'!$D$26</f>
        <v>0</v>
      </c>
      <c r="Z1657" s="186">
        <f>'INFO'!$D$27</f>
        <v>0</v>
      </c>
      <c r="AA1657" t="s" s="187">
        <f>'INFO'!$D$28</f>
      </c>
      <c r="AB1657" s="186">
        <f>'INFO'!$D$29</f>
        <v>0</v>
      </c>
      <c r="AC1657" s="189">
        <f>'INFO'!$J$10</f>
        <v>0</v>
      </c>
      <c r="AD1657" s="186">
        <f>'INFO'!$J$9</f>
        <v>0</v>
      </c>
      <c r="AE1657" s="186">
        <f>IF($G$1640&gt;0,10*$G$1640/D1657,0)</f>
        <v>0</v>
      </c>
    </row>
    <row r="1658" ht="15.35" customHeight="1">
      <c r="A1658" t="s" s="180">
        <v>599</v>
      </c>
      <c r="B1658" t="s" s="180">
        <v>219</v>
      </c>
      <c r="C1658" s="181">
        <v>10090</v>
      </c>
      <c r="D1658" s="182">
        <f>_xlfn.SUMIFS('HOLDS'!L1:L155,'HOLDS'!C1:C155,B1658)+_xlfn.SUMIFS('HOLDS'!L1:L155,'HOLDS'!C1:C155,"CH.GR.RDGSET")</f>
        <v>0</v>
      </c>
      <c r="E1658" t="s" s="183">
        <v>4</v>
      </c>
      <c r="F1658" s="184">
        <f>VLOOKUP(B1658,'HOLDS'!C1:T155,5,FALSE)</f>
        <v>204.5</v>
      </c>
      <c r="G1658" s="182">
        <f>_xlfn.SUMIFS('HOLDS'!L1:L155,'HOLDS'!C1:C155,B1658)</f>
        <v>0</v>
      </c>
      <c r="H1658" s="185">
        <f>F1658*G1658</f>
        <v>0</v>
      </c>
      <c r="I1658" s="186">
        <f>'INFO'!$D$6</f>
        <v>0</v>
      </c>
      <c r="J1658" s="186">
        <f>'INFO'!$D$7</f>
        <v>0</v>
      </c>
      <c r="K1658" t="s" s="187">
        <f>'INFO'!$D$8</f>
      </c>
      <c r="L1658" s="186">
        <f>'INFO'!$D$9</f>
        <v>0</v>
      </c>
      <c r="M1658" s="186">
        <f>'INFO'!$D$10</f>
        <v>0</v>
      </c>
      <c r="N1658" t="s" s="187">
        <f>'INFO'!$D$11</f>
      </c>
      <c r="O1658" s="186">
        <f>'INFO'!$D$13</f>
        <v>0</v>
      </c>
      <c r="P1658" s="186">
        <f>'INFO'!$D$14</f>
        <v>0</v>
      </c>
      <c r="Q1658" t="s" s="187">
        <f>'INFO'!$D$15</f>
      </c>
      <c r="R1658" s="188">
        <f>'INFO'!$D$17</f>
      </c>
      <c r="S1658" t="s" s="187">
        <f>'INFO'!$D$18</f>
      </c>
      <c r="T1658" t="s" s="187">
        <f>'INFO'!$D$19</f>
      </c>
      <c r="U1658" s="186">
        <f>'INFO'!$D$22</f>
        <v>0</v>
      </c>
      <c r="V1658" s="186">
        <f>'INFO'!$D$23</f>
        <v>0</v>
      </c>
      <c r="W1658" t="s" s="187">
        <f>'INFO'!$D$24</f>
      </c>
      <c r="X1658" s="186">
        <f>'INFO'!$D$25</f>
        <v>0</v>
      </c>
      <c r="Y1658" s="186">
        <f>'INFO'!$D$26</f>
        <v>0</v>
      </c>
      <c r="Z1658" s="186">
        <f>'INFO'!$D$27</f>
        <v>0</v>
      </c>
      <c r="AA1658" t="s" s="187">
        <f>'INFO'!$D$28</f>
      </c>
      <c r="AB1658" s="186">
        <f>'INFO'!$D$29</f>
        <v>0</v>
      </c>
      <c r="AC1658" s="189">
        <f>'INFO'!$J$10</f>
        <v>0</v>
      </c>
      <c r="AD1658" s="186">
        <f>'INFO'!$J$9</f>
        <v>0</v>
      </c>
      <c r="AE1658" s="186">
        <f>IF($G$1640&gt;0,10*$G$1640/D1658,0)</f>
        <v>0</v>
      </c>
    </row>
    <row r="1659" ht="15.35" customHeight="1">
      <c r="A1659" t="s" s="180">
        <v>600</v>
      </c>
      <c r="B1659" t="s" s="180">
        <v>221</v>
      </c>
      <c r="C1659" s="181">
        <v>10090</v>
      </c>
      <c r="D1659" s="182">
        <f>_xlfn.SUMIFS('HOLDS'!L1:L155,'HOLDS'!C1:C155,B1659)+_xlfn.SUMIFS('HOLDS'!L1:L155,'HOLDS'!C1:C155,"CH.GR.RDGSET")</f>
        <v>0</v>
      </c>
      <c r="E1659" t="s" s="183">
        <v>4</v>
      </c>
      <c r="F1659" s="184">
        <f>VLOOKUP(B1659,'HOLDS'!C1:T155,5,FALSE)</f>
        <v>193</v>
      </c>
      <c r="G1659" s="182">
        <f>_xlfn.SUMIFS('HOLDS'!L1:L155,'HOLDS'!C1:C155,B1659)</f>
        <v>0</v>
      </c>
      <c r="H1659" s="185">
        <f>F1659*G1659</f>
        <v>0</v>
      </c>
      <c r="I1659" s="186">
        <f>'INFO'!$D$6</f>
        <v>0</v>
      </c>
      <c r="J1659" s="186">
        <f>'INFO'!$D$7</f>
        <v>0</v>
      </c>
      <c r="K1659" t="s" s="187">
        <f>'INFO'!$D$8</f>
      </c>
      <c r="L1659" s="186">
        <f>'INFO'!$D$9</f>
        <v>0</v>
      </c>
      <c r="M1659" s="186">
        <f>'INFO'!$D$10</f>
        <v>0</v>
      </c>
      <c r="N1659" t="s" s="187">
        <f>'INFO'!$D$11</f>
      </c>
      <c r="O1659" s="186">
        <f>'INFO'!$D$13</f>
        <v>0</v>
      </c>
      <c r="P1659" s="186">
        <f>'INFO'!$D$14</f>
        <v>0</v>
      </c>
      <c r="Q1659" t="s" s="187">
        <f>'INFO'!$D$15</f>
      </c>
      <c r="R1659" s="188">
        <f>'INFO'!$D$17</f>
      </c>
      <c r="S1659" t="s" s="187">
        <f>'INFO'!$D$18</f>
      </c>
      <c r="T1659" t="s" s="187">
        <f>'INFO'!$D$19</f>
      </c>
      <c r="U1659" s="186">
        <f>'INFO'!$D$22</f>
        <v>0</v>
      </c>
      <c r="V1659" s="186">
        <f>'INFO'!$D$23</f>
        <v>0</v>
      </c>
      <c r="W1659" t="s" s="187">
        <f>'INFO'!$D$24</f>
      </c>
      <c r="X1659" s="186">
        <f>'INFO'!$D$25</f>
        <v>0</v>
      </c>
      <c r="Y1659" s="186">
        <f>'INFO'!$D$26</f>
        <v>0</v>
      </c>
      <c r="Z1659" s="186">
        <f>'INFO'!$D$27</f>
        <v>0</v>
      </c>
      <c r="AA1659" t="s" s="187">
        <f>'INFO'!$D$28</f>
      </c>
      <c r="AB1659" s="186">
        <f>'INFO'!$D$29</f>
        <v>0</v>
      </c>
      <c r="AC1659" s="189">
        <f>'INFO'!$J$10</f>
        <v>0</v>
      </c>
      <c r="AD1659" s="186">
        <f>'INFO'!$J$9</f>
        <v>0</v>
      </c>
      <c r="AE1659" s="186">
        <f>IF($G$1640&gt;0,10*$G$1640/D1659,0)</f>
        <v>0</v>
      </c>
    </row>
    <row r="1660" ht="15.35" customHeight="1">
      <c r="A1660" t="s" s="180">
        <v>601</v>
      </c>
      <c r="B1660" t="s" s="180">
        <v>223</v>
      </c>
      <c r="C1660" s="181">
        <v>10090</v>
      </c>
      <c r="D1660" s="182">
        <f>_xlfn.SUMIFS('HOLDS'!L1:L155,'HOLDS'!C1:C155,B1660)+_xlfn.SUMIFS('HOLDS'!L1:L155,'HOLDS'!C1:C155,"CH.GR.RDGSET")</f>
        <v>0</v>
      </c>
      <c r="E1660" t="s" s="183">
        <v>4</v>
      </c>
      <c r="F1660" s="184">
        <f>VLOOKUP(B1660,'HOLDS'!C1:T155,5,FALSE)</f>
        <v>160.5</v>
      </c>
      <c r="G1660" s="182">
        <f>_xlfn.SUMIFS('HOLDS'!L1:L155,'HOLDS'!C1:C155,B1660)</f>
        <v>0</v>
      </c>
      <c r="H1660" s="185">
        <f>F1660*G1660</f>
        <v>0</v>
      </c>
      <c r="I1660" s="186">
        <f>'INFO'!$D$6</f>
        <v>0</v>
      </c>
      <c r="J1660" s="186">
        <f>'INFO'!$D$7</f>
        <v>0</v>
      </c>
      <c r="K1660" t="s" s="187">
        <f>'INFO'!$D$8</f>
      </c>
      <c r="L1660" s="186">
        <f>'INFO'!$D$9</f>
        <v>0</v>
      </c>
      <c r="M1660" s="186">
        <f>'INFO'!$D$10</f>
        <v>0</v>
      </c>
      <c r="N1660" t="s" s="187">
        <f>'INFO'!$D$11</f>
      </c>
      <c r="O1660" s="186">
        <f>'INFO'!$D$13</f>
        <v>0</v>
      </c>
      <c r="P1660" s="186">
        <f>'INFO'!$D$14</f>
        <v>0</v>
      </c>
      <c r="Q1660" t="s" s="187">
        <f>'INFO'!$D$15</f>
      </c>
      <c r="R1660" s="188">
        <f>'INFO'!$D$17</f>
      </c>
      <c r="S1660" t="s" s="187">
        <f>'INFO'!$D$18</f>
      </c>
      <c r="T1660" t="s" s="187">
        <f>'INFO'!$D$19</f>
      </c>
      <c r="U1660" s="186">
        <f>'INFO'!$D$22</f>
        <v>0</v>
      </c>
      <c r="V1660" s="186">
        <f>'INFO'!$D$23</f>
        <v>0</v>
      </c>
      <c r="W1660" t="s" s="187">
        <f>'INFO'!$D$24</f>
      </c>
      <c r="X1660" s="186">
        <f>'INFO'!$D$25</f>
        <v>0</v>
      </c>
      <c r="Y1660" s="186">
        <f>'INFO'!$D$26</f>
        <v>0</v>
      </c>
      <c r="Z1660" s="186">
        <f>'INFO'!$D$27</f>
        <v>0</v>
      </c>
      <c r="AA1660" t="s" s="187">
        <f>'INFO'!$D$28</f>
      </c>
      <c r="AB1660" s="186">
        <f>'INFO'!$D$29</f>
        <v>0</v>
      </c>
      <c r="AC1660" s="189">
        <f>'INFO'!$J$10</f>
        <v>0</v>
      </c>
      <c r="AD1660" s="186">
        <f>'INFO'!$J$9</f>
        <v>0</v>
      </c>
      <c r="AE1660" s="186">
        <f>IF($G$1640&gt;0,10*$G$1640/D1660,0)</f>
        <v>0</v>
      </c>
    </row>
    <row r="1661" ht="15.35" customHeight="1">
      <c r="A1661" t="s" s="180">
        <v>602</v>
      </c>
      <c r="B1661" t="s" s="180">
        <v>225</v>
      </c>
      <c r="C1661" s="181">
        <v>10090</v>
      </c>
      <c r="D1661" s="182">
        <f>_xlfn.SUMIFS('HOLDS'!L1:L155,'HOLDS'!C1:C155,B1661)+_xlfn.SUMIFS('HOLDS'!L1:L155,'HOLDS'!C1:C155,"CH.GR.RDGSET")</f>
        <v>0</v>
      </c>
      <c r="E1661" t="s" s="183">
        <v>4</v>
      </c>
      <c r="F1661" s="184">
        <f>VLOOKUP(B1661,'HOLDS'!C1:T155,5,FALSE)</f>
        <v>182</v>
      </c>
      <c r="G1661" s="182">
        <f>_xlfn.SUMIFS('HOLDS'!L1:L155,'HOLDS'!C1:C155,B1661)</f>
        <v>0</v>
      </c>
      <c r="H1661" s="185">
        <f>F1661*G1661</f>
        <v>0</v>
      </c>
      <c r="I1661" s="186">
        <f>'INFO'!$D$6</f>
        <v>0</v>
      </c>
      <c r="J1661" s="186">
        <f>'INFO'!$D$7</f>
        <v>0</v>
      </c>
      <c r="K1661" t="s" s="187">
        <f>'INFO'!$D$8</f>
      </c>
      <c r="L1661" s="186">
        <f>'INFO'!$D$9</f>
        <v>0</v>
      </c>
      <c r="M1661" s="186">
        <f>'INFO'!$D$10</f>
        <v>0</v>
      </c>
      <c r="N1661" t="s" s="187">
        <f>'INFO'!$D$11</f>
      </c>
      <c r="O1661" s="186">
        <f>'INFO'!$D$13</f>
        <v>0</v>
      </c>
      <c r="P1661" s="186">
        <f>'INFO'!$D$14</f>
        <v>0</v>
      </c>
      <c r="Q1661" t="s" s="187">
        <f>'INFO'!$D$15</f>
      </c>
      <c r="R1661" s="188">
        <f>'INFO'!$D$17</f>
      </c>
      <c r="S1661" t="s" s="187">
        <f>'INFO'!$D$18</f>
      </c>
      <c r="T1661" t="s" s="187">
        <f>'INFO'!$D$19</f>
      </c>
      <c r="U1661" s="186">
        <f>'INFO'!$D$22</f>
        <v>0</v>
      </c>
      <c r="V1661" s="186">
        <f>'INFO'!$D$23</f>
        <v>0</v>
      </c>
      <c r="W1661" t="s" s="187">
        <f>'INFO'!$D$24</f>
      </c>
      <c r="X1661" s="186">
        <f>'INFO'!$D$25</f>
        <v>0</v>
      </c>
      <c r="Y1661" s="186">
        <f>'INFO'!$D$26</f>
        <v>0</v>
      </c>
      <c r="Z1661" s="186">
        <f>'INFO'!$D$27</f>
        <v>0</v>
      </c>
      <c r="AA1661" t="s" s="187">
        <f>'INFO'!$D$28</f>
      </c>
      <c r="AB1661" s="186">
        <f>'INFO'!$D$29</f>
        <v>0</v>
      </c>
      <c r="AC1661" s="189">
        <f>'INFO'!$J$10</f>
        <v>0</v>
      </c>
      <c r="AD1661" s="186">
        <f>'INFO'!$J$9</f>
        <v>0</v>
      </c>
      <c r="AE1661" s="186">
        <f>IF($G$1640&gt;0,10*$G$1640/D1661,0)</f>
        <v>0</v>
      </c>
    </row>
    <row r="1662" ht="15.35" customHeight="1">
      <c r="A1662" t="s" s="180">
        <v>603</v>
      </c>
      <c r="B1662" t="s" s="180">
        <v>227</v>
      </c>
      <c r="C1662" s="181">
        <v>10090</v>
      </c>
      <c r="D1662" s="182">
        <f>_xlfn.SUMIFS('HOLDS'!L1:L155,'HOLDS'!C1:C155,B1662)+_xlfn.SUMIFS('HOLDS'!L1:L155,'HOLDS'!C1:C155,"CH.GR.RDGSET")</f>
        <v>0</v>
      </c>
      <c r="E1662" t="s" s="183">
        <v>4</v>
      </c>
      <c r="F1662" s="184">
        <f>VLOOKUP(B1662,'HOLDS'!C1:T155,5,FALSE)</f>
        <v>145</v>
      </c>
      <c r="G1662" s="182">
        <f>_xlfn.SUMIFS('HOLDS'!L1:L155,'HOLDS'!C1:C155,B1662)</f>
        <v>0</v>
      </c>
      <c r="H1662" s="185">
        <f>F1662*G1662</f>
        <v>0</v>
      </c>
      <c r="I1662" s="186">
        <f>'INFO'!$D$6</f>
        <v>0</v>
      </c>
      <c r="J1662" s="186">
        <f>'INFO'!$D$7</f>
        <v>0</v>
      </c>
      <c r="K1662" t="s" s="187">
        <f>'INFO'!$D$8</f>
      </c>
      <c r="L1662" s="186">
        <f>'INFO'!$D$9</f>
        <v>0</v>
      </c>
      <c r="M1662" s="186">
        <f>'INFO'!$D$10</f>
        <v>0</v>
      </c>
      <c r="N1662" t="s" s="187">
        <f>'INFO'!$D$11</f>
      </c>
      <c r="O1662" s="186">
        <f>'INFO'!$D$13</f>
        <v>0</v>
      </c>
      <c r="P1662" s="186">
        <f>'INFO'!$D$14</f>
        <v>0</v>
      </c>
      <c r="Q1662" t="s" s="187">
        <f>'INFO'!$D$15</f>
      </c>
      <c r="R1662" s="188">
        <f>'INFO'!$D$17</f>
      </c>
      <c r="S1662" t="s" s="187">
        <f>'INFO'!$D$18</f>
      </c>
      <c r="T1662" t="s" s="187">
        <f>'INFO'!$D$19</f>
      </c>
      <c r="U1662" s="186">
        <f>'INFO'!$D$22</f>
        <v>0</v>
      </c>
      <c r="V1662" s="186">
        <f>'INFO'!$D$23</f>
        <v>0</v>
      </c>
      <c r="W1662" t="s" s="187">
        <f>'INFO'!$D$24</f>
      </c>
      <c r="X1662" s="186">
        <f>'INFO'!$D$25</f>
        <v>0</v>
      </c>
      <c r="Y1662" s="186">
        <f>'INFO'!$D$26</f>
        <v>0</v>
      </c>
      <c r="Z1662" s="186">
        <f>'INFO'!$D$27</f>
        <v>0</v>
      </c>
      <c r="AA1662" t="s" s="187">
        <f>'INFO'!$D$28</f>
      </c>
      <c r="AB1662" s="186">
        <f>'INFO'!$D$29</f>
        <v>0</v>
      </c>
      <c r="AC1662" s="189">
        <f>'INFO'!$J$10</f>
        <v>0</v>
      </c>
      <c r="AD1662" s="186">
        <f>'INFO'!$J$9</f>
        <v>0</v>
      </c>
      <c r="AE1662" s="186">
        <f>IF($G$1640&gt;0,10*$G$1640/D1662,0)</f>
        <v>0</v>
      </c>
    </row>
    <row r="1663" ht="15.35" customHeight="1">
      <c r="A1663" t="s" s="180">
        <v>604</v>
      </c>
      <c r="B1663" t="s" s="180">
        <v>229</v>
      </c>
      <c r="C1663" s="181">
        <v>10090</v>
      </c>
      <c r="D1663" s="182">
        <f>_xlfn.SUMIFS('HOLDS'!L1:L155,'HOLDS'!C1:C155,B1663)+_xlfn.SUMIFS('HOLDS'!L1:L155,'HOLDS'!C1:C155,"CH.GR.RDGSET")</f>
        <v>0</v>
      </c>
      <c r="E1663" t="s" s="183">
        <v>4</v>
      </c>
      <c r="F1663" s="184">
        <f>VLOOKUP(B1663,'HOLDS'!C1:T155,5,FALSE)</f>
        <v>153</v>
      </c>
      <c r="G1663" s="182">
        <f>_xlfn.SUMIFS('HOLDS'!L1:L155,'HOLDS'!C1:C155,B1663)</f>
        <v>0</v>
      </c>
      <c r="H1663" s="185">
        <f>F1663*G1663</f>
        <v>0</v>
      </c>
      <c r="I1663" s="186">
        <f>'INFO'!$D$6</f>
        <v>0</v>
      </c>
      <c r="J1663" s="186">
        <f>'INFO'!$D$7</f>
        <v>0</v>
      </c>
      <c r="K1663" t="s" s="187">
        <f>'INFO'!$D$8</f>
      </c>
      <c r="L1663" s="186">
        <f>'INFO'!$D$9</f>
        <v>0</v>
      </c>
      <c r="M1663" s="186">
        <f>'INFO'!$D$10</f>
        <v>0</v>
      </c>
      <c r="N1663" t="s" s="187">
        <f>'INFO'!$D$11</f>
      </c>
      <c r="O1663" s="186">
        <f>'INFO'!$D$13</f>
        <v>0</v>
      </c>
      <c r="P1663" s="186">
        <f>'INFO'!$D$14</f>
        <v>0</v>
      </c>
      <c r="Q1663" t="s" s="187">
        <f>'INFO'!$D$15</f>
      </c>
      <c r="R1663" s="188">
        <f>'INFO'!$D$17</f>
      </c>
      <c r="S1663" t="s" s="187">
        <f>'INFO'!$D$18</f>
      </c>
      <c r="T1663" t="s" s="187">
        <f>'INFO'!$D$19</f>
      </c>
      <c r="U1663" s="186">
        <f>'INFO'!$D$22</f>
        <v>0</v>
      </c>
      <c r="V1663" s="186">
        <f>'INFO'!$D$23</f>
        <v>0</v>
      </c>
      <c r="W1663" t="s" s="187">
        <f>'INFO'!$D$24</f>
      </c>
      <c r="X1663" s="186">
        <f>'INFO'!$D$25</f>
        <v>0</v>
      </c>
      <c r="Y1663" s="186">
        <f>'INFO'!$D$26</f>
        <v>0</v>
      </c>
      <c r="Z1663" s="186">
        <f>'INFO'!$D$27</f>
        <v>0</v>
      </c>
      <c r="AA1663" t="s" s="187">
        <f>'INFO'!$D$28</f>
      </c>
      <c r="AB1663" s="186">
        <f>'INFO'!$D$29</f>
        <v>0</v>
      </c>
      <c r="AC1663" s="189">
        <f>'INFO'!$J$10</f>
        <v>0</v>
      </c>
      <c r="AD1663" s="186">
        <f>'INFO'!$J$9</f>
        <v>0</v>
      </c>
      <c r="AE1663" s="186">
        <f>IF($G$1640&gt;0,10*$G$1640/D1663,0)</f>
        <v>0</v>
      </c>
    </row>
    <row r="1664" ht="15.35" customHeight="1">
      <c r="A1664" t="s" s="180">
        <v>605</v>
      </c>
      <c r="B1664" t="s" s="180">
        <v>231</v>
      </c>
      <c r="C1664" s="181">
        <v>10090</v>
      </c>
      <c r="D1664" s="182">
        <f>_xlfn.SUMIFS('HOLDS'!L1:L155,'HOLDS'!C1:C155,B1664)+_xlfn.SUMIFS('HOLDS'!L1:L155,'HOLDS'!C1:C155,"CH.GR.RDGSET")</f>
        <v>0</v>
      </c>
      <c r="E1664" t="s" s="183">
        <v>4</v>
      </c>
      <c r="F1664" s="184">
        <f>VLOOKUP(B1664,'HOLDS'!C1:T155,5,FALSE)</f>
        <v>165.5</v>
      </c>
      <c r="G1664" s="182">
        <f>_xlfn.SUMIFS('HOLDS'!L1:L155,'HOLDS'!C1:C155,B1664)</f>
        <v>0</v>
      </c>
      <c r="H1664" s="185">
        <f>F1664*G1664</f>
        <v>0</v>
      </c>
      <c r="I1664" s="186">
        <f>'INFO'!$D$6</f>
        <v>0</v>
      </c>
      <c r="J1664" s="186">
        <f>'INFO'!$D$7</f>
        <v>0</v>
      </c>
      <c r="K1664" t="s" s="187">
        <f>'INFO'!$D$8</f>
      </c>
      <c r="L1664" s="186">
        <f>'INFO'!$D$9</f>
        <v>0</v>
      </c>
      <c r="M1664" s="186">
        <f>'INFO'!$D$10</f>
        <v>0</v>
      </c>
      <c r="N1664" t="s" s="187">
        <f>'INFO'!$D$11</f>
      </c>
      <c r="O1664" s="186">
        <f>'INFO'!$D$13</f>
        <v>0</v>
      </c>
      <c r="P1664" s="186">
        <f>'INFO'!$D$14</f>
        <v>0</v>
      </c>
      <c r="Q1664" t="s" s="187">
        <f>'INFO'!$D$15</f>
      </c>
      <c r="R1664" s="188">
        <f>'INFO'!$D$17</f>
      </c>
      <c r="S1664" t="s" s="187">
        <f>'INFO'!$D$18</f>
      </c>
      <c r="T1664" t="s" s="187">
        <f>'INFO'!$D$19</f>
      </c>
      <c r="U1664" s="186">
        <f>'INFO'!$D$22</f>
        <v>0</v>
      </c>
      <c r="V1664" s="186">
        <f>'INFO'!$D$23</f>
        <v>0</v>
      </c>
      <c r="W1664" t="s" s="187">
        <f>'INFO'!$D$24</f>
      </c>
      <c r="X1664" s="186">
        <f>'INFO'!$D$25</f>
        <v>0</v>
      </c>
      <c r="Y1664" s="186">
        <f>'INFO'!$D$26</f>
        <v>0</v>
      </c>
      <c r="Z1664" s="186">
        <f>'INFO'!$D$27</f>
        <v>0</v>
      </c>
      <c r="AA1664" t="s" s="187">
        <f>'INFO'!$D$28</f>
      </c>
      <c r="AB1664" s="186">
        <f>'INFO'!$D$29</f>
        <v>0</v>
      </c>
      <c r="AC1664" s="189">
        <f>'INFO'!$J$10</f>
        <v>0</v>
      </c>
      <c r="AD1664" s="186">
        <f>'INFO'!$J$9</f>
        <v>0</v>
      </c>
      <c r="AE1664" s="186">
        <f>IF($G$1640&gt;0,10*$G$1640/D1664,0)</f>
        <v>0</v>
      </c>
    </row>
    <row r="1665" ht="15.35" customHeight="1">
      <c r="A1665" t="s" s="180">
        <v>606</v>
      </c>
      <c r="B1665" t="s" s="180">
        <v>233</v>
      </c>
      <c r="C1665" s="181">
        <v>10090</v>
      </c>
      <c r="D1665" s="182">
        <f>_xlfn.SUMIFS('HOLDS'!L1:L155,'HOLDS'!C1:C155,B1665)+_xlfn.SUMIFS('HOLDS'!L1:L155,'HOLDS'!C1:C155,"CH.GR.RDGSET")</f>
        <v>0</v>
      </c>
      <c r="E1665" t="s" s="183">
        <v>4</v>
      </c>
      <c r="F1665" s="184">
        <f>VLOOKUP(B1665,'HOLDS'!C1:T155,5,FALSE)</f>
        <v>167</v>
      </c>
      <c r="G1665" s="182">
        <f>_xlfn.SUMIFS('HOLDS'!L1:L155,'HOLDS'!C1:C155,B1665)</f>
        <v>0</v>
      </c>
      <c r="H1665" s="185">
        <f>F1665*G1665</f>
        <v>0</v>
      </c>
      <c r="I1665" s="186">
        <f>'INFO'!$D$6</f>
        <v>0</v>
      </c>
      <c r="J1665" s="186">
        <f>'INFO'!$D$7</f>
        <v>0</v>
      </c>
      <c r="K1665" t="s" s="187">
        <f>'INFO'!$D$8</f>
      </c>
      <c r="L1665" s="186">
        <f>'INFO'!$D$9</f>
        <v>0</v>
      </c>
      <c r="M1665" s="186">
        <f>'INFO'!$D$10</f>
        <v>0</v>
      </c>
      <c r="N1665" t="s" s="187">
        <f>'INFO'!$D$11</f>
      </c>
      <c r="O1665" s="186">
        <f>'INFO'!$D$13</f>
        <v>0</v>
      </c>
      <c r="P1665" s="186">
        <f>'INFO'!$D$14</f>
        <v>0</v>
      </c>
      <c r="Q1665" t="s" s="187">
        <f>'INFO'!$D$15</f>
      </c>
      <c r="R1665" s="188">
        <f>'INFO'!$D$17</f>
      </c>
      <c r="S1665" t="s" s="187">
        <f>'INFO'!$D$18</f>
      </c>
      <c r="T1665" t="s" s="187">
        <f>'INFO'!$D$19</f>
      </c>
      <c r="U1665" s="186">
        <f>'INFO'!$D$22</f>
        <v>0</v>
      </c>
      <c r="V1665" s="186">
        <f>'INFO'!$D$23</f>
        <v>0</v>
      </c>
      <c r="W1665" t="s" s="187">
        <f>'INFO'!$D$24</f>
      </c>
      <c r="X1665" s="186">
        <f>'INFO'!$D$25</f>
        <v>0</v>
      </c>
      <c r="Y1665" s="186">
        <f>'INFO'!$D$26</f>
        <v>0</v>
      </c>
      <c r="Z1665" s="186">
        <f>'INFO'!$D$27</f>
        <v>0</v>
      </c>
      <c r="AA1665" t="s" s="187">
        <f>'INFO'!$D$28</f>
      </c>
      <c r="AB1665" s="186">
        <f>'INFO'!$D$29</f>
        <v>0</v>
      </c>
      <c r="AC1665" s="189">
        <f>'INFO'!$J$10</f>
        <v>0</v>
      </c>
      <c r="AD1665" s="186">
        <f>'INFO'!$J$9</f>
        <v>0</v>
      </c>
      <c r="AE1665" s="186">
        <f>IF($G$1640&gt;0,10*$G$1640/D1665,0)</f>
        <v>0</v>
      </c>
    </row>
    <row r="1666" ht="15.35" customHeight="1">
      <c r="A1666" t="s" s="180">
        <v>607</v>
      </c>
      <c r="B1666" t="s" s="180">
        <v>235</v>
      </c>
      <c r="C1666" s="181">
        <v>10090</v>
      </c>
      <c r="D1666" s="182">
        <f>_xlfn.SUMIFS('HOLDS'!L1:L155,'HOLDS'!C1:C155,B1666)+_xlfn.SUMIFS('HOLDS'!L1:L155,'HOLDS'!C1:C155,"CH.GR.RDGSET")</f>
        <v>0</v>
      </c>
      <c r="E1666" t="s" s="183">
        <v>4</v>
      </c>
      <c r="F1666" s="184">
        <f>VLOOKUP(B1666,'HOLDS'!C1:T155,5,FALSE)</f>
        <v>150</v>
      </c>
      <c r="G1666" s="182">
        <f>_xlfn.SUMIFS('HOLDS'!L1:L155,'HOLDS'!C1:C155,B1666)</f>
        <v>0</v>
      </c>
      <c r="H1666" s="185">
        <f>F1666*G1666</f>
        <v>0</v>
      </c>
      <c r="I1666" s="186">
        <f>'INFO'!$D$6</f>
        <v>0</v>
      </c>
      <c r="J1666" s="186">
        <f>'INFO'!$D$7</f>
        <v>0</v>
      </c>
      <c r="K1666" t="s" s="187">
        <f>'INFO'!$D$8</f>
      </c>
      <c r="L1666" s="186">
        <f>'INFO'!$D$9</f>
        <v>0</v>
      </c>
      <c r="M1666" s="186">
        <f>'INFO'!$D$10</f>
        <v>0</v>
      </c>
      <c r="N1666" t="s" s="187">
        <f>'INFO'!$D$11</f>
      </c>
      <c r="O1666" s="186">
        <f>'INFO'!$D$13</f>
        <v>0</v>
      </c>
      <c r="P1666" s="186">
        <f>'INFO'!$D$14</f>
        <v>0</v>
      </c>
      <c r="Q1666" t="s" s="187">
        <f>'INFO'!$D$15</f>
      </c>
      <c r="R1666" s="188">
        <f>'INFO'!$D$17</f>
      </c>
      <c r="S1666" t="s" s="187">
        <f>'INFO'!$D$18</f>
      </c>
      <c r="T1666" t="s" s="187">
        <f>'INFO'!$D$19</f>
      </c>
      <c r="U1666" s="186">
        <f>'INFO'!$D$22</f>
        <v>0</v>
      </c>
      <c r="V1666" s="186">
        <f>'INFO'!$D$23</f>
        <v>0</v>
      </c>
      <c r="W1666" t="s" s="187">
        <f>'INFO'!$D$24</f>
      </c>
      <c r="X1666" s="186">
        <f>'INFO'!$D$25</f>
        <v>0</v>
      </c>
      <c r="Y1666" s="186">
        <f>'INFO'!$D$26</f>
        <v>0</v>
      </c>
      <c r="Z1666" s="186">
        <f>'INFO'!$D$27</f>
        <v>0</v>
      </c>
      <c r="AA1666" t="s" s="187">
        <f>'INFO'!$D$28</f>
      </c>
      <c r="AB1666" s="186">
        <f>'INFO'!$D$29</f>
        <v>0</v>
      </c>
      <c r="AC1666" s="189">
        <f>'INFO'!$J$10</f>
        <v>0</v>
      </c>
      <c r="AD1666" s="186">
        <f>'INFO'!$J$9</f>
        <v>0</v>
      </c>
      <c r="AE1666" s="186">
        <f>IF($G$1640&gt;0,10*$G$1640/D1666,0)</f>
        <v>0</v>
      </c>
    </row>
    <row r="1667" ht="15.35" customHeight="1">
      <c r="A1667" t="s" s="180">
        <v>608</v>
      </c>
      <c r="B1667" t="s" s="180">
        <v>237</v>
      </c>
      <c r="C1667" s="181">
        <v>10090</v>
      </c>
      <c r="D1667" s="182">
        <f>_xlfn.SUMIFS('HOLDS'!L1:L155,'HOLDS'!C1:C155,B1667)+_xlfn.SUMIFS('HOLDS'!L1:L155,'HOLDS'!C1:C155,"CH.GR.RDGSET")</f>
        <v>0</v>
      </c>
      <c r="E1667" t="s" s="183">
        <v>4</v>
      </c>
      <c r="F1667" s="184">
        <f>VLOOKUP(B1667,'HOLDS'!C1:T155,5,FALSE)</f>
        <v>185</v>
      </c>
      <c r="G1667" s="182">
        <f>_xlfn.SUMIFS('HOLDS'!L1:L155,'HOLDS'!C1:C155,B1667)</f>
        <v>0</v>
      </c>
      <c r="H1667" s="185">
        <f>F1667*G1667</f>
        <v>0</v>
      </c>
      <c r="I1667" s="186">
        <f>'INFO'!$D$6</f>
        <v>0</v>
      </c>
      <c r="J1667" s="186">
        <f>'INFO'!$D$7</f>
        <v>0</v>
      </c>
      <c r="K1667" t="s" s="187">
        <f>'INFO'!$D$8</f>
      </c>
      <c r="L1667" s="186">
        <f>'INFO'!$D$9</f>
        <v>0</v>
      </c>
      <c r="M1667" s="186">
        <f>'INFO'!$D$10</f>
        <v>0</v>
      </c>
      <c r="N1667" t="s" s="187">
        <f>'INFO'!$D$11</f>
      </c>
      <c r="O1667" s="186">
        <f>'INFO'!$D$13</f>
        <v>0</v>
      </c>
      <c r="P1667" s="186">
        <f>'INFO'!$D$14</f>
        <v>0</v>
      </c>
      <c r="Q1667" t="s" s="187">
        <f>'INFO'!$D$15</f>
      </c>
      <c r="R1667" s="188">
        <f>'INFO'!$D$17</f>
      </c>
      <c r="S1667" t="s" s="187">
        <f>'INFO'!$D$18</f>
      </c>
      <c r="T1667" t="s" s="187">
        <f>'INFO'!$D$19</f>
      </c>
      <c r="U1667" s="186">
        <f>'INFO'!$D$22</f>
        <v>0</v>
      </c>
      <c r="V1667" s="186">
        <f>'INFO'!$D$23</f>
        <v>0</v>
      </c>
      <c r="W1667" t="s" s="187">
        <f>'INFO'!$D$24</f>
      </c>
      <c r="X1667" s="186">
        <f>'INFO'!$D$25</f>
        <v>0</v>
      </c>
      <c r="Y1667" s="186">
        <f>'INFO'!$D$26</f>
        <v>0</v>
      </c>
      <c r="Z1667" s="186">
        <f>'INFO'!$D$27</f>
        <v>0</v>
      </c>
      <c r="AA1667" t="s" s="187">
        <f>'INFO'!$D$28</f>
      </c>
      <c r="AB1667" s="186">
        <f>'INFO'!$D$29</f>
        <v>0</v>
      </c>
      <c r="AC1667" s="189">
        <f>'INFO'!$J$10</f>
        <v>0</v>
      </c>
      <c r="AD1667" s="186">
        <f>'INFO'!$J$9</f>
        <v>0</v>
      </c>
      <c r="AE1667" s="186">
        <f>IF($G$1640&gt;0,10*$G$1640/D1667,0)</f>
        <v>0</v>
      </c>
    </row>
    <row r="1668" ht="15.35" customHeight="1">
      <c r="A1668" t="s" s="180">
        <v>609</v>
      </c>
      <c r="B1668" t="s" s="180">
        <v>239</v>
      </c>
      <c r="C1668" s="181">
        <v>10090</v>
      </c>
      <c r="D1668" s="182">
        <f>_xlfn.SUMIFS('HOLDS'!L1:L155,'HOLDS'!C1:C155,B1668)+_xlfn.SUMIFS('HOLDS'!L1:L155,'HOLDS'!C1:C155,"CH.GR.RDGSET")</f>
        <v>0</v>
      </c>
      <c r="E1668" t="s" s="183">
        <v>4</v>
      </c>
      <c r="F1668" s="184">
        <f>VLOOKUP(B1668,'HOLDS'!C1:T155,5,FALSE)</f>
        <v>145.5</v>
      </c>
      <c r="G1668" s="182">
        <f>_xlfn.SUMIFS('HOLDS'!L1:L155,'HOLDS'!C1:C155,B1668)</f>
        <v>0</v>
      </c>
      <c r="H1668" s="185">
        <f>F1668*G1668</f>
        <v>0</v>
      </c>
      <c r="I1668" s="186">
        <f>'INFO'!$D$6</f>
        <v>0</v>
      </c>
      <c r="J1668" s="186">
        <f>'INFO'!$D$7</f>
        <v>0</v>
      </c>
      <c r="K1668" t="s" s="187">
        <f>'INFO'!$D$8</f>
      </c>
      <c r="L1668" s="186">
        <f>'INFO'!$D$9</f>
        <v>0</v>
      </c>
      <c r="M1668" s="186">
        <f>'INFO'!$D$10</f>
        <v>0</v>
      </c>
      <c r="N1668" t="s" s="187">
        <f>'INFO'!$D$11</f>
      </c>
      <c r="O1668" s="186">
        <f>'INFO'!$D$13</f>
        <v>0</v>
      </c>
      <c r="P1668" s="186">
        <f>'INFO'!$D$14</f>
        <v>0</v>
      </c>
      <c r="Q1668" t="s" s="187">
        <f>'INFO'!$D$15</f>
      </c>
      <c r="R1668" s="188">
        <f>'INFO'!$D$17</f>
      </c>
      <c r="S1668" t="s" s="187">
        <f>'INFO'!$D$18</f>
      </c>
      <c r="T1668" t="s" s="187">
        <f>'INFO'!$D$19</f>
      </c>
      <c r="U1668" s="186">
        <f>'INFO'!$D$22</f>
        <v>0</v>
      </c>
      <c r="V1668" s="186">
        <f>'INFO'!$D$23</f>
        <v>0</v>
      </c>
      <c r="W1668" t="s" s="187">
        <f>'INFO'!$D$24</f>
      </c>
      <c r="X1668" s="186">
        <f>'INFO'!$D$25</f>
        <v>0</v>
      </c>
      <c r="Y1668" s="186">
        <f>'INFO'!$D$26</f>
        <v>0</v>
      </c>
      <c r="Z1668" s="186">
        <f>'INFO'!$D$27</f>
        <v>0</v>
      </c>
      <c r="AA1668" t="s" s="187">
        <f>'INFO'!$D$28</f>
      </c>
      <c r="AB1668" s="186">
        <f>'INFO'!$D$29</f>
        <v>0</v>
      </c>
      <c r="AC1668" s="189">
        <f>'INFO'!$J$10</f>
        <v>0</v>
      </c>
      <c r="AD1668" s="186">
        <f>'INFO'!$J$9</f>
        <v>0</v>
      </c>
      <c r="AE1668" s="186">
        <f>IF($G$1640&gt;0,10*$G$1640/D1668,0)</f>
        <v>0</v>
      </c>
    </row>
    <row r="1669" ht="15.35" customHeight="1">
      <c r="A1669" t="s" s="180">
        <v>610</v>
      </c>
      <c r="B1669" t="s" s="180">
        <v>241</v>
      </c>
      <c r="C1669" s="181">
        <v>10090</v>
      </c>
      <c r="D1669" s="182">
        <f>_xlfn.SUMIFS('HOLDS'!L1:L155,'HOLDS'!C1:C155,B1669)+_xlfn.SUMIFS('HOLDS'!L1:L155,'HOLDS'!C1:C155,"CH.GR.RDGSET")</f>
        <v>0</v>
      </c>
      <c r="E1669" t="s" s="183">
        <v>4</v>
      </c>
      <c r="F1669" s="184">
        <f>VLOOKUP(B1669,'HOLDS'!C1:T155,5,FALSE)</f>
        <v>181</v>
      </c>
      <c r="G1669" s="182">
        <f>_xlfn.SUMIFS('HOLDS'!L1:L155,'HOLDS'!C1:C155,B1669)</f>
        <v>0</v>
      </c>
      <c r="H1669" s="185">
        <f>F1669*G1669</f>
        <v>0</v>
      </c>
      <c r="I1669" s="186">
        <f>'INFO'!$D$6</f>
        <v>0</v>
      </c>
      <c r="J1669" s="186">
        <f>'INFO'!$D$7</f>
        <v>0</v>
      </c>
      <c r="K1669" t="s" s="187">
        <f>'INFO'!$D$8</f>
      </c>
      <c r="L1669" s="186">
        <f>'INFO'!$D$9</f>
        <v>0</v>
      </c>
      <c r="M1669" s="186">
        <f>'INFO'!$D$10</f>
        <v>0</v>
      </c>
      <c r="N1669" t="s" s="187">
        <f>'INFO'!$D$11</f>
      </c>
      <c r="O1669" s="186">
        <f>'INFO'!$D$13</f>
        <v>0</v>
      </c>
      <c r="P1669" s="186">
        <f>'INFO'!$D$14</f>
        <v>0</v>
      </c>
      <c r="Q1669" t="s" s="187">
        <f>'INFO'!$D$15</f>
      </c>
      <c r="R1669" s="188">
        <f>'INFO'!$D$17</f>
      </c>
      <c r="S1669" t="s" s="187">
        <f>'INFO'!$D$18</f>
      </c>
      <c r="T1669" t="s" s="187">
        <f>'INFO'!$D$19</f>
      </c>
      <c r="U1669" s="186">
        <f>'INFO'!$D$22</f>
        <v>0</v>
      </c>
      <c r="V1669" s="186">
        <f>'INFO'!$D$23</f>
        <v>0</v>
      </c>
      <c r="W1669" t="s" s="187">
        <f>'INFO'!$D$24</f>
      </c>
      <c r="X1669" s="186">
        <f>'INFO'!$D$25</f>
        <v>0</v>
      </c>
      <c r="Y1669" s="186">
        <f>'INFO'!$D$26</f>
        <v>0</v>
      </c>
      <c r="Z1669" s="186">
        <f>'INFO'!$D$27</f>
        <v>0</v>
      </c>
      <c r="AA1669" t="s" s="187">
        <f>'INFO'!$D$28</f>
      </c>
      <c r="AB1669" s="186">
        <f>'INFO'!$D$29</f>
        <v>0</v>
      </c>
      <c r="AC1669" s="189">
        <f>'INFO'!$J$10</f>
        <v>0</v>
      </c>
      <c r="AD1669" s="186">
        <f>'INFO'!$J$9</f>
        <v>0</v>
      </c>
      <c r="AE1669" s="186">
        <f>IF($G$1640&gt;0,10*$G$1640/D1669,0)</f>
        <v>0</v>
      </c>
    </row>
    <row r="1670" ht="15.35" customHeight="1">
      <c r="A1670" t="s" s="180">
        <v>611</v>
      </c>
      <c r="B1670" t="s" s="180">
        <v>243</v>
      </c>
      <c r="C1670" s="181">
        <v>10090</v>
      </c>
      <c r="D1670" s="182">
        <f>_xlfn.SUMIFS('HOLDS'!L1:L155,'HOLDS'!C1:C155,B1670)+_xlfn.SUMIFS('HOLDS'!L1:L155,'HOLDS'!C1:C155,"CH.GR.RDGSET")</f>
        <v>0</v>
      </c>
      <c r="E1670" t="s" s="183">
        <v>4</v>
      </c>
      <c r="F1670" s="184">
        <f>VLOOKUP(B1670,'HOLDS'!C1:T155,5,FALSE)</f>
        <v>168.5</v>
      </c>
      <c r="G1670" s="182">
        <f>_xlfn.SUMIFS('HOLDS'!L1:L155,'HOLDS'!C1:C155,B1670)</f>
        <v>0</v>
      </c>
      <c r="H1670" s="185">
        <f>F1670*G1670</f>
        <v>0</v>
      </c>
      <c r="I1670" s="186">
        <f>'INFO'!$D$6</f>
        <v>0</v>
      </c>
      <c r="J1670" s="186">
        <f>'INFO'!$D$7</f>
        <v>0</v>
      </c>
      <c r="K1670" t="s" s="187">
        <f>'INFO'!$D$8</f>
      </c>
      <c r="L1670" s="186">
        <f>'INFO'!$D$9</f>
        <v>0</v>
      </c>
      <c r="M1670" s="186">
        <f>'INFO'!$D$10</f>
        <v>0</v>
      </c>
      <c r="N1670" t="s" s="187">
        <f>'INFO'!$D$11</f>
      </c>
      <c r="O1670" s="186">
        <f>'INFO'!$D$13</f>
        <v>0</v>
      </c>
      <c r="P1670" s="186">
        <f>'INFO'!$D$14</f>
        <v>0</v>
      </c>
      <c r="Q1670" t="s" s="187">
        <f>'INFO'!$D$15</f>
      </c>
      <c r="R1670" s="188">
        <f>'INFO'!$D$17</f>
      </c>
      <c r="S1670" t="s" s="187">
        <f>'INFO'!$D$18</f>
      </c>
      <c r="T1670" t="s" s="187">
        <f>'INFO'!$D$19</f>
      </c>
      <c r="U1670" s="186">
        <f>'INFO'!$D$22</f>
        <v>0</v>
      </c>
      <c r="V1670" s="186">
        <f>'INFO'!$D$23</f>
        <v>0</v>
      </c>
      <c r="W1670" t="s" s="187">
        <f>'INFO'!$D$24</f>
      </c>
      <c r="X1670" s="186">
        <f>'INFO'!$D$25</f>
        <v>0</v>
      </c>
      <c r="Y1670" s="186">
        <f>'INFO'!$D$26</f>
        <v>0</v>
      </c>
      <c r="Z1670" s="186">
        <f>'INFO'!$D$27</f>
        <v>0</v>
      </c>
      <c r="AA1670" t="s" s="187">
        <f>'INFO'!$D$28</f>
      </c>
      <c r="AB1670" s="186">
        <f>'INFO'!$D$29</f>
        <v>0</v>
      </c>
      <c r="AC1670" s="189">
        <f>'INFO'!$J$10</f>
        <v>0</v>
      </c>
      <c r="AD1670" s="186">
        <f>'INFO'!$J$9</f>
        <v>0</v>
      </c>
      <c r="AE1670" s="186">
        <f>IF($G$1640&gt;0,10*$G$1640/D1670,0)</f>
        <v>0</v>
      </c>
    </row>
    <row r="1671" ht="15.35" customHeight="1">
      <c r="A1671" t="s" s="180">
        <v>612</v>
      </c>
      <c r="B1671" t="s" s="180">
        <v>246</v>
      </c>
      <c r="C1671" s="181">
        <v>10090</v>
      </c>
      <c r="D1671" s="182">
        <f>_xlfn.SUMIFS('HOLDS'!L1:L155,'HOLDS'!C1:C155,B1671)+_xlfn.SUMIFS('HOLDS'!L1:L155,'HOLDS'!C1:C155,"CH.GR.RDGSET")</f>
        <v>0</v>
      </c>
      <c r="E1671" t="s" s="183">
        <v>4</v>
      </c>
      <c r="F1671" s="184">
        <f>VLOOKUP(B1671,'HOLDS'!C1:T155,5,FALSE)</f>
        <v>139</v>
      </c>
      <c r="G1671" s="182">
        <f>_xlfn.SUMIFS('HOLDS'!L1:L155,'HOLDS'!C1:C155,B1671)</f>
        <v>0</v>
      </c>
      <c r="H1671" s="185">
        <f>F1671*G1671</f>
        <v>0</v>
      </c>
      <c r="I1671" s="186">
        <f>'INFO'!$D$6</f>
        <v>0</v>
      </c>
      <c r="J1671" s="186">
        <f>'INFO'!$D$7</f>
        <v>0</v>
      </c>
      <c r="K1671" t="s" s="187">
        <f>'INFO'!$D$8</f>
      </c>
      <c r="L1671" s="186">
        <f>'INFO'!$D$9</f>
        <v>0</v>
      </c>
      <c r="M1671" s="186">
        <f>'INFO'!$D$10</f>
        <v>0</v>
      </c>
      <c r="N1671" t="s" s="187">
        <f>'INFO'!$D$11</f>
      </c>
      <c r="O1671" s="186">
        <f>'INFO'!$D$13</f>
        <v>0</v>
      </c>
      <c r="P1671" s="186">
        <f>'INFO'!$D$14</f>
        <v>0</v>
      </c>
      <c r="Q1671" t="s" s="187">
        <f>'INFO'!$D$15</f>
      </c>
      <c r="R1671" s="188">
        <f>'INFO'!$D$17</f>
      </c>
      <c r="S1671" t="s" s="187">
        <f>'INFO'!$D$18</f>
      </c>
      <c r="T1671" t="s" s="187">
        <f>'INFO'!$D$19</f>
      </c>
      <c r="U1671" s="186">
        <f>'INFO'!$D$22</f>
        <v>0</v>
      </c>
      <c r="V1671" s="186">
        <f>'INFO'!$D$23</f>
        <v>0</v>
      </c>
      <c r="W1671" t="s" s="187">
        <f>'INFO'!$D$24</f>
      </c>
      <c r="X1671" s="186">
        <f>'INFO'!$D$25</f>
        <v>0</v>
      </c>
      <c r="Y1671" s="186">
        <f>'INFO'!$D$26</f>
        <v>0</v>
      </c>
      <c r="Z1671" s="186">
        <f>'INFO'!$D$27</f>
        <v>0</v>
      </c>
      <c r="AA1671" t="s" s="187">
        <f>'INFO'!$D$28</f>
      </c>
      <c r="AB1671" s="186">
        <f>'INFO'!$D$29</f>
        <v>0</v>
      </c>
      <c r="AC1671" s="189">
        <f>'INFO'!$J$10</f>
        <v>0</v>
      </c>
      <c r="AD1671" s="186">
        <f>'INFO'!$J$9</f>
        <v>0</v>
      </c>
      <c r="AE1671" s="186">
        <f>IF($G$1640&gt;0,10*$G$1640/D1671,0)</f>
        <v>0</v>
      </c>
    </row>
    <row r="1672" ht="15.35" customHeight="1">
      <c r="A1672" t="s" s="180">
        <v>613</v>
      </c>
      <c r="B1672" t="s" s="180">
        <v>248</v>
      </c>
      <c r="C1672" s="181">
        <v>10090</v>
      </c>
      <c r="D1672" s="182">
        <f>_xlfn.SUMIFS('HOLDS'!L1:L155,'HOLDS'!C1:C155,B1672)+_xlfn.SUMIFS('HOLDS'!L1:L155,'HOLDS'!C1:C155,"CH.GR.RDGSET")</f>
        <v>0</v>
      </c>
      <c r="E1672" t="s" s="183">
        <v>4</v>
      </c>
      <c r="F1672" s="184">
        <f>VLOOKUP(B1672,'HOLDS'!C1:T155,5,FALSE)</f>
        <v>137.5</v>
      </c>
      <c r="G1672" s="182">
        <f>_xlfn.SUMIFS('HOLDS'!L1:L155,'HOLDS'!C1:C155,B1672)</f>
        <v>0</v>
      </c>
      <c r="H1672" s="185">
        <f>F1672*G1672</f>
        <v>0</v>
      </c>
      <c r="I1672" s="186">
        <f>'INFO'!$D$6</f>
        <v>0</v>
      </c>
      <c r="J1672" s="186">
        <f>'INFO'!$D$7</f>
        <v>0</v>
      </c>
      <c r="K1672" t="s" s="187">
        <f>'INFO'!$D$8</f>
      </c>
      <c r="L1672" s="186">
        <f>'INFO'!$D$9</f>
        <v>0</v>
      </c>
      <c r="M1672" s="186">
        <f>'INFO'!$D$10</f>
        <v>0</v>
      </c>
      <c r="N1672" t="s" s="187">
        <f>'INFO'!$D$11</f>
      </c>
      <c r="O1672" s="186">
        <f>'INFO'!$D$13</f>
        <v>0</v>
      </c>
      <c r="P1672" s="186">
        <f>'INFO'!$D$14</f>
        <v>0</v>
      </c>
      <c r="Q1672" t="s" s="187">
        <f>'INFO'!$D$15</f>
      </c>
      <c r="R1672" s="188">
        <f>'INFO'!$D$17</f>
      </c>
      <c r="S1672" t="s" s="187">
        <f>'INFO'!$D$18</f>
      </c>
      <c r="T1672" t="s" s="187">
        <f>'INFO'!$D$19</f>
      </c>
      <c r="U1672" s="186">
        <f>'INFO'!$D$22</f>
        <v>0</v>
      </c>
      <c r="V1672" s="186">
        <f>'INFO'!$D$23</f>
        <v>0</v>
      </c>
      <c r="W1672" t="s" s="187">
        <f>'INFO'!$D$24</f>
      </c>
      <c r="X1672" s="186">
        <f>'INFO'!$D$25</f>
        <v>0</v>
      </c>
      <c r="Y1672" s="186">
        <f>'INFO'!$D$26</f>
        <v>0</v>
      </c>
      <c r="Z1672" s="186">
        <f>'INFO'!$D$27</f>
        <v>0</v>
      </c>
      <c r="AA1672" t="s" s="187">
        <f>'INFO'!$D$28</f>
      </c>
      <c r="AB1672" s="186">
        <f>'INFO'!$D$29</f>
        <v>0</v>
      </c>
      <c r="AC1672" s="189">
        <f>'INFO'!$J$10</f>
        <v>0</v>
      </c>
      <c r="AD1672" s="186">
        <f>'INFO'!$J$9</f>
        <v>0</v>
      </c>
      <c r="AE1672" s="186">
        <f>IF($G$1640&gt;0,10*$G$1640/D1672,0)</f>
        <v>0</v>
      </c>
    </row>
    <row r="1673" ht="15.35" customHeight="1">
      <c r="A1673" t="s" s="180">
        <v>614</v>
      </c>
      <c r="B1673" t="s" s="180">
        <v>250</v>
      </c>
      <c r="C1673" s="181">
        <v>10090</v>
      </c>
      <c r="D1673" s="182">
        <f>_xlfn.SUMIFS('HOLDS'!L1:L155,'HOLDS'!C1:C155,B1673)+_xlfn.SUMIFS('HOLDS'!L1:L155,'HOLDS'!C1:C155,"CH.GR.RDGSET")</f>
        <v>0</v>
      </c>
      <c r="E1673" t="s" s="183">
        <v>4</v>
      </c>
      <c r="F1673" s="184">
        <f>VLOOKUP(B1673,'HOLDS'!C1:T155,5,FALSE)</f>
        <v>144.5</v>
      </c>
      <c r="G1673" s="182">
        <f>_xlfn.SUMIFS('HOLDS'!L1:L155,'HOLDS'!C1:C155,B1673)</f>
        <v>0</v>
      </c>
      <c r="H1673" s="185">
        <f>F1673*G1673</f>
        <v>0</v>
      </c>
      <c r="I1673" s="186">
        <f>'INFO'!$D$6</f>
        <v>0</v>
      </c>
      <c r="J1673" s="186">
        <f>'INFO'!$D$7</f>
        <v>0</v>
      </c>
      <c r="K1673" t="s" s="187">
        <f>'INFO'!$D$8</f>
      </c>
      <c r="L1673" s="186">
        <f>'INFO'!$D$9</f>
        <v>0</v>
      </c>
      <c r="M1673" s="186">
        <f>'INFO'!$D$10</f>
        <v>0</v>
      </c>
      <c r="N1673" t="s" s="187">
        <f>'INFO'!$D$11</f>
      </c>
      <c r="O1673" s="186">
        <f>'INFO'!$D$13</f>
        <v>0</v>
      </c>
      <c r="P1673" s="186">
        <f>'INFO'!$D$14</f>
        <v>0</v>
      </c>
      <c r="Q1673" t="s" s="187">
        <f>'INFO'!$D$15</f>
      </c>
      <c r="R1673" s="188">
        <f>'INFO'!$D$17</f>
      </c>
      <c r="S1673" t="s" s="187">
        <f>'INFO'!$D$18</f>
      </c>
      <c r="T1673" t="s" s="187">
        <f>'INFO'!$D$19</f>
      </c>
      <c r="U1673" s="186">
        <f>'INFO'!$D$22</f>
        <v>0</v>
      </c>
      <c r="V1673" s="186">
        <f>'INFO'!$D$23</f>
        <v>0</v>
      </c>
      <c r="W1673" t="s" s="187">
        <f>'INFO'!$D$24</f>
      </c>
      <c r="X1673" s="186">
        <f>'INFO'!$D$25</f>
        <v>0</v>
      </c>
      <c r="Y1673" s="186">
        <f>'INFO'!$D$26</f>
        <v>0</v>
      </c>
      <c r="Z1673" s="186">
        <f>'INFO'!$D$27</f>
        <v>0</v>
      </c>
      <c r="AA1673" t="s" s="187">
        <f>'INFO'!$D$28</f>
      </c>
      <c r="AB1673" s="186">
        <f>'INFO'!$D$29</f>
        <v>0</v>
      </c>
      <c r="AC1673" s="189">
        <f>'INFO'!$J$10</f>
        <v>0</v>
      </c>
      <c r="AD1673" s="186">
        <f>'INFO'!$J$9</f>
        <v>0</v>
      </c>
      <c r="AE1673" s="186">
        <f>IF($G$1640&gt;0,10*$G$1640/D1673,0)</f>
        <v>0</v>
      </c>
    </row>
    <row r="1674" ht="15.35" customHeight="1">
      <c r="A1674" t="s" s="180">
        <v>615</v>
      </c>
      <c r="B1674" t="s" s="180">
        <v>252</v>
      </c>
      <c r="C1674" s="181">
        <v>10090</v>
      </c>
      <c r="D1674" s="182">
        <f>_xlfn.SUMIFS('HOLDS'!L1:L155,'HOLDS'!C1:C155,B1674)+_xlfn.SUMIFS('HOLDS'!L1:L155,'HOLDS'!C1:C155,"CH.GR.RDGSET")</f>
        <v>0</v>
      </c>
      <c r="E1674" t="s" s="183">
        <v>4</v>
      </c>
      <c r="F1674" s="184">
        <f>VLOOKUP(B1674,'HOLDS'!C1:T155,5,FALSE)</f>
        <v>140</v>
      </c>
      <c r="G1674" s="182">
        <f>_xlfn.SUMIFS('HOLDS'!L1:L155,'HOLDS'!C1:C155,B1674)</f>
        <v>0</v>
      </c>
      <c r="H1674" s="185">
        <f>F1674*G1674</f>
        <v>0</v>
      </c>
      <c r="I1674" s="186">
        <f>'INFO'!$D$6</f>
        <v>0</v>
      </c>
      <c r="J1674" s="186">
        <f>'INFO'!$D$7</f>
        <v>0</v>
      </c>
      <c r="K1674" t="s" s="187">
        <f>'INFO'!$D$8</f>
      </c>
      <c r="L1674" s="186">
        <f>'INFO'!$D$9</f>
        <v>0</v>
      </c>
      <c r="M1674" s="186">
        <f>'INFO'!$D$10</f>
        <v>0</v>
      </c>
      <c r="N1674" t="s" s="187">
        <f>'INFO'!$D$11</f>
      </c>
      <c r="O1674" s="186">
        <f>'INFO'!$D$13</f>
        <v>0</v>
      </c>
      <c r="P1674" s="186">
        <f>'INFO'!$D$14</f>
        <v>0</v>
      </c>
      <c r="Q1674" t="s" s="187">
        <f>'INFO'!$D$15</f>
      </c>
      <c r="R1674" s="188">
        <f>'INFO'!$D$17</f>
      </c>
      <c r="S1674" t="s" s="187">
        <f>'INFO'!$D$18</f>
      </c>
      <c r="T1674" t="s" s="187">
        <f>'INFO'!$D$19</f>
      </c>
      <c r="U1674" s="186">
        <f>'INFO'!$D$22</f>
        <v>0</v>
      </c>
      <c r="V1674" s="186">
        <f>'INFO'!$D$23</f>
        <v>0</v>
      </c>
      <c r="W1674" t="s" s="187">
        <f>'INFO'!$D$24</f>
      </c>
      <c r="X1674" s="186">
        <f>'INFO'!$D$25</f>
        <v>0</v>
      </c>
      <c r="Y1674" s="186">
        <f>'INFO'!$D$26</f>
        <v>0</v>
      </c>
      <c r="Z1674" s="186">
        <f>'INFO'!$D$27</f>
        <v>0</v>
      </c>
      <c r="AA1674" t="s" s="187">
        <f>'INFO'!$D$28</f>
      </c>
      <c r="AB1674" s="186">
        <f>'INFO'!$D$29</f>
        <v>0</v>
      </c>
      <c r="AC1674" s="189">
        <f>'INFO'!$J$10</f>
        <v>0</v>
      </c>
      <c r="AD1674" s="186">
        <f>'INFO'!$J$9</f>
        <v>0</v>
      </c>
      <c r="AE1674" s="186">
        <f>IF($G$1640&gt;0,10*$G$1640/D1674,0)</f>
        <v>0</v>
      </c>
    </row>
    <row r="1675" ht="15.35" customHeight="1">
      <c r="A1675" t="s" s="180">
        <v>616</v>
      </c>
      <c r="B1675" t="s" s="180">
        <v>254</v>
      </c>
      <c r="C1675" s="181">
        <v>10090</v>
      </c>
      <c r="D1675" s="182">
        <f>_xlfn.SUMIFS('HOLDS'!L1:L155,'HOLDS'!C1:C155,B1675)+_xlfn.SUMIFS('HOLDS'!L1:L155,'HOLDS'!C1:C155,"CH.GR.RDGSET")</f>
        <v>0</v>
      </c>
      <c r="E1675" t="s" s="183">
        <v>4</v>
      </c>
      <c r="F1675" s="184">
        <f>VLOOKUP(B1675,'HOLDS'!C1:T155,5,FALSE)</f>
        <v>135.5</v>
      </c>
      <c r="G1675" s="182">
        <f>_xlfn.SUMIFS('HOLDS'!L1:L155,'HOLDS'!C1:C155,B1675)</f>
        <v>0</v>
      </c>
      <c r="H1675" s="185">
        <f>F1675*G1675</f>
        <v>0</v>
      </c>
      <c r="I1675" s="186">
        <f>'INFO'!$D$6</f>
        <v>0</v>
      </c>
      <c r="J1675" s="186">
        <f>'INFO'!$D$7</f>
        <v>0</v>
      </c>
      <c r="K1675" t="s" s="187">
        <f>'INFO'!$D$8</f>
      </c>
      <c r="L1675" s="186">
        <f>'INFO'!$D$9</f>
        <v>0</v>
      </c>
      <c r="M1675" s="186">
        <f>'INFO'!$D$10</f>
        <v>0</v>
      </c>
      <c r="N1675" t="s" s="187">
        <f>'INFO'!$D$11</f>
      </c>
      <c r="O1675" s="186">
        <f>'INFO'!$D$13</f>
        <v>0</v>
      </c>
      <c r="P1675" s="186">
        <f>'INFO'!$D$14</f>
        <v>0</v>
      </c>
      <c r="Q1675" t="s" s="187">
        <f>'INFO'!$D$15</f>
      </c>
      <c r="R1675" s="188">
        <f>'INFO'!$D$17</f>
      </c>
      <c r="S1675" t="s" s="187">
        <f>'INFO'!$D$18</f>
      </c>
      <c r="T1675" t="s" s="187">
        <f>'INFO'!$D$19</f>
      </c>
      <c r="U1675" s="186">
        <f>'INFO'!$D$22</f>
        <v>0</v>
      </c>
      <c r="V1675" s="186">
        <f>'INFO'!$D$23</f>
        <v>0</v>
      </c>
      <c r="W1675" t="s" s="187">
        <f>'INFO'!$D$24</f>
      </c>
      <c r="X1675" s="186">
        <f>'INFO'!$D$25</f>
        <v>0</v>
      </c>
      <c r="Y1675" s="186">
        <f>'INFO'!$D$26</f>
        <v>0</v>
      </c>
      <c r="Z1675" s="186">
        <f>'INFO'!$D$27</f>
        <v>0</v>
      </c>
      <c r="AA1675" t="s" s="187">
        <f>'INFO'!$D$28</f>
      </c>
      <c r="AB1675" s="186">
        <f>'INFO'!$D$29</f>
        <v>0</v>
      </c>
      <c r="AC1675" s="189">
        <f>'INFO'!$J$10</f>
        <v>0</v>
      </c>
      <c r="AD1675" s="186">
        <f>'INFO'!$J$9</f>
        <v>0</v>
      </c>
      <c r="AE1675" s="186">
        <f>IF($G$1640&gt;0,10*$G$1640/D1675,0)</f>
        <v>0</v>
      </c>
    </row>
    <row r="1676" ht="15.35" customHeight="1">
      <c r="A1676" t="s" s="180">
        <v>617</v>
      </c>
      <c r="B1676" t="s" s="180">
        <v>256</v>
      </c>
      <c r="C1676" s="181">
        <v>10090</v>
      </c>
      <c r="D1676" s="182">
        <f>_xlfn.SUMIFS('HOLDS'!L1:L155,'HOLDS'!C1:C155,B1676)+_xlfn.SUMIFS('HOLDS'!L1:L155,'HOLDS'!C1:C155,"CH.GR.RDGSET")</f>
        <v>0</v>
      </c>
      <c r="E1676" t="s" s="183">
        <v>4</v>
      </c>
      <c r="F1676" s="184">
        <f>VLOOKUP(B1676,'HOLDS'!C1:T155,5,FALSE)</f>
        <v>134.5</v>
      </c>
      <c r="G1676" s="182">
        <f>_xlfn.SUMIFS('HOLDS'!L1:L155,'HOLDS'!C1:C155,B1676)</f>
        <v>0</v>
      </c>
      <c r="H1676" s="185">
        <f>F1676*G1676</f>
        <v>0</v>
      </c>
      <c r="I1676" s="186">
        <f>'INFO'!$D$6</f>
        <v>0</v>
      </c>
      <c r="J1676" s="186">
        <f>'INFO'!$D$7</f>
        <v>0</v>
      </c>
      <c r="K1676" t="s" s="187">
        <f>'INFO'!$D$8</f>
      </c>
      <c r="L1676" s="186">
        <f>'INFO'!$D$9</f>
        <v>0</v>
      </c>
      <c r="M1676" s="186">
        <f>'INFO'!$D$10</f>
        <v>0</v>
      </c>
      <c r="N1676" t="s" s="187">
        <f>'INFO'!$D$11</f>
      </c>
      <c r="O1676" s="186">
        <f>'INFO'!$D$13</f>
        <v>0</v>
      </c>
      <c r="P1676" s="186">
        <f>'INFO'!$D$14</f>
        <v>0</v>
      </c>
      <c r="Q1676" t="s" s="187">
        <f>'INFO'!$D$15</f>
      </c>
      <c r="R1676" s="188">
        <f>'INFO'!$D$17</f>
      </c>
      <c r="S1676" t="s" s="187">
        <f>'INFO'!$D$18</f>
      </c>
      <c r="T1676" t="s" s="187">
        <f>'INFO'!$D$19</f>
      </c>
      <c r="U1676" s="186">
        <f>'INFO'!$D$22</f>
        <v>0</v>
      </c>
      <c r="V1676" s="186">
        <f>'INFO'!$D$23</f>
        <v>0</v>
      </c>
      <c r="W1676" t="s" s="187">
        <f>'INFO'!$D$24</f>
      </c>
      <c r="X1676" s="186">
        <f>'INFO'!$D$25</f>
        <v>0</v>
      </c>
      <c r="Y1676" s="186">
        <f>'INFO'!$D$26</f>
        <v>0</v>
      </c>
      <c r="Z1676" s="186">
        <f>'INFO'!$D$27</f>
        <v>0</v>
      </c>
      <c r="AA1676" t="s" s="187">
        <f>'INFO'!$D$28</f>
      </c>
      <c r="AB1676" s="186">
        <f>'INFO'!$D$29</f>
        <v>0</v>
      </c>
      <c r="AC1676" s="189">
        <f>'INFO'!$J$10</f>
        <v>0</v>
      </c>
      <c r="AD1676" s="186">
        <f>'INFO'!$J$9</f>
        <v>0</v>
      </c>
      <c r="AE1676" s="186">
        <f>IF($G$1640&gt;0,10*$G$1640/D1676,0)</f>
        <v>0</v>
      </c>
    </row>
    <row r="1677" ht="15.35" customHeight="1">
      <c r="A1677" t="s" s="180">
        <v>618</v>
      </c>
      <c r="B1677" t="s" s="180">
        <v>258</v>
      </c>
      <c r="C1677" s="181">
        <v>10090</v>
      </c>
      <c r="D1677" s="182">
        <f>_xlfn.SUMIFS('HOLDS'!L1:L155,'HOLDS'!C1:C155,B1677)+_xlfn.SUMIFS('HOLDS'!L1:L155,'HOLDS'!C1:C155,"CH.GR.RDGSET")</f>
        <v>0</v>
      </c>
      <c r="E1677" t="s" s="183">
        <v>4</v>
      </c>
      <c r="F1677" s="184">
        <f>VLOOKUP(B1677,'HOLDS'!C1:T155,5,FALSE)</f>
        <v>151</v>
      </c>
      <c r="G1677" s="182">
        <f>_xlfn.SUMIFS('HOLDS'!L1:L155,'HOLDS'!C1:C155,B1677)</f>
        <v>0</v>
      </c>
      <c r="H1677" s="185">
        <f>F1677*G1677</f>
        <v>0</v>
      </c>
      <c r="I1677" s="186">
        <f>'INFO'!$D$6</f>
        <v>0</v>
      </c>
      <c r="J1677" s="186">
        <f>'INFO'!$D$7</f>
        <v>0</v>
      </c>
      <c r="K1677" t="s" s="187">
        <f>'INFO'!$D$8</f>
      </c>
      <c r="L1677" s="186">
        <f>'INFO'!$D$9</f>
        <v>0</v>
      </c>
      <c r="M1677" s="186">
        <f>'INFO'!$D$10</f>
        <v>0</v>
      </c>
      <c r="N1677" t="s" s="187">
        <f>'INFO'!$D$11</f>
      </c>
      <c r="O1677" s="186">
        <f>'INFO'!$D$13</f>
        <v>0</v>
      </c>
      <c r="P1677" s="186">
        <f>'INFO'!$D$14</f>
        <v>0</v>
      </c>
      <c r="Q1677" t="s" s="187">
        <f>'INFO'!$D$15</f>
      </c>
      <c r="R1677" s="188">
        <f>'INFO'!$D$17</f>
      </c>
      <c r="S1677" t="s" s="187">
        <f>'INFO'!$D$18</f>
      </c>
      <c r="T1677" t="s" s="187">
        <f>'INFO'!$D$19</f>
      </c>
      <c r="U1677" s="186">
        <f>'INFO'!$D$22</f>
        <v>0</v>
      </c>
      <c r="V1677" s="186">
        <f>'INFO'!$D$23</f>
        <v>0</v>
      </c>
      <c r="W1677" t="s" s="187">
        <f>'INFO'!$D$24</f>
      </c>
      <c r="X1677" s="186">
        <f>'INFO'!$D$25</f>
        <v>0</v>
      </c>
      <c r="Y1677" s="186">
        <f>'INFO'!$D$26</f>
        <v>0</v>
      </c>
      <c r="Z1677" s="186">
        <f>'INFO'!$D$27</f>
        <v>0</v>
      </c>
      <c r="AA1677" t="s" s="187">
        <f>'INFO'!$D$28</f>
      </c>
      <c r="AB1677" s="186">
        <f>'INFO'!$D$29</f>
        <v>0</v>
      </c>
      <c r="AC1677" s="189">
        <f>'INFO'!$J$10</f>
        <v>0</v>
      </c>
      <c r="AD1677" s="186">
        <f>'INFO'!$J$9</f>
        <v>0</v>
      </c>
      <c r="AE1677" s="186">
        <f>IF($G$1640&gt;0,10*$G$1640/D1677,0)</f>
        <v>0</v>
      </c>
    </row>
    <row r="1678" ht="15.35" customHeight="1">
      <c r="A1678" t="s" s="180">
        <v>619</v>
      </c>
      <c r="B1678" t="s" s="180">
        <v>260</v>
      </c>
      <c r="C1678" s="181">
        <v>10090</v>
      </c>
      <c r="D1678" s="182">
        <f>_xlfn.SUMIFS('HOLDS'!L1:L155,'HOLDS'!C1:C155,B1678)+_xlfn.SUMIFS('HOLDS'!L1:L155,'HOLDS'!C1:C155,"CH.GR.RDGSET")</f>
        <v>0</v>
      </c>
      <c r="E1678" t="s" s="183">
        <v>4</v>
      </c>
      <c r="F1678" s="184">
        <f>VLOOKUP(B1678,'HOLDS'!C1:T155,5,FALSE)</f>
        <v>157</v>
      </c>
      <c r="G1678" s="182">
        <f>_xlfn.SUMIFS('HOLDS'!L1:L155,'HOLDS'!C1:C155,B1678)</f>
        <v>0</v>
      </c>
      <c r="H1678" s="185">
        <f>F1678*G1678</f>
        <v>0</v>
      </c>
      <c r="I1678" s="186">
        <f>'INFO'!$D$6</f>
        <v>0</v>
      </c>
      <c r="J1678" s="186">
        <f>'INFO'!$D$7</f>
        <v>0</v>
      </c>
      <c r="K1678" t="s" s="187">
        <f>'INFO'!$D$8</f>
      </c>
      <c r="L1678" s="186">
        <f>'INFO'!$D$9</f>
        <v>0</v>
      </c>
      <c r="M1678" s="186">
        <f>'INFO'!$D$10</f>
        <v>0</v>
      </c>
      <c r="N1678" t="s" s="187">
        <f>'INFO'!$D$11</f>
      </c>
      <c r="O1678" s="186">
        <f>'INFO'!$D$13</f>
        <v>0</v>
      </c>
      <c r="P1678" s="186">
        <f>'INFO'!$D$14</f>
        <v>0</v>
      </c>
      <c r="Q1678" t="s" s="187">
        <f>'INFO'!$D$15</f>
      </c>
      <c r="R1678" s="188">
        <f>'INFO'!$D$17</f>
      </c>
      <c r="S1678" t="s" s="187">
        <f>'INFO'!$D$18</f>
      </c>
      <c r="T1678" t="s" s="187">
        <f>'INFO'!$D$19</f>
      </c>
      <c r="U1678" s="186">
        <f>'INFO'!$D$22</f>
        <v>0</v>
      </c>
      <c r="V1678" s="186">
        <f>'INFO'!$D$23</f>
        <v>0</v>
      </c>
      <c r="W1678" t="s" s="187">
        <f>'INFO'!$D$24</f>
      </c>
      <c r="X1678" s="186">
        <f>'INFO'!$D$25</f>
        <v>0</v>
      </c>
      <c r="Y1678" s="186">
        <f>'INFO'!$D$26</f>
        <v>0</v>
      </c>
      <c r="Z1678" s="186">
        <f>'INFO'!$D$27</f>
        <v>0</v>
      </c>
      <c r="AA1678" t="s" s="187">
        <f>'INFO'!$D$28</f>
      </c>
      <c r="AB1678" s="186">
        <f>'INFO'!$D$29</f>
        <v>0</v>
      </c>
      <c r="AC1678" s="189">
        <f>'INFO'!$J$10</f>
        <v>0</v>
      </c>
      <c r="AD1678" s="186">
        <f>'INFO'!$J$9</f>
        <v>0</v>
      </c>
      <c r="AE1678" s="186">
        <f>IF($G$1640&gt;0,10*$G$1640/D1678,0)</f>
        <v>0</v>
      </c>
    </row>
    <row r="1679" ht="15.35" customHeight="1">
      <c r="A1679" t="s" s="180">
        <v>620</v>
      </c>
      <c r="B1679" t="s" s="180">
        <v>262</v>
      </c>
      <c r="C1679" s="181">
        <v>10090</v>
      </c>
      <c r="D1679" s="182">
        <f>_xlfn.SUMIFS('HOLDS'!L1:L155,'HOLDS'!C1:C155,B1679)+_xlfn.SUMIFS('HOLDS'!L1:L155,'HOLDS'!C1:C155,"CH.GR.RDGSET")</f>
        <v>0</v>
      </c>
      <c r="E1679" t="s" s="183">
        <v>4</v>
      </c>
      <c r="F1679" s="184">
        <f>VLOOKUP(B1679,'HOLDS'!C1:T155,5,FALSE)</f>
        <v>183</v>
      </c>
      <c r="G1679" s="182">
        <f>_xlfn.SUMIFS('HOLDS'!L1:L155,'HOLDS'!C1:C155,B1679)</f>
        <v>0</v>
      </c>
      <c r="H1679" s="185">
        <f>F1679*G1679</f>
        <v>0</v>
      </c>
      <c r="I1679" s="186">
        <f>'INFO'!$D$6</f>
        <v>0</v>
      </c>
      <c r="J1679" s="186">
        <f>'INFO'!$D$7</f>
        <v>0</v>
      </c>
      <c r="K1679" t="s" s="187">
        <f>'INFO'!$D$8</f>
      </c>
      <c r="L1679" s="186">
        <f>'INFO'!$D$9</f>
        <v>0</v>
      </c>
      <c r="M1679" s="186">
        <f>'INFO'!$D$10</f>
        <v>0</v>
      </c>
      <c r="N1679" t="s" s="187">
        <f>'INFO'!$D$11</f>
      </c>
      <c r="O1679" s="186">
        <f>'INFO'!$D$13</f>
        <v>0</v>
      </c>
      <c r="P1679" s="186">
        <f>'INFO'!$D$14</f>
        <v>0</v>
      </c>
      <c r="Q1679" t="s" s="187">
        <f>'INFO'!$D$15</f>
      </c>
      <c r="R1679" s="188">
        <f>'INFO'!$D$17</f>
      </c>
      <c r="S1679" t="s" s="187">
        <f>'INFO'!$D$18</f>
      </c>
      <c r="T1679" t="s" s="187">
        <f>'INFO'!$D$19</f>
      </c>
      <c r="U1679" s="186">
        <f>'INFO'!$D$22</f>
        <v>0</v>
      </c>
      <c r="V1679" s="186">
        <f>'INFO'!$D$23</f>
        <v>0</v>
      </c>
      <c r="W1679" t="s" s="187">
        <f>'INFO'!$D$24</f>
      </c>
      <c r="X1679" s="186">
        <f>'INFO'!$D$25</f>
        <v>0</v>
      </c>
      <c r="Y1679" s="186">
        <f>'INFO'!$D$26</f>
        <v>0</v>
      </c>
      <c r="Z1679" s="186">
        <f>'INFO'!$D$27</f>
        <v>0</v>
      </c>
      <c r="AA1679" t="s" s="187">
        <f>'INFO'!$D$28</f>
      </c>
      <c r="AB1679" s="186">
        <f>'INFO'!$D$29</f>
        <v>0</v>
      </c>
      <c r="AC1679" s="189">
        <f>'INFO'!$J$10</f>
        <v>0</v>
      </c>
      <c r="AD1679" s="186">
        <f>'INFO'!$J$9</f>
        <v>0</v>
      </c>
      <c r="AE1679" s="186">
        <f>IF($G$1640&gt;0,10*$G$1640/D1679,0)</f>
        <v>0</v>
      </c>
    </row>
    <row r="1680" ht="15.35" customHeight="1">
      <c r="A1680" t="s" s="180">
        <v>621</v>
      </c>
      <c r="B1680" t="s" s="180">
        <v>264</v>
      </c>
      <c r="C1680" s="181">
        <v>10090</v>
      </c>
      <c r="D1680" s="182">
        <f>_xlfn.SUMIFS('HOLDS'!L1:L155,'HOLDS'!C1:C155,B1680)+_xlfn.SUMIFS('HOLDS'!L1:L155,'HOLDS'!C1:C155,"CH.GR.RDGSET")</f>
        <v>0</v>
      </c>
      <c r="E1680" t="s" s="183">
        <v>4</v>
      </c>
      <c r="F1680" s="184">
        <f>VLOOKUP(B1680,'HOLDS'!C1:T155,5,FALSE)</f>
        <v>185.5</v>
      </c>
      <c r="G1680" s="182">
        <f>_xlfn.SUMIFS('HOLDS'!L1:L155,'HOLDS'!C1:C155,B1680)</f>
        <v>0</v>
      </c>
      <c r="H1680" s="185">
        <f>F1680*G1680</f>
        <v>0</v>
      </c>
      <c r="I1680" s="186">
        <f>'INFO'!$D$6</f>
        <v>0</v>
      </c>
      <c r="J1680" s="186">
        <f>'INFO'!$D$7</f>
        <v>0</v>
      </c>
      <c r="K1680" t="s" s="187">
        <f>'INFO'!$D$8</f>
      </c>
      <c r="L1680" s="186">
        <f>'INFO'!$D$9</f>
        <v>0</v>
      </c>
      <c r="M1680" s="186">
        <f>'INFO'!$D$10</f>
        <v>0</v>
      </c>
      <c r="N1680" t="s" s="187">
        <f>'INFO'!$D$11</f>
      </c>
      <c r="O1680" s="186">
        <f>'INFO'!$D$13</f>
        <v>0</v>
      </c>
      <c r="P1680" s="186">
        <f>'INFO'!$D$14</f>
        <v>0</v>
      </c>
      <c r="Q1680" t="s" s="187">
        <f>'INFO'!$D$15</f>
      </c>
      <c r="R1680" s="188">
        <f>'INFO'!$D$17</f>
      </c>
      <c r="S1680" t="s" s="187">
        <f>'INFO'!$D$18</f>
      </c>
      <c r="T1680" t="s" s="187">
        <f>'INFO'!$D$19</f>
      </c>
      <c r="U1680" s="186">
        <f>'INFO'!$D$22</f>
        <v>0</v>
      </c>
      <c r="V1680" s="186">
        <f>'INFO'!$D$23</f>
        <v>0</v>
      </c>
      <c r="W1680" t="s" s="187">
        <f>'INFO'!$D$24</f>
      </c>
      <c r="X1680" s="186">
        <f>'INFO'!$D$25</f>
        <v>0</v>
      </c>
      <c r="Y1680" s="186">
        <f>'INFO'!$D$26</f>
        <v>0</v>
      </c>
      <c r="Z1680" s="186">
        <f>'INFO'!$D$27</f>
        <v>0</v>
      </c>
      <c r="AA1680" t="s" s="187">
        <f>'INFO'!$D$28</f>
      </c>
      <c r="AB1680" s="186">
        <f>'INFO'!$D$29</f>
        <v>0</v>
      </c>
      <c r="AC1680" s="189">
        <f>'INFO'!$J$10</f>
        <v>0</v>
      </c>
      <c r="AD1680" s="186">
        <f>'INFO'!$J$9</f>
        <v>0</v>
      </c>
      <c r="AE1680" s="191">
        <f>IF($G$1640&gt;0,10*$G$1640/D1680,0)</f>
        <v>0</v>
      </c>
    </row>
    <row r="1681" ht="15.35" customHeight="1">
      <c r="A1681" t="s" s="192">
        <v>581</v>
      </c>
      <c r="B1681" t="s" s="192">
        <v>182</v>
      </c>
      <c r="C1681" s="193">
        <v>10089</v>
      </c>
      <c r="D1681" s="169"/>
      <c r="E1681" t="s" s="194">
        <v>5</v>
      </c>
      <c r="F1681" s="195">
        <f>VLOOKUP(B1681,'HOLDS'!C1:T155,5,FALSE)</f>
        <v>5903</v>
      </c>
      <c r="G1681" s="172">
        <f>_xlfn.SUMIFS('HOLDS'!M1:M155,'HOLDS'!C1:C155,B1681)</f>
        <v>0</v>
      </c>
      <c r="H1681" s="196">
        <f>F1681*G1681</f>
        <v>0</v>
      </c>
      <c r="I1681" s="197">
        <f>'INFO'!$D$6</f>
        <v>0</v>
      </c>
      <c r="J1681" s="197">
        <f>'INFO'!$D$7</f>
        <v>0</v>
      </c>
      <c r="K1681" t="s" s="198">
        <f>'INFO'!$D$8</f>
      </c>
      <c r="L1681" s="197">
        <f>'INFO'!$D$9</f>
        <v>0</v>
      </c>
      <c r="M1681" s="197">
        <f>'INFO'!$D$10</f>
        <v>0</v>
      </c>
      <c r="N1681" t="s" s="198">
        <f>'INFO'!$D$11</f>
      </c>
      <c r="O1681" s="197">
        <f>'INFO'!$D$13</f>
        <v>0</v>
      </c>
      <c r="P1681" s="197">
        <f>'INFO'!$D$14</f>
        <v>0</v>
      </c>
      <c r="Q1681" t="s" s="198">
        <f>'INFO'!$D$15</f>
      </c>
      <c r="R1681" s="199">
        <f>'INFO'!$D$17</f>
      </c>
      <c r="S1681" t="s" s="198">
        <f>'INFO'!$D$18</f>
      </c>
      <c r="T1681" t="s" s="198">
        <f>'INFO'!$D$19</f>
      </c>
      <c r="U1681" s="197">
        <f>'INFO'!$D$22</f>
        <v>0</v>
      </c>
      <c r="V1681" s="197">
        <f>'INFO'!$D$23</f>
        <v>0</v>
      </c>
      <c r="W1681" t="s" s="198">
        <f>'INFO'!$D$24</f>
      </c>
      <c r="X1681" s="197">
        <f>'INFO'!$D$25</f>
        <v>0</v>
      </c>
      <c r="Y1681" s="197">
        <f>'INFO'!$D$26</f>
        <v>0</v>
      </c>
      <c r="Z1681" s="197">
        <f>'INFO'!$D$27</f>
        <v>0</v>
      </c>
      <c r="AA1681" t="s" s="198">
        <f>'INFO'!$D$28</f>
      </c>
      <c r="AB1681" s="197">
        <f>'INFO'!$D$29</f>
        <v>0</v>
      </c>
      <c r="AC1681" s="200">
        <f>'INFO'!$J$10</f>
        <v>0</v>
      </c>
      <c r="AD1681" s="201">
        <f>'INFO'!$J$9</f>
        <v>0</v>
      </c>
      <c r="AE1681" s="179"/>
    </row>
    <row r="1682" ht="15.35" customHeight="1">
      <c r="A1682" t="s" s="180">
        <v>582</v>
      </c>
      <c r="B1682" t="s" s="180">
        <v>184</v>
      </c>
      <c r="C1682" s="181">
        <v>10089</v>
      </c>
      <c r="D1682" s="182">
        <f>_xlfn.SUMIFS('HOLDS'!M1:M155,'HOLDS'!C1:C155,B1682)+_xlfn.SUMIFS('HOLDS'!M1:M155,'HOLDS'!C1:C155,"CH.GR.RDGSET")</f>
        <v>0</v>
      </c>
      <c r="E1682" t="s" s="183">
        <v>5</v>
      </c>
      <c r="F1682" s="184">
        <f>VLOOKUP(B1682,'HOLDS'!C1:T155,5,FALSE)</f>
        <v>160</v>
      </c>
      <c r="G1682" s="182">
        <f>_xlfn.SUMIFS('HOLDS'!M1:M155,'HOLDS'!C1:C155,B1682)</f>
        <v>0</v>
      </c>
      <c r="H1682" s="185">
        <f>F1682*G1682</f>
        <v>0</v>
      </c>
      <c r="I1682" s="186">
        <f>'INFO'!$D$6</f>
        <v>0</v>
      </c>
      <c r="J1682" s="186">
        <f>'INFO'!$D$7</f>
        <v>0</v>
      </c>
      <c r="K1682" t="s" s="187">
        <f>'INFO'!$D$8</f>
      </c>
      <c r="L1682" s="186">
        <f>'INFO'!$D$9</f>
        <v>0</v>
      </c>
      <c r="M1682" s="186">
        <f>'INFO'!$D$10</f>
        <v>0</v>
      </c>
      <c r="N1682" t="s" s="187">
        <f>'INFO'!$D$11</f>
      </c>
      <c r="O1682" s="186">
        <f>'INFO'!$D$13</f>
        <v>0</v>
      </c>
      <c r="P1682" s="186">
        <f>'INFO'!$D$14</f>
        <v>0</v>
      </c>
      <c r="Q1682" t="s" s="187">
        <f>'INFO'!$D$15</f>
      </c>
      <c r="R1682" s="188">
        <f>'INFO'!$D$17</f>
      </c>
      <c r="S1682" t="s" s="187">
        <f>'INFO'!$D$18</f>
      </c>
      <c r="T1682" t="s" s="187">
        <f>'INFO'!$D$19</f>
      </c>
      <c r="U1682" s="186">
        <f>'INFO'!$D$22</f>
        <v>0</v>
      </c>
      <c r="V1682" s="186">
        <f>'INFO'!$D$23</f>
        <v>0</v>
      </c>
      <c r="W1682" t="s" s="187">
        <f>'INFO'!$D$24</f>
      </c>
      <c r="X1682" s="186">
        <f>'INFO'!$D$25</f>
        <v>0</v>
      </c>
      <c r="Y1682" s="186">
        <f>'INFO'!$D$26</f>
        <v>0</v>
      </c>
      <c r="Z1682" s="186">
        <f>'INFO'!$D$27</f>
        <v>0</v>
      </c>
      <c r="AA1682" t="s" s="187">
        <f>'INFO'!$D$28</f>
      </c>
      <c r="AB1682" s="186">
        <f>'INFO'!$D$29</f>
        <v>0</v>
      </c>
      <c r="AC1682" s="189">
        <f>'INFO'!$J$10</f>
        <v>0</v>
      </c>
      <c r="AD1682" s="186">
        <f>'INFO'!$J$9</f>
        <v>0</v>
      </c>
      <c r="AE1682" s="190">
        <f>IF($G$1681&gt;0,10*$G$1681/D1682,0)</f>
        <v>0</v>
      </c>
    </row>
    <row r="1683" ht="15.35" customHeight="1">
      <c r="A1683" t="s" s="180">
        <v>583</v>
      </c>
      <c r="B1683" t="s" s="180">
        <v>186</v>
      </c>
      <c r="C1683" s="181">
        <v>10089</v>
      </c>
      <c r="D1683" s="182">
        <f>_xlfn.SUMIFS('HOLDS'!M1:M155,'HOLDS'!C1:C155,B1683)+_xlfn.SUMIFS('HOLDS'!M1:M155,'HOLDS'!C1:C155,"CH.GR.RDGSET")</f>
        <v>0</v>
      </c>
      <c r="E1683" t="s" s="183">
        <v>5</v>
      </c>
      <c r="F1683" s="184">
        <f>VLOOKUP(B1683,'HOLDS'!C1:T155,5,FALSE)</f>
        <v>141</v>
      </c>
      <c r="G1683" s="182">
        <f>_xlfn.SUMIFS('HOLDS'!M1:M155,'HOLDS'!C1:C155,B1683)</f>
        <v>0</v>
      </c>
      <c r="H1683" s="185">
        <f>F1683*G1683</f>
        <v>0</v>
      </c>
      <c r="I1683" s="186">
        <f>'INFO'!$D$6</f>
        <v>0</v>
      </c>
      <c r="J1683" s="186">
        <f>'INFO'!$D$7</f>
        <v>0</v>
      </c>
      <c r="K1683" t="s" s="187">
        <f>'INFO'!$D$8</f>
      </c>
      <c r="L1683" s="186">
        <f>'INFO'!$D$9</f>
        <v>0</v>
      </c>
      <c r="M1683" s="186">
        <f>'INFO'!$D$10</f>
        <v>0</v>
      </c>
      <c r="N1683" t="s" s="187">
        <f>'INFO'!$D$11</f>
      </c>
      <c r="O1683" s="186">
        <f>'INFO'!$D$13</f>
        <v>0</v>
      </c>
      <c r="P1683" s="186">
        <f>'INFO'!$D$14</f>
        <v>0</v>
      </c>
      <c r="Q1683" t="s" s="187">
        <f>'INFO'!$D$15</f>
      </c>
      <c r="R1683" s="188">
        <f>'INFO'!$D$17</f>
      </c>
      <c r="S1683" t="s" s="187">
        <f>'INFO'!$D$18</f>
      </c>
      <c r="T1683" t="s" s="187">
        <f>'INFO'!$D$19</f>
      </c>
      <c r="U1683" s="186">
        <f>'INFO'!$D$22</f>
        <v>0</v>
      </c>
      <c r="V1683" s="186">
        <f>'INFO'!$D$23</f>
        <v>0</v>
      </c>
      <c r="W1683" t="s" s="187">
        <f>'INFO'!$D$24</f>
      </c>
      <c r="X1683" s="186">
        <f>'INFO'!$D$25</f>
        <v>0</v>
      </c>
      <c r="Y1683" s="186">
        <f>'INFO'!$D$26</f>
        <v>0</v>
      </c>
      <c r="Z1683" s="186">
        <f>'INFO'!$D$27</f>
        <v>0</v>
      </c>
      <c r="AA1683" t="s" s="187">
        <f>'INFO'!$D$28</f>
      </c>
      <c r="AB1683" s="186">
        <f>'INFO'!$D$29</f>
        <v>0</v>
      </c>
      <c r="AC1683" s="189">
        <f>'INFO'!$J$10</f>
        <v>0</v>
      </c>
      <c r="AD1683" s="186">
        <f>'INFO'!$J$9</f>
        <v>0</v>
      </c>
      <c r="AE1683" s="186">
        <f>IF($G$1681&gt;0,10*$G$1681/D1683,0)</f>
        <v>0</v>
      </c>
    </row>
    <row r="1684" ht="15.35" customHeight="1">
      <c r="A1684" t="s" s="180">
        <v>584</v>
      </c>
      <c r="B1684" t="s" s="180">
        <v>188</v>
      </c>
      <c r="C1684" s="181">
        <v>10089</v>
      </c>
      <c r="D1684" s="182">
        <f>_xlfn.SUMIFS('HOLDS'!M1:M155,'HOLDS'!C1:C155,B1684)+_xlfn.SUMIFS('HOLDS'!M1:M155,'HOLDS'!C1:C155,"CH.GR.RDGSET")</f>
        <v>0</v>
      </c>
      <c r="E1684" t="s" s="183">
        <v>5</v>
      </c>
      <c r="F1684" s="184">
        <f>VLOOKUP(B1684,'HOLDS'!C1:T155,5,FALSE)</f>
        <v>154</v>
      </c>
      <c r="G1684" s="182">
        <f>_xlfn.SUMIFS('HOLDS'!M1:M155,'HOLDS'!C1:C155,B1684)</f>
        <v>0</v>
      </c>
      <c r="H1684" s="185">
        <f>F1684*G1684</f>
        <v>0</v>
      </c>
      <c r="I1684" s="186">
        <f>'INFO'!$D$6</f>
        <v>0</v>
      </c>
      <c r="J1684" s="186">
        <f>'INFO'!$D$7</f>
        <v>0</v>
      </c>
      <c r="K1684" t="s" s="187">
        <f>'INFO'!$D$8</f>
      </c>
      <c r="L1684" s="186">
        <f>'INFO'!$D$9</f>
        <v>0</v>
      </c>
      <c r="M1684" s="186">
        <f>'INFO'!$D$10</f>
        <v>0</v>
      </c>
      <c r="N1684" t="s" s="187">
        <f>'INFO'!$D$11</f>
      </c>
      <c r="O1684" s="186">
        <f>'INFO'!$D$13</f>
        <v>0</v>
      </c>
      <c r="P1684" s="186">
        <f>'INFO'!$D$14</f>
        <v>0</v>
      </c>
      <c r="Q1684" t="s" s="187">
        <f>'INFO'!$D$15</f>
      </c>
      <c r="R1684" s="188">
        <f>'INFO'!$D$17</f>
      </c>
      <c r="S1684" t="s" s="187">
        <f>'INFO'!$D$18</f>
      </c>
      <c r="T1684" t="s" s="187">
        <f>'INFO'!$D$19</f>
      </c>
      <c r="U1684" s="186">
        <f>'INFO'!$D$22</f>
        <v>0</v>
      </c>
      <c r="V1684" s="186">
        <f>'INFO'!$D$23</f>
        <v>0</v>
      </c>
      <c r="W1684" t="s" s="187">
        <f>'INFO'!$D$24</f>
      </c>
      <c r="X1684" s="186">
        <f>'INFO'!$D$25</f>
        <v>0</v>
      </c>
      <c r="Y1684" s="186">
        <f>'INFO'!$D$26</f>
        <v>0</v>
      </c>
      <c r="Z1684" s="186">
        <f>'INFO'!$D$27</f>
        <v>0</v>
      </c>
      <c r="AA1684" t="s" s="187">
        <f>'INFO'!$D$28</f>
      </c>
      <c r="AB1684" s="186">
        <f>'INFO'!$D$29</f>
        <v>0</v>
      </c>
      <c r="AC1684" s="189">
        <f>'INFO'!$J$10</f>
        <v>0</v>
      </c>
      <c r="AD1684" s="186">
        <f>'INFO'!$J$9</f>
        <v>0</v>
      </c>
      <c r="AE1684" s="186">
        <f>IF($G$1681&gt;0,10*$G$1681/D1684,0)</f>
        <v>0</v>
      </c>
    </row>
    <row r="1685" ht="15.35" customHeight="1">
      <c r="A1685" t="s" s="180">
        <v>585</v>
      </c>
      <c r="B1685" t="s" s="180">
        <v>190</v>
      </c>
      <c r="C1685" s="181">
        <v>10089</v>
      </c>
      <c r="D1685" s="182">
        <f>_xlfn.SUMIFS('HOLDS'!M1:M155,'HOLDS'!C1:C155,B1685)+_xlfn.SUMIFS('HOLDS'!M1:M155,'HOLDS'!C1:C155,"CH.GR.RDGSET")</f>
        <v>0</v>
      </c>
      <c r="E1685" t="s" s="183">
        <v>5</v>
      </c>
      <c r="F1685" s="184">
        <f>VLOOKUP(B1685,'HOLDS'!C1:T155,5,FALSE)</f>
        <v>123</v>
      </c>
      <c r="G1685" s="182">
        <f>_xlfn.SUMIFS('HOLDS'!M1:M155,'HOLDS'!C1:C155,B1685)</f>
        <v>0</v>
      </c>
      <c r="H1685" s="185">
        <f>F1685*G1685</f>
        <v>0</v>
      </c>
      <c r="I1685" s="186">
        <f>'INFO'!$D$6</f>
        <v>0</v>
      </c>
      <c r="J1685" s="186">
        <f>'INFO'!$D$7</f>
        <v>0</v>
      </c>
      <c r="K1685" t="s" s="187">
        <f>'INFO'!$D$8</f>
      </c>
      <c r="L1685" s="186">
        <f>'INFO'!$D$9</f>
        <v>0</v>
      </c>
      <c r="M1685" s="186">
        <f>'INFO'!$D$10</f>
        <v>0</v>
      </c>
      <c r="N1685" t="s" s="187">
        <f>'INFO'!$D$11</f>
      </c>
      <c r="O1685" s="186">
        <f>'INFO'!$D$13</f>
        <v>0</v>
      </c>
      <c r="P1685" s="186">
        <f>'INFO'!$D$14</f>
        <v>0</v>
      </c>
      <c r="Q1685" t="s" s="187">
        <f>'INFO'!$D$15</f>
      </c>
      <c r="R1685" s="188">
        <f>'INFO'!$D$17</f>
      </c>
      <c r="S1685" t="s" s="187">
        <f>'INFO'!$D$18</f>
      </c>
      <c r="T1685" t="s" s="187">
        <f>'INFO'!$D$19</f>
      </c>
      <c r="U1685" s="186">
        <f>'INFO'!$D$22</f>
        <v>0</v>
      </c>
      <c r="V1685" s="186">
        <f>'INFO'!$D$23</f>
        <v>0</v>
      </c>
      <c r="W1685" t="s" s="187">
        <f>'INFO'!$D$24</f>
      </c>
      <c r="X1685" s="186">
        <f>'INFO'!$D$25</f>
        <v>0</v>
      </c>
      <c r="Y1685" s="186">
        <f>'INFO'!$D$26</f>
        <v>0</v>
      </c>
      <c r="Z1685" s="186">
        <f>'INFO'!$D$27</f>
        <v>0</v>
      </c>
      <c r="AA1685" t="s" s="187">
        <f>'INFO'!$D$28</f>
      </c>
      <c r="AB1685" s="186">
        <f>'INFO'!$D$29</f>
        <v>0</v>
      </c>
      <c r="AC1685" s="189">
        <f>'INFO'!$J$10</f>
        <v>0</v>
      </c>
      <c r="AD1685" s="186">
        <f>'INFO'!$J$9</f>
        <v>0</v>
      </c>
      <c r="AE1685" s="186">
        <f>IF($G$1681&gt;0,10*$G$1681/D1685,0)</f>
        <v>0</v>
      </c>
    </row>
    <row r="1686" ht="15.35" customHeight="1">
      <c r="A1686" t="s" s="180">
        <v>586</v>
      </c>
      <c r="B1686" t="s" s="180">
        <v>192</v>
      </c>
      <c r="C1686" s="181">
        <v>10089</v>
      </c>
      <c r="D1686" s="182">
        <f>_xlfn.SUMIFS('HOLDS'!M1:M155,'HOLDS'!C1:C155,B1686)+_xlfn.SUMIFS('HOLDS'!M1:M155,'HOLDS'!C1:C155,"CH.GR.RDGSET")</f>
        <v>0</v>
      </c>
      <c r="E1686" t="s" s="183">
        <v>5</v>
      </c>
      <c r="F1686" s="184">
        <f>VLOOKUP(B1686,'HOLDS'!C1:T155,5,FALSE)</f>
        <v>177.5</v>
      </c>
      <c r="G1686" s="182">
        <f>_xlfn.SUMIFS('HOLDS'!M1:M155,'HOLDS'!C1:C155,B1686)</f>
        <v>0</v>
      </c>
      <c r="H1686" s="185">
        <f>F1686*G1686</f>
        <v>0</v>
      </c>
      <c r="I1686" s="186">
        <f>'INFO'!$D$6</f>
        <v>0</v>
      </c>
      <c r="J1686" s="186">
        <f>'INFO'!$D$7</f>
        <v>0</v>
      </c>
      <c r="K1686" t="s" s="187">
        <f>'INFO'!$D$8</f>
      </c>
      <c r="L1686" s="186">
        <f>'INFO'!$D$9</f>
        <v>0</v>
      </c>
      <c r="M1686" s="186">
        <f>'INFO'!$D$10</f>
        <v>0</v>
      </c>
      <c r="N1686" t="s" s="187">
        <f>'INFO'!$D$11</f>
      </c>
      <c r="O1686" s="186">
        <f>'INFO'!$D$13</f>
        <v>0</v>
      </c>
      <c r="P1686" s="186">
        <f>'INFO'!$D$14</f>
        <v>0</v>
      </c>
      <c r="Q1686" t="s" s="187">
        <f>'INFO'!$D$15</f>
      </c>
      <c r="R1686" s="188">
        <f>'INFO'!$D$17</f>
      </c>
      <c r="S1686" t="s" s="187">
        <f>'INFO'!$D$18</f>
      </c>
      <c r="T1686" t="s" s="187">
        <f>'INFO'!$D$19</f>
      </c>
      <c r="U1686" s="186">
        <f>'INFO'!$D$22</f>
        <v>0</v>
      </c>
      <c r="V1686" s="186">
        <f>'INFO'!$D$23</f>
        <v>0</v>
      </c>
      <c r="W1686" t="s" s="187">
        <f>'INFO'!$D$24</f>
      </c>
      <c r="X1686" s="186">
        <f>'INFO'!$D$25</f>
        <v>0</v>
      </c>
      <c r="Y1686" s="186">
        <f>'INFO'!$D$26</f>
        <v>0</v>
      </c>
      <c r="Z1686" s="186">
        <f>'INFO'!$D$27</f>
        <v>0</v>
      </c>
      <c r="AA1686" t="s" s="187">
        <f>'INFO'!$D$28</f>
      </c>
      <c r="AB1686" s="186">
        <f>'INFO'!$D$29</f>
        <v>0</v>
      </c>
      <c r="AC1686" s="189">
        <f>'INFO'!$J$10</f>
        <v>0</v>
      </c>
      <c r="AD1686" s="186">
        <f>'INFO'!$J$9</f>
        <v>0</v>
      </c>
      <c r="AE1686" s="186">
        <f>IF($G$1681&gt;0,10*$G$1681/D1686,0)</f>
        <v>0</v>
      </c>
    </row>
    <row r="1687" ht="15.35" customHeight="1">
      <c r="A1687" t="s" s="180">
        <v>587</v>
      </c>
      <c r="B1687" t="s" s="180">
        <v>194</v>
      </c>
      <c r="C1687" s="181">
        <v>10089</v>
      </c>
      <c r="D1687" s="182">
        <f>_xlfn.SUMIFS('HOLDS'!M1:M155,'HOLDS'!C1:C155,B1687)+_xlfn.SUMIFS('HOLDS'!M1:M155,'HOLDS'!C1:C155,"CH.GR.RDGSET")</f>
        <v>0</v>
      </c>
      <c r="E1687" t="s" s="183">
        <v>5</v>
      </c>
      <c r="F1687" s="184">
        <f>VLOOKUP(B1687,'HOLDS'!C1:T155,5,FALSE)</f>
        <v>129</v>
      </c>
      <c r="G1687" s="182">
        <f>_xlfn.SUMIFS('HOLDS'!M1:M155,'HOLDS'!C1:C155,B1687)</f>
        <v>0</v>
      </c>
      <c r="H1687" s="185">
        <f>F1687*G1687</f>
        <v>0</v>
      </c>
      <c r="I1687" s="186">
        <f>'INFO'!$D$6</f>
        <v>0</v>
      </c>
      <c r="J1687" s="186">
        <f>'INFO'!$D$7</f>
        <v>0</v>
      </c>
      <c r="K1687" t="s" s="187">
        <f>'INFO'!$D$8</f>
      </c>
      <c r="L1687" s="186">
        <f>'INFO'!$D$9</f>
        <v>0</v>
      </c>
      <c r="M1687" s="186">
        <f>'INFO'!$D$10</f>
        <v>0</v>
      </c>
      <c r="N1687" t="s" s="187">
        <f>'INFO'!$D$11</f>
      </c>
      <c r="O1687" s="186">
        <f>'INFO'!$D$13</f>
        <v>0</v>
      </c>
      <c r="P1687" s="186">
        <f>'INFO'!$D$14</f>
        <v>0</v>
      </c>
      <c r="Q1687" t="s" s="187">
        <f>'INFO'!$D$15</f>
      </c>
      <c r="R1687" s="188">
        <f>'INFO'!$D$17</f>
      </c>
      <c r="S1687" t="s" s="187">
        <f>'INFO'!$D$18</f>
      </c>
      <c r="T1687" t="s" s="187">
        <f>'INFO'!$D$19</f>
      </c>
      <c r="U1687" s="186">
        <f>'INFO'!$D$22</f>
        <v>0</v>
      </c>
      <c r="V1687" s="186">
        <f>'INFO'!$D$23</f>
        <v>0</v>
      </c>
      <c r="W1687" t="s" s="187">
        <f>'INFO'!$D$24</f>
      </c>
      <c r="X1687" s="186">
        <f>'INFO'!$D$25</f>
        <v>0</v>
      </c>
      <c r="Y1687" s="186">
        <f>'INFO'!$D$26</f>
        <v>0</v>
      </c>
      <c r="Z1687" s="186">
        <f>'INFO'!$D$27</f>
        <v>0</v>
      </c>
      <c r="AA1687" t="s" s="187">
        <f>'INFO'!$D$28</f>
      </c>
      <c r="AB1687" s="186">
        <f>'INFO'!$D$29</f>
        <v>0</v>
      </c>
      <c r="AC1687" s="189">
        <f>'INFO'!$J$10</f>
        <v>0</v>
      </c>
      <c r="AD1687" s="186">
        <f>'INFO'!$J$9</f>
        <v>0</v>
      </c>
      <c r="AE1687" s="186">
        <f>IF($G$1681&gt;0,10*$G$1681/D1687,0)</f>
        <v>0</v>
      </c>
    </row>
    <row r="1688" ht="15.35" customHeight="1">
      <c r="A1688" t="s" s="180">
        <v>588</v>
      </c>
      <c r="B1688" t="s" s="180">
        <v>196</v>
      </c>
      <c r="C1688" s="181">
        <v>10089</v>
      </c>
      <c r="D1688" s="182">
        <f>_xlfn.SUMIFS('HOLDS'!M1:M155,'HOLDS'!C1:C155,B1688)+_xlfn.SUMIFS('HOLDS'!M1:M155,'HOLDS'!C1:C155,"CH.GR.RDGSET")</f>
        <v>0</v>
      </c>
      <c r="E1688" t="s" s="183">
        <v>5</v>
      </c>
      <c r="F1688" s="184">
        <f>VLOOKUP(B1688,'HOLDS'!C1:T155,5,FALSE)</f>
        <v>149.5</v>
      </c>
      <c r="G1688" s="182">
        <f>_xlfn.SUMIFS('HOLDS'!M1:M155,'HOLDS'!C1:C155,B1688)</f>
        <v>0</v>
      </c>
      <c r="H1688" s="185">
        <f>F1688*G1688</f>
        <v>0</v>
      </c>
      <c r="I1688" s="186">
        <f>'INFO'!$D$6</f>
        <v>0</v>
      </c>
      <c r="J1688" s="186">
        <f>'INFO'!$D$7</f>
        <v>0</v>
      </c>
      <c r="K1688" t="s" s="187">
        <f>'INFO'!$D$8</f>
      </c>
      <c r="L1688" s="186">
        <f>'INFO'!$D$9</f>
        <v>0</v>
      </c>
      <c r="M1688" s="186">
        <f>'INFO'!$D$10</f>
        <v>0</v>
      </c>
      <c r="N1688" t="s" s="187">
        <f>'INFO'!$D$11</f>
      </c>
      <c r="O1688" s="186">
        <f>'INFO'!$D$13</f>
        <v>0</v>
      </c>
      <c r="P1688" s="186">
        <f>'INFO'!$D$14</f>
        <v>0</v>
      </c>
      <c r="Q1688" t="s" s="187">
        <f>'INFO'!$D$15</f>
      </c>
      <c r="R1688" s="188">
        <f>'INFO'!$D$17</f>
      </c>
      <c r="S1688" t="s" s="187">
        <f>'INFO'!$D$18</f>
      </c>
      <c r="T1688" t="s" s="187">
        <f>'INFO'!$D$19</f>
      </c>
      <c r="U1688" s="186">
        <f>'INFO'!$D$22</f>
        <v>0</v>
      </c>
      <c r="V1688" s="186">
        <f>'INFO'!$D$23</f>
        <v>0</v>
      </c>
      <c r="W1688" t="s" s="187">
        <f>'INFO'!$D$24</f>
      </c>
      <c r="X1688" s="186">
        <f>'INFO'!$D$25</f>
        <v>0</v>
      </c>
      <c r="Y1688" s="186">
        <f>'INFO'!$D$26</f>
        <v>0</v>
      </c>
      <c r="Z1688" s="186">
        <f>'INFO'!$D$27</f>
        <v>0</v>
      </c>
      <c r="AA1688" t="s" s="187">
        <f>'INFO'!$D$28</f>
      </c>
      <c r="AB1688" s="186">
        <f>'INFO'!$D$29</f>
        <v>0</v>
      </c>
      <c r="AC1688" s="189">
        <f>'INFO'!$J$10</f>
        <v>0</v>
      </c>
      <c r="AD1688" s="186">
        <f>'INFO'!$J$9</f>
        <v>0</v>
      </c>
      <c r="AE1688" s="186">
        <f>IF($G$1681&gt;0,10*$G$1681/D1688,0)</f>
        <v>0</v>
      </c>
    </row>
    <row r="1689" ht="15.35" customHeight="1">
      <c r="A1689" t="s" s="180">
        <v>589</v>
      </c>
      <c r="B1689" t="s" s="180">
        <v>198</v>
      </c>
      <c r="C1689" s="181">
        <v>10089</v>
      </c>
      <c r="D1689" s="182">
        <f>_xlfn.SUMIFS('HOLDS'!M1:M155,'HOLDS'!C1:C155,B1689)+_xlfn.SUMIFS('HOLDS'!M1:M155,'HOLDS'!C1:C155,"CH.GR.RDGSET")</f>
        <v>0</v>
      </c>
      <c r="E1689" t="s" s="183">
        <v>5</v>
      </c>
      <c r="F1689" s="184">
        <f>VLOOKUP(B1689,'HOLDS'!C1:T155,5,FALSE)</f>
        <v>123</v>
      </c>
      <c r="G1689" s="182">
        <f>_xlfn.SUMIFS('HOLDS'!M1:M155,'HOLDS'!C1:C155,B1689)</f>
        <v>0</v>
      </c>
      <c r="H1689" s="185">
        <f>F1689*G1689</f>
        <v>0</v>
      </c>
      <c r="I1689" s="186">
        <f>'INFO'!$D$6</f>
        <v>0</v>
      </c>
      <c r="J1689" s="186">
        <f>'INFO'!$D$7</f>
        <v>0</v>
      </c>
      <c r="K1689" t="s" s="187">
        <f>'INFO'!$D$8</f>
      </c>
      <c r="L1689" s="186">
        <f>'INFO'!$D$9</f>
        <v>0</v>
      </c>
      <c r="M1689" s="186">
        <f>'INFO'!$D$10</f>
        <v>0</v>
      </c>
      <c r="N1689" t="s" s="187">
        <f>'INFO'!$D$11</f>
      </c>
      <c r="O1689" s="186">
        <f>'INFO'!$D$13</f>
        <v>0</v>
      </c>
      <c r="P1689" s="186">
        <f>'INFO'!$D$14</f>
        <v>0</v>
      </c>
      <c r="Q1689" t="s" s="187">
        <f>'INFO'!$D$15</f>
      </c>
      <c r="R1689" s="188">
        <f>'INFO'!$D$17</f>
      </c>
      <c r="S1689" t="s" s="187">
        <f>'INFO'!$D$18</f>
      </c>
      <c r="T1689" t="s" s="187">
        <f>'INFO'!$D$19</f>
      </c>
      <c r="U1689" s="186">
        <f>'INFO'!$D$22</f>
        <v>0</v>
      </c>
      <c r="V1689" s="186">
        <f>'INFO'!$D$23</f>
        <v>0</v>
      </c>
      <c r="W1689" t="s" s="187">
        <f>'INFO'!$D$24</f>
      </c>
      <c r="X1689" s="186">
        <f>'INFO'!$D$25</f>
        <v>0</v>
      </c>
      <c r="Y1689" s="186">
        <f>'INFO'!$D$26</f>
        <v>0</v>
      </c>
      <c r="Z1689" s="186">
        <f>'INFO'!$D$27</f>
        <v>0</v>
      </c>
      <c r="AA1689" t="s" s="187">
        <f>'INFO'!$D$28</f>
      </c>
      <c r="AB1689" s="186">
        <f>'INFO'!$D$29</f>
        <v>0</v>
      </c>
      <c r="AC1689" s="189">
        <f>'INFO'!$J$10</f>
        <v>0</v>
      </c>
      <c r="AD1689" s="186">
        <f>'INFO'!$J$9</f>
        <v>0</v>
      </c>
      <c r="AE1689" s="186">
        <f>IF($G$1681&gt;0,10*$G$1681/D1689,0)</f>
        <v>0</v>
      </c>
    </row>
    <row r="1690" ht="15.35" customHeight="1">
      <c r="A1690" t="s" s="180">
        <v>590</v>
      </c>
      <c r="B1690" t="s" s="180">
        <v>200</v>
      </c>
      <c r="C1690" s="181">
        <v>10089</v>
      </c>
      <c r="D1690" s="182">
        <f>_xlfn.SUMIFS('HOLDS'!M1:M155,'HOLDS'!C1:C155,B1690)+_xlfn.SUMIFS('HOLDS'!M1:M155,'HOLDS'!C1:C155,"CH.GR.RDGSET")</f>
        <v>0</v>
      </c>
      <c r="E1690" t="s" s="183">
        <v>5</v>
      </c>
      <c r="F1690" s="184">
        <f>VLOOKUP(B1690,'HOLDS'!C1:T155,5,FALSE)</f>
        <v>165</v>
      </c>
      <c r="G1690" s="182">
        <f>_xlfn.SUMIFS('HOLDS'!M1:M155,'HOLDS'!C1:C155,B1690)</f>
        <v>0</v>
      </c>
      <c r="H1690" s="185">
        <f>F1690*G1690</f>
        <v>0</v>
      </c>
      <c r="I1690" s="186">
        <f>'INFO'!$D$6</f>
        <v>0</v>
      </c>
      <c r="J1690" s="186">
        <f>'INFO'!$D$7</f>
        <v>0</v>
      </c>
      <c r="K1690" t="s" s="187">
        <f>'INFO'!$D$8</f>
      </c>
      <c r="L1690" s="186">
        <f>'INFO'!$D$9</f>
        <v>0</v>
      </c>
      <c r="M1690" s="186">
        <f>'INFO'!$D$10</f>
        <v>0</v>
      </c>
      <c r="N1690" t="s" s="187">
        <f>'INFO'!$D$11</f>
      </c>
      <c r="O1690" s="186">
        <f>'INFO'!$D$13</f>
        <v>0</v>
      </c>
      <c r="P1690" s="186">
        <f>'INFO'!$D$14</f>
        <v>0</v>
      </c>
      <c r="Q1690" t="s" s="187">
        <f>'INFO'!$D$15</f>
      </c>
      <c r="R1690" s="188">
        <f>'INFO'!$D$17</f>
      </c>
      <c r="S1690" t="s" s="187">
        <f>'INFO'!$D$18</f>
      </c>
      <c r="T1690" t="s" s="187">
        <f>'INFO'!$D$19</f>
      </c>
      <c r="U1690" s="186">
        <f>'INFO'!$D$22</f>
        <v>0</v>
      </c>
      <c r="V1690" s="186">
        <f>'INFO'!$D$23</f>
        <v>0</v>
      </c>
      <c r="W1690" t="s" s="187">
        <f>'INFO'!$D$24</f>
      </c>
      <c r="X1690" s="186">
        <f>'INFO'!$D$25</f>
        <v>0</v>
      </c>
      <c r="Y1690" s="186">
        <f>'INFO'!$D$26</f>
        <v>0</v>
      </c>
      <c r="Z1690" s="186">
        <f>'INFO'!$D$27</f>
        <v>0</v>
      </c>
      <c r="AA1690" t="s" s="187">
        <f>'INFO'!$D$28</f>
      </c>
      <c r="AB1690" s="186">
        <f>'INFO'!$D$29</f>
        <v>0</v>
      </c>
      <c r="AC1690" s="189">
        <f>'INFO'!$J$10</f>
        <v>0</v>
      </c>
      <c r="AD1690" s="186">
        <f>'INFO'!$J$9</f>
        <v>0</v>
      </c>
      <c r="AE1690" s="186">
        <f>IF($G$1681&gt;0,10*$G$1681/D1690,0)</f>
        <v>0</v>
      </c>
    </row>
    <row r="1691" ht="15.35" customHeight="1">
      <c r="A1691" t="s" s="180">
        <v>591</v>
      </c>
      <c r="B1691" t="s" s="180">
        <v>202</v>
      </c>
      <c r="C1691" s="181">
        <v>10089</v>
      </c>
      <c r="D1691" s="182">
        <f>_xlfn.SUMIFS('HOLDS'!M1:M155,'HOLDS'!C1:C155,B1691)+_xlfn.SUMIFS('HOLDS'!M1:M155,'HOLDS'!C1:C155,"CH.GR.RDGSET")</f>
        <v>0</v>
      </c>
      <c r="E1691" t="s" s="183">
        <v>5</v>
      </c>
      <c r="F1691" s="184">
        <f>VLOOKUP(B1691,'HOLDS'!C1:T155,5,FALSE)</f>
        <v>203</v>
      </c>
      <c r="G1691" s="182">
        <f>_xlfn.SUMIFS('HOLDS'!M1:M155,'HOLDS'!C1:C155,B1691)</f>
        <v>0</v>
      </c>
      <c r="H1691" s="185">
        <f>F1691*G1691</f>
        <v>0</v>
      </c>
      <c r="I1691" s="186">
        <f>'INFO'!$D$6</f>
        <v>0</v>
      </c>
      <c r="J1691" s="186">
        <f>'INFO'!$D$7</f>
        <v>0</v>
      </c>
      <c r="K1691" t="s" s="187">
        <f>'INFO'!$D$8</f>
      </c>
      <c r="L1691" s="186">
        <f>'INFO'!$D$9</f>
        <v>0</v>
      </c>
      <c r="M1691" s="186">
        <f>'INFO'!$D$10</f>
        <v>0</v>
      </c>
      <c r="N1691" t="s" s="187">
        <f>'INFO'!$D$11</f>
      </c>
      <c r="O1691" s="186">
        <f>'INFO'!$D$13</f>
        <v>0</v>
      </c>
      <c r="P1691" s="186">
        <f>'INFO'!$D$14</f>
        <v>0</v>
      </c>
      <c r="Q1691" t="s" s="187">
        <f>'INFO'!$D$15</f>
      </c>
      <c r="R1691" s="188">
        <f>'INFO'!$D$17</f>
      </c>
      <c r="S1691" t="s" s="187">
        <f>'INFO'!$D$18</f>
      </c>
      <c r="T1691" t="s" s="187">
        <f>'INFO'!$D$19</f>
      </c>
      <c r="U1691" s="186">
        <f>'INFO'!$D$22</f>
        <v>0</v>
      </c>
      <c r="V1691" s="186">
        <f>'INFO'!$D$23</f>
        <v>0</v>
      </c>
      <c r="W1691" t="s" s="187">
        <f>'INFO'!$D$24</f>
      </c>
      <c r="X1691" s="186">
        <f>'INFO'!$D$25</f>
        <v>0</v>
      </c>
      <c r="Y1691" s="186">
        <f>'INFO'!$D$26</f>
        <v>0</v>
      </c>
      <c r="Z1691" s="186">
        <f>'INFO'!$D$27</f>
        <v>0</v>
      </c>
      <c r="AA1691" t="s" s="187">
        <f>'INFO'!$D$28</f>
      </c>
      <c r="AB1691" s="186">
        <f>'INFO'!$D$29</f>
        <v>0</v>
      </c>
      <c r="AC1691" s="189">
        <f>'INFO'!$J$10</f>
        <v>0</v>
      </c>
      <c r="AD1691" s="186">
        <f>'INFO'!$J$9</f>
        <v>0</v>
      </c>
      <c r="AE1691" s="186">
        <f>IF($G$1681&gt;0,10*$G$1681/D1691,0)</f>
        <v>0</v>
      </c>
    </row>
    <row r="1692" ht="15.35" customHeight="1">
      <c r="A1692" t="s" s="180">
        <v>592</v>
      </c>
      <c r="B1692" t="s" s="180">
        <v>205</v>
      </c>
      <c r="C1692" s="181">
        <v>10089</v>
      </c>
      <c r="D1692" s="182">
        <f>_xlfn.SUMIFS('HOLDS'!M1:M155,'HOLDS'!C1:C155,B1692)+_xlfn.SUMIFS('HOLDS'!M1:M155,'HOLDS'!C1:C155,"CH.GR.RDGSET")</f>
        <v>0</v>
      </c>
      <c r="E1692" t="s" s="183">
        <v>5</v>
      </c>
      <c r="F1692" s="184">
        <f>VLOOKUP(B1692,'HOLDS'!C1:T155,5,FALSE)</f>
        <v>195.5</v>
      </c>
      <c r="G1692" s="182">
        <f>_xlfn.SUMIFS('HOLDS'!M1:M155,'HOLDS'!C1:C155,B1692)</f>
        <v>0</v>
      </c>
      <c r="H1692" s="185">
        <f>F1692*G1692</f>
        <v>0</v>
      </c>
      <c r="I1692" s="186">
        <f>'INFO'!$D$6</f>
        <v>0</v>
      </c>
      <c r="J1692" s="186">
        <f>'INFO'!$D$7</f>
        <v>0</v>
      </c>
      <c r="K1692" t="s" s="187">
        <f>'INFO'!$D$8</f>
      </c>
      <c r="L1692" s="186">
        <f>'INFO'!$D$9</f>
        <v>0</v>
      </c>
      <c r="M1692" s="186">
        <f>'INFO'!$D$10</f>
        <v>0</v>
      </c>
      <c r="N1692" t="s" s="187">
        <f>'INFO'!$D$11</f>
      </c>
      <c r="O1692" s="186">
        <f>'INFO'!$D$13</f>
        <v>0</v>
      </c>
      <c r="P1692" s="186">
        <f>'INFO'!$D$14</f>
        <v>0</v>
      </c>
      <c r="Q1692" t="s" s="187">
        <f>'INFO'!$D$15</f>
      </c>
      <c r="R1692" s="188">
        <f>'INFO'!$D$17</f>
      </c>
      <c r="S1692" t="s" s="187">
        <f>'INFO'!$D$18</f>
      </c>
      <c r="T1692" t="s" s="187">
        <f>'INFO'!$D$19</f>
      </c>
      <c r="U1692" s="186">
        <f>'INFO'!$D$22</f>
        <v>0</v>
      </c>
      <c r="V1692" s="186">
        <f>'INFO'!$D$23</f>
        <v>0</v>
      </c>
      <c r="W1692" t="s" s="187">
        <f>'INFO'!$D$24</f>
      </c>
      <c r="X1692" s="186">
        <f>'INFO'!$D$25</f>
        <v>0</v>
      </c>
      <c r="Y1692" s="186">
        <f>'INFO'!$D$26</f>
        <v>0</v>
      </c>
      <c r="Z1692" s="186">
        <f>'INFO'!$D$27</f>
        <v>0</v>
      </c>
      <c r="AA1692" t="s" s="187">
        <f>'INFO'!$D$28</f>
      </c>
      <c r="AB1692" s="186">
        <f>'INFO'!$D$29</f>
        <v>0</v>
      </c>
      <c r="AC1692" s="189">
        <f>'INFO'!$J$10</f>
        <v>0</v>
      </c>
      <c r="AD1692" s="186">
        <f>'INFO'!$J$9</f>
        <v>0</v>
      </c>
      <c r="AE1692" s="186">
        <f>IF($G$1681&gt;0,10*$G$1681/D1692,0)</f>
        <v>0</v>
      </c>
    </row>
    <row r="1693" ht="15.35" customHeight="1">
      <c r="A1693" t="s" s="180">
        <v>593</v>
      </c>
      <c r="B1693" t="s" s="180">
        <v>207</v>
      </c>
      <c r="C1693" s="181">
        <v>10089</v>
      </c>
      <c r="D1693" s="182">
        <f>_xlfn.SUMIFS('HOLDS'!M1:M155,'HOLDS'!C1:C155,B1693)+_xlfn.SUMIFS('HOLDS'!M1:M155,'HOLDS'!C1:C155,"CH.GR.RDGSET")</f>
        <v>0</v>
      </c>
      <c r="E1693" t="s" s="183">
        <v>5</v>
      </c>
      <c r="F1693" s="184">
        <f>VLOOKUP(B1693,'HOLDS'!C1:T155,5,FALSE)</f>
        <v>237</v>
      </c>
      <c r="G1693" s="182">
        <f>_xlfn.SUMIFS('HOLDS'!M1:M155,'HOLDS'!C1:C155,B1693)</f>
        <v>0</v>
      </c>
      <c r="H1693" s="185">
        <f>F1693*G1693</f>
        <v>0</v>
      </c>
      <c r="I1693" s="186">
        <f>'INFO'!$D$6</f>
        <v>0</v>
      </c>
      <c r="J1693" s="186">
        <f>'INFO'!$D$7</f>
        <v>0</v>
      </c>
      <c r="K1693" t="s" s="187">
        <f>'INFO'!$D$8</f>
      </c>
      <c r="L1693" s="186">
        <f>'INFO'!$D$9</f>
        <v>0</v>
      </c>
      <c r="M1693" s="186">
        <f>'INFO'!$D$10</f>
        <v>0</v>
      </c>
      <c r="N1693" t="s" s="187">
        <f>'INFO'!$D$11</f>
      </c>
      <c r="O1693" s="186">
        <f>'INFO'!$D$13</f>
        <v>0</v>
      </c>
      <c r="P1693" s="186">
        <f>'INFO'!$D$14</f>
        <v>0</v>
      </c>
      <c r="Q1693" t="s" s="187">
        <f>'INFO'!$D$15</f>
      </c>
      <c r="R1693" s="188">
        <f>'INFO'!$D$17</f>
      </c>
      <c r="S1693" t="s" s="187">
        <f>'INFO'!$D$18</f>
      </c>
      <c r="T1693" t="s" s="187">
        <f>'INFO'!$D$19</f>
      </c>
      <c r="U1693" s="186">
        <f>'INFO'!$D$22</f>
        <v>0</v>
      </c>
      <c r="V1693" s="186">
        <f>'INFO'!$D$23</f>
        <v>0</v>
      </c>
      <c r="W1693" t="s" s="187">
        <f>'INFO'!$D$24</f>
      </c>
      <c r="X1693" s="186">
        <f>'INFO'!$D$25</f>
        <v>0</v>
      </c>
      <c r="Y1693" s="186">
        <f>'INFO'!$D$26</f>
        <v>0</v>
      </c>
      <c r="Z1693" s="186">
        <f>'INFO'!$D$27</f>
        <v>0</v>
      </c>
      <c r="AA1693" t="s" s="187">
        <f>'INFO'!$D$28</f>
      </c>
      <c r="AB1693" s="186">
        <f>'INFO'!$D$29</f>
        <v>0</v>
      </c>
      <c r="AC1693" s="189">
        <f>'INFO'!$J$10</f>
        <v>0</v>
      </c>
      <c r="AD1693" s="186">
        <f>'INFO'!$J$9</f>
        <v>0</v>
      </c>
      <c r="AE1693" s="186">
        <f>IF($G$1681&gt;0,10*$G$1681/D1693,0)</f>
        <v>0</v>
      </c>
    </row>
    <row r="1694" ht="15.35" customHeight="1">
      <c r="A1694" t="s" s="180">
        <v>594</v>
      </c>
      <c r="B1694" t="s" s="180">
        <v>209</v>
      </c>
      <c r="C1694" s="181">
        <v>10089</v>
      </c>
      <c r="D1694" s="182">
        <f>_xlfn.SUMIFS('HOLDS'!M1:M155,'HOLDS'!C1:C155,B1694)+_xlfn.SUMIFS('HOLDS'!M1:M155,'HOLDS'!C1:C155,"CH.GR.RDGSET")</f>
        <v>0</v>
      </c>
      <c r="E1694" t="s" s="183">
        <v>5</v>
      </c>
      <c r="F1694" s="184">
        <f>VLOOKUP(B1694,'HOLDS'!C1:T155,5,FALSE)</f>
        <v>210.5</v>
      </c>
      <c r="G1694" s="182">
        <f>_xlfn.SUMIFS('HOLDS'!M1:M155,'HOLDS'!C1:C155,B1694)</f>
        <v>0</v>
      </c>
      <c r="H1694" s="185">
        <f>F1694*G1694</f>
        <v>0</v>
      </c>
      <c r="I1694" s="186">
        <f>'INFO'!$D$6</f>
        <v>0</v>
      </c>
      <c r="J1694" s="186">
        <f>'INFO'!$D$7</f>
        <v>0</v>
      </c>
      <c r="K1694" t="s" s="187">
        <f>'INFO'!$D$8</f>
      </c>
      <c r="L1694" s="186">
        <f>'INFO'!$D$9</f>
        <v>0</v>
      </c>
      <c r="M1694" s="186">
        <f>'INFO'!$D$10</f>
        <v>0</v>
      </c>
      <c r="N1694" t="s" s="187">
        <f>'INFO'!$D$11</f>
      </c>
      <c r="O1694" s="186">
        <f>'INFO'!$D$13</f>
        <v>0</v>
      </c>
      <c r="P1694" s="186">
        <f>'INFO'!$D$14</f>
        <v>0</v>
      </c>
      <c r="Q1694" t="s" s="187">
        <f>'INFO'!$D$15</f>
      </c>
      <c r="R1694" s="188">
        <f>'INFO'!$D$17</f>
      </c>
      <c r="S1694" t="s" s="187">
        <f>'INFO'!$D$18</f>
      </c>
      <c r="T1694" t="s" s="187">
        <f>'INFO'!$D$19</f>
      </c>
      <c r="U1694" s="186">
        <f>'INFO'!$D$22</f>
        <v>0</v>
      </c>
      <c r="V1694" s="186">
        <f>'INFO'!$D$23</f>
        <v>0</v>
      </c>
      <c r="W1694" t="s" s="187">
        <f>'INFO'!$D$24</f>
      </c>
      <c r="X1694" s="186">
        <f>'INFO'!$D$25</f>
        <v>0</v>
      </c>
      <c r="Y1694" s="186">
        <f>'INFO'!$D$26</f>
        <v>0</v>
      </c>
      <c r="Z1694" s="186">
        <f>'INFO'!$D$27</f>
        <v>0</v>
      </c>
      <c r="AA1694" t="s" s="187">
        <f>'INFO'!$D$28</f>
      </c>
      <c r="AB1694" s="186">
        <f>'INFO'!$D$29</f>
        <v>0</v>
      </c>
      <c r="AC1694" s="189">
        <f>'INFO'!$J$10</f>
        <v>0</v>
      </c>
      <c r="AD1694" s="186">
        <f>'INFO'!$J$9</f>
        <v>0</v>
      </c>
      <c r="AE1694" s="186">
        <f>IF($G$1681&gt;0,10*$G$1681/D1694,0)</f>
        <v>0</v>
      </c>
    </row>
    <row r="1695" ht="15.35" customHeight="1">
      <c r="A1695" t="s" s="180">
        <v>595</v>
      </c>
      <c r="B1695" t="s" s="180">
        <v>211</v>
      </c>
      <c r="C1695" s="181">
        <v>10089</v>
      </c>
      <c r="D1695" s="182">
        <f>_xlfn.SUMIFS('HOLDS'!M1:M155,'HOLDS'!C1:C155,B1695)+_xlfn.SUMIFS('HOLDS'!M1:M155,'HOLDS'!C1:C155,"CH.GR.RDGSET")</f>
        <v>0</v>
      </c>
      <c r="E1695" t="s" s="183">
        <v>5</v>
      </c>
      <c r="F1695" s="184">
        <f>VLOOKUP(B1695,'HOLDS'!C1:T155,5,FALSE)</f>
        <v>212</v>
      </c>
      <c r="G1695" s="182">
        <f>_xlfn.SUMIFS('HOLDS'!M1:M155,'HOLDS'!C1:C155,B1695)</f>
        <v>0</v>
      </c>
      <c r="H1695" s="185">
        <f>F1695*G1695</f>
        <v>0</v>
      </c>
      <c r="I1695" s="186">
        <f>'INFO'!$D$6</f>
        <v>0</v>
      </c>
      <c r="J1695" s="186">
        <f>'INFO'!$D$7</f>
        <v>0</v>
      </c>
      <c r="K1695" t="s" s="187">
        <f>'INFO'!$D$8</f>
      </c>
      <c r="L1695" s="186">
        <f>'INFO'!$D$9</f>
        <v>0</v>
      </c>
      <c r="M1695" s="186">
        <f>'INFO'!$D$10</f>
        <v>0</v>
      </c>
      <c r="N1695" t="s" s="187">
        <f>'INFO'!$D$11</f>
      </c>
      <c r="O1695" s="186">
        <f>'INFO'!$D$13</f>
        <v>0</v>
      </c>
      <c r="P1695" s="186">
        <f>'INFO'!$D$14</f>
        <v>0</v>
      </c>
      <c r="Q1695" t="s" s="187">
        <f>'INFO'!$D$15</f>
      </c>
      <c r="R1695" s="188">
        <f>'INFO'!$D$17</f>
      </c>
      <c r="S1695" t="s" s="187">
        <f>'INFO'!$D$18</f>
      </c>
      <c r="T1695" t="s" s="187">
        <f>'INFO'!$D$19</f>
      </c>
      <c r="U1695" s="186">
        <f>'INFO'!$D$22</f>
        <v>0</v>
      </c>
      <c r="V1695" s="186">
        <f>'INFO'!$D$23</f>
        <v>0</v>
      </c>
      <c r="W1695" t="s" s="187">
        <f>'INFO'!$D$24</f>
      </c>
      <c r="X1695" s="186">
        <f>'INFO'!$D$25</f>
        <v>0</v>
      </c>
      <c r="Y1695" s="186">
        <f>'INFO'!$D$26</f>
        <v>0</v>
      </c>
      <c r="Z1695" s="186">
        <f>'INFO'!$D$27</f>
        <v>0</v>
      </c>
      <c r="AA1695" t="s" s="187">
        <f>'INFO'!$D$28</f>
      </c>
      <c r="AB1695" s="186">
        <f>'INFO'!$D$29</f>
        <v>0</v>
      </c>
      <c r="AC1695" s="189">
        <f>'INFO'!$J$10</f>
        <v>0</v>
      </c>
      <c r="AD1695" s="186">
        <f>'INFO'!$J$9</f>
        <v>0</v>
      </c>
      <c r="AE1695" s="186">
        <f>IF($G$1681&gt;0,10*$G$1681/D1695,0)</f>
        <v>0</v>
      </c>
    </row>
    <row r="1696" ht="15.35" customHeight="1">
      <c r="A1696" t="s" s="180">
        <v>596</v>
      </c>
      <c r="B1696" t="s" s="180">
        <v>213</v>
      </c>
      <c r="C1696" s="181">
        <v>10089</v>
      </c>
      <c r="D1696" s="182">
        <f>_xlfn.SUMIFS('HOLDS'!M1:M155,'HOLDS'!C1:C155,B1696)+_xlfn.SUMIFS('HOLDS'!M1:M155,'HOLDS'!C1:C155,"CH.GR.RDGSET")</f>
        <v>0</v>
      </c>
      <c r="E1696" t="s" s="183">
        <v>5</v>
      </c>
      <c r="F1696" s="184">
        <f>VLOOKUP(B1696,'HOLDS'!C1:T155,5,FALSE)</f>
        <v>155</v>
      </c>
      <c r="G1696" s="182">
        <f>_xlfn.SUMIFS('HOLDS'!M1:M155,'HOLDS'!C1:C155,B1696)</f>
        <v>0</v>
      </c>
      <c r="H1696" s="185">
        <f>F1696*G1696</f>
        <v>0</v>
      </c>
      <c r="I1696" s="186">
        <f>'INFO'!$D$6</f>
        <v>0</v>
      </c>
      <c r="J1696" s="186">
        <f>'INFO'!$D$7</f>
        <v>0</v>
      </c>
      <c r="K1696" t="s" s="187">
        <f>'INFO'!$D$8</f>
      </c>
      <c r="L1696" s="186">
        <f>'INFO'!$D$9</f>
        <v>0</v>
      </c>
      <c r="M1696" s="186">
        <f>'INFO'!$D$10</f>
        <v>0</v>
      </c>
      <c r="N1696" t="s" s="187">
        <f>'INFO'!$D$11</f>
      </c>
      <c r="O1696" s="186">
        <f>'INFO'!$D$13</f>
        <v>0</v>
      </c>
      <c r="P1696" s="186">
        <f>'INFO'!$D$14</f>
        <v>0</v>
      </c>
      <c r="Q1696" t="s" s="187">
        <f>'INFO'!$D$15</f>
      </c>
      <c r="R1696" s="188">
        <f>'INFO'!$D$17</f>
      </c>
      <c r="S1696" t="s" s="187">
        <f>'INFO'!$D$18</f>
      </c>
      <c r="T1696" t="s" s="187">
        <f>'INFO'!$D$19</f>
      </c>
      <c r="U1696" s="186">
        <f>'INFO'!$D$22</f>
        <v>0</v>
      </c>
      <c r="V1696" s="186">
        <f>'INFO'!$D$23</f>
        <v>0</v>
      </c>
      <c r="W1696" t="s" s="187">
        <f>'INFO'!$D$24</f>
      </c>
      <c r="X1696" s="186">
        <f>'INFO'!$D$25</f>
        <v>0</v>
      </c>
      <c r="Y1696" s="186">
        <f>'INFO'!$D$26</f>
        <v>0</v>
      </c>
      <c r="Z1696" s="186">
        <f>'INFO'!$D$27</f>
        <v>0</v>
      </c>
      <c r="AA1696" t="s" s="187">
        <f>'INFO'!$D$28</f>
      </c>
      <c r="AB1696" s="186">
        <f>'INFO'!$D$29</f>
        <v>0</v>
      </c>
      <c r="AC1696" s="189">
        <f>'INFO'!$J$10</f>
        <v>0</v>
      </c>
      <c r="AD1696" s="186">
        <f>'INFO'!$J$9</f>
        <v>0</v>
      </c>
      <c r="AE1696" s="186">
        <f>IF($G$1681&gt;0,10*$G$1681/D1696,0)</f>
        <v>0</v>
      </c>
    </row>
    <row r="1697" ht="15.35" customHeight="1">
      <c r="A1697" t="s" s="180">
        <v>597</v>
      </c>
      <c r="B1697" t="s" s="180">
        <v>215</v>
      </c>
      <c r="C1697" s="181">
        <v>10089</v>
      </c>
      <c r="D1697" s="182">
        <f>_xlfn.SUMIFS('HOLDS'!M1:M155,'HOLDS'!C1:C155,B1697)+_xlfn.SUMIFS('HOLDS'!M1:M155,'HOLDS'!C1:C155,"CH.GR.RDGSET")</f>
        <v>0</v>
      </c>
      <c r="E1697" t="s" s="183">
        <v>5</v>
      </c>
      <c r="F1697" s="184">
        <f>VLOOKUP(B1697,'HOLDS'!C1:T155,5,FALSE)</f>
        <v>153.5</v>
      </c>
      <c r="G1697" s="182">
        <f>_xlfn.SUMIFS('HOLDS'!M1:M155,'HOLDS'!C1:C155,B1697)</f>
        <v>0</v>
      </c>
      <c r="H1697" s="185">
        <f>F1697*G1697</f>
        <v>0</v>
      </c>
      <c r="I1697" s="186">
        <f>'INFO'!$D$6</f>
        <v>0</v>
      </c>
      <c r="J1697" s="186">
        <f>'INFO'!$D$7</f>
        <v>0</v>
      </c>
      <c r="K1697" t="s" s="187">
        <f>'INFO'!$D$8</f>
      </c>
      <c r="L1697" s="186">
        <f>'INFO'!$D$9</f>
        <v>0</v>
      </c>
      <c r="M1697" s="186">
        <f>'INFO'!$D$10</f>
        <v>0</v>
      </c>
      <c r="N1697" t="s" s="187">
        <f>'INFO'!$D$11</f>
      </c>
      <c r="O1697" s="186">
        <f>'INFO'!$D$13</f>
        <v>0</v>
      </c>
      <c r="P1697" s="186">
        <f>'INFO'!$D$14</f>
        <v>0</v>
      </c>
      <c r="Q1697" t="s" s="187">
        <f>'INFO'!$D$15</f>
      </c>
      <c r="R1697" s="188">
        <f>'INFO'!$D$17</f>
      </c>
      <c r="S1697" t="s" s="187">
        <f>'INFO'!$D$18</f>
      </c>
      <c r="T1697" t="s" s="187">
        <f>'INFO'!$D$19</f>
      </c>
      <c r="U1697" s="186">
        <f>'INFO'!$D$22</f>
        <v>0</v>
      </c>
      <c r="V1697" s="186">
        <f>'INFO'!$D$23</f>
        <v>0</v>
      </c>
      <c r="W1697" t="s" s="187">
        <f>'INFO'!$D$24</f>
      </c>
      <c r="X1697" s="186">
        <f>'INFO'!$D$25</f>
        <v>0</v>
      </c>
      <c r="Y1697" s="186">
        <f>'INFO'!$D$26</f>
        <v>0</v>
      </c>
      <c r="Z1697" s="186">
        <f>'INFO'!$D$27</f>
        <v>0</v>
      </c>
      <c r="AA1697" t="s" s="187">
        <f>'INFO'!$D$28</f>
      </c>
      <c r="AB1697" s="186">
        <f>'INFO'!$D$29</f>
        <v>0</v>
      </c>
      <c r="AC1697" s="189">
        <f>'INFO'!$J$10</f>
        <v>0</v>
      </c>
      <c r="AD1697" s="186">
        <f>'INFO'!$J$9</f>
        <v>0</v>
      </c>
      <c r="AE1697" s="186">
        <f>IF($G$1681&gt;0,10*$G$1681/D1697,0)</f>
        <v>0</v>
      </c>
    </row>
    <row r="1698" ht="15.35" customHeight="1">
      <c r="A1698" t="s" s="180">
        <v>598</v>
      </c>
      <c r="B1698" t="s" s="180">
        <v>217</v>
      </c>
      <c r="C1698" s="181">
        <v>10089</v>
      </c>
      <c r="D1698" s="182">
        <f>_xlfn.SUMIFS('HOLDS'!M1:M155,'HOLDS'!C1:C155,B1698)+_xlfn.SUMIFS('HOLDS'!M1:M155,'HOLDS'!C1:C155,"CH.GR.RDGSET")</f>
        <v>0</v>
      </c>
      <c r="E1698" t="s" s="183">
        <v>5</v>
      </c>
      <c r="F1698" s="184">
        <f>VLOOKUP(B1698,'HOLDS'!C1:T155,5,FALSE)</f>
        <v>162</v>
      </c>
      <c r="G1698" s="182">
        <f>_xlfn.SUMIFS('HOLDS'!M1:M155,'HOLDS'!C1:C155,B1698)</f>
        <v>0</v>
      </c>
      <c r="H1698" s="185">
        <f>F1698*G1698</f>
        <v>0</v>
      </c>
      <c r="I1698" s="186">
        <f>'INFO'!$D$6</f>
        <v>0</v>
      </c>
      <c r="J1698" s="186">
        <f>'INFO'!$D$7</f>
        <v>0</v>
      </c>
      <c r="K1698" t="s" s="187">
        <f>'INFO'!$D$8</f>
      </c>
      <c r="L1698" s="186">
        <f>'INFO'!$D$9</f>
        <v>0</v>
      </c>
      <c r="M1698" s="186">
        <f>'INFO'!$D$10</f>
        <v>0</v>
      </c>
      <c r="N1698" t="s" s="187">
        <f>'INFO'!$D$11</f>
      </c>
      <c r="O1698" s="186">
        <f>'INFO'!$D$13</f>
        <v>0</v>
      </c>
      <c r="P1698" s="186">
        <f>'INFO'!$D$14</f>
        <v>0</v>
      </c>
      <c r="Q1698" t="s" s="187">
        <f>'INFO'!$D$15</f>
      </c>
      <c r="R1698" s="188">
        <f>'INFO'!$D$17</f>
      </c>
      <c r="S1698" t="s" s="187">
        <f>'INFO'!$D$18</f>
      </c>
      <c r="T1698" t="s" s="187">
        <f>'INFO'!$D$19</f>
      </c>
      <c r="U1698" s="186">
        <f>'INFO'!$D$22</f>
        <v>0</v>
      </c>
      <c r="V1698" s="186">
        <f>'INFO'!$D$23</f>
        <v>0</v>
      </c>
      <c r="W1698" t="s" s="187">
        <f>'INFO'!$D$24</f>
      </c>
      <c r="X1698" s="186">
        <f>'INFO'!$D$25</f>
        <v>0</v>
      </c>
      <c r="Y1698" s="186">
        <f>'INFO'!$D$26</f>
        <v>0</v>
      </c>
      <c r="Z1698" s="186">
        <f>'INFO'!$D$27</f>
        <v>0</v>
      </c>
      <c r="AA1698" t="s" s="187">
        <f>'INFO'!$D$28</f>
      </c>
      <c r="AB1698" s="186">
        <f>'INFO'!$D$29</f>
        <v>0</v>
      </c>
      <c r="AC1698" s="189">
        <f>'INFO'!$J$10</f>
        <v>0</v>
      </c>
      <c r="AD1698" s="186">
        <f>'INFO'!$J$9</f>
        <v>0</v>
      </c>
      <c r="AE1698" s="186">
        <f>IF($G$1681&gt;0,10*$G$1681/D1698,0)</f>
        <v>0</v>
      </c>
    </row>
    <row r="1699" ht="15.35" customHeight="1">
      <c r="A1699" t="s" s="180">
        <v>599</v>
      </c>
      <c r="B1699" t="s" s="180">
        <v>219</v>
      </c>
      <c r="C1699" s="181">
        <v>10089</v>
      </c>
      <c r="D1699" s="182">
        <f>_xlfn.SUMIFS('HOLDS'!M1:M155,'HOLDS'!C1:C155,B1699)+_xlfn.SUMIFS('HOLDS'!M1:M155,'HOLDS'!C1:C155,"CH.GR.RDGSET")</f>
        <v>0</v>
      </c>
      <c r="E1699" t="s" s="183">
        <v>5</v>
      </c>
      <c r="F1699" s="184">
        <f>VLOOKUP(B1699,'HOLDS'!C1:T155,5,FALSE)</f>
        <v>204.5</v>
      </c>
      <c r="G1699" s="182">
        <f>_xlfn.SUMIFS('HOLDS'!M1:M155,'HOLDS'!C1:C155,B1699)</f>
        <v>0</v>
      </c>
      <c r="H1699" s="185">
        <f>F1699*G1699</f>
        <v>0</v>
      </c>
      <c r="I1699" s="186">
        <f>'INFO'!$D$6</f>
        <v>0</v>
      </c>
      <c r="J1699" s="186">
        <f>'INFO'!$D$7</f>
        <v>0</v>
      </c>
      <c r="K1699" t="s" s="187">
        <f>'INFO'!$D$8</f>
      </c>
      <c r="L1699" s="186">
        <f>'INFO'!$D$9</f>
        <v>0</v>
      </c>
      <c r="M1699" s="186">
        <f>'INFO'!$D$10</f>
        <v>0</v>
      </c>
      <c r="N1699" t="s" s="187">
        <f>'INFO'!$D$11</f>
      </c>
      <c r="O1699" s="186">
        <f>'INFO'!$D$13</f>
        <v>0</v>
      </c>
      <c r="P1699" s="186">
        <f>'INFO'!$D$14</f>
        <v>0</v>
      </c>
      <c r="Q1699" t="s" s="187">
        <f>'INFO'!$D$15</f>
      </c>
      <c r="R1699" s="188">
        <f>'INFO'!$D$17</f>
      </c>
      <c r="S1699" t="s" s="187">
        <f>'INFO'!$D$18</f>
      </c>
      <c r="T1699" t="s" s="187">
        <f>'INFO'!$D$19</f>
      </c>
      <c r="U1699" s="186">
        <f>'INFO'!$D$22</f>
        <v>0</v>
      </c>
      <c r="V1699" s="186">
        <f>'INFO'!$D$23</f>
        <v>0</v>
      </c>
      <c r="W1699" t="s" s="187">
        <f>'INFO'!$D$24</f>
      </c>
      <c r="X1699" s="186">
        <f>'INFO'!$D$25</f>
        <v>0</v>
      </c>
      <c r="Y1699" s="186">
        <f>'INFO'!$D$26</f>
        <v>0</v>
      </c>
      <c r="Z1699" s="186">
        <f>'INFO'!$D$27</f>
        <v>0</v>
      </c>
      <c r="AA1699" t="s" s="187">
        <f>'INFO'!$D$28</f>
      </c>
      <c r="AB1699" s="186">
        <f>'INFO'!$D$29</f>
        <v>0</v>
      </c>
      <c r="AC1699" s="189">
        <f>'INFO'!$J$10</f>
        <v>0</v>
      </c>
      <c r="AD1699" s="186">
        <f>'INFO'!$J$9</f>
        <v>0</v>
      </c>
      <c r="AE1699" s="186">
        <f>IF($G$1681&gt;0,10*$G$1681/D1699,0)</f>
        <v>0</v>
      </c>
    </row>
    <row r="1700" ht="15.35" customHeight="1">
      <c r="A1700" t="s" s="180">
        <v>600</v>
      </c>
      <c r="B1700" t="s" s="180">
        <v>221</v>
      </c>
      <c r="C1700" s="181">
        <v>10089</v>
      </c>
      <c r="D1700" s="182">
        <f>_xlfn.SUMIFS('HOLDS'!M1:M155,'HOLDS'!C1:C155,B1700)+_xlfn.SUMIFS('HOLDS'!M1:M155,'HOLDS'!C1:C155,"CH.GR.RDGSET")</f>
        <v>0</v>
      </c>
      <c r="E1700" t="s" s="183">
        <v>5</v>
      </c>
      <c r="F1700" s="184">
        <f>VLOOKUP(B1700,'HOLDS'!C1:T155,5,FALSE)</f>
        <v>193</v>
      </c>
      <c r="G1700" s="182">
        <f>_xlfn.SUMIFS('HOLDS'!M1:M155,'HOLDS'!C1:C155,B1700)</f>
        <v>0</v>
      </c>
      <c r="H1700" s="185">
        <f>F1700*G1700</f>
        <v>0</v>
      </c>
      <c r="I1700" s="186">
        <f>'INFO'!$D$6</f>
        <v>0</v>
      </c>
      <c r="J1700" s="186">
        <f>'INFO'!$D$7</f>
        <v>0</v>
      </c>
      <c r="K1700" t="s" s="187">
        <f>'INFO'!$D$8</f>
      </c>
      <c r="L1700" s="186">
        <f>'INFO'!$D$9</f>
        <v>0</v>
      </c>
      <c r="M1700" s="186">
        <f>'INFO'!$D$10</f>
        <v>0</v>
      </c>
      <c r="N1700" t="s" s="187">
        <f>'INFO'!$D$11</f>
      </c>
      <c r="O1700" s="186">
        <f>'INFO'!$D$13</f>
        <v>0</v>
      </c>
      <c r="P1700" s="186">
        <f>'INFO'!$D$14</f>
        <v>0</v>
      </c>
      <c r="Q1700" t="s" s="187">
        <f>'INFO'!$D$15</f>
      </c>
      <c r="R1700" s="188">
        <f>'INFO'!$D$17</f>
      </c>
      <c r="S1700" t="s" s="187">
        <f>'INFO'!$D$18</f>
      </c>
      <c r="T1700" t="s" s="187">
        <f>'INFO'!$D$19</f>
      </c>
      <c r="U1700" s="186">
        <f>'INFO'!$D$22</f>
        <v>0</v>
      </c>
      <c r="V1700" s="186">
        <f>'INFO'!$D$23</f>
        <v>0</v>
      </c>
      <c r="W1700" t="s" s="187">
        <f>'INFO'!$D$24</f>
      </c>
      <c r="X1700" s="186">
        <f>'INFO'!$D$25</f>
        <v>0</v>
      </c>
      <c r="Y1700" s="186">
        <f>'INFO'!$D$26</f>
        <v>0</v>
      </c>
      <c r="Z1700" s="186">
        <f>'INFO'!$D$27</f>
        <v>0</v>
      </c>
      <c r="AA1700" t="s" s="187">
        <f>'INFO'!$D$28</f>
      </c>
      <c r="AB1700" s="186">
        <f>'INFO'!$D$29</f>
        <v>0</v>
      </c>
      <c r="AC1700" s="189">
        <f>'INFO'!$J$10</f>
        <v>0</v>
      </c>
      <c r="AD1700" s="186">
        <f>'INFO'!$J$9</f>
        <v>0</v>
      </c>
      <c r="AE1700" s="186">
        <f>IF($G$1681&gt;0,10*$G$1681/D1700,0)</f>
        <v>0</v>
      </c>
    </row>
    <row r="1701" ht="15.35" customHeight="1">
      <c r="A1701" t="s" s="180">
        <v>601</v>
      </c>
      <c r="B1701" t="s" s="180">
        <v>223</v>
      </c>
      <c r="C1701" s="181">
        <v>10089</v>
      </c>
      <c r="D1701" s="182">
        <f>_xlfn.SUMIFS('HOLDS'!M1:M155,'HOLDS'!C1:C155,B1701)+_xlfn.SUMIFS('HOLDS'!M1:M155,'HOLDS'!C1:C155,"CH.GR.RDGSET")</f>
        <v>0</v>
      </c>
      <c r="E1701" t="s" s="183">
        <v>5</v>
      </c>
      <c r="F1701" s="184">
        <f>VLOOKUP(B1701,'HOLDS'!C1:T155,5,FALSE)</f>
        <v>160.5</v>
      </c>
      <c r="G1701" s="182">
        <f>_xlfn.SUMIFS('HOLDS'!M1:M155,'HOLDS'!C1:C155,B1701)</f>
        <v>0</v>
      </c>
      <c r="H1701" s="185">
        <f>F1701*G1701</f>
        <v>0</v>
      </c>
      <c r="I1701" s="186">
        <f>'INFO'!$D$6</f>
        <v>0</v>
      </c>
      <c r="J1701" s="186">
        <f>'INFO'!$D$7</f>
        <v>0</v>
      </c>
      <c r="K1701" t="s" s="187">
        <f>'INFO'!$D$8</f>
      </c>
      <c r="L1701" s="186">
        <f>'INFO'!$D$9</f>
        <v>0</v>
      </c>
      <c r="M1701" s="186">
        <f>'INFO'!$D$10</f>
        <v>0</v>
      </c>
      <c r="N1701" t="s" s="187">
        <f>'INFO'!$D$11</f>
      </c>
      <c r="O1701" s="186">
        <f>'INFO'!$D$13</f>
        <v>0</v>
      </c>
      <c r="P1701" s="186">
        <f>'INFO'!$D$14</f>
        <v>0</v>
      </c>
      <c r="Q1701" t="s" s="187">
        <f>'INFO'!$D$15</f>
      </c>
      <c r="R1701" s="188">
        <f>'INFO'!$D$17</f>
      </c>
      <c r="S1701" t="s" s="187">
        <f>'INFO'!$D$18</f>
      </c>
      <c r="T1701" t="s" s="187">
        <f>'INFO'!$D$19</f>
      </c>
      <c r="U1701" s="186">
        <f>'INFO'!$D$22</f>
        <v>0</v>
      </c>
      <c r="V1701" s="186">
        <f>'INFO'!$D$23</f>
        <v>0</v>
      </c>
      <c r="W1701" t="s" s="187">
        <f>'INFO'!$D$24</f>
      </c>
      <c r="X1701" s="186">
        <f>'INFO'!$D$25</f>
        <v>0</v>
      </c>
      <c r="Y1701" s="186">
        <f>'INFO'!$D$26</f>
        <v>0</v>
      </c>
      <c r="Z1701" s="186">
        <f>'INFO'!$D$27</f>
        <v>0</v>
      </c>
      <c r="AA1701" t="s" s="187">
        <f>'INFO'!$D$28</f>
      </c>
      <c r="AB1701" s="186">
        <f>'INFO'!$D$29</f>
        <v>0</v>
      </c>
      <c r="AC1701" s="189">
        <f>'INFO'!$J$10</f>
        <v>0</v>
      </c>
      <c r="AD1701" s="186">
        <f>'INFO'!$J$9</f>
        <v>0</v>
      </c>
      <c r="AE1701" s="186">
        <f>IF($G$1681&gt;0,10*$G$1681/D1701,0)</f>
        <v>0</v>
      </c>
    </row>
    <row r="1702" ht="15.35" customHeight="1">
      <c r="A1702" t="s" s="180">
        <v>602</v>
      </c>
      <c r="B1702" t="s" s="180">
        <v>225</v>
      </c>
      <c r="C1702" s="181">
        <v>10089</v>
      </c>
      <c r="D1702" s="182">
        <f>_xlfn.SUMIFS('HOLDS'!M1:M155,'HOLDS'!C1:C155,B1702)+_xlfn.SUMIFS('HOLDS'!M1:M155,'HOLDS'!C1:C155,"CH.GR.RDGSET")</f>
        <v>0</v>
      </c>
      <c r="E1702" t="s" s="183">
        <v>5</v>
      </c>
      <c r="F1702" s="184">
        <f>VLOOKUP(B1702,'HOLDS'!C1:T155,5,FALSE)</f>
        <v>182</v>
      </c>
      <c r="G1702" s="182">
        <f>_xlfn.SUMIFS('HOLDS'!M1:M155,'HOLDS'!C1:C155,B1702)</f>
        <v>0</v>
      </c>
      <c r="H1702" s="185">
        <f>F1702*G1702</f>
        <v>0</v>
      </c>
      <c r="I1702" s="186">
        <f>'INFO'!$D$6</f>
        <v>0</v>
      </c>
      <c r="J1702" s="186">
        <f>'INFO'!$D$7</f>
        <v>0</v>
      </c>
      <c r="K1702" t="s" s="187">
        <f>'INFO'!$D$8</f>
      </c>
      <c r="L1702" s="186">
        <f>'INFO'!$D$9</f>
        <v>0</v>
      </c>
      <c r="M1702" s="186">
        <f>'INFO'!$D$10</f>
        <v>0</v>
      </c>
      <c r="N1702" t="s" s="187">
        <f>'INFO'!$D$11</f>
      </c>
      <c r="O1702" s="186">
        <f>'INFO'!$D$13</f>
        <v>0</v>
      </c>
      <c r="P1702" s="186">
        <f>'INFO'!$D$14</f>
        <v>0</v>
      </c>
      <c r="Q1702" t="s" s="187">
        <f>'INFO'!$D$15</f>
      </c>
      <c r="R1702" s="188">
        <f>'INFO'!$D$17</f>
      </c>
      <c r="S1702" t="s" s="187">
        <f>'INFO'!$D$18</f>
      </c>
      <c r="T1702" t="s" s="187">
        <f>'INFO'!$D$19</f>
      </c>
      <c r="U1702" s="186">
        <f>'INFO'!$D$22</f>
        <v>0</v>
      </c>
      <c r="V1702" s="186">
        <f>'INFO'!$D$23</f>
        <v>0</v>
      </c>
      <c r="W1702" t="s" s="187">
        <f>'INFO'!$D$24</f>
      </c>
      <c r="X1702" s="186">
        <f>'INFO'!$D$25</f>
        <v>0</v>
      </c>
      <c r="Y1702" s="186">
        <f>'INFO'!$D$26</f>
        <v>0</v>
      </c>
      <c r="Z1702" s="186">
        <f>'INFO'!$D$27</f>
        <v>0</v>
      </c>
      <c r="AA1702" t="s" s="187">
        <f>'INFO'!$D$28</f>
      </c>
      <c r="AB1702" s="186">
        <f>'INFO'!$D$29</f>
        <v>0</v>
      </c>
      <c r="AC1702" s="189">
        <f>'INFO'!$J$10</f>
        <v>0</v>
      </c>
      <c r="AD1702" s="186">
        <f>'INFO'!$J$9</f>
        <v>0</v>
      </c>
      <c r="AE1702" s="186">
        <f>IF($G$1681&gt;0,10*$G$1681/D1702,0)</f>
        <v>0</v>
      </c>
    </row>
    <row r="1703" ht="15.35" customHeight="1">
      <c r="A1703" t="s" s="180">
        <v>603</v>
      </c>
      <c r="B1703" t="s" s="180">
        <v>227</v>
      </c>
      <c r="C1703" s="181">
        <v>10089</v>
      </c>
      <c r="D1703" s="182">
        <f>_xlfn.SUMIFS('HOLDS'!M1:M155,'HOLDS'!C1:C155,B1703)+_xlfn.SUMIFS('HOLDS'!M1:M155,'HOLDS'!C1:C155,"CH.GR.RDGSET")</f>
        <v>0</v>
      </c>
      <c r="E1703" t="s" s="183">
        <v>5</v>
      </c>
      <c r="F1703" s="184">
        <f>VLOOKUP(B1703,'HOLDS'!C1:T155,5,FALSE)</f>
        <v>145</v>
      </c>
      <c r="G1703" s="182">
        <f>_xlfn.SUMIFS('HOLDS'!M1:M155,'HOLDS'!C1:C155,B1703)</f>
        <v>0</v>
      </c>
      <c r="H1703" s="185">
        <f>F1703*G1703</f>
        <v>0</v>
      </c>
      <c r="I1703" s="186">
        <f>'INFO'!$D$6</f>
        <v>0</v>
      </c>
      <c r="J1703" s="186">
        <f>'INFO'!$D$7</f>
        <v>0</v>
      </c>
      <c r="K1703" t="s" s="187">
        <f>'INFO'!$D$8</f>
      </c>
      <c r="L1703" s="186">
        <f>'INFO'!$D$9</f>
        <v>0</v>
      </c>
      <c r="M1703" s="186">
        <f>'INFO'!$D$10</f>
        <v>0</v>
      </c>
      <c r="N1703" t="s" s="187">
        <f>'INFO'!$D$11</f>
      </c>
      <c r="O1703" s="186">
        <f>'INFO'!$D$13</f>
        <v>0</v>
      </c>
      <c r="P1703" s="186">
        <f>'INFO'!$D$14</f>
        <v>0</v>
      </c>
      <c r="Q1703" t="s" s="187">
        <f>'INFO'!$D$15</f>
      </c>
      <c r="R1703" s="188">
        <f>'INFO'!$D$17</f>
      </c>
      <c r="S1703" t="s" s="187">
        <f>'INFO'!$D$18</f>
      </c>
      <c r="T1703" t="s" s="187">
        <f>'INFO'!$D$19</f>
      </c>
      <c r="U1703" s="186">
        <f>'INFO'!$D$22</f>
        <v>0</v>
      </c>
      <c r="V1703" s="186">
        <f>'INFO'!$D$23</f>
        <v>0</v>
      </c>
      <c r="W1703" t="s" s="187">
        <f>'INFO'!$D$24</f>
      </c>
      <c r="X1703" s="186">
        <f>'INFO'!$D$25</f>
        <v>0</v>
      </c>
      <c r="Y1703" s="186">
        <f>'INFO'!$D$26</f>
        <v>0</v>
      </c>
      <c r="Z1703" s="186">
        <f>'INFO'!$D$27</f>
        <v>0</v>
      </c>
      <c r="AA1703" t="s" s="187">
        <f>'INFO'!$D$28</f>
      </c>
      <c r="AB1703" s="186">
        <f>'INFO'!$D$29</f>
        <v>0</v>
      </c>
      <c r="AC1703" s="189">
        <f>'INFO'!$J$10</f>
        <v>0</v>
      </c>
      <c r="AD1703" s="186">
        <f>'INFO'!$J$9</f>
        <v>0</v>
      </c>
      <c r="AE1703" s="186">
        <f>IF($G$1681&gt;0,10*$G$1681/D1703,0)</f>
        <v>0</v>
      </c>
    </row>
    <row r="1704" ht="15.35" customHeight="1">
      <c r="A1704" t="s" s="180">
        <v>604</v>
      </c>
      <c r="B1704" t="s" s="180">
        <v>229</v>
      </c>
      <c r="C1704" s="181">
        <v>10089</v>
      </c>
      <c r="D1704" s="182">
        <f>_xlfn.SUMIFS('HOLDS'!M1:M155,'HOLDS'!C1:C155,B1704)+_xlfn.SUMIFS('HOLDS'!M1:M155,'HOLDS'!C1:C155,"CH.GR.RDGSET")</f>
        <v>0</v>
      </c>
      <c r="E1704" t="s" s="183">
        <v>5</v>
      </c>
      <c r="F1704" s="184">
        <f>VLOOKUP(B1704,'HOLDS'!C1:T155,5,FALSE)</f>
        <v>153</v>
      </c>
      <c r="G1704" s="182">
        <f>_xlfn.SUMIFS('HOLDS'!M1:M155,'HOLDS'!C1:C155,B1704)</f>
        <v>0</v>
      </c>
      <c r="H1704" s="185">
        <f>F1704*G1704</f>
        <v>0</v>
      </c>
      <c r="I1704" s="186">
        <f>'INFO'!$D$6</f>
        <v>0</v>
      </c>
      <c r="J1704" s="186">
        <f>'INFO'!$D$7</f>
        <v>0</v>
      </c>
      <c r="K1704" t="s" s="187">
        <f>'INFO'!$D$8</f>
      </c>
      <c r="L1704" s="186">
        <f>'INFO'!$D$9</f>
        <v>0</v>
      </c>
      <c r="M1704" s="186">
        <f>'INFO'!$D$10</f>
        <v>0</v>
      </c>
      <c r="N1704" t="s" s="187">
        <f>'INFO'!$D$11</f>
      </c>
      <c r="O1704" s="186">
        <f>'INFO'!$D$13</f>
        <v>0</v>
      </c>
      <c r="P1704" s="186">
        <f>'INFO'!$D$14</f>
        <v>0</v>
      </c>
      <c r="Q1704" t="s" s="187">
        <f>'INFO'!$D$15</f>
      </c>
      <c r="R1704" s="188">
        <f>'INFO'!$D$17</f>
      </c>
      <c r="S1704" t="s" s="187">
        <f>'INFO'!$D$18</f>
      </c>
      <c r="T1704" t="s" s="187">
        <f>'INFO'!$D$19</f>
      </c>
      <c r="U1704" s="186">
        <f>'INFO'!$D$22</f>
        <v>0</v>
      </c>
      <c r="V1704" s="186">
        <f>'INFO'!$D$23</f>
        <v>0</v>
      </c>
      <c r="W1704" t="s" s="187">
        <f>'INFO'!$D$24</f>
      </c>
      <c r="X1704" s="186">
        <f>'INFO'!$D$25</f>
        <v>0</v>
      </c>
      <c r="Y1704" s="186">
        <f>'INFO'!$D$26</f>
        <v>0</v>
      </c>
      <c r="Z1704" s="186">
        <f>'INFO'!$D$27</f>
        <v>0</v>
      </c>
      <c r="AA1704" t="s" s="187">
        <f>'INFO'!$D$28</f>
      </c>
      <c r="AB1704" s="186">
        <f>'INFO'!$D$29</f>
        <v>0</v>
      </c>
      <c r="AC1704" s="189">
        <f>'INFO'!$J$10</f>
        <v>0</v>
      </c>
      <c r="AD1704" s="186">
        <f>'INFO'!$J$9</f>
        <v>0</v>
      </c>
      <c r="AE1704" s="186">
        <f>IF($G$1681&gt;0,10*$G$1681/D1704,0)</f>
        <v>0</v>
      </c>
    </row>
    <row r="1705" ht="15.35" customHeight="1">
      <c r="A1705" t="s" s="180">
        <v>605</v>
      </c>
      <c r="B1705" t="s" s="180">
        <v>231</v>
      </c>
      <c r="C1705" s="181">
        <v>10089</v>
      </c>
      <c r="D1705" s="182">
        <f>_xlfn.SUMIFS('HOLDS'!M1:M155,'HOLDS'!C1:C155,B1705)+_xlfn.SUMIFS('HOLDS'!M1:M155,'HOLDS'!C1:C155,"CH.GR.RDGSET")</f>
        <v>0</v>
      </c>
      <c r="E1705" t="s" s="183">
        <v>5</v>
      </c>
      <c r="F1705" s="184">
        <f>VLOOKUP(B1705,'HOLDS'!C1:T155,5,FALSE)</f>
        <v>165.5</v>
      </c>
      <c r="G1705" s="182">
        <f>_xlfn.SUMIFS('HOLDS'!M1:M155,'HOLDS'!C1:C155,B1705)</f>
        <v>0</v>
      </c>
      <c r="H1705" s="185">
        <f>F1705*G1705</f>
        <v>0</v>
      </c>
      <c r="I1705" s="186">
        <f>'INFO'!$D$6</f>
        <v>0</v>
      </c>
      <c r="J1705" s="186">
        <f>'INFO'!$D$7</f>
        <v>0</v>
      </c>
      <c r="K1705" t="s" s="187">
        <f>'INFO'!$D$8</f>
      </c>
      <c r="L1705" s="186">
        <f>'INFO'!$D$9</f>
        <v>0</v>
      </c>
      <c r="M1705" s="186">
        <f>'INFO'!$D$10</f>
        <v>0</v>
      </c>
      <c r="N1705" t="s" s="187">
        <f>'INFO'!$D$11</f>
      </c>
      <c r="O1705" s="186">
        <f>'INFO'!$D$13</f>
        <v>0</v>
      </c>
      <c r="P1705" s="186">
        <f>'INFO'!$D$14</f>
        <v>0</v>
      </c>
      <c r="Q1705" t="s" s="187">
        <f>'INFO'!$D$15</f>
      </c>
      <c r="R1705" s="188">
        <f>'INFO'!$D$17</f>
      </c>
      <c r="S1705" t="s" s="187">
        <f>'INFO'!$D$18</f>
      </c>
      <c r="T1705" t="s" s="187">
        <f>'INFO'!$D$19</f>
      </c>
      <c r="U1705" s="186">
        <f>'INFO'!$D$22</f>
        <v>0</v>
      </c>
      <c r="V1705" s="186">
        <f>'INFO'!$D$23</f>
        <v>0</v>
      </c>
      <c r="W1705" t="s" s="187">
        <f>'INFO'!$D$24</f>
      </c>
      <c r="X1705" s="186">
        <f>'INFO'!$D$25</f>
        <v>0</v>
      </c>
      <c r="Y1705" s="186">
        <f>'INFO'!$D$26</f>
        <v>0</v>
      </c>
      <c r="Z1705" s="186">
        <f>'INFO'!$D$27</f>
        <v>0</v>
      </c>
      <c r="AA1705" t="s" s="187">
        <f>'INFO'!$D$28</f>
      </c>
      <c r="AB1705" s="186">
        <f>'INFO'!$D$29</f>
        <v>0</v>
      </c>
      <c r="AC1705" s="189">
        <f>'INFO'!$J$10</f>
        <v>0</v>
      </c>
      <c r="AD1705" s="186">
        <f>'INFO'!$J$9</f>
        <v>0</v>
      </c>
      <c r="AE1705" s="186">
        <f>IF($G$1681&gt;0,10*$G$1681/D1705,0)</f>
        <v>0</v>
      </c>
    </row>
    <row r="1706" ht="15.35" customHeight="1">
      <c r="A1706" t="s" s="180">
        <v>606</v>
      </c>
      <c r="B1706" t="s" s="180">
        <v>233</v>
      </c>
      <c r="C1706" s="181">
        <v>10089</v>
      </c>
      <c r="D1706" s="182">
        <f>_xlfn.SUMIFS('HOLDS'!M1:M155,'HOLDS'!C1:C155,B1706)+_xlfn.SUMIFS('HOLDS'!M1:M155,'HOLDS'!C1:C155,"CH.GR.RDGSET")</f>
        <v>0</v>
      </c>
      <c r="E1706" t="s" s="183">
        <v>5</v>
      </c>
      <c r="F1706" s="184">
        <f>VLOOKUP(B1706,'HOLDS'!C1:T155,5,FALSE)</f>
        <v>167</v>
      </c>
      <c r="G1706" s="182">
        <f>_xlfn.SUMIFS('HOLDS'!M1:M155,'HOLDS'!C1:C155,B1706)</f>
        <v>0</v>
      </c>
      <c r="H1706" s="185">
        <f>F1706*G1706</f>
        <v>0</v>
      </c>
      <c r="I1706" s="186">
        <f>'INFO'!$D$6</f>
        <v>0</v>
      </c>
      <c r="J1706" s="186">
        <f>'INFO'!$D$7</f>
        <v>0</v>
      </c>
      <c r="K1706" t="s" s="187">
        <f>'INFO'!$D$8</f>
      </c>
      <c r="L1706" s="186">
        <f>'INFO'!$D$9</f>
        <v>0</v>
      </c>
      <c r="M1706" s="186">
        <f>'INFO'!$D$10</f>
        <v>0</v>
      </c>
      <c r="N1706" t="s" s="187">
        <f>'INFO'!$D$11</f>
      </c>
      <c r="O1706" s="186">
        <f>'INFO'!$D$13</f>
        <v>0</v>
      </c>
      <c r="P1706" s="186">
        <f>'INFO'!$D$14</f>
        <v>0</v>
      </c>
      <c r="Q1706" t="s" s="187">
        <f>'INFO'!$D$15</f>
      </c>
      <c r="R1706" s="188">
        <f>'INFO'!$D$17</f>
      </c>
      <c r="S1706" t="s" s="187">
        <f>'INFO'!$D$18</f>
      </c>
      <c r="T1706" t="s" s="187">
        <f>'INFO'!$D$19</f>
      </c>
      <c r="U1706" s="186">
        <f>'INFO'!$D$22</f>
        <v>0</v>
      </c>
      <c r="V1706" s="186">
        <f>'INFO'!$D$23</f>
        <v>0</v>
      </c>
      <c r="W1706" t="s" s="187">
        <f>'INFO'!$D$24</f>
      </c>
      <c r="X1706" s="186">
        <f>'INFO'!$D$25</f>
        <v>0</v>
      </c>
      <c r="Y1706" s="186">
        <f>'INFO'!$D$26</f>
        <v>0</v>
      </c>
      <c r="Z1706" s="186">
        <f>'INFO'!$D$27</f>
        <v>0</v>
      </c>
      <c r="AA1706" t="s" s="187">
        <f>'INFO'!$D$28</f>
      </c>
      <c r="AB1706" s="186">
        <f>'INFO'!$D$29</f>
        <v>0</v>
      </c>
      <c r="AC1706" s="189">
        <f>'INFO'!$J$10</f>
        <v>0</v>
      </c>
      <c r="AD1706" s="186">
        <f>'INFO'!$J$9</f>
        <v>0</v>
      </c>
      <c r="AE1706" s="186">
        <f>IF($G$1681&gt;0,10*$G$1681/D1706,0)</f>
        <v>0</v>
      </c>
    </row>
    <row r="1707" ht="15.35" customHeight="1">
      <c r="A1707" t="s" s="180">
        <v>607</v>
      </c>
      <c r="B1707" t="s" s="180">
        <v>235</v>
      </c>
      <c r="C1707" s="181">
        <v>10089</v>
      </c>
      <c r="D1707" s="182">
        <f>_xlfn.SUMIFS('HOLDS'!M1:M155,'HOLDS'!C1:C155,B1707)+_xlfn.SUMIFS('HOLDS'!M1:M155,'HOLDS'!C1:C155,"CH.GR.RDGSET")</f>
        <v>0</v>
      </c>
      <c r="E1707" t="s" s="183">
        <v>5</v>
      </c>
      <c r="F1707" s="184">
        <f>VLOOKUP(B1707,'HOLDS'!C1:T155,5,FALSE)</f>
        <v>150</v>
      </c>
      <c r="G1707" s="182">
        <f>_xlfn.SUMIFS('HOLDS'!M1:M155,'HOLDS'!C1:C155,B1707)</f>
        <v>0</v>
      </c>
      <c r="H1707" s="185">
        <f>F1707*G1707</f>
        <v>0</v>
      </c>
      <c r="I1707" s="186">
        <f>'INFO'!$D$6</f>
        <v>0</v>
      </c>
      <c r="J1707" s="186">
        <f>'INFO'!$D$7</f>
        <v>0</v>
      </c>
      <c r="K1707" t="s" s="187">
        <f>'INFO'!$D$8</f>
      </c>
      <c r="L1707" s="186">
        <f>'INFO'!$D$9</f>
        <v>0</v>
      </c>
      <c r="M1707" s="186">
        <f>'INFO'!$D$10</f>
        <v>0</v>
      </c>
      <c r="N1707" t="s" s="187">
        <f>'INFO'!$D$11</f>
      </c>
      <c r="O1707" s="186">
        <f>'INFO'!$D$13</f>
        <v>0</v>
      </c>
      <c r="P1707" s="186">
        <f>'INFO'!$D$14</f>
        <v>0</v>
      </c>
      <c r="Q1707" t="s" s="187">
        <f>'INFO'!$D$15</f>
      </c>
      <c r="R1707" s="188">
        <f>'INFO'!$D$17</f>
      </c>
      <c r="S1707" t="s" s="187">
        <f>'INFO'!$D$18</f>
      </c>
      <c r="T1707" t="s" s="187">
        <f>'INFO'!$D$19</f>
      </c>
      <c r="U1707" s="186">
        <f>'INFO'!$D$22</f>
        <v>0</v>
      </c>
      <c r="V1707" s="186">
        <f>'INFO'!$D$23</f>
        <v>0</v>
      </c>
      <c r="W1707" t="s" s="187">
        <f>'INFO'!$D$24</f>
      </c>
      <c r="X1707" s="186">
        <f>'INFO'!$D$25</f>
        <v>0</v>
      </c>
      <c r="Y1707" s="186">
        <f>'INFO'!$D$26</f>
        <v>0</v>
      </c>
      <c r="Z1707" s="186">
        <f>'INFO'!$D$27</f>
        <v>0</v>
      </c>
      <c r="AA1707" t="s" s="187">
        <f>'INFO'!$D$28</f>
      </c>
      <c r="AB1707" s="186">
        <f>'INFO'!$D$29</f>
        <v>0</v>
      </c>
      <c r="AC1707" s="189">
        <f>'INFO'!$J$10</f>
        <v>0</v>
      </c>
      <c r="AD1707" s="186">
        <f>'INFO'!$J$9</f>
        <v>0</v>
      </c>
      <c r="AE1707" s="186">
        <f>IF($G$1681&gt;0,10*$G$1681/D1707,0)</f>
        <v>0</v>
      </c>
    </row>
    <row r="1708" ht="15.35" customHeight="1">
      <c r="A1708" t="s" s="180">
        <v>608</v>
      </c>
      <c r="B1708" t="s" s="180">
        <v>237</v>
      </c>
      <c r="C1708" s="181">
        <v>10089</v>
      </c>
      <c r="D1708" s="182">
        <f>_xlfn.SUMIFS('HOLDS'!M1:M155,'HOLDS'!C1:C155,B1708)+_xlfn.SUMIFS('HOLDS'!M1:M155,'HOLDS'!C1:C155,"CH.GR.RDGSET")</f>
        <v>0</v>
      </c>
      <c r="E1708" t="s" s="183">
        <v>5</v>
      </c>
      <c r="F1708" s="184">
        <f>VLOOKUP(B1708,'HOLDS'!C1:T155,5,FALSE)</f>
        <v>185</v>
      </c>
      <c r="G1708" s="182">
        <f>_xlfn.SUMIFS('HOLDS'!M1:M155,'HOLDS'!C1:C155,B1708)</f>
        <v>0</v>
      </c>
      <c r="H1708" s="185">
        <f>F1708*G1708</f>
        <v>0</v>
      </c>
      <c r="I1708" s="186">
        <f>'INFO'!$D$6</f>
        <v>0</v>
      </c>
      <c r="J1708" s="186">
        <f>'INFO'!$D$7</f>
        <v>0</v>
      </c>
      <c r="K1708" t="s" s="187">
        <f>'INFO'!$D$8</f>
      </c>
      <c r="L1708" s="186">
        <f>'INFO'!$D$9</f>
        <v>0</v>
      </c>
      <c r="M1708" s="186">
        <f>'INFO'!$D$10</f>
        <v>0</v>
      </c>
      <c r="N1708" t="s" s="187">
        <f>'INFO'!$D$11</f>
      </c>
      <c r="O1708" s="186">
        <f>'INFO'!$D$13</f>
        <v>0</v>
      </c>
      <c r="P1708" s="186">
        <f>'INFO'!$D$14</f>
        <v>0</v>
      </c>
      <c r="Q1708" t="s" s="187">
        <f>'INFO'!$D$15</f>
      </c>
      <c r="R1708" s="188">
        <f>'INFO'!$D$17</f>
      </c>
      <c r="S1708" t="s" s="187">
        <f>'INFO'!$D$18</f>
      </c>
      <c r="T1708" t="s" s="187">
        <f>'INFO'!$D$19</f>
      </c>
      <c r="U1708" s="186">
        <f>'INFO'!$D$22</f>
        <v>0</v>
      </c>
      <c r="V1708" s="186">
        <f>'INFO'!$D$23</f>
        <v>0</v>
      </c>
      <c r="W1708" t="s" s="187">
        <f>'INFO'!$D$24</f>
      </c>
      <c r="X1708" s="186">
        <f>'INFO'!$D$25</f>
        <v>0</v>
      </c>
      <c r="Y1708" s="186">
        <f>'INFO'!$D$26</f>
        <v>0</v>
      </c>
      <c r="Z1708" s="186">
        <f>'INFO'!$D$27</f>
        <v>0</v>
      </c>
      <c r="AA1708" t="s" s="187">
        <f>'INFO'!$D$28</f>
      </c>
      <c r="AB1708" s="186">
        <f>'INFO'!$D$29</f>
        <v>0</v>
      </c>
      <c r="AC1708" s="189">
        <f>'INFO'!$J$10</f>
        <v>0</v>
      </c>
      <c r="AD1708" s="186">
        <f>'INFO'!$J$9</f>
        <v>0</v>
      </c>
      <c r="AE1708" s="186">
        <f>IF($G$1681&gt;0,10*$G$1681/D1708,0)</f>
        <v>0</v>
      </c>
    </row>
    <row r="1709" ht="15.35" customHeight="1">
      <c r="A1709" t="s" s="180">
        <v>609</v>
      </c>
      <c r="B1709" t="s" s="180">
        <v>239</v>
      </c>
      <c r="C1709" s="181">
        <v>10089</v>
      </c>
      <c r="D1709" s="182">
        <f>_xlfn.SUMIFS('HOLDS'!M1:M155,'HOLDS'!C1:C155,B1709)+_xlfn.SUMIFS('HOLDS'!M1:M155,'HOLDS'!C1:C155,"CH.GR.RDGSET")</f>
        <v>0</v>
      </c>
      <c r="E1709" t="s" s="183">
        <v>5</v>
      </c>
      <c r="F1709" s="184">
        <f>VLOOKUP(B1709,'HOLDS'!C1:T155,5,FALSE)</f>
        <v>145.5</v>
      </c>
      <c r="G1709" s="182">
        <f>_xlfn.SUMIFS('HOLDS'!M1:M155,'HOLDS'!C1:C155,B1709)</f>
        <v>0</v>
      </c>
      <c r="H1709" s="185">
        <f>F1709*G1709</f>
        <v>0</v>
      </c>
      <c r="I1709" s="186">
        <f>'INFO'!$D$6</f>
        <v>0</v>
      </c>
      <c r="J1709" s="186">
        <f>'INFO'!$D$7</f>
        <v>0</v>
      </c>
      <c r="K1709" t="s" s="187">
        <f>'INFO'!$D$8</f>
      </c>
      <c r="L1709" s="186">
        <f>'INFO'!$D$9</f>
        <v>0</v>
      </c>
      <c r="M1709" s="186">
        <f>'INFO'!$D$10</f>
        <v>0</v>
      </c>
      <c r="N1709" t="s" s="187">
        <f>'INFO'!$D$11</f>
      </c>
      <c r="O1709" s="186">
        <f>'INFO'!$D$13</f>
        <v>0</v>
      </c>
      <c r="P1709" s="186">
        <f>'INFO'!$D$14</f>
        <v>0</v>
      </c>
      <c r="Q1709" t="s" s="187">
        <f>'INFO'!$D$15</f>
      </c>
      <c r="R1709" s="188">
        <f>'INFO'!$D$17</f>
      </c>
      <c r="S1709" t="s" s="187">
        <f>'INFO'!$D$18</f>
      </c>
      <c r="T1709" t="s" s="187">
        <f>'INFO'!$D$19</f>
      </c>
      <c r="U1709" s="186">
        <f>'INFO'!$D$22</f>
        <v>0</v>
      </c>
      <c r="V1709" s="186">
        <f>'INFO'!$D$23</f>
        <v>0</v>
      </c>
      <c r="W1709" t="s" s="187">
        <f>'INFO'!$D$24</f>
      </c>
      <c r="X1709" s="186">
        <f>'INFO'!$D$25</f>
        <v>0</v>
      </c>
      <c r="Y1709" s="186">
        <f>'INFO'!$D$26</f>
        <v>0</v>
      </c>
      <c r="Z1709" s="186">
        <f>'INFO'!$D$27</f>
        <v>0</v>
      </c>
      <c r="AA1709" t="s" s="187">
        <f>'INFO'!$D$28</f>
      </c>
      <c r="AB1709" s="186">
        <f>'INFO'!$D$29</f>
        <v>0</v>
      </c>
      <c r="AC1709" s="189">
        <f>'INFO'!$J$10</f>
        <v>0</v>
      </c>
      <c r="AD1709" s="186">
        <f>'INFO'!$J$9</f>
        <v>0</v>
      </c>
      <c r="AE1709" s="186">
        <f>IF($G$1681&gt;0,10*$G$1681/D1709,0)</f>
        <v>0</v>
      </c>
    </row>
    <row r="1710" ht="15.35" customHeight="1">
      <c r="A1710" t="s" s="180">
        <v>610</v>
      </c>
      <c r="B1710" t="s" s="180">
        <v>241</v>
      </c>
      <c r="C1710" s="181">
        <v>10089</v>
      </c>
      <c r="D1710" s="182">
        <f>_xlfn.SUMIFS('HOLDS'!M1:M155,'HOLDS'!C1:C155,B1710)+_xlfn.SUMIFS('HOLDS'!M1:M155,'HOLDS'!C1:C155,"CH.GR.RDGSET")</f>
        <v>0</v>
      </c>
      <c r="E1710" t="s" s="183">
        <v>5</v>
      </c>
      <c r="F1710" s="184">
        <f>VLOOKUP(B1710,'HOLDS'!C1:T155,5,FALSE)</f>
        <v>181</v>
      </c>
      <c r="G1710" s="182">
        <f>_xlfn.SUMIFS('HOLDS'!M1:M155,'HOLDS'!C1:C155,B1710)</f>
        <v>0</v>
      </c>
      <c r="H1710" s="185">
        <f>F1710*G1710</f>
        <v>0</v>
      </c>
      <c r="I1710" s="186">
        <f>'INFO'!$D$6</f>
        <v>0</v>
      </c>
      <c r="J1710" s="186">
        <f>'INFO'!$D$7</f>
        <v>0</v>
      </c>
      <c r="K1710" t="s" s="187">
        <f>'INFO'!$D$8</f>
      </c>
      <c r="L1710" s="186">
        <f>'INFO'!$D$9</f>
        <v>0</v>
      </c>
      <c r="M1710" s="186">
        <f>'INFO'!$D$10</f>
        <v>0</v>
      </c>
      <c r="N1710" t="s" s="187">
        <f>'INFO'!$D$11</f>
      </c>
      <c r="O1710" s="186">
        <f>'INFO'!$D$13</f>
        <v>0</v>
      </c>
      <c r="P1710" s="186">
        <f>'INFO'!$D$14</f>
        <v>0</v>
      </c>
      <c r="Q1710" t="s" s="187">
        <f>'INFO'!$D$15</f>
      </c>
      <c r="R1710" s="188">
        <f>'INFO'!$D$17</f>
      </c>
      <c r="S1710" t="s" s="187">
        <f>'INFO'!$D$18</f>
      </c>
      <c r="T1710" t="s" s="187">
        <f>'INFO'!$D$19</f>
      </c>
      <c r="U1710" s="186">
        <f>'INFO'!$D$22</f>
        <v>0</v>
      </c>
      <c r="V1710" s="186">
        <f>'INFO'!$D$23</f>
        <v>0</v>
      </c>
      <c r="W1710" t="s" s="187">
        <f>'INFO'!$D$24</f>
      </c>
      <c r="X1710" s="186">
        <f>'INFO'!$D$25</f>
        <v>0</v>
      </c>
      <c r="Y1710" s="186">
        <f>'INFO'!$D$26</f>
        <v>0</v>
      </c>
      <c r="Z1710" s="186">
        <f>'INFO'!$D$27</f>
        <v>0</v>
      </c>
      <c r="AA1710" t="s" s="187">
        <f>'INFO'!$D$28</f>
      </c>
      <c r="AB1710" s="186">
        <f>'INFO'!$D$29</f>
        <v>0</v>
      </c>
      <c r="AC1710" s="189">
        <f>'INFO'!$J$10</f>
        <v>0</v>
      </c>
      <c r="AD1710" s="186">
        <f>'INFO'!$J$9</f>
        <v>0</v>
      </c>
      <c r="AE1710" s="186">
        <f>IF($G$1681&gt;0,10*$G$1681/D1710,0)</f>
        <v>0</v>
      </c>
    </row>
    <row r="1711" ht="15.35" customHeight="1">
      <c r="A1711" t="s" s="180">
        <v>611</v>
      </c>
      <c r="B1711" t="s" s="180">
        <v>243</v>
      </c>
      <c r="C1711" s="181">
        <v>10089</v>
      </c>
      <c r="D1711" s="182">
        <f>_xlfn.SUMIFS('HOLDS'!M1:M155,'HOLDS'!C1:C155,B1711)+_xlfn.SUMIFS('HOLDS'!M1:M155,'HOLDS'!C1:C155,"CH.GR.RDGSET")</f>
        <v>0</v>
      </c>
      <c r="E1711" t="s" s="183">
        <v>5</v>
      </c>
      <c r="F1711" s="184">
        <f>VLOOKUP(B1711,'HOLDS'!C1:T155,5,FALSE)</f>
        <v>168.5</v>
      </c>
      <c r="G1711" s="182">
        <f>_xlfn.SUMIFS('HOLDS'!M1:M155,'HOLDS'!C1:C155,B1711)</f>
        <v>0</v>
      </c>
      <c r="H1711" s="185">
        <f>F1711*G1711</f>
        <v>0</v>
      </c>
      <c r="I1711" s="186">
        <f>'INFO'!$D$6</f>
        <v>0</v>
      </c>
      <c r="J1711" s="186">
        <f>'INFO'!$D$7</f>
        <v>0</v>
      </c>
      <c r="K1711" t="s" s="187">
        <f>'INFO'!$D$8</f>
      </c>
      <c r="L1711" s="186">
        <f>'INFO'!$D$9</f>
        <v>0</v>
      </c>
      <c r="M1711" s="186">
        <f>'INFO'!$D$10</f>
        <v>0</v>
      </c>
      <c r="N1711" t="s" s="187">
        <f>'INFO'!$D$11</f>
      </c>
      <c r="O1711" s="186">
        <f>'INFO'!$D$13</f>
        <v>0</v>
      </c>
      <c r="P1711" s="186">
        <f>'INFO'!$D$14</f>
        <v>0</v>
      </c>
      <c r="Q1711" t="s" s="187">
        <f>'INFO'!$D$15</f>
      </c>
      <c r="R1711" s="188">
        <f>'INFO'!$D$17</f>
      </c>
      <c r="S1711" t="s" s="187">
        <f>'INFO'!$D$18</f>
      </c>
      <c r="T1711" t="s" s="187">
        <f>'INFO'!$D$19</f>
      </c>
      <c r="U1711" s="186">
        <f>'INFO'!$D$22</f>
        <v>0</v>
      </c>
      <c r="V1711" s="186">
        <f>'INFO'!$D$23</f>
        <v>0</v>
      </c>
      <c r="W1711" t="s" s="187">
        <f>'INFO'!$D$24</f>
      </c>
      <c r="X1711" s="186">
        <f>'INFO'!$D$25</f>
        <v>0</v>
      </c>
      <c r="Y1711" s="186">
        <f>'INFO'!$D$26</f>
        <v>0</v>
      </c>
      <c r="Z1711" s="186">
        <f>'INFO'!$D$27</f>
        <v>0</v>
      </c>
      <c r="AA1711" t="s" s="187">
        <f>'INFO'!$D$28</f>
      </c>
      <c r="AB1711" s="186">
        <f>'INFO'!$D$29</f>
        <v>0</v>
      </c>
      <c r="AC1711" s="189">
        <f>'INFO'!$J$10</f>
        <v>0</v>
      </c>
      <c r="AD1711" s="186">
        <f>'INFO'!$J$9</f>
        <v>0</v>
      </c>
      <c r="AE1711" s="186">
        <f>IF($G$1681&gt;0,10*$G$1681/D1711,0)</f>
        <v>0</v>
      </c>
    </row>
    <row r="1712" ht="15.35" customHeight="1">
      <c r="A1712" t="s" s="180">
        <v>612</v>
      </c>
      <c r="B1712" t="s" s="180">
        <v>246</v>
      </c>
      <c r="C1712" s="181">
        <v>10089</v>
      </c>
      <c r="D1712" s="182">
        <f>_xlfn.SUMIFS('HOLDS'!M1:M155,'HOLDS'!C1:C155,B1712)+_xlfn.SUMIFS('HOLDS'!M1:M155,'HOLDS'!C1:C155,"CH.GR.RDGSET")</f>
        <v>0</v>
      </c>
      <c r="E1712" t="s" s="183">
        <v>5</v>
      </c>
      <c r="F1712" s="184">
        <f>VLOOKUP(B1712,'HOLDS'!C1:T155,5,FALSE)</f>
        <v>139</v>
      </c>
      <c r="G1712" s="182">
        <f>_xlfn.SUMIFS('HOLDS'!M1:M155,'HOLDS'!C1:C155,B1712)</f>
        <v>0</v>
      </c>
      <c r="H1712" s="185">
        <f>F1712*G1712</f>
        <v>0</v>
      </c>
      <c r="I1712" s="186">
        <f>'INFO'!$D$6</f>
        <v>0</v>
      </c>
      <c r="J1712" s="186">
        <f>'INFO'!$D$7</f>
        <v>0</v>
      </c>
      <c r="K1712" t="s" s="187">
        <f>'INFO'!$D$8</f>
      </c>
      <c r="L1712" s="186">
        <f>'INFO'!$D$9</f>
        <v>0</v>
      </c>
      <c r="M1712" s="186">
        <f>'INFO'!$D$10</f>
        <v>0</v>
      </c>
      <c r="N1712" t="s" s="187">
        <f>'INFO'!$D$11</f>
      </c>
      <c r="O1712" s="186">
        <f>'INFO'!$D$13</f>
        <v>0</v>
      </c>
      <c r="P1712" s="186">
        <f>'INFO'!$D$14</f>
        <v>0</v>
      </c>
      <c r="Q1712" t="s" s="187">
        <f>'INFO'!$D$15</f>
      </c>
      <c r="R1712" s="188">
        <f>'INFO'!$D$17</f>
      </c>
      <c r="S1712" t="s" s="187">
        <f>'INFO'!$D$18</f>
      </c>
      <c r="T1712" t="s" s="187">
        <f>'INFO'!$D$19</f>
      </c>
      <c r="U1712" s="186">
        <f>'INFO'!$D$22</f>
        <v>0</v>
      </c>
      <c r="V1712" s="186">
        <f>'INFO'!$D$23</f>
        <v>0</v>
      </c>
      <c r="W1712" t="s" s="187">
        <f>'INFO'!$D$24</f>
      </c>
      <c r="X1712" s="186">
        <f>'INFO'!$D$25</f>
        <v>0</v>
      </c>
      <c r="Y1712" s="186">
        <f>'INFO'!$D$26</f>
        <v>0</v>
      </c>
      <c r="Z1712" s="186">
        <f>'INFO'!$D$27</f>
        <v>0</v>
      </c>
      <c r="AA1712" t="s" s="187">
        <f>'INFO'!$D$28</f>
      </c>
      <c r="AB1712" s="186">
        <f>'INFO'!$D$29</f>
        <v>0</v>
      </c>
      <c r="AC1712" s="189">
        <f>'INFO'!$J$10</f>
        <v>0</v>
      </c>
      <c r="AD1712" s="186">
        <f>'INFO'!$J$9</f>
        <v>0</v>
      </c>
      <c r="AE1712" s="186">
        <f>IF($G$1681&gt;0,10*$G$1681/D1712,0)</f>
        <v>0</v>
      </c>
    </row>
    <row r="1713" ht="15.35" customHeight="1">
      <c r="A1713" t="s" s="180">
        <v>613</v>
      </c>
      <c r="B1713" t="s" s="180">
        <v>248</v>
      </c>
      <c r="C1713" s="181">
        <v>10089</v>
      </c>
      <c r="D1713" s="182">
        <f>_xlfn.SUMIFS('HOLDS'!M1:M155,'HOLDS'!C1:C155,B1713)+_xlfn.SUMIFS('HOLDS'!M1:M155,'HOLDS'!C1:C155,"CH.GR.RDGSET")</f>
        <v>0</v>
      </c>
      <c r="E1713" t="s" s="183">
        <v>5</v>
      </c>
      <c r="F1713" s="184">
        <f>VLOOKUP(B1713,'HOLDS'!C1:T155,5,FALSE)</f>
        <v>137.5</v>
      </c>
      <c r="G1713" s="182">
        <f>_xlfn.SUMIFS('HOLDS'!M1:M155,'HOLDS'!C1:C155,B1713)</f>
        <v>0</v>
      </c>
      <c r="H1713" s="185">
        <f>F1713*G1713</f>
        <v>0</v>
      </c>
      <c r="I1713" s="186">
        <f>'INFO'!$D$6</f>
        <v>0</v>
      </c>
      <c r="J1713" s="186">
        <f>'INFO'!$D$7</f>
        <v>0</v>
      </c>
      <c r="K1713" t="s" s="187">
        <f>'INFO'!$D$8</f>
      </c>
      <c r="L1713" s="186">
        <f>'INFO'!$D$9</f>
        <v>0</v>
      </c>
      <c r="M1713" s="186">
        <f>'INFO'!$D$10</f>
        <v>0</v>
      </c>
      <c r="N1713" t="s" s="187">
        <f>'INFO'!$D$11</f>
      </c>
      <c r="O1713" s="186">
        <f>'INFO'!$D$13</f>
        <v>0</v>
      </c>
      <c r="P1713" s="186">
        <f>'INFO'!$D$14</f>
        <v>0</v>
      </c>
      <c r="Q1713" t="s" s="187">
        <f>'INFO'!$D$15</f>
      </c>
      <c r="R1713" s="188">
        <f>'INFO'!$D$17</f>
      </c>
      <c r="S1713" t="s" s="187">
        <f>'INFO'!$D$18</f>
      </c>
      <c r="T1713" t="s" s="187">
        <f>'INFO'!$D$19</f>
      </c>
      <c r="U1713" s="186">
        <f>'INFO'!$D$22</f>
        <v>0</v>
      </c>
      <c r="V1713" s="186">
        <f>'INFO'!$D$23</f>
        <v>0</v>
      </c>
      <c r="W1713" t="s" s="187">
        <f>'INFO'!$D$24</f>
      </c>
      <c r="X1713" s="186">
        <f>'INFO'!$D$25</f>
        <v>0</v>
      </c>
      <c r="Y1713" s="186">
        <f>'INFO'!$D$26</f>
        <v>0</v>
      </c>
      <c r="Z1713" s="186">
        <f>'INFO'!$D$27</f>
        <v>0</v>
      </c>
      <c r="AA1713" t="s" s="187">
        <f>'INFO'!$D$28</f>
      </c>
      <c r="AB1713" s="186">
        <f>'INFO'!$D$29</f>
        <v>0</v>
      </c>
      <c r="AC1713" s="189">
        <f>'INFO'!$J$10</f>
        <v>0</v>
      </c>
      <c r="AD1713" s="186">
        <f>'INFO'!$J$9</f>
        <v>0</v>
      </c>
      <c r="AE1713" s="186">
        <f>IF($G$1681&gt;0,10*$G$1681/D1713,0)</f>
        <v>0</v>
      </c>
    </row>
    <row r="1714" ht="15.35" customHeight="1">
      <c r="A1714" t="s" s="180">
        <v>614</v>
      </c>
      <c r="B1714" t="s" s="180">
        <v>250</v>
      </c>
      <c r="C1714" s="181">
        <v>10089</v>
      </c>
      <c r="D1714" s="182">
        <f>_xlfn.SUMIFS('HOLDS'!M1:M155,'HOLDS'!C1:C155,B1714)+_xlfn.SUMIFS('HOLDS'!M1:M155,'HOLDS'!C1:C155,"CH.GR.RDGSET")</f>
        <v>0</v>
      </c>
      <c r="E1714" t="s" s="183">
        <v>5</v>
      </c>
      <c r="F1714" s="184">
        <f>VLOOKUP(B1714,'HOLDS'!C1:T155,5,FALSE)</f>
        <v>144.5</v>
      </c>
      <c r="G1714" s="182">
        <f>_xlfn.SUMIFS('HOLDS'!M1:M155,'HOLDS'!C1:C155,B1714)</f>
        <v>0</v>
      </c>
      <c r="H1714" s="185">
        <f>F1714*G1714</f>
        <v>0</v>
      </c>
      <c r="I1714" s="186">
        <f>'INFO'!$D$6</f>
        <v>0</v>
      </c>
      <c r="J1714" s="186">
        <f>'INFO'!$D$7</f>
        <v>0</v>
      </c>
      <c r="K1714" t="s" s="187">
        <f>'INFO'!$D$8</f>
      </c>
      <c r="L1714" s="186">
        <f>'INFO'!$D$9</f>
        <v>0</v>
      </c>
      <c r="M1714" s="186">
        <f>'INFO'!$D$10</f>
        <v>0</v>
      </c>
      <c r="N1714" t="s" s="187">
        <f>'INFO'!$D$11</f>
      </c>
      <c r="O1714" s="186">
        <f>'INFO'!$D$13</f>
        <v>0</v>
      </c>
      <c r="P1714" s="186">
        <f>'INFO'!$D$14</f>
        <v>0</v>
      </c>
      <c r="Q1714" t="s" s="187">
        <f>'INFO'!$D$15</f>
      </c>
      <c r="R1714" s="188">
        <f>'INFO'!$D$17</f>
      </c>
      <c r="S1714" t="s" s="187">
        <f>'INFO'!$D$18</f>
      </c>
      <c r="T1714" t="s" s="187">
        <f>'INFO'!$D$19</f>
      </c>
      <c r="U1714" s="186">
        <f>'INFO'!$D$22</f>
        <v>0</v>
      </c>
      <c r="V1714" s="186">
        <f>'INFO'!$D$23</f>
        <v>0</v>
      </c>
      <c r="W1714" t="s" s="187">
        <f>'INFO'!$D$24</f>
      </c>
      <c r="X1714" s="186">
        <f>'INFO'!$D$25</f>
        <v>0</v>
      </c>
      <c r="Y1714" s="186">
        <f>'INFO'!$D$26</f>
        <v>0</v>
      </c>
      <c r="Z1714" s="186">
        <f>'INFO'!$D$27</f>
        <v>0</v>
      </c>
      <c r="AA1714" t="s" s="187">
        <f>'INFO'!$D$28</f>
      </c>
      <c r="AB1714" s="186">
        <f>'INFO'!$D$29</f>
        <v>0</v>
      </c>
      <c r="AC1714" s="189">
        <f>'INFO'!$J$10</f>
        <v>0</v>
      </c>
      <c r="AD1714" s="186">
        <f>'INFO'!$J$9</f>
        <v>0</v>
      </c>
      <c r="AE1714" s="186">
        <f>IF($G$1681&gt;0,10*$G$1681/D1714,0)</f>
        <v>0</v>
      </c>
    </row>
    <row r="1715" ht="15.35" customHeight="1">
      <c r="A1715" t="s" s="180">
        <v>615</v>
      </c>
      <c r="B1715" t="s" s="180">
        <v>252</v>
      </c>
      <c r="C1715" s="181">
        <v>10089</v>
      </c>
      <c r="D1715" s="182">
        <f>_xlfn.SUMIFS('HOLDS'!M1:M155,'HOLDS'!C1:C155,B1715)+_xlfn.SUMIFS('HOLDS'!M1:M155,'HOLDS'!C1:C155,"CH.GR.RDGSET")</f>
        <v>0</v>
      </c>
      <c r="E1715" t="s" s="183">
        <v>5</v>
      </c>
      <c r="F1715" s="184">
        <f>VLOOKUP(B1715,'HOLDS'!C1:T155,5,FALSE)</f>
        <v>140</v>
      </c>
      <c r="G1715" s="182">
        <f>_xlfn.SUMIFS('HOLDS'!M1:M155,'HOLDS'!C1:C155,B1715)</f>
        <v>0</v>
      </c>
      <c r="H1715" s="185">
        <f>F1715*G1715</f>
        <v>0</v>
      </c>
      <c r="I1715" s="186">
        <f>'INFO'!$D$6</f>
        <v>0</v>
      </c>
      <c r="J1715" s="186">
        <f>'INFO'!$D$7</f>
        <v>0</v>
      </c>
      <c r="K1715" t="s" s="187">
        <f>'INFO'!$D$8</f>
      </c>
      <c r="L1715" s="186">
        <f>'INFO'!$D$9</f>
        <v>0</v>
      </c>
      <c r="M1715" s="186">
        <f>'INFO'!$D$10</f>
        <v>0</v>
      </c>
      <c r="N1715" t="s" s="187">
        <f>'INFO'!$D$11</f>
      </c>
      <c r="O1715" s="186">
        <f>'INFO'!$D$13</f>
        <v>0</v>
      </c>
      <c r="P1715" s="186">
        <f>'INFO'!$D$14</f>
        <v>0</v>
      </c>
      <c r="Q1715" t="s" s="187">
        <f>'INFO'!$D$15</f>
      </c>
      <c r="R1715" s="188">
        <f>'INFO'!$D$17</f>
      </c>
      <c r="S1715" t="s" s="187">
        <f>'INFO'!$D$18</f>
      </c>
      <c r="T1715" t="s" s="187">
        <f>'INFO'!$D$19</f>
      </c>
      <c r="U1715" s="186">
        <f>'INFO'!$D$22</f>
        <v>0</v>
      </c>
      <c r="V1715" s="186">
        <f>'INFO'!$D$23</f>
        <v>0</v>
      </c>
      <c r="W1715" t="s" s="187">
        <f>'INFO'!$D$24</f>
      </c>
      <c r="X1715" s="186">
        <f>'INFO'!$D$25</f>
        <v>0</v>
      </c>
      <c r="Y1715" s="186">
        <f>'INFO'!$D$26</f>
        <v>0</v>
      </c>
      <c r="Z1715" s="186">
        <f>'INFO'!$D$27</f>
        <v>0</v>
      </c>
      <c r="AA1715" t="s" s="187">
        <f>'INFO'!$D$28</f>
      </c>
      <c r="AB1715" s="186">
        <f>'INFO'!$D$29</f>
        <v>0</v>
      </c>
      <c r="AC1715" s="189">
        <f>'INFO'!$J$10</f>
        <v>0</v>
      </c>
      <c r="AD1715" s="186">
        <f>'INFO'!$J$9</f>
        <v>0</v>
      </c>
      <c r="AE1715" s="186">
        <f>IF($G$1681&gt;0,10*$G$1681/D1715,0)</f>
        <v>0</v>
      </c>
    </row>
    <row r="1716" ht="15.35" customHeight="1">
      <c r="A1716" t="s" s="180">
        <v>616</v>
      </c>
      <c r="B1716" t="s" s="180">
        <v>254</v>
      </c>
      <c r="C1716" s="181">
        <v>10089</v>
      </c>
      <c r="D1716" s="182">
        <f>_xlfn.SUMIFS('HOLDS'!M1:M155,'HOLDS'!C1:C155,B1716)+_xlfn.SUMIFS('HOLDS'!M1:M155,'HOLDS'!C1:C155,"CH.GR.RDGSET")</f>
        <v>0</v>
      </c>
      <c r="E1716" t="s" s="183">
        <v>5</v>
      </c>
      <c r="F1716" s="184">
        <f>VLOOKUP(B1716,'HOLDS'!C1:T155,5,FALSE)</f>
        <v>135.5</v>
      </c>
      <c r="G1716" s="182">
        <f>_xlfn.SUMIFS('HOLDS'!M1:M155,'HOLDS'!C1:C155,B1716)</f>
        <v>0</v>
      </c>
      <c r="H1716" s="185">
        <f>F1716*G1716</f>
        <v>0</v>
      </c>
      <c r="I1716" s="186">
        <f>'INFO'!$D$6</f>
        <v>0</v>
      </c>
      <c r="J1716" s="186">
        <f>'INFO'!$D$7</f>
        <v>0</v>
      </c>
      <c r="K1716" t="s" s="187">
        <f>'INFO'!$D$8</f>
      </c>
      <c r="L1716" s="186">
        <f>'INFO'!$D$9</f>
        <v>0</v>
      </c>
      <c r="M1716" s="186">
        <f>'INFO'!$D$10</f>
        <v>0</v>
      </c>
      <c r="N1716" t="s" s="187">
        <f>'INFO'!$D$11</f>
      </c>
      <c r="O1716" s="186">
        <f>'INFO'!$D$13</f>
        <v>0</v>
      </c>
      <c r="P1716" s="186">
        <f>'INFO'!$D$14</f>
        <v>0</v>
      </c>
      <c r="Q1716" t="s" s="187">
        <f>'INFO'!$D$15</f>
      </c>
      <c r="R1716" s="188">
        <f>'INFO'!$D$17</f>
      </c>
      <c r="S1716" t="s" s="187">
        <f>'INFO'!$D$18</f>
      </c>
      <c r="T1716" t="s" s="187">
        <f>'INFO'!$D$19</f>
      </c>
      <c r="U1716" s="186">
        <f>'INFO'!$D$22</f>
        <v>0</v>
      </c>
      <c r="V1716" s="186">
        <f>'INFO'!$D$23</f>
        <v>0</v>
      </c>
      <c r="W1716" t="s" s="187">
        <f>'INFO'!$D$24</f>
      </c>
      <c r="X1716" s="186">
        <f>'INFO'!$D$25</f>
        <v>0</v>
      </c>
      <c r="Y1716" s="186">
        <f>'INFO'!$D$26</f>
        <v>0</v>
      </c>
      <c r="Z1716" s="186">
        <f>'INFO'!$D$27</f>
        <v>0</v>
      </c>
      <c r="AA1716" t="s" s="187">
        <f>'INFO'!$D$28</f>
      </c>
      <c r="AB1716" s="186">
        <f>'INFO'!$D$29</f>
        <v>0</v>
      </c>
      <c r="AC1716" s="189">
        <f>'INFO'!$J$10</f>
        <v>0</v>
      </c>
      <c r="AD1716" s="186">
        <f>'INFO'!$J$9</f>
        <v>0</v>
      </c>
      <c r="AE1716" s="186">
        <f>IF($G$1681&gt;0,10*$G$1681/D1716,0)</f>
        <v>0</v>
      </c>
    </row>
    <row r="1717" ht="15.35" customHeight="1">
      <c r="A1717" t="s" s="180">
        <v>617</v>
      </c>
      <c r="B1717" t="s" s="180">
        <v>256</v>
      </c>
      <c r="C1717" s="181">
        <v>10089</v>
      </c>
      <c r="D1717" s="182">
        <f>_xlfn.SUMIFS('HOLDS'!M1:M155,'HOLDS'!C1:C155,B1717)+_xlfn.SUMIFS('HOLDS'!M1:M155,'HOLDS'!C1:C155,"CH.GR.RDGSET")</f>
        <v>0</v>
      </c>
      <c r="E1717" t="s" s="183">
        <v>5</v>
      </c>
      <c r="F1717" s="184">
        <f>VLOOKUP(B1717,'HOLDS'!C1:T155,5,FALSE)</f>
        <v>134.5</v>
      </c>
      <c r="G1717" s="182">
        <f>_xlfn.SUMIFS('HOLDS'!M1:M155,'HOLDS'!C1:C155,B1717)</f>
        <v>0</v>
      </c>
      <c r="H1717" s="185">
        <f>F1717*G1717</f>
        <v>0</v>
      </c>
      <c r="I1717" s="186">
        <f>'INFO'!$D$6</f>
        <v>0</v>
      </c>
      <c r="J1717" s="186">
        <f>'INFO'!$D$7</f>
        <v>0</v>
      </c>
      <c r="K1717" t="s" s="187">
        <f>'INFO'!$D$8</f>
      </c>
      <c r="L1717" s="186">
        <f>'INFO'!$D$9</f>
        <v>0</v>
      </c>
      <c r="M1717" s="186">
        <f>'INFO'!$D$10</f>
        <v>0</v>
      </c>
      <c r="N1717" t="s" s="187">
        <f>'INFO'!$D$11</f>
      </c>
      <c r="O1717" s="186">
        <f>'INFO'!$D$13</f>
        <v>0</v>
      </c>
      <c r="P1717" s="186">
        <f>'INFO'!$D$14</f>
        <v>0</v>
      </c>
      <c r="Q1717" t="s" s="187">
        <f>'INFO'!$D$15</f>
      </c>
      <c r="R1717" s="188">
        <f>'INFO'!$D$17</f>
      </c>
      <c r="S1717" t="s" s="187">
        <f>'INFO'!$D$18</f>
      </c>
      <c r="T1717" t="s" s="187">
        <f>'INFO'!$D$19</f>
      </c>
      <c r="U1717" s="186">
        <f>'INFO'!$D$22</f>
        <v>0</v>
      </c>
      <c r="V1717" s="186">
        <f>'INFO'!$D$23</f>
        <v>0</v>
      </c>
      <c r="W1717" t="s" s="187">
        <f>'INFO'!$D$24</f>
      </c>
      <c r="X1717" s="186">
        <f>'INFO'!$D$25</f>
        <v>0</v>
      </c>
      <c r="Y1717" s="186">
        <f>'INFO'!$D$26</f>
        <v>0</v>
      </c>
      <c r="Z1717" s="186">
        <f>'INFO'!$D$27</f>
        <v>0</v>
      </c>
      <c r="AA1717" t="s" s="187">
        <f>'INFO'!$D$28</f>
      </c>
      <c r="AB1717" s="186">
        <f>'INFO'!$D$29</f>
        <v>0</v>
      </c>
      <c r="AC1717" s="189">
        <f>'INFO'!$J$10</f>
        <v>0</v>
      </c>
      <c r="AD1717" s="186">
        <f>'INFO'!$J$9</f>
        <v>0</v>
      </c>
      <c r="AE1717" s="186">
        <f>IF($G$1681&gt;0,10*$G$1681/D1717,0)</f>
        <v>0</v>
      </c>
    </row>
    <row r="1718" ht="15.35" customHeight="1">
      <c r="A1718" t="s" s="180">
        <v>618</v>
      </c>
      <c r="B1718" t="s" s="180">
        <v>258</v>
      </c>
      <c r="C1718" s="181">
        <v>10089</v>
      </c>
      <c r="D1718" s="182">
        <f>_xlfn.SUMIFS('HOLDS'!M1:M155,'HOLDS'!C1:C155,B1718)+_xlfn.SUMIFS('HOLDS'!M1:M155,'HOLDS'!C1:C155,"CH.GR.RDGSET")</f>
        <v>0</v>
      </c>
      <c r="E1718" t="s" s="183">
        <v>5</v>
      </c>
      <c r="F1718" s="184">
        <f>VLOOKUP(B1718,'HOLDS'!C1:T155,5,FALSE)</f>
        <v>151</v>
      </c>
      <c r="G1718" s="182">
        <f>_xlfn.SUMIFS('HOLDS'!M1:M155,'HOLDS'!C1:C155,B1718)</f>
        <v>0</v>
      </c>
      <c r="H1718" s="185">
        <f>F1718*G1718</f>
        <v>0</v>
      </c>
      <c r="I1718" s="186">
        <f>'INFO'!$D$6</f>
        <v>0</v>
      </c>
      <c r="J1718" s="186">
        <f>'INFO'!$D$7</f>
        <v>0</v>
      </c>
      <c r="K1718" t="s" s="187">
        <f>'INFO'!$D$8</f>
      </c>
      <c r="L1718" s="186">
        <f>'INFO'!$D$9</f>
        <v>0</v>
      </c>
      <c r="M1718" s="186">
        <f>'INFO'!$D$10</f>
        <v>0</v>
      </c>
      <c r="N1718" t="s" s="187">
        <f>'INFO'!$D$11</f>
      </c>
      <c r="O1718" s="186">
        <f>'INFO'!$D$13</f>
        <v>0</v>
      </c>
      <c r="P1718" s="186">
        <f>'INFO'!$D$14</f>
        <v>0</v>
      </c>
      <c r="Q1718" t="s" s="187">
        <f>'INFO'!$D$15</f>
      </c>
      <c r="R1718" s="188">
        <f>'INFO'!$D$17</f>
      </c>
      <c r="S1718" t="s" s="187">
        <f>'INFO'!$D$18</f>
      </c>
      <c r="T1718" t="s" s="187">
        <f>'INFO'!$D$19</f>
      </c>
      <c r="U1718" s="186">
        <f>'INFO'!$D$22</f>
        <v>0</v>
      </c>
      <c r="V1718" s="186">
        <f>'INFO'!$D$23</f>
        <v>0</v>
      </c>
      <c r="W1718" t="s" s="187">
        <f>'INFO'!$D$24</f>
      </c>
      <c r="X1718" s="186">
        <f>'INFO'!$D$25</f>
        <v>0</v>
      </c>
      <c r="Y1718" s="186">
        <f>'INFO'!$D$26</f>
        <v>0</v>
      </c>
      <c r="Z1718" s="186">
        <f>'INFO'!$D$27</f>
        <v>0</v>
      </c>
      <c r="AA1718" t="s" s="187">
        <f>'INFO'!$D$28</f>
      </c>
      <c r="AB1718" s="186">
        <f>'INFO'!$D$29</f>
        <v>0</v>
      </c>
      <c r="AC1718" s="189">
        <f>'INFO'!$J$10</f>
        <v>0</v>
      </c>
      <c r="AD1718" s="186">
        <f>'INFO'!$J$9</f>
        <v>0</v>
      </c>
      <c r="AE1718" s="186">
        <f>IF($G$1681&gt;0,10*$G$1681/D1718,0)</f>
        <v>0</v>
      </c>
    </row>
    <row r="1719" ht="15.35" customHeight="1">
      <c r="A1719" t="s" s="180">
        <v>619</v>
      </c>
      <c r="B1719" t="s" s="180">
        <v>260</v>
      </c>
      <c r="C1719" s="181">
        <v>10089</v>
      </c>
      <c r="D1719" s="182">
        <f>_xlfn.SUMIFS('HOLDS'!M1:M155,'HOLDS'!C1:C155,B1719)+_xlfn.SUMIFS('HOLDS'!M1:M155,'HOLDS'!C1:C155,"CH.GR.RDGSET")</f>
        <v>0</v>
      </c>
      <c r="E1719" t="s" s="183">
        <v>5</v>
      </c>
      <c r="F1719" s="184">
        <f>VLOOKUP(B1719,'HOLDS'!C1:T155,5,FALSE)</f>
        <v>157</v>
      </c>
      <c r="G1719" s="182">
        <f>_xlfn.SUMIFS('HOLDS'!M1:M155,'HOLDS'!C1:C155,B1719)</f>
        <v>0</v>
      </c>
      <c r="H1719" s="185">
        <f>F1719*G1719</f>
        <v>0</v>
      </c>
      <c r="I1719" s="186">
        <f>'INFO'!$D$6</f>
        <v>0</v>
      </c>
      <c r="J1719" s="186">
        <f>'INFO'!$D$7</f>
        <v>0</v>
      </c>
      <c r="K1719" t="s" s="187">
        <f>'INFO'!$D$8</f>
      </c>
      <c r="L1719" s="186">
        <f>'INFO'!$D$9</f>
        <v>0</v>
      </c>
      <c r="M1719" s="186">
        <f>'INFO'!$D$10</f>
        <v>0</v>
      </c>
      <c r="N1719" t="s" s="187">
        <f>'INFO'!$D$11</f>
      </c>
      <c r="O1719" s="186">
        <f>'INFO'!$D$13</f>
        <v>0</v>
      </c>
      <c r="P1719" s="186">
        <f>'INFO'!$D$14</f>
        <v>0</v>
      </c>
      <c r="Q1719" t="s" s="187">
        <f>'INFO'!$D$15</f>
      </c>
      <c r="R1719" s="188">
        <f>'INFO'!$D$17</f>
      </c>
      <c r="S1719" t="s" s="187">
        <f>'INFO'!$D$18</f>
      </c>
      <c r="T1719" t="s" s="187">
        <f>'INFO'!$D$19</f>
      </c>
      <c r="U1719" s="186">
        <f>'INFO'!$D$22</f>
        <v>0</v>
      </c>
      <c r="V1719" s="186">
        <f>'INFO'!$D$23</f>
        <v>0</v>
      </c>
      <c r="W1719" t="s" s="187">
        <f>'INFO'!$D$24</f>
      </c>
      <c r="X1719" s="186">
        <f>'INFO'!$D$25</f>
        <v>0</v>
      </c>
      <c r="Y1719" s="186">
        <f>'INFO'!$D$26</f>
        <v>0</v>
      </c>
      <c r="Z1719" s="186">
        <f>'INFO'!$D$27</f>
        <v>0</v>
      </c>
      <c r="AA1719" t="s" s="187">
        <f>'INFO'!$D$28</f>
      </c>
      <c r="AB1719" s="186">
        <f>'INFO'!$D$29</f>
        <v>0</v>
      </c>
      <c r="AC1719" s="189">
        <f>'INFO'!$J$10</f>
        <v>0</v>
      </c>
      <c r="AD1719" s="186">
        <f>'INFO'!$J$9</f>
        <v>0</v>
      </c>
      <c r="AE1719" s="186">
        <f>IF($G$1681&gt;0,10*$G$1681/D1719,0)</f>
        <v>0</v>
      </c>
    </row>
    <row r="1720" ht="15.35" customHeight="1">
      <c r="A1720" t="s" s="180">
        <v>620</v>
      </c>
      <c r="B1720" t="s" s="180">
        <v>262</v>
      </c>
      <c r="C1720" s="181">
        <v>10089</v>
      </c>
      <c r="D1720" s="182">
        <f>_xlfn.SUMIFS('HOLDS'!M1:M155,'HOLDS'!C1:C155,B1720)+_xlfn.SUMIFS('HOLDS'!M1:M155,'HOLDS'!C1:C155,"CH.GR.RDGSET")</f>
        <v>0</v>
      </c>
      <c r="E1720" t="s" s="183">
        <v>5</v>
      </c>
      <c r="F1720" s="184">
        <f>VLOOKUP(B1720,'HOLDS'!C1:T155,5,FALSE)</f>
        <v>183</v>
      </c>
      <c r="G1720" s="182">
        <f>_xlfn.SUMIFS('HOLDS'!M1:M155,'HOLDS'!C1:C155,B1720)</f>
        <v>0</v>
      </c>
      <c r="H1720" s="185">
        <f>F1720*G1720</f>
        <v>0</v>
      </c>
      <c r="I1720" s="186">
        <f>'INFO'!$D$6</f>
        <v>0</v>
      </c>
      <c r="J1720" s="186">
        <f>'INFO'!$D$7</f>
        <v>0</v>
      </c>
      <c r="K1720" t="s" s="187">
        <f>'INFO'!$D$8</f>
      </c>
      <c r="L1720" s="186">
        <f>'INFO'!$D$9</f>
        <v>0</v>
      </c>
      <c r="M1720" s="186">
        <f>'INFO'!$D$10</f>
        <v>0</v>
      </c>
      <c r="N1720" t="s" s="187">
        <f>'INFO'!$D$11</f>
      </c>
      <c r="O1720" s="186">
        <f>'INFO'!$D$13</f>
        <v>0</v>
      </c>
      <c r="P1720" s="186">
        <f>'INFO'!$D$14</f>
        <v>0</v>
      </c>
      <c r="Q1720" t="s" s="187">
        <f>'INFO'!$D$15</f>
      </c>
      <c r="R1720" s="188">
        <f>'INFO'!$D$17</f>
      </c>
      <c r="S1720" t="s" s="187">
        <f>'INFO'!$D$18</f>
      </c>
      <c r="T1720" t="s" s="187">
        <f>'INFO'!$D$19</f>
      </c>
      <c r="U1720" s="186">
        <f>'INFO'!$D$22</f>
        <v>0</v>
      </c>
      <c r="V1720" s="186">
        <f>'INFO'!$D$23</f>
        <v>0</v>
      </c>
      <c r="W1720" t="s" s="187">
        <f>'INFO'!$D$24</f>
      </c>
      <c r="X1720" s="186">
        <f>'INFO'!$D$25</f>
        <v>0</v>
      </c>
      <c r="Y1720" s="186">
        <f>'INFO'!$D$26</f>
        <v>0</v>
      </c>
      <c r="Z1720" s="186">
        <f>'INFO'!$D$27</f>
        <v>0</v>
      </c>
      <c r="AA1720" t="s" s="187">
        <f>'INFO'!$D$28</f>
      </c>
      <c r="AB1720" s="186">
        <f>'INFO'!$D$29</f>
        <v>0</v>
      </c>
      <c r="AC1720" s="189">
        <f>'INFO'!$J$10</f>
        <v>0</v>
      </c>
      <c r="AD1720" s="186">
        <f>'INFO'!$J$9</f>
        <v>0</v>
      </c>
      <c r="AE1720" s="186">
        <f>IF($G$1681&gt;0,10*$G$1681/D1720,0)</f>
        <v>0</v>
      </c>
    </row>
    <row r="1721" ht="15.35" customHeight="1">
      <c r="A1721" t="s" s="180">
        <v>621</v>
      </c>
      <c r="B1721" t="s" s="180">
        <v>264</v>
      </c>
      <c r="C1721" s="181">
        <v>10089</v>
      </c>
      <c r="D1721" s="182">
        <f>_xlfn.SUMIFS('HOLDS'!M1:M155,'HOLDS'!C1:C155,B1721)+_xlfn.SUMIFS('HOLDS'!M1:M155,'HOLDS'!C1:C155,"CH.GR.RDGSET")</f>
        <v>0</v>
      </c>
      <c r="E1721" t="s" s="183">
        <v>5</v>
      </c>
      <c r="F1721" s="184">
        <f>VLOOKUP(B1721,'HOLDS'!C1:T155,5,FALSE)</f>
        <v>185.5</v>
      </c>
      <c r="G1721" s="182">
        <f>_xlfn.SUMIFS('HOLDS'!M1:M155,'HOLDS'!C1:C155,B1721)</f>
        <v>0</v>
      </c>
      <c r="H1721" s="185">
        <f>F1721*G1721</f>
        <v>0</v>
      </c>
      <c r="I1721" s="186">
        <f>'INFO'!$D$6</f>
        <v>0</v>
      </c>
      <c r="J1721" s="186">
        <f>'INFO'!$D$7</f>
        <v>0</v>
      </c>
      <c r="K1721" t="s" s="187">
        <f>'INFO'!$D$8</f>
      </c>
      <c r="L1721" s="186">
        <f>'INFO'!$D$9</f>
        <v>0</v>
      </c>
      <c r="M1721" s="186">
        <f>'INFO'!$D$10</f>
        <v>0</v>
      </c>
      <c r="N1721" t="s" s="187">
        <f>'INFO'!$D$11</f>
      </c>
      <c r="O1721" s="186">
        <f>'INFO'!$D$13</f>
        <v>0</v>
      </c>
      <c r="P1721" s="186">
        <f>'INFO'!$D$14</f>
        <v>0</v>
      </c>
      <c r="Q1721" t="s" s="187">
        <f>'INFO'!$D$15</f>
      </c>
      <c r="R1721" s="188">
        <f>'INFO'!$D$17</f>
      </c>
      <c r="S1721" t="s" s="187">
        <f>'INFO'!$D$18</f>
      </c>
      <c r="T1721" t="s" s="187">
        <f>'INFO'!$D$19</f>
      </c>
      <c r="U1721" s="186">
        <f>'INFO'!$D$22</f>
        <v>0</v>
      </c>
      <c r="V1721" s="186">
        <f>'INFO'!$D$23</f>
        <v>0</v>
      </c>
      <c r="W1721" t="s" s="187">
        <f>'INFO'!$D$24</f>
      </c>
      <c r="X1721" s="186">
        <f>'INFO'!$D$25</f>
        <v>0</v>
      </c>
      <c r="Y1721" s="186">
        <f>'INFO'!$D$26</f>
        <v>0</v>
      </c>
      <c r="Z1721" s="186">
        <f>'INFO'!$D$27</f>
        <v>0</v>
      </c>
      <c r="AA1721" t="s" s="187">
        <f>'INFO'!$D$28</f>
      </c>
      <c r="AB1721" s="186">
        <f>'INFO'!$D$29</f>
        <v>0</v>
      </c>
      <c r="AC1721" s="189">
        <f>'INFO'!$J$10</f>
        <v>0</v>
      </c>
      <c r="AD1721" s="186">
        <f>'INFO'!$J$9</f>
        <v>0</v>
      </c>
      <c r="AE1721" s="191">
        <f>IF($G$1681&gt;0,10*$G$1681/D1721,0)</f>
        <v>0</v>
      </c>
    </row>
    <row r="1722" ht="15.35" customHeight="1">
      <c r="A1722" t="s" s="192">
        <v>581</v>
      </c>
      <c r="B1722" t="s" s="192">
        <v>182</v>
      </c>
      <c r="C1722" s="193">
        <v>10129</v>
      </c>
      <c r="D1722" s="169"/>
      <c r="E1722" t="s" s="194">
        <v>6</v>
      </c>
      <c r="F1722" s="195">
        <f>VLOOKUP(B1722,'HOLDS'!C1:T155,5,FALSE)</f>
        <v>5903</v>
      </c>
      <c r="G1722" s="172">
        <f>_xlfn.SUMIFS('HOLDS'!N1:N155,'HOLDS'!C1:C155,B1722)</f>
        <v>0</v>
      </c>
      <c r="H1722" s="196">
        <f>F1722*G1722</f>
        <v>0</v>
      </c>
      <c r="I1722" s="197">
        <f>'INFO'!$D$6</f>
        <v>0</v>
      </c>
      <c r="J1722" s="197">
        <f>'INFO'!$D$7</f>
        <v>0</v>
      </c>
      <c r="K1722" t="s" s="198">
        <f>'INFO'!$D$8</f>
      </c>
      <c r="L1722" s="197">
        <f>'INFO'!$D$9</f>
        <v>0</v>
      </c>
      <c r="M1722" s="197">
        <f>'INFO'!$D$10</f>
        <v>0</v>
      </c>
      <c r="N1722" t="s" s="198">
        <f>'INFO'!$D$11</f>
      </c>
      <c r="O1722" s="197">
        <f>'INFO'!$D$13</f>
        <v>0</v>
      </c>
      <c r="P1722" s="197">
        <f>'INFO'!$D$14</f>
        <v>0</v>
      </c>
      <c r="Q1722" t="s" s="198">
        <f>'INFO'!$D$15</f>
      </c>
      <c r="R1722" s="199">
        <f>'INFO'!$D$17</f>
      </c>
      <c r="S1722" t="s" s="198">
        <f>'INFO'!$D$18</f>
      </c>
      <c r="T1722" t="s" s="198">
        <f>'INFO'!$D$19</f>
      </c>
      <c r="U1722" s="197">
        <f>'INFO'!$D$22</f>
        <v>0</v>
      </c>
      <c r="V1722" s="197">
        <f>'INFO'!$D$23</f>
        <v>0</v>
      </c>
      <c r="W1722" t="s" s="198">
        <f>'INFO'!$D$24</f>
      </c>
      <c r="X1722" s="197">
        <f>'INFO'!$D$25</f>
        <v>0</v>
      </c>
      <c r="Y1722" s="197">
        <f>'INFO'!$D$26</f>
        <v>0</v>
      </c>
      <c r="Z1722" s="197">
        <f>'INFO'!$D$27</f>
        <v>0</v>
      </c>
      <c r="AA1722" t="s" s="198">
        <f>'INFO'!$D$28</f>
      </c>
      <c r="AB1722" s="197">
        <f>'INFO'!$D$29</f>
        <v>0</v>
      </c>
      <c r="AC1722" s="200">
        <f>'INFO'!$J$10</f>
        <v>0</v>
      </c>
      <c r="AD1722" s="201">
        <f>'INFO'!$J$9</f>
        <v>0</v>
      </c>
      <c r="AE1722" s="179"/>
    </row>
    <row r="1723" ht="15.35" customHeight="1">
      <c r="A1723" t="s" s="180">
        <v>582</v>
      </c>
      <c r="B1723" t="s" s="180">
        <v>184</v>
      </c>
      <c r="C1723" s="181">
        <v>10129</v>
      </c>
      <c r="D1723" s="182">
        <f>_xlfn.SUMIFS('HOLDS'!N1:N155,'HOLDS'!C1:C155,B1723)+_xlfn.SUMIFS('HOLDS'!N1:N155,'HOLDS'!C1:C155,"CH.GR.RDGSET")</f>
        <v>0</v>
      </c>
      <c r="E1723" t="s" s="183">
        <v>6</v>
      </c>
      <c r="F1723" s="184">
        <f>VLOOKUP(B1723,'HOLDS'!C1:T155,5,FALSE)</f>
        <v>160</v>
      </c>
      <c r="G1723" s="182">
        <f>_xlfn.SUMIFS('HOLDS'!N1:N155,'HOLDS'!C1:C155,B1723)</f>
        <v>0</v>
      </c>
      <c r="H1723" s="185">
        <f>F1723*G1723</f>
        <v>0</v>
      </c>
      <c r="I1723" s="186">
        <f>'INFO'!$D$6</f>
        <v>0</v>
      </c>
      <c r="J1723" s="186">
        <f>'INFO'!$D$7</f>
        <v>0</v>
      </c>
      <c r="K1723" t="s" s="187">
        <f>'INFO'!$D$8</f>
      </c>
      <c r="L1723" s="186">
        <f>'INFO'!$D$9</f>
        <v>0</v>
      </c>
      <c r="M1723" s="186">
        <f>'INFO'!$D$10</f>
        <v>0</v>
      </c>
      <c r="N1723" t="s" s="187">
        <f>'INFO'!$D$11</f>
      </c>
      <c r="O1723" s="186">
        <f>'INFO'!$D$13</f>
        <v>0</v>
      </c>
      <c r="P1723" s="186">
        <f>'INFO'!$D$14</f>
        <v>0</v>
      </c>
      <c r="Q1723" t="s" s="187">
        <f>'INFO'!$D$15</f>
      </c>
      <c r="R1723" s="188">
        <f>'INFO'!$D$17</f>
      </c>
      <c r="S1723" t="s" s="187">
        <f>'INFO'!$D$18</f>
      </c>
      <c r="T1723" t="s" s="187">
        <f>'INFO'!$D$19</f>
      </c>
      <c r="U1723" s="186">
        <f>'INFO'!$D$22</f>
        <v>0</v>
      </c>
      <c r="V1723" s="186">
        <f>'INFO'!$D$23</f>
        <v>0</v>
      </c>
      <c r="W1723" t="s" s="187">
        <f>'INFO'!$D$24</f>
      </c>
      <c r="X1723" s="186">
        <f>'INFO'!$D$25</f>
        <v>0</v>
      </c>
      <c r="Y1723" s="186">
        <f>'INFO'!$D$26</f>
        <v>0</v>
      </c>
      <c r="Z1723" s="186">
        <f>'INFO'!$D$27</f>
        <v>0</v>
      </c>
      <c r="AA1723" t="s" s="187">
        <f>'INFO'!$D$28</f>
      </c>
      <c r="AB1723" s="186">
        <f>'INFO'!$D$29</f>
        <v>0</v>
      </c>
      <c r="AC1723" s="189">
        <f>'INFO'!$J$10</f>
        <v>0</v>
      </c>
      <c r="AD1723" s="186">
        <f>'INFO'!$J$9</f>
        <v>0</v>
      </c>
      <c r="AE1723" s="190">
        <f>IF($G$1722&gt;0,10*$G$1722/D1723,0)</f>
        <v>0</v>
      </c>
    </row>
    <row r="1724" ht="15.35" customHeight="1">
      <c r="A1724" t="s" s="180">
        <v>583</v>
      </c>
      <c r="B1724" t="s" s="180">
        <v>186</v>
      </c>
      <c r="C1724" s="181">
        <v>10129</v>
      </c>
      <c r="D1724" s="182">
        <f>_xlfn.SUMIFS('HOLDS'!N1:N155,'HOLDS'!C1:C155,B1724)+_xlfn.SUMIFS('HOLDS'!N1:N155,'HOLDS'!C1:C155,"CH.GR.RDGSET")</f>
        <v>0</v>
      </c>
      <c r="E1724" t="s" s="183">
        <v>6</v>
      </c>
      <c r="F1724" s="184">
        <f>VLOOKUP(B1724,'HOLDS'!C1:T155,5,FALSE)</f>
        <v>141</v>
      </c>
      <c r="G1724" s="182">
        <f>_xlfn.SUMIFS('HOLDS'!N1:N155,'HOLDS'!C1:C155,B1724)</f>
        <v>0</v>
      </c>
      <c r="H1724" s="185">
        <f>F1724*G1724</f>
        <v>0</v>
      </c>
      <c r="I1724" s="186">
        <f>'INFO'!$D$6</f>
        <v>0</v>
      </c>
      <c r="J1724" s="186">
        <f>'INFO'!$D$7</f>
        <v>0</v>
      </c>
      <c r="K1724" t="s" s="187">
        <f>'INFO'!$D$8</f>
      </c>
      <c r="L1724" s="186">
        <f>'INFO'!$D$9</f>
        <v>0</v>
      </c>
      <c r="M1724" s="186">
        <f>'INFO'!$D$10</f>
        <v>0</v>
      </c>
      <c r="N1724" t="s" s="187">
        <f>'INFO'!$D$11</f>
      </c>
      <c r="O1724" s="186">
        <f>'INFO'!$D$13</f>
        <v>0</v>
      </c>
      <c r="P1724" s="186">
        <f>'INFO'!$D$14</f>
        <v>0</v>
      </c>
      <c r="Q1724" t="s" s="187">
        <f>'INFO'!$D$15</f>
      </c>
      <c r="R1724" s="188">
        <f>'INFO'!$D$17</f>
      </c>
      <c r="S1724" t="s" s="187">
        <f>'INFO'!$D$18</f>
      </c>
      <c r="T1724" t="s" s="187">
        <f>'INFO'!$D$19</f>
      </c>
      <c r="U1724" s="186">
        <f>'INFO'!$D$22</f>
        <v>0</v>
      </c>
      <c r="V1724" s="186">
        <f>'INFO'!$D$23</f>
        <v>0</v>
      </c>
      <c r="W1724" t="s" s="187">
        <f>'INFO'!$D$24</f>
      </c>
      <c r="X1724" s="186">
        <f>'INFO'!$D$25</f>
        <v>0</v>
      </c>
      <c r="Y1724" s="186">
        <f>'INFO'!$D$26</f>
        <v>0</v>
      </c>
      <c r="Z1724" s="186">
        <f>'INFO'!$D$27</f>
        <v>0</v>
      </c>
      <c r="AA1724" t="s" s="187">
        <f>'INFO'!$D$28</f>
      </c>
      <c r="AB1724" s="186">
        <f>'INFO'!$D$29</f>
        <v>0</v>
      </c>
      <c r="AC1724" s="189">
        <f>'INFO'!$J$10</f>
        <v>0</v>
      </c>
      <c r="AD1724" s="186">
        <f>'INFO'!$J$9</f>
        <v>0</v>
      </c>
      <c r="AE1724" s="186">
        <f>IF($G$1722&gt;0,10*$G$1722/D1724,0)</f>
        <v>0</v>
      </c>
    </row>
    <row r="1725" ht="15.35" customHeight="1">
      <c r="A1725" t="s" s="180">
        <v>584</v>
      </c>
      <c r="B1725" t="s" s="180">
        <v>188</v>
      </c>
      <c r="C1725" s="181">
        <v>10129</v>
      </c>
      <c r="D1725" s="182">
        <f>_xlfn.SUMIFS('HOLDS'!N1:N155,'HOLDS'!C1:C155,B1725)+_xlfn.SUMIFS('HOLDS'!N1:N155,'HOLDS'!C1:C155,"CH.GR.RDGSET")</f>
        <v>0</v>
      </c>
      <c r="E1725" t="s" s="183">
        <v>6</v>
      </c>
      <c r="F1725" s="184">
        <f>VLOOKUP(B1725,'HOLDS'!C1:T155,5,FALSE)</f>
        <v>154</v>
      </c>
      <c r="G1725" s="182">
        <f>_xlfn.SUMIFS('HOLDS'!N1:N155,'HOLDS'!C1:C155,B1725)</f>
        <v>0</v>
      </c>
      <c r="H1725" s="185">
        <f>F1725*G1725</f>
        <v>0</v>
      </c>
      <c r="I1725" s="186">
        <f>'INFO'!$D$6</f>
        <v>0</v>
      </c>
      <c r="J1725" s="186">
        <f>'INFO'!$D$7</f>
        <v>0</v>
      </c>
      <c r="K1725" t="s" s="187">
        <f>'INFO'!$D$8</f>
      </c>
      <c r="L1725" s="186">
        <f>'INFO'!$D$9</f>
        <v>0</v>
      </c>
      <c r="M1725" s="186">
        <f>'INFO'!$D$10</f>
        <v>0</v>
      </c>
      <c r="N1725" t="s" s="187">
        <f>'INFO'!$D$11</f>
      </c>
      <c r="O1725" s="186">
        <f>'INFO'!$D$13</f>
        <v>0</v>
      </c>
      <c r="P1725" s="186">
        <f>'INFO'!$D$14</f>
        <v>0</v>
      </c>
      <c r="Q1725" t="s" s="187">
        <f>'INFO'!$D$15</f>
      </c>
      <c r="R1725" s="188">
        <f>'INFO'!$D$17</f>
      </c>
      <c r="S1725" t="s" s="187">
        <f>'INFO'!$D$18</f>
      </c>
      <c r="T1725" t="s" s="187">
        <f>'INFO'!$D$19</f>
      </c>
      <c r="U1725" s="186">
        <f>'INFO'!$D$22</f>
        <v>0</v>
      </c>
      <c r="V1725" s="186">
        <f>'INFO'!$D$23</f>
        <v>0</v>
      </c>
      <c r="W1725" t="s" s="187">
        <f>'INFO'!$D$24</f>
      </c>
      <c r="X1725" s="186">
        <f>'INFO'!$D$25</f>
        <v>0</v>
      </c>
      <c r="Y1725" s="186">
        <f>'INFO'!$D$26</f>
        <v>0</v>
      </c>
      <c r="Z1725" s="186">
        <f>'INFO'!$D$27</f>
        <v>0</v>
      </c>
      <c r="AA1725" t="s" s="187">
        <f>'INFO'!$D$28</f>
      </c>
      <c r="AB1725" s="186">
        <f>'INFO'!$D$29</f>
        <v>0</v>
      </c>
      <c r="AC1725" s="189">
        <f>'INFO'!$J$10</f>
        <v>0</v>
      </c>
      <c r="AD1725" s="186">
        <f>'INFO'!$J$9</f>
        <v>0</v>
      </c>
      <c r="AE1725" s="186">
        <f>IF($G$1722&gt;0,10*$G$1722/D1725,0)</f>
        <v>0</v>
      </c>
    </row>
    <row r="1726" ht="15.35" customHeight="1">
      <c r="A1726" t="s" s="180">
        <v>585</v>
      </c>
      <c r="B1726" t="s" s="180">
        <v>190</v>
      </c>
      <c r="C1726" s="181">
        <v>10129</v>
      </c>
      <c r="D1726" s="182">
        <f>_xlfn.SUMIFS('HOLDS'!N1:N155,'HOLDS'!C1:C155,B1726)+_xlfn.SUMIFS('HOLDS'!N1:N155,'HOLDS'!C1:C155,"CH.GR.RDGSET")</f>
        <v>0</v>
      </c>
      <c r="E1726" t="s" s="183">
        <v>6</v>
      </c>
      <c r="F1726" s="184">
        <f>VLOOKUP(B1726,'HOLDS'!C1:T155,5,FALSE)</f>
        <v>123</v>
      </c>
      <c r="G1726" s="182">
        <f>_xlfn.SUMIFS('HOLDS'!N1:N155,'HOLDS'!C1:C155,B1726)</f>
        <v>0</v>
      </c>
      <c r="H1726" s="185">
        <f>F1726*G1726</f>
        <v>0</v>
      </c>
      <c r="I1726" s="186">
        <f>'INFO'!$D$6</f>
        <v>0</v>
      </c>
      <c r="J1726" s="186">
        <f>'INFO'!$D$7</f>
        <v>0</v>
      </c>
      <c r="K1726" t="s" s="187">
        <f>'INFO'!$D$8</f>
      </c>
      <c r="L1726" s="186">
        <f>'INFO'!$D$9</f>
        <v>0</v>
      </c>
      <c r="M1726" s="186">
        <f>'INFO'!$D$10</f>
        <v>0</v>
      </c>
      <c r="N1726" t="s" s="187">
        <f>'INFO'!$D$11</f>
      </c>
      <c r="O1726" s="186">
        <f>'INFO'!$D$13</f>
        <v>0</v>
      </c>
      <c r="P1726" s="186">
        <f>'INFO'!$D$14</f>
        <v>0</v>
      </c>
      <c r="Q1726" t="s" s="187">
        <f>'INFO'!$D$15</f>
      </c>
      <c r="R1726" s="188">
        <f>'INFO'!$D$17</f>
      </c>
      <c r="S1726" t="s" s="187">
        <f>'INFO'!$D$18</f>
      </c>
      <c r="T1726" t="s" s="187">
        <f>'INFO'!$D$19</f>
      </c>
      <c r="U1726" s="186">
        <f>'INFO'!$D$22</f>
        <v>0</v>
      </c>
      <c r="V1726" s="186">
        <f>'INFO'!$D$23</f>
        <v>0</v>
      </c>
      <c r="W1726" t="s" s="187">
        <f>'INFO'!$D$24</f>
      </c>
      <c r="X1726" s="186">
        <f>'INFO'!$D$25</f>
        <v>0</v>
      </c>
      <c r="Y1726" s="186">
        <f>'INFO'!$D$26</f>
        <v>0</v>
      </c>
      <c r="Z1726" s="186">
        <f>'INFO'!$D$27</f>
        <v>0</v>
      </c>
      <c r="AA1726" t="s" s="187">
        <f>'INFO'!$D$28</f>
      </c>
      <c r="AB1726" s="186">
        <f>'INFO'!$D$29</f>
        <v>0</v>
      </c>
      <c r="AC1726" s="189">
        <f>'INFO'!$J$10</f>
        <v>0</v>
      </c>
      <c r="AD1726" s="186">
        <f>'INFO'!$J$9</f>
        <v>0</v>
      </c>
      <c r="AE1726" s="186">
        <f>IF($G$1722&gt;0,10*$G$1722/D1726,0)</f>
        <v>0</v>
      </c>
    </row>
    <row r="1727" ht="15.35" customHeight="1">
      <c r="A1727" t="s" s="180">
        <v>586</v>
      </c>
      <c r="B1727" t="s" s="180">
        <v>192</v>
      </c>
      <c r="C1727" s="181">
        <v>10129</v>
      </c>
      <c r="D1727" s="182">
        <f>_xlfn.SUMIFS('HOLDS'!N1:N155,'HOLDS'!C1:C155,B1727)+_xlfn.SUMIFS('HOLDS'!N1:N155,'HOLDS'!C1:C155,"CH.GR.RDGSET")</f>
        <v>0</v>
      </c>
      <c r="E1727" t="s" s="183">
        <v>6</v>
      </c>
      <c r="F1727" s="184">
        <f>VLOOKUP(B1727,'HOLDS'!C1:T155,5,FALSE)</f>
        <v>177.5</v>
      </c>
      <c r="G1727" s="182">
        <f>_xlfn.SUMIFS('HOLDS'!N1:N155,'HOLDS'!C1:C155,B1727)</f>
        <v>0</v>
      </c>
      <c r="H1727" s="185">
        <f>F1727*G1727</f>
        <v>0</v>
      </c>
      <c r="I1727" s="186">
        <f>'INFO'!$D$6</f>
        <v>0</v>
      </c>
      <c r="J1727" s="186">
        <f>'INFO'!$D$7</f>
        <v>0</v>
      </c>
      <c r="K1727" t="s" s="187">
        <f>'INFO'!$D$8</f>
      </c>
      <c r="L1727" s="186">
        <f>'INFO'!$D$9</f>
        <v>0</v>
      </c>
      <c r="M1727" s="186">
        <f>'INFO'!$D$10</f>
        <v>0</v>
      </c>
      <c r="N1727" t="s" s="187">
        <f>'INFO'!$D$11</f>
      </c>
      <c r="O1727" s="186">
        <f>'INFO'!$D$13</f>
        <v>0</v>
      </c>
      <c r="P1727" s="186">
        <f>'INFO'!$D$14</f>
        <v>0</v>
      </c>
      <c r="Q1727" t="s" s="187">
        <f>'INFO'!$D$15</f>
      </c>
      <c r="R1727" s="188">
        <f>'INFO'!$D$17</f>
      </c>
      <c r="S1727" t="s" s="187">
        <f>'INFO'!$D$18</f>
      </c>
      <c r="T1727" t="s" s="187">
        <f>'INFO'!$D$19</f>
      </c>
      <c r="U1727" s="186">
        <f>'INFO'!$D$22</f>
        <v>0</v>
      </c>
      <c r="V1727" s="186">
        <f>'INFO'!$D$23</f>
        <v>0</v>
      </c>
      <c r="W1727" t="s" s="187">
        <f>'INFO'!$D$24</f>
      </c>
      <c r="X1727" s="186">
        <f>'INFO'!$D$25</f>
        <v>0</v>
      </c>
      <c r="Y1727" s="186">
        <f>'INFO'!$D$26</f>
        <v>0</v>
      </c>
      <c r="Z1727" s="186">
        <f>'INFO'!$D$27</f>
        <v>0</v>
      </c>
      <c r="AA1727" t="s" s="187">
        <f>'INFO'!$D$28</f>
      </c>
      <c r="AB1727" s="186">
        <f>'INFO'!$D$29</f>
        <v>0</v>
      </c>
      <c r="AC1727" s="189">
        <f>'INFO'!$J$10</f>
        <v>0</v>
      </c>
      <c r="AD1727" s="186">
        <f>'INFO'!$J$9</f>
        <v>0</v>
      </c>
      <c r="AE1727" s="186">
        <f>IF($G$1722&gt;0,10*$G$1722/D1727,0)</f>
        <v>0</v>
      </c>
    </row>
    <row r="1728" ht="15.35" customHeight="1">
      <c r="A1728" t="s" s="180">
        <v>587</v>
      </c>
      <c r="B1728" t="s" s="180">
        <v>194</v>
      </c>
      <c r="C1728" s="181">
        <v>10129</v>
      </c>
      <c r="D1728" s="182">
        <f>_xlfn.SUMIFS('HOLDS'!N1:N155,'HOLDS'!C1:C155,B1728)+_xlfn.SUMIFS('HOLDS'!N1:N155,'HOLDS'!C1:C155,"CH.GR.RDGSET")</f>
        <v>0</v>
      </c>
      <c r="E1728" t="s" s="183">
        <v>6</v>
      </c>
      <c r="F1728" s="184">
        <f>VLOOKUP(B1728,'HOLDS'!C1:T155,5,FALSE)</f>
        <v>129</v>
      </c>
      <c r="G1728" s="182">
        <f>_xlfn.SUMIFS('HOLDS'!N1:N155,'HOLDS'!C1:C155,B1728)</f>
        <v>0</v>
      </c>
      <c r="H1728" s="185">
        <f>F1728*G1728</f>
        <v>0</v>
      </c>
      <c r="I1728" s="186">
        <f>'INFO'!$D$6</f>
        <v>0</v>
      </c>
      <c r="J1728" s="186">
        <f>'INFO'!$D$7</f>
        <v>0</v>
      </c>
      <c r="K1728" t="s" s="187">
        <f>'INFO'!$D$8</f>
      </c>
      <c r="L1728" s="186">
        <f>'INFO'!$D$9</f>
        <v>0</v>
      </c>
      <c r="M1728" s="186">
        <f>'INFO'!$D$10</f>
        <v>0</v>
      </c>
      <c r="N1728" t="s" s="187">
        <f>'INFO'!$D$11</f>
      </c>
      <c r="O1728" s="186">
        <f>'INFO'!$D$13</f>
        <v>0</v>
      </c>
      <c r="P1728" s="186">
        <f>'INFO'!$D$14</f>
        <v>0</v>
      </c>
      <c r="Q1728" t="s" s="187">
        <f>'INFO'!$D$15</f>
      </c>
      <c r="R1728" s="188">
        <f>'INFO'!$D$17</f>
      </c>
      <c r="S1728" t="s" s="187">
        <f>'INFO'!$D$18</f>
      </c>
      <c r="T1728" t="s" s="187">
        <f>'INFO'!$D$19</f>
      </c>
      <c r="U1728" s="186">
        <f>'INFO'!$D$22</f>
        <v>0</v>
      </c>
      <c r="V1728" s="186">
        <f>'INFO'!$D$23</f>
        <v>0</v>
      </c>
      <c r="W1728" t="s" s="187">
        <f>'INFO'!$D$24</f>
      </c>
      <c r="X1728" s="186">
        <f>'INFO'!$D$25</f>
        <v>0</v>
      </c>
      <c r="Y1728" s="186">
        <f>'INFO'!$D$26</f>
        <v>0</v>
      </c>
      <c r="Z1728" s="186">
        <f>'INFO'!$D$27</f>
        <v>0</v>
      </c>
      <c r="AA1728" t="s" s="187">
        <f>'INFO'!$D$28</f>
      </c>
      <c r="AB1728" s="186">
        <f>'INFO'!$D$29</f>
        <v>0</v>
      </c>
      <c r="AC1728" s="189">
        <f>'INFO'!$J$10</f>
        <v>0</v>
      </c>
      <c r="AD1728" s="186">
        <f>'INFO'!$J$9</f>
        <v>0</v>
      </c>
      <c r="AE1728" s="186">
        <f>IF($G$1722&gt;0,10*$G$1722/D1728,0)</f>
        <v>0</v>
      </c>
    </row>
    <row r="1729" ht="15.35" customHeight="1">
      <c r="A1729" t="s" s="180">
        <v>588</v>
      </c>
      <c r="B1729" t="s" s="180">
        <v>196</v>
      </c>
      <c r="C1729" s="181">
        <v>10129</v>
      </c>
      <c r="D1729" s="182">
        <f>_xlfn.SUMIFS('HOLDS'!N1:N155,'HOLDS'!C1:C155,B1729)+_xlfn.SUMIFS('HOLDS'!N1:N155,'HOLDS'!C1:C155,"CH.GR.RDGSET")</f>
        <v>0</v>
      </c>
      <c r="E1729" t="s" s="183">
        <v>6</v>
      </c>
      <c r="F1729" s="184">
        <f>VLOOKUP(B1729,'HOLDS'!C1:T155,5,FALSE)</f>
        <v>149.5</v>
      </c>
      <c r="G1729" s="182">
        <f>_xlfn.SUMIFS('HOLDS'!N1:N155,'HOLDS'!C1:C155,B1729)</f>
        <v>0</v>
      </c>
      <c r="H1729" s="185">
        <f>F1729*G1729</f>
        <v>0</v>
      </c>
      <c r="I1729" s="186">
        <f>'INFO'!$D$6</f>
        <v>0</v>
      </c>
      <c r="J1729" s="186">
        <f>'INFO'!$D$7</f>
        <v>0</v>
      </c>
      <c r="K1729" t="s" s="187">
        <f>'INFO'!$D$8</f>
      </c>
      <c r="L1729" s="186">
        <f>'INFO'!$D$9</f>
        <v>0</v>
      </c>
      <c r="M1729" s="186">
        <f>'INFO'!$D$10</f>
        <v>0</v>
      </c>
      <c r="N1729" t="s" s="187">
        <f>'INFO'!$D$11</f>
      </c>
      <c r="O1729" s="186">
        <f>'INFO'!$D$13</f>
        <v>0</v>
      </c>
      <c r="P1729" s="186">
        <f>'INFO'!$D$14</f>
        <v>0</v>
      </c>
      <c r="Q1729" t="s" s="187">
        <f>'INFO'!$D$15</f>
      </c>
      <c r="R1729" s="188">
        <f>'INFO'!$D$17</f>
      </c>
      <c r="S1729" t="s" s="187">
        <f>'INFO'!$D$18</f>
      </c>
      <c r="T1729" t="s" s="187">
        <f>'INFO'!$D$19</f>
      </c>
      <c r="U1729" s="186">
        <f>'INFO'!$D$22</f>
        <v>0</v>
      </c>
      <c r="V1729" s="186">
        <f>'INFO'!$D$23</f>
        <v>0</v>
      </c>
      <c r="W1729" t="s" s="187">
        <f>'INFO'!$D$24</f>
      </c>
      <c r="X1729" s="186">
        <f>'INFO'!$D$25</f>
        <v>0</v>
      </c>
      <c r="Y1729" s="186">
        <f>'INFO'!$D$26</f>
        <v>0</v>
      </c>
      <c r="Z1729" s="186">
        <f>'INFO'!$D$27</f>
        <v>0</v>
      </c>
      <c r="AA1729" t="s" s="187">
        <f>'INFO'!$D$28</f>
      </c>
      <c r="AB1729" s="186">
        <f>'INFO'!$D$29</f>
        <v>0</v>
      </c>
      <c r="AC1729" s="189">
        <f>'INFO'!$J$10</f>
        <v>0</v>
      </c>
      <c r="AD1729" s="186">
        <f>'INFO'!$J$9</f>
        <v>0</v>
      </c>
      <c r="AE1729" s="186">
        <f>IF($G$1722&gt;0,10*$G$1722/D1729,0)</f>
        <v>0</v>
      </c>
    </row>
    <row r="1730" ht="15.35" customHeight="1">
      <c r="A1730" t="s" s="180">
        <v>589</v>
      </c>
      <c r="B1730" t="s" s="180">
        <v>198</v>
      </c>
      <c r="C1730" s="181">
        <v>10129</v>
      </c>
      <c r="D1730" s="182">
        <f>_xlfn.SUMIFS('HOLDS'!N1:N155,'HOLDS'!C1:C155,B1730)+_xlfn.SUMIFS('HOLDS'!N1:N155,'HOLDS'!C1:C155,"CH.GR.RDGSET")</f>
        <v>0</v>
      </c>
      <c r="E1730" t="s" s="183">
        <v>6</v>
      </c>
      <c r="F1730" s="184">
        <f>VLOOKUP(B1730,'HOLDS'!C1:T155,5,FALSE)</f>
        <v>123</v>
      </c>
      <c r="G1730" s="182">
        <f>_xlfn.SUMIFS('HOLDS'!N1:N155,'HOLDS'!C1:C155,B1730)</f>
        <v>0</v>
      </c>
      <c r="H1730" s="185">
        <f>F1730*G1730</f>
        <v>0</v>
      </c>
      <c r="I1730" s="186">
        <f>'INFO'!$D$6</f>
        <v>0</v>
      </c>
      <c r="J1730" s="186">
        <f>'INFO'!$D$7</f>
        <v>0</v>
      </c>
      <c r="K1730" t="s" s="187">
        <f>'INFO'!$D$8</f>
      </c>
      <c r="L1730" s="186">
        <f>'INFO'!$D$9</f>
        <v>0</v>
      </c>
      <c r="M1730" s="186">
        <f>'INFO'!$D$10</f>
        <v>0</v>
      </c>
      <c r="N1730" t="s" s="187">
        <f>'INFO'!$D$11</f>
      </c>
      <c r="O1730" s="186">
        <f>'INFO'!$D$13</f>
        <v>0</v>
      </c>
      <c r="P1730" s="186">
        <f>'INFO'!$D$14</f>
        <v>0</v>
      </c>
      <c r="Q1730" t="s" s="187">
        <f>'INFO'!$D$15</f>
      </c>
      <c r="R1730" s="188">
        <f>'INFO'!$D$17</f>
      </c>
      <c r="S1730" t="s" s="187">
        <f>'INFO'!$D$18</f>
      </c>
      <c r="T1730" t="s" s="187">
        <f>'INFO'!$D$19</f>
      </c>
      <c r="U1730" s="186">
        <f>'INFO'!$D$22</f>
        <v>0</v>
      </c>
      <c r="V1730" s="186">
        <f>'INFO'!$D$23</f>
        <v>0</v>
      </c>
      <c r="W1730" t="s" s="187">
        <f>'INFO'!$D$24</f>
      </c>
      <c r="X1730" s="186">
        <f>'INFO'!$D$25</f>
        <v>0</v>
      </c>
      <c r="Y1730" s="186">
        <f>'INFO'!$D$26</f>
        <v>0</v>
      </c>
      <c r="Z1730" s="186">
        <f>'INFO'!$D$27</f>
        <v>0</v>
      </c>
      <c r="AA1730" t="s" s="187">
        <f>'INFO'!$D$28</f>
      </c>
      <c r="AB1730" s="186">
        <f>'INFO'!$D$29</f>
        <v>0</v>
      </c>
      <c r="AC1730" s="189">
        <f>'INFO'!$J$10</f>
        <v>0</v>
      </c>
      <c r="AD1730" s="186">
        <f>'INFO'!$J$9</f>
        <v>0</v>
      </c>
      <c r="AE1730" s="186">
        <f>IF($G$1722&gt;0,10*$G$1722/D1730,0)</f>
        <v>0</v>
      </c>
    </row>
    <row r="1731" ht="15.35" customHeight="1">
      <c r="A1731" t="s" s="180">
        <v>590</v>
      </c>
      <c r="B1731" t="s" s="180">
        <v>200</v>
      </c>
      <c r="C1731" s="181">
        <v>10129</v>
      </c>
      <c r="D1731" s="182">
        <f>_xlfn.SUMIFS('HOLDS'!N1:N155,'HOLDS'!C1:C155,B1731)+_xlfn.SUMIFS('HOLDS'!N1:N155,'HOLDS'!C1:C155,"CH.GR.RDGSET")</f>
        <v>0</v>
      </c>
      <c r="E1731" t="s" s="183">
        <v>6</v>
      </c>
      <c r="F1731" s="184">
        <f>VLOOKUP(B1731,'HOLDS'!C1:T155,5,FALSE)</f>
        <v>165</v>
      </c>
      <c r="G1731" s="182">
        <f>_xlfn.SUMIFS('HOLDS'!N1:N155,'HOLDS'!C1:C155,B1731)</f>
        <v>0</v>
      </c>
      <c r="H1731" s="185">
        <f>F1731*G1731</f>
        <v>0</v>
      </c>
      <c r="I1731" s="186">
        <f>'INFO'!$D$6</f>
        <v>0</v>
      </c>
      <c r="J1731" s="186">
        <f>'INFO'!$D$7</f>
        <v>0</v>
      </c>
      <c r="K1731" t="s" s="187">
        <f>'INFO'!$D$8</f>
      </c>
      <c r="L1731" s="186">
        <f>'INFO'!$D$9</f>
        <v>0</v>
      </c>
      <c r="M1731" s="186">
        <f>'INFO'!$D$10</f>
        <v>0</v>
      </c>
      <c r="N1731" t="s" s="187">
        <f>'INFO'!$D$11</f>
      </c>
      <c r="O1731" s="186">
        <f>'INFO'!$D$13</f>
        <v>0</v>
      </c>
      <c r="P1731" s="186">
        <f>'INFO'!$D$14</f>
        <v>0</v>
      </c>
      <c r="Q1731" t="s" s="187">
        <f>'INFO'!$D$15</f>
      </c>
      <c r="R1731" s="188">
        <f>'INFO'!$D$17</f>
      </c>
      <c r="S1731" t="s" s="187">
        <f>'INFO'!$D$18</f>
      </c>
      <c r="T1731" t="s" s="187">
        <f>'INFO'!$D$19</f>
      </c>
      <c r="U1731" s="186">
        <f>'INFO'!$D$22</f>
        <v>0</v>
      </c>
      <c r="V1731" s="186">
        <f>'INFO'!$D$23</f>
        <v>0</v>
      </c>
      <c r="W1731" t="s" s="187">
        <f>'INFO'!$D$24</f>
      </c>
      <c r="X1731" s="186">
        <f>'INFO'!$D$25</f>
        <v>0</v>
      </c>
      <c r="Y1731" s="186">
        <f>'INFO'!$D$26</f>
        <v>0</v>
      </c>
      <c r="Z1731" s="186">
        <f>'INFO'!$D$27</f>
        <v>0</v>
      </c>
      <c r="AA1731" t="s" s="187">
        <f>'INFO'!$D$28</f>
      </c>
      <c r="AB1731" s="186">
        <f>'INFO'!$D$29</f>
        <v>0</v>
      </c>
      <c r="AC1731" s="189">
        <f>'INFO'!$J$10</f>
        <v>0</v>
      </c>
      <c r="AD1731" s="186">
        <f>'INFO'!$J$9</f>
        <v>0</v>
      </c>
      <c r="AE1731" s="186">
        <f>IF($G$1722&gt;0,10*$G$1722/D1731,0)</f>
        <v>0</v>
      </c>
    </row>
    <row r="1732" ht="15.35" customHeight="1">
      <c r="A1732" t="s" s="180">
        <v>591</v>
      </c>
      <c r="B1732" t="s" s="180">
        <v>202</v>
      </c>
      <c r="C1732" s="181">
        <v>10129</v>
      </c>
      <c r="D1732" s="182">
        <f>_xlfn.SUMIFS('HOLDS'!N1:N155,'HOLDS'!C1:C155,B1732)+_xlfn.SUMIFS('HOLDS'!N1:N155,'HOLDS'!C1:C155,"CH.GR.RDGSET")</f>
        <v>0</v>
      </c>
      <c r="E1732" t="s" s="183">
        <v>6</v>
      </c>
      <c r="F1732" s="184">
        <f>VLOOKUP(B1732,'HOLDS'!C1:T155,5,FALSE)</f>
        <v>203</v>
      </c>
      <c r="G1732" s="182">
        <f>_xlfn.SUMIFS('HOLDS'!N1:N155,'HOLDS'!C1:C155,B1732)</f>
        <v>0</v>
      </c>
      <c r="H1732" s="185">
        <f>F1732*G1732</f>
        <v>0</v>
      </c>
      <c r="I1732" s="186">
        <f>'INFO'!$D$6</f>
        <v>0</v>
      </c>
      <c r="J1732" s="186">
        <f>'INFO'!$D$7</f>
        <v>0</v>
      </c>
      <c r="K1732" t="s" s="187">
        <f>'INFO'!$D$8</f>
      </c>
      <c r="L1732" s="186">
        <f>'INFO'!$D$9</f>
        <v>0</v>
      </c>
      <c r="M1732" s="186">
        <f>'INFO'!$D$10</f>
        <v>0</v>
      </c>
      <c r="N1732" t="s" s="187">
        <f>'INFO'!$D$11</f>
      </c>
      <c r="O1732" s="186">
        <f>'INFO'!$D$13</f>
        <v>0</v>
      </c>
      <c r="P1732" s="186">
        <f>'INFO'!$D$14</f>
        <v>0</v>
      </c>
      <c r="Q1732" t="s" s="187">
        <f>'INFO'!$D$15</f>
      </c>
      <c r="R1732" s="188">
        <f>'INFO'!$D$17</f>
      </c>
      <c r="S1732" t="s" s="187">
        <f>'INFO'!$D$18</f>
      </c>
      <c r="T1732" t="s" s="187">
        <f>'INFO'!$D$19</f>
      </c>
      <c r="U1732" s="186">
        <f>'INFO'!$D$22</f>
        <v>0</v>
      </c>
      <c r="V1732" s="186">
        <f>'INFO'!$D$23</f>
        <v>0</v>
      </c>
      <c r="W1732" t="s" s="187">
        <f>'INFO'!$D$24</f>
      </c>
      <c r="X1732" s="186">
        <f>'INFO'!$D$25</f>
        <v>0</v>
      </c>
      <c r="Y1732" s="186">
        <f>'INFO'!$D$26</f>
        <v>0</v>
      </c>
      <c r="Z1732" s="186">
        <f>'INFO'!$D$27</f>
        <v>0</v>
      </c>
      <c r="AA1732" t="s" s="187">
        <f>'INFO'!$D$28</f>
      </c>
      <c r="AB1732" s="186">
        <f>'INFO'!$D$29</f>
        <v>0</v>
      </c>
      <c r="AC1732" s="189">
        <f>'INFO'!$J$10</f>
        <v>0</v>
      </c>
      <c r="AD1732" s="186">
        <f>'INFO'!$J$9</f>
        <v>0</v>
      </c>
      <c r="AE1732" s="186">
        <f>IF($G$1722&gt;0,10*$G$1722/D1732,0)</f>
        <v>0</v>
      </c>
    </row>
    <row r="1733" ht="15.35" customHeight="1">
      <c r="A1733" t="s" s="180">
        <v>592</v>
      </c>
      <c r="B1733" t="s" s="180">
        <v>205</v>
      </c>
      <c r="C1733" s="181">
        <v>10129</v>
      </c>
      <c r="D1733" s="182">
        <f>_xlfn.SUMIFS('HOLDS'!N1:N155,'HOLDS'!C1:C155,B1733)+_xlfn.SUMIFS('HOLDS'!N1:N155,'HOLDS'!C1:C155,"CH.GR.RDGSET")</f>
        <v>0</v>
      </c>
      <c r="E1733" t="s" s="183">
        <v>6</v>
      </c>
      <c r="F1733" s="184">
        <f>VLOOKUP(B1733,'HOLDS'!C1:T155,5,FALSE)</f>
        <v>195.5</v>
      </c>
      <c r="G1733" s="182">
        <f>_xlfn.SUMIFS('HOLDS'!N1:N155,'HOLDS'!C1:C155,B1733)</f>
        <v>0</v>
      </c>
      <c r="H1733" s="185">
        <f>F1733*G1733</f>
        <v>0</v>
      </c>
      <c r="I1733" s="186">
        <f>'INFO'!$D$6</f>
        <v>0</v>
      </c>
      <c r="J1733" s="186">
        <f>'INFO'!$D$7</f>
        <v>0</v>
      </c>
      <c r="K1733" t="s" s="187">
        <f>'INFO'!$D$8</f>
      </c>
      <c r="L1733" s="186">
        <f>'INFO'!$D$9</f>
        <v>0</v>
      </c>
      <c r="M1733" s="186">
        <f>'INFO'!$D$10</f>
        <v>0</v>
      </c>
      <c r="N1733" t="s" s="187">
        <f>'INFO'!$D$11</f>
      </c>
      <c r="O1733" s="186">
        <f>'INFO'!$D$13</f>
        <v>0</v>
      </c>
      <c r="P1733" s="186">
        <f>'INFO'!$D$14</f>
        <v>0</v>
      </c>
      <c r="Q1733" t="s" s="187">
        <f>'INFO'!$D$15</f>
      </c>
      <c r="R1733" s="188">
        <f>'INFO'!$D$17</f>
      </c>
      <c r="S1733" t="s" s="187">
        <f>'INFO'!$D$18</f>
      </c>
      <c r="T1733" t="s" s="187">
        <f>'INFO'!$D$19</f>
      </c>
      <c r="U1733" s="186">
        <f>'INFO'!$D$22</f>
        <v>0</v>
      </c>
      <c r="V1733" s="186">
        <f>'INFO'!$D$23</f>
        <v>0</v>
      </c>
      <c r="W1733" t="s" s="187">
        <f>'INFO'!$D$24</f>
      </c>
      <c r="X1733" s="186">
        <f>'INFO'!$D$25</f>
        <v>0</v>
      </c>
      <c r="Y1733" s="186">
        <f>'INFO'!$D$26</f>
        <v>0</v>
      </c>
      <c r="Z1733" s="186">
        <f>'INFO'!$D$27</f>
        <v>0</v>
      </c>
      <c r="AA1733" t="s" s="187">
        <f>'INFO'!$D$28</f>
      </c>
      <c r="AB1733" s="186">
        <f>'INFO'!$D$29</f>
        <v>0</v>
      </c>
      <c r="AC1733" s="189">
        <f>'INFO'!$J$10</f>
        <v>0</v>
      </c>
      <c r="AD1733" s="186">
        <f>'INFO'!$J$9</f>
        <v>0</v>
      </c>
      <c r="AE1733" s="186">
        <f>IF($G$1722&gt;0,10*$G$1722/D1733,0)</f>
        <v>0</v>
      </c>
    </row>
    <row r="1734" ht="15.35" customHeight="1">
      <c r="A1734" t="s" s="180">
        <v>593</v>
      </c>
      <c r="B1734" t="s" s="180">
        <v>207</v>
      </c>
      <c r="C1734" s="181">
        <v>10129</v>
      </c>
      <c r="D1734" s="182">
        <f>_xlfn.SUMIFS('HOLDS'!N1:N155,'HOLDS'!C1:C155,B1734)+_xlfn.SUMIFS('HOLDS'!N1:N155,'HOLDS'!C1:C155,"CH.GR.RDGSET")</f>
        <v>0</v>
      </c>
      <c r="E1734" t="s" s="183">
        <v>6</v>
      </c>
      <c r="F1734" s="184">
        <f>VLOOKUP(B1734,'HOLDS'!C1:T155,5,FALSE)</f>
        <v>237</v>
      </c>
      <c r="G1734" s="182">
        <f>_xlfn.SUMIFS('HOLDS'!N1:N155,'HOLDS'!C1:C155,B1734)</f>
        <v>0</v>
      </c>
      <c r="H1734" s="185">
        <f>F1734*G1734</f>
        <v>0</v>
      </c>
      <c r="I1734" s="186">
        <f>'INFO'!$D$6</f>
        <v>0</v>
      </c>
      <c r="J1734" s="186">
        <f>'INFO'!$D$7</f>
        <v>0</v>
      </c>
      <c r="K1734" t="s" s="187">
        <f>'INFO'!$D$8</f>
      </c>
      <c r="L1734" s="186">
        <f>'INFO'!$D$9</f>
        <v>0</v>
      </c>
      <c r="M1734" s="186">
        <f>'INFO'!$D$10</f>
        <v>0</v>
      </c>
      <c r="N1734" t="s" s="187">
        <f>'INFO'!$D$11</f>
      </c>
      <c r="O1734" s="186">
        <f>'INFO'!$D$13</f>
        <v>0</v>
      </c>
      <c r="P1734" s="186">
        <f>'INFO'!$D$14</f>
        <v>0</v>
      </c>
      <c r="Q1734" t="s" s="187">
        <f>'INFO'!$D$15</f>
      </c>
      <c r="R1734" s="188">
        <f>'INFO'!$D$17</f>
      </c>
      <c r="S1734" t="s" s="187">
        <f>'INFO'!$D$18</f>
      </c>
      <c r="T1734" t="s" s="187">
        <f>'INFO'!$D$19</f>
      </c>
      <c r="U1734" s="186">
        <f>'INFO'!$D$22</f>
        <v>0</v>
      </c>
      <c r="V1734" s="186">
        <f>'INFO'!$D$23</f>
        <v>0</v>
      </c>
      <c r="W1734" t="s" s="187">
        <f>'INFO'!$D$24</f>
      </c>
      <c r="X1734" s="186">
        <f>'INFO'!$D$25</f>
        <v>0</v>
      </c>
      <c r="Y1734" s="186">
        <f>'INFO'!$D$26</f>
        <v>0</v>
      </c>
      <c r="Z1734" s="186">
        <f>'INFO'!$D$27</f>
        <v>0</v>
      </c>
      <c r="AA1734" t="s" s="187">
        <f>'INFO'!$D$28</f>
      </c>
      <c r="AB1734" s="186">
        <f>'INFO'!$D$29</f>
        <v>0</v>
      </c>
      <c r="AC1734" s="189">
        <f>'INFO'!$J$10</f>
        <v>0</v>
      </c>
      <c r="AD1734" s="186">
        <f>'INFO'!$J$9</f>
        <v>0</v>
      </c>
      <c r="AE1734" s="186">
        <f>IF($G$1722&gt;0,10*$G$1722/D1734,0)</f>
        <v>0</v>
      </c>
    </row>
    <row r="1735" ht="15.35" customHeight="1">
      <c r="A1735" t="s" s="180">
        <v>594</v>
      </c>
      <c r="B1735" t="s" s="180">
        <v>209</v>
      </c>
      <c r="C1735" s="181">
        <v>10129</v>
      </c>
      <c r="D1735" s="182">
        <f>_xlfn.SUMIFS('HOLDS'!N1:N155,'HOLDS'!C1:C155,B1735)+_xlfn.SUMIFS('HOLDS'!N1:N155,'HOLDS'!C1:C155,"CH.GR.RDGSET")</f>
        <v>0</v>
      </c>
      <c r="E1735" t="s" s="183">
        <v>6</v>
      </c>
      <c r="F1735" s="184">
        <f>VLOOKUP(B1735,'HOLDS'!C1:T155,5,FALSE)</f>
        <v>210.5</v>
      </c>
      <c r="G1735" s="182">
        <f>_xlfn.SUMIFS('HOLDS'!N1:N155,'HOLDS'!C1:C155,B1735)</f>
        <v>0</v>
      </c>
      <c r="H1735" s="185">
        <f>F1735*G1735</f>
        <v>0</v>
      </c>
      <c r="I1735" s="186">
        <f>'INFO'!$D$6</f>
        <v>0</v>
      </c>
      <c r="J1735" s="186">
        <f>'INFO'!$D$7</f>
        <v>0</v>
      </c>
      <c r="K1735" t="s" s="187">
        <f>'INFO'!$D$8</f>
      </c>
      <c r="L1735" s="186">
        <f>'INFO'!$D$9</f>
        <v>0</v>
      </c>
      <c r="M1735" s="186">
        <f>'INFO'!$D$10</f>
        <v>0</v>
      </c>
      <c r="N1735" t="s" s="187">
        <f>'INFO'!$D$11</f>
      </c>
      <c r="O1735" s="186">
        <f>'INFO'!$D$13</f>
        <v>0</v>
      </c>
      <c r="P1735" s="186">
        <f>'INFO'!$D$14</f>
        <v>0</v>
      </c>
      <c r="Q1735" t="s" s="187">
        <f>'INFO'!$D$15</f>
      </c>
      <c r="R1735" s="188">
        <f>'INFO'!$D$17</f>
      </c>
      <c r="S1735" t="s" s="187">
        <f>'INFO'!$D$18</f>
      </c>
      <c r="T1735" t="s" s="187">
        <f>'INFO'!$D$19</f>
      </c>
      <c r="U1735" s="186">
        <f>'INFO'!$D$22</f>
        <v>0</v>
      </c>
      <c r="V1735" s="186">
        <f>'INFO'!$D$23</f>
        <v>0</v>
      </c>
      <c r="W1735" t="s" s="187">
        <f>'INFO'!$D$24</f>
      </c>
      <c r="X1735" s="186">
        <f>'INFO'!$D$25</f>
        <v>0</v>
      </c>
      <c r="Y1735" s="186">
        <f>'INFO'!$D$26</f>
        <v>0</v>
      </c>
      <c r="Z1735" s="186">
        <f>'INFO'!$D$27</f>
        <v>0</v>
      </c>
      <c r="AA1735" t="s" s="187">
        <f>'INFO'!$D$28</f>
      </c>
      <c r="AB1735" s="186">
        <f>'INFO'!$D$29</f>
        <v>0</v>
      </c>
      <c r="AC1735" s="189">
        <f>'INFO'!$J$10</f>
        <v>0</v>
      </c>
      <c r="AD1735" s="186">
        <f>'INFO'!$J$9</f>
        <v>0</v>
      </c>
      <c r="AE1735" s="186">
        <f>IF($G$1722&gt;0,10*$G$1722/D1735,0)</f>
        <v>0</v>
      </c>
    </row>
    <row r="1736" ht="15.35" customHeight="1">
      <c r="A1736" t="s" s="180">
        <v>595</v>
      </c>
      <c r="B1736" t="s" s="180">
        <v>211</v>
      </c>
      <c r="C1736" s="181">
        <v>10129</v>
      </c>
      <c r="D1736" s="182">
        <f>_xlfn.SUMIFS('HOLDS'!N1:N155,'HOLDS'!C1:C155,B1736)+_xlfn.SUMIFS('HOLDS'!N1:N155,'HOLDS'!C1:C155,"CH.GR.RDGSET")</f>
        <v>0</v>
      </c>
      <c r="E1736" t="s" s="183">
        <v>6</v>
      </c>
      <c r="F1736" s="184">
        <f>VLOOKUP(B1736,'HOLDS'!C1:T155,5,FALSE)</f>
        <v>212</v>
      </c>
      <c r="G1736" s="182">
        <f>_xlfn.SUMIFS('HOLDS'!N1:N155,'HOLDS'!C1:C155,B1736)</f>
        <v>0</v>
      </c>
      <c r="H1736" s="185">
        <f>F1736*G1736</f>
        <v>0</v>
      </c>
      <c r="I1736" s="186">
        <f>'INFO'!$D$6</f>
        <v>0</v>
      </c>
      <c r="J1736" s="186">
        <f>'INFO'!$D$7</f>
        <v>0</v>
      </c>
      <c r="K1736" t="s" s="187">
        <f>'INFO'!$D$8</f>
      </c>
      <c r="L1736" s="186">
        <f>'INFO'!$D$9</f>
        <v>0</v>
      </c>
      <c r="M1736" s="186">
        <f>'INFO'!$D$10</f>
        <v>0</v>
      </c>
      <c r="N1736" t="s" s="187">
        <f>'INFO'!$D$11</f>
      </c>
      <c r="O1736" s="186">
        <f>'INFO'!$D$13</f>
        <v>0</v>
      </c>
      <c r="P1736" s="186">
        <f>'INFO'!$D$14</f>
        <v>0</v>
      </c>
      <c r="Q1736" t="s" s="187">
        <f>'INFO'!$D$15</f>
      </c>
      <c r="R1736" s="188">
        <f>'INFO'!$D$17</f>
      </c>
      <c r="S1736" t="s" s="187">
        <f>'INFO'!$D$18</f>
      </c>
      <c r="T1736" t="s" s="187">
        <f>'INFO'!$D$19</f>
      </c>
      <c r="U1736" s="186">
        <f>'INFO'!$D$22</f>
        <v>0</v>
      </c>
      <c r="V1736" s="186">
        <f>'INFO'!$D$23</f>
        <v>0</v>
      </c>
      <c r="W1736" t="s" s="187">
        <f>'INFO'!$D$24</f>
      </c>
      <c r="X1736" s="186">
        <f>'INFO'!$D$25</f>
        <v>0</v>
      </c>
      <c r="Y1736" s="186">
        <f>'INFO'!$D$26</f>
        <v>0</v>
      </c>
      <c r="Z1736" s="186">
        <f>'INFO'!$D$27</f>
        <v>0</v>
      </c>
      <c r="AA1736" t="s" s="187">
        <f>'INFO'!$D$28</f>
      </c>
      <c r="AB1736" s="186">
        <f>'INFO'!$D$29</f>
        <v>0</v>
      </c>
      <c r="AC1736" s="189">
        <f>'INFO'!$J$10</f>
        <v>0</v>
      </c>
      <c r="AD1736" s="186">
        <f>'INFO'!$J$9</f>
        <v>0</v>
      </c>
      <c r="AE1736" s="186">
        <f>IF($G$1722&gt;0,10*$G$1722/D1736,0)</f>
        <v>0</v>
      </c>
    </row>
    <row r="1737" ht="15.35" customHeight="1">
      <c r="A1737" t="s" s="180">
        <v>596</v>
      </c>
      <c r="B1737" t="s" s="180">
        <v>213</v>
      </c>
      <c r="C1737" s="181">
        <v>10129</v>
      </c>
      <c r="D1737" s="182">
        <f>_xlfn.SUMIFS('HOLDS'!N1:N155,'HOLDS'!C1:C155,B1737)+_xlfn.SUMIFS('HOLDS'!N1:N155,'HOLDS'!C1:C155,"CH.GR.RDGSET")</f>
        <v>0</v>
      </c>
      <c r="E1737" t="s" s="183">
        <v>6</v>
      </c>
      <c r="F1737" s="184">
        <f>VLOOKUP(B1737,'HOLDS'!C1:T155,5,FALSE)</f>
        <v>155</v>
      </c>
      <c r="G1737" s="182">
        <f>_xlfn.SUMIFS('HOLDS'!N1:N155,'HOLDS'!C1:C155,B1737)</f>
        <v>0</v>
      </c>
      <c r="H1737" s="185">
        <f>F1737*G1737</f>
        <v>0</v>
      </c>
      <c r="I1737" s="186">
        <f>'INFO'!$D$6</f>
        <v>0</v>
      </c>
      <c r="J1737" s="186">
        <f>'INFO'!$D$7</f>
        <v>0</v>
      </c>
      <c r="K1737" t="s" s="187">
        <f>'INFO'!$D$8</f>
      </c>
      <c r="L1737" s="186">
        <f>'INFO'!$D$9</f>
        <v>0</v>
      </c>
      <c r="M1737" s="186">
        <f>'INFO'!$D$10</f>
        <v>0</v>
      </c>
      <c r="N1737" t="s" s="187">
        <f>'INFO'!$D$11</f>
      </c>
      <c r="O1737" s="186">
        <f>'INFO'!$D$13</f>
        <v>0</v>
      </c>
      <c r="P1737" s="186">
        <f>'INFO'!$D$14</f>
        <v>0</v>
      </c>
      <c r="Q1737" t="s" s="187">
        <f>'INFO'!$D$15</f>
      </c>
      <c r="R1737" s="188">
        <f>'INFO'!$D$17</f>
      </c>
      <c r="S1737" t="s" s="187">
        <f>'INFO'!$D$18</f>
      </c>
      <c r="T1737" t="s" s="187">
        <f>'INFO'!$D$19</f>
      </c>
      <c r="U1737" s="186">
        <f>'INFO'!$D$22</f>
        <v>0</v>
      </c>
      <c r="V1737" s="186">
        <f>'INFO'!$D$23</f>
        <v>0</v>
      </c>
      <c r="W1737" t="s" s="187">
        <f>'INFO'!$D$24</f>
      </c>
      <c r="X1737" s="186">
        <f>'INFO'!$D$25</f>
        <v>0</v>
      </c>
      <c r="Y1737" s="186">
        <f>'INFO'!$D$26</f>
        <v>0</v>
      </c>
      <c r="Z1737" s="186">
        <f>'INFO'!$D$27</f>
        <v>0</v>
      </c>
      <c r="AA1737" t="s" s="187">
        <f>'INFO'!$D$28</f>
      </c>
      <c r="AB1737" s="186">
        <f>'INFO'!$D$29</f>
        <v>0</v>
      </c>
      <c r="AC1737" s="189">
        <f>'INFO'!$J$10</f>
        <v>0</v>
      </c>
      <c r="AD1737" s="186">
        <f>'INFO'!$J$9</f>
        <v>0</v>
      </c>
      <c r="AE1737" s="186">
        <f>IF($G$1722&gt;0,10*$G$1722/D1737,0)</f>
        <v>0</v>
      </c>
    </row>
    <row r="1738" ht="15.35" customHeight="1">
      <c r="A1738" t="s" s="180">
        <v>597</v>
      </c>
      <c r="B1738" t="s" s="180">
        <v>215</v>
      </c>
      <c r="C1738" s="181">
        <v>10129</v>
      </c>
      <c r="D1738" s="182">
        <f>_xlfn.SUMIFS('HOLDS'!N1:N155,'HOLDS'!C1:C155,B1738)+_xlfn.SUMIFS('HOLDS'!N1:N155,'HOLDS'!C1:C155,"CH.GR.RDGSET")</f>
        <v>0</v>
      </c>
      <c r="E1738" t="s" s="183">
        <v>6</v>
      </c>
      <c r="F1738" s="184">
        <f>VLOOKUP(B1738,'HOLDS'!C1:T155,5,FALSE)</f>
        <v>153.5</v>
      </c>
      <c r="G1738" s="182">
        <f>_xlfn.SUMIFS('HOLDS'!N1:N155,'HOLDS'!C1:C155,B1738)</f>
        <v>0</v>
      </c>
      <c r="H1738" s="185">
        <f>F1738*G1738</f>
        <v>0</v>
      </c>
      <c r="I1738" s="186">
        <f>'INFO'!$D$6</f>
        <v>0</v>
      </c>
      <c r="J1738" s="186">
        <f>'INFO'!$D$7</f>
        <v>0</v>
      </c>
      <c r="K1738" t="s" s="187">
        <f>'INFO'!$D$8</f>
      </c>
      <c r="L1738" s="186">
        <f>'INFO'!$D$9</f>
        <v>0</v>
      </c>
      <c r="M1738" s="186">
        <f>'INFO'!$D$10</f>
        <v>0</v>
      </c>
      <c r="N1738" t="s" s="187">
        <f>'INFO'!$D$11</f>
      </c>
      <c r="O1738" s="186">
        <f>'INFO'!$D$13</f>
        <v>0</v>
      </c>
      <c r="P1738" s="186">
        <f>'INFO'!$D$14</f>
        <v>0</v>
      </c>
      <c r="Q1738" t="s" s="187">
        <f>'INFO'!$D$15</f>
      </c>
      <c r="R1738" s="188">
        <f>'INFO'!$D$17</f>
      </c>
      <c r="S1738" t="s" s="187">
        <f>'INFO'!$D$18</f>
      </c>
      <c r="T1738" t="s" s="187">
        <f>'INFO'!$D$19</f>
      </c>
      <c r="U1738" s="186">
        <f>'INFO'!$D$22</f>
        <v>0</v>
      </c>
      <c r="V1738" s="186">
        <f>'INFO'!$D$23</f>
        <v>0</v>
      </c>
      <c r="W1738" t="s" s="187">
        <f>'INFO'!$D$24</f>
      </c>
      <c r="X1738" s="186">
        <f>'INFO'!$D$25</f>
        <v>0</v>
      </c>
      <c r="Y1738" s="186">
        <f>'INFO'!$D$26</f>
        <v>0</v>
      </c>
      <c r="Z1738" s="186">
        <f>'INFO'!$D$27</f>
        <v>0</v>
      </c>
      <c r="AA1738" t="s" s="187">
        <f>'INFO'!$D$28</f>
      </c>
      <c r="AB1738" s="186">
        <f>'INFO'!$D$29</f>
        <v>0</v>
      </c>
      <c r="AC1738" s="189">
        <f>'INFO'!$J$10</f>
        <v>0</v>
      </c>
      <c r="AD1738" s="186">
        <f>'INFO'!$J$9</f>
        <v>0</v>
      </c>
      <c r="AE1738" s="186">
        <f>IF($G$1722&gt;0,10*$G$1722/D1738,0)</f>
        <v>0</v>
      </c>
    </row>
    <row r="1739" ht="15.35" customHeight="1">
      <c r="A1739" t="s" s="180">
        <v>598</v>
      </c>
      <c r="B1739" t="s" s="180">
        <v>217</v>
      </c>
      <c r="C1739" s="181">
        <v>10129</v>
      </c>
      <c r="D1739" s="182">
        <f>_xlfn.SUMIFS('HOLDS'!N1:N155,'HOLDS'!C1:C155,B1739)+_xlfn.SUMIFS('HOLDS'!N1:N155,'HOLDS'!C1:C155,"CH.GR.RDGSET")</f>
        <v>0</v>
      </c>
      <c r="E1739" t="s" s="183">
        <v>6</v>
      </c>
      <c r="F1739" s="184">
        <f>VLOOKUP(B1739,'HOLDS'!C1:T155,5,FALSE)</f>
        <v>162</v>
      </c>
      <c r="G1739" s="182">
        <f>_xlfn.SUMIFS('HOLDS'!N1:N155,'HOLDS'!C1:C155,B1739)</f>
        <v>0</v>
      </c>
      <c r="H1739" s="185">
        <f>F1739*G1739</f>
        <v>0</v>
      </c>
      <c r="I1739" s="186">
        <f>'INFO'!$D$6</f>
        <v>0</v>
      </c>
      <c r="J1739" s="186">
        <f>'INFO'!$D$7</f>
        <v>0</v>
      </c>
      <c r="K1739" t="s" s="187">
        <f>'INFO'!$D$8</f>
      </c>
      <c r="L1739" s="186">
        <f>'INFO'!$D$9</f>
        <v>0</v>
      </c>
      <c r="M1739" s="186">
        <f>'INFO'!$D$10</f>
        <v>0</v>
      </c>
      <c r="N1739" t="s" s="187">
        <f>'INFO'!$D$11</f>
      </c>
      <c r="O1739" s="186">
        <f>'INFO'!$D$13</f>
        <v>0</v>
      </c>
      <c r="P1739" s="186">
        <f>'INFO'!$D$14</f>
        <v>0</v>
      </c>
      <c r="Q1739" t="s" s="187">
        <f>'INFO'!$D$15</f>
      </c>
      <c r="R1739" s="188">
        <f>'INFO'!$D$17</f>
      </c>
      <c r="S1739" t="s" s="187">
        <f>'INFO'!$D$18</f>
      </c>
      <c r="T1739" t="s" s="187">
        <f>'INFO'!$D$19</f>
      </c>
      <c r="U1739" s="186">
        <f>'INFO'!$D$22</f>
        <v>0</v>
      </c>
      <c r="V1739" s="186">
        <f>'INFO'!$D$23</f>
        <v>0</v>
      </c>
      <c r="W1739" t="s" s="187">
        <f>'INFO'!$D$24</f>
      </c>
      <c r="X1739" s="186">
        <f>'INFO'!$D$25</f>
        <v>0</v>
      </c>
      <c r="Y1739" s="186">
        <f>'INFO'!$D$26</f>
        <v>0</v>
      </c>
      <c r="Z1739" s="186">
        <f>'INFO'!$D$27</f>
        <v>0</v>
      </c>
      <c r="AA1739" t="s" s="187">
        <f>'INFO'!$D$28</f>
      </c>
      <c r="AB1739" s="186">
        <f>'INFO'!$D$29</f>
        <v>0</v>
      </c>
      <c r="AC1739" s="189">
        <f>'INFO'!$J$10</f>
        <v>0</v>
      </c>
      <c r="AD1739" s="186">
        <f>'INFO'!$J$9</f>
        <v>0</v>
      </c>
      <c r="AE1739" s="186">
        <f>IF($G$1722&gt;0,10*$G$1722/D1739,0)</f>
        <v>0</v>
      </c>
    </row>
    <row r="1740" ht="15.35" customHeight="1">
      <c r="A1740" t="s" s="180">
        <v>599</v>
      </c>
      <c r="B1740" t="s" s="180">
        <v>219</v>
      </c>
      <c r="C1740" s="181">
        <v>10129</v>
      </c>
      <c r="D1740" s="182">
        <f>_xlfn.SUMIFS('HOLDS'!N1:N155,'HOLDS'!C1:C155,B1740)+_xlfn.SUMIFS('HOLDS'!N1:N155,'HOLDS'!C1:C155,"CH.GR.RDGSET")</f>
        <v>0</v>
      </c>
      <c r="E1740" t="s" s="183">
        <v>6</v>
      </c>
      <c r="F1740" s="184">
        <f>VLOOKUP(B1740,'HOLDS'!C1:T155,5,FALSE)</f>
        <v>204.5</v>
      </c>
      <c r="G1740" s="182">
        <f>_xlfn.SUMIFS('HOLDS'!N1:N155,'HOLDS'!C1:C155,B1740)</f>
        <v>0</v>
      </c>
      <c r="H1740" s="185">
        <f>F1740*G1740</f>
        <v>0</v>
      </c>
      <c r="I1740" s="186">
        <f>'INFO'!$D$6</f>
        <v>0</v>
      </c>
      <c r="J1740" s="186">
        <f>'INFO'!$D$7</f>
        <v>0</v>
      </c>
      <c r="K1740" t="s" s="187">
        <f>'INFO'!$D$8</f>
      </c>
      <c r="L1740" s="186">
        <f>'INFO'!$D$9</f>
        <v>0</v>
      </c>
      <c r="M1740" s="186">
        <f>'INFO'!$D$10</f>
        <v>0</v>
      </c>
      <c r="N1740" t="s" s="187">
        <f>'INFO'!$D$11</f>
      </c>
      <c r="O1740" s="186">
        <f>'INFO'!$D$13</f>
        <v>0</v>
      </c>
      <c r="P1740" s="186">
        <f>'INFO'!$D$14</f>
        <v>0</v>
      </c>
      <c r="Q1740" t="s" s="187">
        <f>'INFO'!$D$15</f>
      </c>
      <c r="R1740" s="188">
        <f>'INFO'!$D$17</f>
      </c>
      <c r="S1740" t="s" s="187">
        <f>'INFO'!$D$18</f>
      </c>
      <c r="T1740" t="s" s="187">
        <f>'INFO'!$D$19</f>
      </c>
      <c r="U1740" s="186">
        <f>'INFO'!$D$22</f>
        <v>0</v>
      </c>
      <c r="V1740" s="186">
        <f>'INFO'!$D$23</f>
        <v>0</v>
      </c>
      <c r="W1740" t="s" s="187">
        <f>'INFO'!$D$24</f>
      </c>
      <c r="X1740" s="186">
        <f>'INFO'!$D$25</f>
        <v>0</v>
      </c>
      <c r="Y1740" s="186">
        <f>'INFO'!$D$26</f>
        <v>0</v>
      </c>
      <c r="Z1740" s="186">
        <f>'INFO'!$D$27</f>
        <v>0</v>
      </c>
      <c r="AA1740" t="s" s="187">
        <f>'INFO'!$D$28</f>
      </c>
      <c r="AB1740" s="186">
        <f>'INFO'!$D$29</f>
        <v>0</v>
      </c>
      <c r="AC1740" s="189">
        <f>'INFO'!$J$10</f>
        <v>0</v>
      </c>
      <c r="AD1740" s="186">
        <f>'INFO'!$J$9</f>
        <v>0</v>
      </c>
      <c r="AE1740" s="186">
        <f>IF($G$1722&gt;0,10*$G$1722/D1740,0)</f>
        <v>0</v>
      </c>
    </row>
    <row r="1741" ht="15.35" customHeight="1">
      <c r="A1741" t="s" s="180">
        <v>600</v>
      </c>
      <c r="B1741" t="s" s="180">
        <v>221</v>
      </c>
      <c r="C1741" s="181">
        <v>10129</v>
      </c>
      <c r="D1741" s="182">
        <f>_xlfn.SUMIFS('HOLDS'!N1:N155,'HOLDS'!C1:C155,B1741)+_xlfn.SUMIFS('HOLDS'!N1:N155,'HOLDS'!C1:C155,"CH.GR.RDGSET")</f>
        <v>0</v>
      </c>
      <c r="E1741" t="s" s="183">
        <v>6</v>
      </c>
      <c r="F1741" s="184">
        <f>VLOOKUP(B1741,'HOLDS'!C1:T155,5,FALSE)</f>
        <v>193</v>
      </c>
      <c r="G1741" s="182">
        <f>_xlfn.SUMIFS('HOLDS'!N1:N155,'HOLDS'!C1:C155,B1741)</f>
        <v>0</v>
      </c>
      <c r="H1741" s="185">
        <f>F1741*G1741</f>
        <v>0</v>
      </c>
      <c r="I1741" s="186">
        <f>'INFO'!$D$6</f>
        <v>0</v>
      </c>
      <c r="J1741" s="186">
        <f>'INFO'!$D$7</f>
        <v>0</v>
      </c>
      <c r="K1741" t="s" s="187">
        <f>'INFO'!$D$8</f>
      </c>
      <c r="L1741" s="186">
        <f>'INFO'!$D$9</f>
        <v>0</v>
      </c>
      <c r="M1741" s="186">
        <f>'INFO'!$D$10</f>
        <v>0</v>
      </c>
      <c r="N1741" t="s" s="187">
        <f>'INFO'!$D$11</f>
      </c>
      <c r="O1741" s="186">
        <f>'INFO'!$D$13</f>
        <v>0</v>
      </c>
      <c r="P1741" s="186">
        <f>'INFO'!$D$14</f>
        <v>0</v>
      </c>
      <c r="Q1741" t="s" s="187">
        <f>'INFO'!$D$15</f>
      </c>
      <c r="R1741" s="188">
        <f>'INFO'!$D$17</f>
      </c>
      <c r="S1741" t="s" s="187">
        <f>'INFO'!$D$18</f>
      </c>
      <c r="T1741" t="s" s="187">
        <f>'INFO'!$D$19</f>
      </c>
      <c r="U1741" s="186">
        <f>'INFO'!$D$22</f>
        <v>0</v>
      </c>
      <c r="V1741" s="186">
        <f>'INFO'!$D$23</f>
        <v>0</v>
      </c>
      <c r="W1741" t="s" s="187">
        <f>'INFO'!$D$24</f>
      </c>
      <c r="X1741" s="186">
        <f>'INFO'!$D$25</f>
        <v>0</v>
      </c>
      <c r="Y1741" s="186">
        <f>'INFO'!$D$26</f>
        <v>0</v>
      </c>
      <c r="Z1741" s="186">
        <f>'INFO'!$D$27</f>
        <v>0</v>
      </c>
      <c r="AA1741" t="s" s="187">
        <f>'INFO'!$D$28</f>
      </c>
      <c r="AB1741" s="186">
        <f>'INFO'!$D$29</f>
        <v>0</v>
      </c>
      <c r="AC1741" s="189">
        <f>'INFO'!$J$10</f>
        <v>0</v>
      </c>
      <c r="AD1741" s="186">
        <f>'INFO'!$J$9</f>
        <v>0</v>
      </c>
      <c r="AE1741" s="186">
        <f>IF($G$1722&gt;0,10*$G$1722/D1741,0)</f>
        <v>0</v>
      </c>
    </row>
    <row r="1742" ht="15.35" customHeight="1">
      <c r="A1742" t="s" s="180">
        <v>601</v>
      </c>
      <c r="B1742" t="s" s="180">
        <v>223</v>
      </c>
      <c r="C1742" s="181">
        <v>10129</v>
      </c>
      <c r="D1742" s="182">
        <f>_xlfn.SUMIFS('HOLDS'!N1:N155,'HOLDS'!C1:C155,B1742)+_xlfn.SUMIFS('HOLDS'!N1:N155,'HOLDS'!C1:C155,"CH.GR.RDGSET")</f>
        <v>0</v>
      </c>
      <c r="E1742" t="s" s="183">
        <v>6</v>
      </c>
      <c r="F1742" s="184">
        <f>VLOOKUP(B1742,'HOLDS'!C1:T155,5,FALSE)</f>
        <v>160.5</v>
      </c>
      <c r="G1742" s="182">
        <f>_xlfn.SUMIFS('HOLDS'!N1:N155,'HOLDS'!C1:C155,B1742)</f>
        <v>0</v>
      </c>
      <c r="H1742" s="185">
        <f>F1742*G1742</f>
        <v>0</v>
      </c>
      <c r="I1742" s="186">
        <f>'INFO'!$D$6</f>
        <v>0</v>
      </c>
      <c r="J1742" s="186">
        <f>'INFO'!$D$7</f>
        <v>0</v>
      </c>
      <c r="K1742" t="s" s="187">
        <f>'INFO'!$D$8</f>
      </c>
      <c r="L1742" s="186">
        <f>'INFO'!$D$9</f>
        <v>0</v>
      </c>
      <c r="M1742" s="186">
        <f>'INFO'!$D$10</f>
        <v>0</v>
      </c>
      <c r="N1742" t="s" s="187">
        <f>'INFO'!$D$11</f>
      </c>
      <c r="O1742" s="186">
        <f>'INFO'!$D$13</f>
        <v>0</v>
      </c>
      <c r="P1742" s="186">
        <f>'INFO'!$D$14</f>
        <v>0</v>
      </c>
      <c r="Q1742" t="s" s="187">
        <f>'INFO'!$D$15</f>
      </c>
      <c r="R1742" s="188">
        <f>'INFO'!$D$17</f>
      </c>
      <c r="S1742" t="s" s="187">
        <f>'INFO'!$D$18</f>
      </c>
      <c r="T1742" t="s" s="187">
        <f>'INFO'!$D$19</f>
      </c>
      <c r="U1742" s="186">
        <f>'INFO'!$D$22</f>
        <v>0</v>
      </c>
      <c r="V1742" s="186">
        <f>'INFO'!$D$23</f>
        <v>0</v>
      </c>
      <c r="W1742" t="s" s="187">
        <f>'INFO'!$D$24</f>
      </c>
      <c r="X1742" s="186">
        <f>'INFO'!$D$25</f>
        <v>0</v>
      </c>
      <c r="Y1742" s="186">
        <f>'INFO'!$D$26</f>
        <v>0</v>
      </c>
      <c r="Z1742" s="186">
        <f>'INFO'!$D$27</f>
        <v>0</v>
      </c>
      <c r="AA1742" t="s" s="187">
        <f>'INFO'!$D$28</f>
      </c>
      <c r="AB1742" s="186">
        <f>'INFO'!$D$29</f>
        <v>0</v>
      </c>
      <c r="AC1742" s="189">
        <f>'INFO'!$J$10</f>
        <v>0</v>
      </c>
      <c r="AD1742" s="186">
        <f>'INFO'!$J$9</f>
        <v>0</v>
      </c>
      <c r="AE1742" s="186">
        <f>IF($G$1722&gt;0,10*$G$1722/D1742,0)</f>
        <v>0</v>
      </c>
    </row>
    <row r="1743" ht="15.35" customHeight="1">
      <c r="A1743" t="s" s="180">
        <v>602</v>
      </c>
      <c r="B1743" t="s" s="180">
        <v>225</v>
      </c>
      <c r="C1743" s="181">
        <v>10129</v>
      </c>
      <c r="D1743" s="182">
        <f>_xlfn.SUMIFS('HOLDS'!N1:N155,'HOLDS'!C1:C155,B1743)+_xlfn.SUMIFS('HOLDS'!N1:N155,'HOLDS'!C1:C155,"CH.GR.RDGSET")</f>
        <v>0</v>
      </c>
      <c r="E1743" t="s" s="183">
        <v>6</v>
      </c>
      <c r="F1743" s="184">
        <f>VLOOKUP(B1743,'HOLDS'!C1:T155,5,FALSE)</f>
        <v>182</v>
      </c>
      <c r="G1743" s="182">
        <f>_xlfn.SUMIFS('HOLDS'!N1:N155,'HOLDS'!C1:C155,B1743)</f>
        <v>0</v>
      </c>
      <c r="H1743" s="185">
        <f>F1743*G1743</f>
        <v>0</v>
      </c>
      <c r="I1743" s="186">
        <f>'INFO'!$D$6</f>
        <v>0</v>
      </c>
      <c r="J1743" s="186">
        <f>'INFO'!$D$7</f>
        <v>0</v>
      </c>
      <c r="K1743" t="s" s="187">
        <f>'INFO'!$D$8</f>
      </c>
      <c r="L1743" s="186">
        <f>'INFO'!$D$9</f>
        <v>0</v>
      </c>
      <c r="M1743" s="186">
        <f>'INFO'!$D$10</f>
        <v>0</v>
      </c>
      <c r="N1743" t="s" s="187">
        <f>'INFO'!$D$11</f>
      </c>
      <c r="O1743" s="186">
        <f>'INFO'!$D$13</f>
        <v>0</v>
      </c>
      <c r="P1743" s="186">
        <f>'INFO'!$D$14</f>
        <v>0</v>
      </c>
      <c r="Q1743" t="s" s="187">
        <f>'INFO'!$D$15</f>
      </c>
      <c r="R1743" s="188">
        <f>'INFO'!$D$17</f>
      </c>
      <c r="S1743" t="s" s="187">
        <f>'INFO'!$D$18</f>
      </c>
      <c r="T1743" t="s" s="187">
        <f>'INFO'!$D$19</f>
      </c>
      <c r="U1743" s="186">
        <f>'INFO'!$D$22</f>
        <v>0</v>
      </c>
      <c r="V1743" s="186">
        <f>'INFO'!$D$23</f>
        <v>0</v>
      </c>
      <c r="W1743" t="s" s="187">
        <f>'INFO'!$D$24</f>
      </c>
      <c r="X1743" s="186">
        <f>'INFO'!$D$25</f>
        <v>0</v>
      </c>
      <c r="Y1743" s="186">
        <f>'INFO'!$D$26</f>
        <v>0</v>
      </c>
      <c r="Z1743" s="186">
        <f>'INFO'!$D$27</f>
        <v>0</v>
      </c>
      <c r="AA1743" t="s" s="187">
        <f>'INFO'!$D$28</f>
      </c>
      <c r="AB1743" s="186">
        <f>'INFO'!$D$29</f>
        <v>0</v>
      </c>
      <c r="AC1743" s="189">
        <f>'INFO'!$J$10</f>
        <v>0</v>
      </c>
      <c r="AD1743" s="186">
        <f>'INFO'!$J$9</f>
        <v>0</v>
      </c>
      <c r="AE1743" s="186">
        <f>IF($G$1722&gt;0,10*$G$1722/D1743,0)</f>
        <v>0</v>
      </c>
    </row>
    <row r="1744" ht="15.35" customHeight="1">
      <c r="A1744" t="s" s="180">
        <v>603</v>
      </c>
      <c r="B1744" t="s" s="180">
        <v>227</v>
      </c>
      <c r="C1744" s="181">
        <v>10129</v>
      </c>
      <c r="D1744" s="182">
        <f>_xlfn.SUMIFS('HOLDS'!N1:N155,'HOLDS'!C1:C155,B1744)+_xlfn.SUMIFS('HOLDS'!N1:N155,'HOLDS'!C1:C155,"CH.GR.RDGSET")</f>
        <v>0</v>
      </c>
      <c r="E1744" t="s" s="183">
        <v>6</v>
      </c>
      <c r="F1744" s="184">
        <f>VLOOKUP(B1744,'HOLDS'!C1:T155,5,FALSE)</f>
        <v>145</v>
      </c>
      <c r="G1744" s="182">
        <f>_xlfn.SUMIFS('HOLDS'!N1:N155,'HOLDS'!C1:C155,B1744)</f>
        <v>0</v>
      </c>
      <c r="H1744" s="185">
        <f>F1744*G1744</f>
        <v>0</v>
      </c>
      <c r="I1744" s="186">
        <f>'INFO'!$D$6</f>
        <v>0</v>
      </c>
      <c r="J1744" s="186">
        <f>'INFO'!$D$7</f>
        <v>0</v>
      </c>
      <c r="K1744" t="s" s="187">
        <f>'INFO'!$D$8</f>
      </c>
      <c r="L1744" s="186">
        <f>'INFO'!$D$9</f>
        <v>0</v>
      </c>
      <c r="M1744" s="186">
        <f>'INFO'!$D$10</f>
        <v>0</v>
      </c>
      <c r="N1744" t="s" s="187">
        <f>'INFO'!$D$11</f>
      </c>
      <c r="O1744" s="186">
        <f>'INFO'!$D$13</f>
        <v>0</v>
      </c>
      <c r="P1744" s="186">
        <f>'INFO'!$D$14</f>
        <v>0</v>
      </c>
      <c r="Q1744" t="s" s="187">
        <f>'INFO'!$D$15</f>
      </c>
      <c r="R1744" s="188">
        <f>'INFO'!$D$17</f>
      </c>
      <c r="S1744" t="s" s="187">
        <f>'INFO'!$D$18</f>
      </c>
      <c r="T1744" t="s" s="187">
        <f>'INFO'!$D$19</f>
      </c>
      <c r="U1744" s="186">
        <f>'INFO'!$D$22</f>
        <v>0</v>
      </c>
      <c r="V1744" s="186">
        <f>'INFO'!$D$23</f>
        <v>0</v>
      </c>
      <c r="W1744" t="s" s="187">
        <f>'INFO'!$D$24</f>
      </c>
      <c r="X1744" s="186">
        <f>'INFO'!$D$25</f>
        <v>0</v>
      </c>
      <c r="Y1744" s="186">
        <f>'INFO'!$D$26</f>
        <v>0</v>
      </c>
      <c r="Z1744" s="186">
        <f>'INFO'!$D$27</f>
        <v>0</v>
      </c>
      <c r="AA1744" t="s" s="187">
        <f>'INFO'!$D$28</f>
      </c>
      <c r="AB1744" s="186">
        <f>'INFO'!$D$29</f>
        <v>0</v>
      </c>
      <c r="AC1744" s="189">
        <f>'INFO'!$J$10</f>
        <v>0</v>
      </c>
      <c r="AD1744" s="186">
        <f>'INFO'!$J$9</f>
        <v>0</v>
      </c>
      <c r="AE1744" s="186">
        <f>IF($G$1722&gt;0,10*$G$1722/D1744,0)</f>
        <v>0</v>
      </c>
    </row>
    <row r="1745" ht="15.35" customHeight="1">
      <c r="A1745" t="s" s="180">
        <v>604</v>
      </c>
      <c r="B1745" t="s" s="180">
        <v>229</v>
      </c>
      <c r="C1745" s="181">
        <v>10129</v>
      </c>
      <c r="D1745" s="182">
        <f>_xlfn.SUMIFS('HOLDS'!N1:N155,'HOLDS'!C1:C155,B1745)+_xlfn.SUMIFS('HOLDS'!N1:N155,'HOLDS'!C1:C155,"CH.GR.RDGSET")</f>
        <v>0</v>
      </c>
      <c r="E1745" t="s" s="183">
        <v>6</v>
      </c>
      <c r="F1745" s="184">
        <f>VLOOKUP(B1745,'HOLDS'!C1:T155,5,FALSE)</f>
        <v>153</v>
      </c>
      <c r="G1745" s="182">
        <f>_xlfn.SUMIFS('HOLDS'!N1:N155,'HOLDS'!C1:C155,B1745)</f>
        <v>0</v>
      </c>
      <c r="H1745" s="185">
        <f>F1745*G1745</f>
        <v>0</v>
      </c>
      <c r="I1745" s="186">
        <f>'INFO'!$D$6</f>
        <v>0</v>
      </c>
      <c r="J1745" s="186">
        <f>'INFO'!$D$7</f>
        <v>0</v>
      </c>
      <c r="K1745" t="s" s="187">
        <f>'INFO'!$D$8</f>
      </c>
      <c r="L1745" s="186">
        <f>'INFO'!$D$9</f>
        <v>0</v>
      </c>
      <c r="M1745" s="186">
        <f>'INFO'!$D$10</f>
        <v>0</v>
      </c>
      <c r="N1745" t="s" s="187">
        <f>'INFO'!$D$11</f>
      </c>
      <c r="O1745" s="186">
        <f>'INFO'!$D$13</f>
        <v>0</v>
      </c>
      <c r="P1745" s="186">
        <f>'INFO'!$D$14</f>
        <v>0</v>
      </c>
      <c r="Q1745" t="s" s="187">
        <f>'INFO'!$D$15</f>
      </c>
      <c r="R1745" s="188">
        <f>'INFO'!$D$17</f>
      </c>
      <c r="S1745" t="s" s="187">
        <f>'INFO'!$D$18</f>
      </c>
      <c r="T1745" t="s" s="187">
        <f>'INFO'!$D$19</f>
      </c>
      <c r="U1745" s="186">
        <f>'INFO'!$D$22</f>
        <v>0</v>
      </c>
      <c r="V1745" s="186">
        <f>'INFO'!$D$23</f>
        <v>0</v>
      </c>
      <c r="W1745" t="s" s="187">
        <f>'INFO'!$D$24</f>
      </c>
      <c r="X1745" s="186">
        <f>'INFO'!$D$25</f>
        <v>0</v>
      </c>
      <c r="Y1745" s="186">
        <f>'INFO'!$D$26</f>
        <v>0</v>
      </c>
      <c r="Z1745" s="186">
        <f>'INFO'!$D$27</f>
        <v>0</v>
      </c>
      <c r="AA1745" t="s" s="187">
        <f>'INFO'!$D$28</f>
      </c>
      <c r="AB1745" s="186">
        <f>'INFO'!$D$29</f>
        <v>0</v>
      </c>
      <c r="AC1745" s="189">
        <f>'INFO'!$J$10</f>
        <v>0</v>
      </c>
      <c r="AD1745" s="186">
        <f>'INFO'!$J$9</f>
        <v>0</v>
      </c>
      <c r="AE1745" s="186">
        <f>IF($G$1722&gt;0,10*$G$1722/D1745,0)</f>
        <v>0</v>
      </c>
    </row>
    <row r="1746" ht="15.35" customHeight="1">
      <c r="A1746" t="s" s="180">
        <v>605</v>
      </c>
      <c r="B1746" t="s" s="180">
        <v>231</v>
      </c>
      <c r="C1746" s="181">
        <v>10129</v>
      </c>
      <c r="D1746" s="182">
        <f>_xlfn.SUMIFS('HOLDS'!N1:N155,'HOLDS'!C1:C155,B1746)+_xlfn.SUMIFS('HOLDS'!N1:N155,'HOLDS'!C1:C155,"CH.GR.RDGSET")</f>
        <v>0</v>
      </c>
      <c r="E1746" t="s" s="183">
        <v>6</v>
      </c>
      <c r="F1746" s="184">
        <f>VLOOKUP(B1746,'HOLDS'!C1:T155,5,FALSE)</f>
        <v>165.5</v>
      </c>
      <c r="G1746" s="182">
        <f>_xlfn.SUMIFS('HOLDS'!N1:N155,'HOLDS'!C1:C155,B1746)</f>
        <v>0</v>
      </c>
      <c r="H1746" s="185">
        <f>F1746*G1746</f>
        <v>0</v>
      </c>
      <c r="I1746" s="186">
        <f>'INFO'!$D$6</f>
        <v>0</v>
      </c>
      <c r="J1746" s="186">
        <f>'INFO'!$D$7</f>
        <v>0</v>
      </c>
      <c r="K1746" t="s" s="187">
        <f>'INFO'!$D$8</f>
      </c>
      <c r="L1746" s="186">
        <f>'INFO'!$D$9</f>
        <v>0</v>
      </c>
      <c r="M1746" s="186">
        <f>'INFO'!$D$10</f>
        <v>0</v>
      </c>
      <c r="N1746" t="s" s="187">
        <f>'INFO'!$D$11</f>
      </c>
      <c r="O1746" s="186">
        <f>'INFO'!$D$13</f>
        <v>0</v>
      </c>
      <c r="P1746" s="186">
        <f>'INFO'!$D$14</f>
        <v>0</v>
      </c>
      <c r="Q1746" t="s" s="187">
        <f>'INFO'!$D$15</f>
      </c>
      <c r="R1746" s="188">
        <f>'INFO'!$D$17</f>
      </c>
      <c r="S1746" t="s" s="187">
        <f>'INFO'!$D$18</f>
      </c>
      <c r="T1746" t="s" s="187">
        <f>'INFO'!$D$19</f>
      </c>
      <c r="U1746" s="186">
        <f>'INFO'!$D$22</f>
        <v>0</v>
      </c>
      <c r="V1746" s="186">
        <f>'INFO'!$D$23</f>
        <v>0</v>
      </c>
      <c r="W1746" t="s" s="187">
        <f>'INFO'!$D$24</f>
      </c>
      <c r="X1746" s="186">
        <f>'INFO'!$D$25</f>
        <v>0</v>
      </c>
      <c r="Y1746" s="186">
        <f>'INFO'!$D$26</f>
        <v>0</v>
      </c>
      <c r="Z1746" s="186">
        <f>'INFO'!$D$27</f>
        <v>0</v>
      </c>
      <c r="AA1746" t="s" s="187">
        <f>'INFO'!$D$28</f>
      </c>
      <c r="AB1746" s="186">
        <f>'INFO'!$D$29</f>
        <v>0</v>
      </c>
      <c r="AC1746" s="189">
        <f>'INFO'!$J$10</f>
        <v>0</v>
      </c>
      <c r="AD1746" s="186">
        <f>'INFO'!$J$9</f>
        <v>0</v>
      </c>
      <c r="AE1746" s="186">
        <f>IF($G$1722&gt;0,10*$G$1722/D1746,0)</f>
        <v>0</v>
      </c>
    </row>
    <row r="1747" ht="15.35" customHeight="1">
      <c r="A1747" t="s" s="180">
        <v>606</v>
      </c>
      <c r="B1747" t="s" s="180">
        <v>233</v>
      </c>
      <c r="C1747" s="181">
        <v>10129</v>
      </c>
      <c r="D1747" s="182">
        <f>_xlfn.SUMIFS('HOLDS'!N1:N155,'HOLDS'!C1:C155,B1747)+_xlfn.SUMIFS('HOLDS'!N1:N155,'HOLDS'!C1:C155,"CH.GR.RDGSET")</f>
        <v>0</v>
      </c>
      <c r="E1747" t="s" s="183">
        <v>6</v>
      </c>
      <c r="F1747" s="184">
        <f>VLOOKUP(B1747,'HOLDS'!C1:T155,5,FALSE)</f>
        <v>167</v>
      </c>
      <c r="G1747" s="182">
        <f>_xlfn.SUMIFS('HOLDS'!N1:N155,'HOLDS'!C1:C155,B1747)</f>
        <v>0</v>
      </c>
      <c r="H1747" s="185">
        <f>F1747*G1747</f>
        <v>0</v>
      </c>
      <c r="I1747" s="186">
        <f>'INFO'!$D$6</f>
        <v>0</v>
      </c>
      <c r="J1747" s="186">
        <f>'INFO'!$D$7</f>
        <v>0</v>
      </c>
      <c r="K1747" t="s" s="187">
        <f>'INFO'!$D$8</f>
      </c>
      <c r="L1747" s="186">
        <f>'INFO'!$D$9</f>
        <v>0</v>
      </c>
      <c r="M1747" s="186">
        <f>'INFO'!$D$10</f>
        <v>0</v>
      </c>
      <c r="N1747" t="s" s="187">
        <f>'INFO'!$D$11</f>
      </c>
      <c r="O1747" s="186">
        <f>'INFO'!$D$13</f>
        <v>0</v>
      </c>
      <c r="P1747" s="186">
        <f>'INFO'!$D$14</f>
        <v>0</v>
      </c>
      <c r="Q1747" t="s" s="187">
        <f>'INFO'!$D$15</f>
      </c>
      <c r="R1747" s="188">
        <f>'INFO'!$D$17</f>
      </c>
      <c r="S1747" t="s" s="187">
        <f>'INFO'!$D$18</f>
      </c>
      <c r="T1747" t="s" s="187">
        <f>'INFO'!$D$19</f>
      </c>
      <c r="U1747" s="186">
        <f>'INFO'!$D$22</f>
        <v>0</v>
      </c>
      <c r="V1747" s="186">
        <f>'INFO'!$D$23</f>
        <v>0</v>
      </c>
      <c r="W1747" t="s" s="187">
        <f>'INFO'!$D$24</f>
      </c>
      <c r="X1747" s="186">
        <f>'INFO'!$D$25</f>
        <v>0</v>
      </c>
      <c r="Y1747" s="186">
        <f>'INFO'!$D$26</f>
        <v>0</v>
      </c>
      <c r="Z1747" s="186">
        <f>'INFO'!$D$27</f>
        <v>0</v>
      </c>
      <c r="AA1747" t="s" s="187">
        <f>'INFO'!$D$28</f>
      </c>
      <c r="AB1747" s="186">
        <f>'INFO'!$D$29</f>
        <v>0</v>
      </c>
      <c r="AC1747" s="189">
        <f>'INFO'!$J$10</f>
        <v>0</v>
      </c>
      <c r="AD1747" s="186">
        <f>'INFO'!$J$9</f>
        <v>0</v>
      </c>
      <c r="AE1747" s="186">
        <f>IF($G$1722&gt;0,10*$G$1722/D1747,0)</f>
        <v>0</v>
      </c>
    </row>
    <row r="1748" ht="15.35" customHeight="1">
      <c r="A1748" t="s" s="180">
        <v>607</v>
      </c>
      <c r="B1748" t="s" s="180">
        <v>235</v>
      </c>
      <c r="C1748" s="181">
        <v>10129</v>
      </c>
      <c r="D1748" s="182">
        <f>_xlfn.SUMIFS('HOLDS'!N1:N155,'HOLDS'!C1:C155,B1748)+_xlfn.SUMIFS('HOLDS'!N1:N155,'HOLDS'!C1:C155,"CH.GR.RDGSET")</f>
        <v>0</v>
      </c>
      <c r="E1748" t="s" s="183">
        <v>6</v>
      </c>
      <c r="F1748" s="184">
        <f>VLOOKUP(B1748,'HOLDS'!C1:T155,5,FALSE)</f>
        <v>150</v>
      </c>
      <c r="G1748" s="182">
        <f>_xlfn.SUMIFS('HOLDS'!N1:N155,'HOLDS'!C1:C155,B1748)</f>
        <v>0</v>
      </c>
      <c r="H1748" s="185">
        <f>F1748*G1748</f>
        <v>0</v>
      </c>
      <c r="I1748" s="186">
        <f>'INFO'!$D$6</f>
        <v>0</v>
      </c>
      <c r="J1748" s="186">
        <f>'INFO'!$D$7</f>
        <v>0</v>
      </c>
      <c r="K1748" t="s" s="187">
        <f>'INFO'!$D$8</f>
      </c>
      <c r="L1748" s="186">
        <f>'INFO'!$D$9</f>
        <v>0</v>
      </c>
      <c r="M1748" s="186">
        <f>'INFO'!$D$10</f>
        <v>0</v>
      </c>
      <c r="N1748" t="s" s="187">
        <f>'INFO'!$D$11</f>
      </c>
      <c r="O1748" s="186">
        <f>'INFO'!$D$13</f>
        <v>0</v>
      </c>
      <c r="P1748" s="186">
        <f>'INFO'!$D$14</f>
        <v>0</v>
      </c>
      <c r="Q1748" t="s" s="187">
        <f>'INFO'!$D$15</f>
      </c>
      <c r="R1748" s="188">
        <f>'INFO'!$D$17</f>
      </c>
      <c r="S1748" t="s" s="187">
        <f>'INFO'!$D$18</f>
      </c>
      <c r="T1748" t="s" s="187">
        <f>'INFO'!$D$19</f>
      </c>
      <c r="U1748" s="186">
        <f>'INFO'!$D$22</f>
        <v>0</v>
      </c>
      <c r="V1748" s="186">
        <f>'INFO'!$D$23</f>
        <v>0</v>
      </c>
      <c r="W1748" t="s" s="187">
        <f>'INFO'!$D$24</f>
      </c>
      <c r="X1748" s="186">
        <f>'INFO'!$D$25</f>
        <v>0</v>
      </c>
      <c r="Y1748" s="186">
        <f>'INFO'!$D$26</f>
        <v>0</v>
      </c>
      <c r="Z1748" s="186">
        <f>'INFO'!$D$27</f>
        <v>0</v>
      </c>
      <c r="AA1748" t="s" s="187">
        <f>'INFO'!$D$28</f>
      </c>
      <c r="AB1748" s="186">
        <f>'INFO'!$D$29</f>
        <v>0</v>
      </c>
      <c r="AC1748" s="189">
        <f>'INFO'!$J$10</f>
        <v>0</v>
      </c>
      <c r="AD1748" s="186">
        <f>'INFO'!$J$9</f>
        <v>0</v>
      </c>
      <c r="AE1748" s="186">
        <f>IF($G$1722&gt;0,10*$G$1722/D1748,0)</f>
        <v>0</v>
      </c>
    </row>
    <row r="1749" ht="15.35" customHeight="1">
      <c r="A1749" t="s" s="180">
        <v>608</v>
      </c>
      <c r="B1749" t="s" s="180">
        <v>237</v>
      </c>
      <c r="C1749" s="181">
        <v>10129</v>
      </c>
      <c r="D1749" s="182">
        <f>_xlfn.SUMIFS('HOLDS'!N1:N155,'HOLDS'!C1:C155,B1749)+_xlfn.SUMIFS('HOLDS'!N1:N155,'HOLDS'!C1:C155,"CH.GR.RDGSET")</f>
        <v>0</v>
      </c>
      <c r="E1749" t="s" s="183">
        <v>6</v>
      </c>
      <c r="F1749" s="184">
        <f>VLOOKUP(B1749,'HOLDS'!C1:T155,5,FALSE)</f>
        <v>185</v>
      </c>
      <c r="G1749" s="182">
        <f>_xlfn.SUMIFS('HOLDS'!N1:N155,'HOLDS'!C1:C155,B1749)</f>
        <v>0</v>
      </c>
      <c r="H1749" s="185">
        <f>F1749*G1749</f>
        <v>0</v>
      </c>
      <c r="I1749" s="186">
        <f>'INFO'!$D$6</f>
        <v>0</v>
      </c>
      <c r="J1749" s="186">
        <f>'INFO'!$D$7</f>
        <v>0</v>
      </c>
      <c r="K1749" t="s" s="187">
        <f>'INFO'!$D$8</f>
      </c>
      <c r="L1749" s="186">
        <f>'INFO'!$D$9</f>
        <v>0</v>
      </c>
      <c r="M1749" s="186">
        <f>'INFO'!$D$10</f>
        <v>0</v>
      </c>
      <c r="N1749" t="s" s="187">
        <f>'INFO'!$D$11</f>
      </c>
      <c r="O1749" s="186">
        <f>'INFO'!$D$13</f>
        <v>0</v>
      </c>
      <c r="P1749" s="186">
        <f>'INFO'!$D$14</f>
        <v>0</v>
      </c>
      <c r="Q1749" t="s" s="187">
        <f>'INFO'!$D$15</f>
      </c>
      <c r="R1749" s="188">
        <f>'INFO'!$D$17</f>
      </c>
      <c r="S1749" t="s" s="187">
        <f>'INFO'!$D$18</f>
      </c>
      <c r="T1749" t="s" s="187">
        <f>'INFO'!$D$19</f>
      </c>
      <c r="U1749" s="186">
        <f>'INFO'!$D$22</f>
        <v>0</v>
      </c>
      <c r="V1749" s="186">
        <f>'INFO'!$D$23</f>
        <v>0</v>
      </c>
      <c r="W1749" t="s" s="187">
        <f>'INFO'!$D$24</f>
      </c>
      <c r="X1749" s="186">
        <f>'INFO'!$D$25</f>
        <v>0</v>
      </c>
      <c r="Y1749" s="186">
        <f>'INFO'!$D$26</f>
        <v>0</v>
      </c>
      <c r="Z1749" s="186">
        <f>'INFO'!$D$27</f>
        <v>0</v>
      </c>
      <c r="AA1749" t="s" s="187">
        <f>'INFO'!$D$28</f>
      </c>
      <c r="AB1749" s="186">
        <f>'INFO'!$D$29</f>
        <v>0</v>
      </c>
      <c r="AC1749" s="189">
        <f>'INFO'!$J$10</f>
        <v>0</v>
      </c>
      <c r="AD1749" s="186">
        <f>'INFO'!$J$9</f>
        <v>0</v>
      </c>
      <c r="AE1749" s="186">
        <f>IF($G$1722&gt;0,10*$G$1722/D1749,0)</f>
        <v>0</v>
      </c>
    </row>
    <row r="1750" ht="15.35" customHeight="1">
      <c r="A1750" t="s" s="180">
        <v>609</v>
      </c>
      <c r="B1750" t="s" s="180">
        <v>239</v>
      </c>
      <c r="C1750" s="181">
        <v>10129</v>
      </c>
      <c r="D1750" s="182">
        <f>_xlfn.SUMIFS('HOLDS'!N1:N155,'HOLDS'!C1:C155,B1750)+_xlfn.SUMIFS('HOLDS'!N1:N155,'HOLDS'!C1:C155,"CH.GR.RDGSET")</f>
        <v>0</v>
      </c>
      <c r="E1750" t="s" s="183">
        <v>6</v>
      </c>
      <c r="F1750" s="184">
        <f>VLOOKUP(B1750,'HOLDS'!C1:T155,5,FALSE)</f>
        <v>145.5</v>
      </c>
      <c r="G1750" s="182">
        <f>_xlfn.SUMIFS('HOLDS'!N1:N155,'HOLDS'!C1:C155,B1750)</f>
        <v>0</v>
      </c>
      <c r="H1750" s="185">
        <f>F1750*G1750</f>
        <v>0</v>
      </c>
      <c r="I1750" s="186">
        <f>'INFO'!$D$6</f>
        <v>0</v>
      </c>
      <c r="J1750" s="186">
        <f>'INFO'!$D$7</f>
        <v>0</v>
      </c>
      <c r="K1750" t="s" s="187">
        <f>'INFO'!$D$8</f>
      </c>
      <c r="L1750" s="186">
        <f>'INFO'!$D$9</f>
        <v>0</v>
      </c>
      <c r="M1750" s="186">
        <f>'INFO'!$D$10</f>
        <v>0</v>
      </c>
      <c r="N1750" t="s" s="187">
        <f>'INFO'!$D$11</f>
      </c>
      <c r="O1750" s="186">
        <f>'INFO'!$D$13</f>
        <v>0</v>
      </c>
      <c r="P1750" s="186">
        <f>'INFO'!$D$14</f>
        <v>0</v>
      </c>
      <c r="Q1750" t="s" s="187">
        <f>'INFO'!$D$15</f>
      </c>
      <c r="R1750" s="188">
        <f>'INFO'!$D$17</f>
      </c>
      <c r="S1750" t="s" s="187">
        <f>'INFO'!$D$18</f>
      </c>
      <c r="T1750" t="s" s="187">
        <f>'INFO'!$D$19</f>
      </c>
      <c r="U1750" s="186">
        <f>'INFO'!$D$22</f>
        <v>0</v>
      </c>
      <c r="V1750" s="186">
        <f>'INFO'!$D$23</f>
        <v>0</v>
      </c>
      <c r="W1750" t="s" s="187">
        <f>'INFO'!$D$24</f>
      </c>
      <c r="X1750" s="186">
        <f>'INFO'!$D$25</f>
        <v>0</v>
      </c>
      <c r="Y1750" s="186">
        <f>'INFO'!$D$26</f>
        <v>0</v>
      </c>
      <c r="Z1750" s="186">
        <f>'INFO'!$D$27</f>
        <v>0</v>
      </c>
      <c r="AA1750" t="s" s="187">
        <f>'INFO'!$D$28</f>
      </c>
      <c r="AB1750" s="186">
        <f>'INFO'!$D$29</f>
        <v>0</v>
      </c>
      <c r="AC1750" s="189">
        <f>'INFO'!$J$10</f>
        <v>0</v>
      </c>
      <c r="AD1750" s="186">
        <f>'INFO'!$J$9</f>
        <v>0</v>
      </c>
      <c r="AE1750" s="186">
        <f>IF($G$1722&gt;0,10*$G$1722/D1750,0)</f>
        <v>0</v>
      </c>
    </row>
    <row r="1751" ht="15.35" customHeight="1">
      <c r="A1751" t="s" s="180">
        <v>610</v>
      </c>
      <c r="B1751" t="s" s="180">
        <v>241</v>
      </c>
      <c r="C1751" s="181">
        <v>10129</v>
      </c>
      <c r="D1751" s="182">
        <f>_xlfn.SUMIFS('HOLDS'!N1:N155,'HOLDS'!C1:C155,B1751)+_xlfn.SUMIFS('HOLDS'!N1:N155,'HOLDS'!C1:C155,"CH.GR.RDGSET")</f>
        <v>0</v>
      </c>
      <c r="E1751" t="s" s="183">
        <v>6</v>
      </c>
      <c r="F1751" s="184">
        <f>VLOOKUP(B1751,'HOLDS'!C1:T155,5,FALSE)</f>
        <v>181</v>
      </c>
      <c r="G1751" s="182">
        <f>_xlfn.SUMIFS('HOLDS'!N1:N155,'HOLDS'!C1:C155,B1751)</f>
        <v>0</v>
      </c>
      <c r="H1751" s="185">
        <f>F1751*G1751</f>
        <v>0</v>
      </c>
      <c r="I1751" s="186">
        <f>'INFO'!$D$6</f>
        <v>0</v>
      </c>
      <c r="J1751" s="186">
        <f>'INFO'!$D$7</f>
        <v>0</v>
      </c>
      <c r="K1751" t="s" s="187">
        <f>'INFO'!$D$8</f>
      </c>
      <c r="L1751" s="186">
        <f>'INFO'!$D$9</f>
        <v>0</v>
      </c>
      <c r="M1751" s="186">
        <f>'INFO'!$D$10</f>
        <v>0</v>
      </c>
      <c r="N1751" t="s" s="187">
        <f>'INFO'!$D$11</f>
      </c>
      <c r="O1751" s="186">
        <f>'INFO'!$D$13</f>
        <v>0</v>
      </c>
      <c r="P1751" s="186">
        <f>'INFO'!$D$14</f>
        <v>0</v>
      </c>
      <c r="Q1751" t="s" s="187">
        <f>'INFO'!$D$15</f>
      </c>
      <c r="R1751" s="188">
        <f>'INFO'!$D$17</f>
      </c>
      <c r="S1751" t="s" s="187">
        <f>'INFO'!$D$18</f>
      </c>
      <c r="T1751" t="s" s="187">
        <f>'INFO'!$D$19</f>
      </c>
      <c r="U1751" s="186">
        <f>'INFO'!$D$22</f>
        <v>0</v>
      </c>
      <c r="V1751" s="186">
        <f>'INFO'!$D$23</f>
        <v>0</v>
      </c>
      <c r="W1751" t="s" s="187">
        <f>'INFO'!$D$24</f>
      </c>
      <c r="X1751" s="186">
        <f>'INFO'!$D$25</f>
        <v>0</v>
      </c>
      <c r="Y1751" s="186">
        <f>'INFO'!$D$26</f>
        <v>0</v>
      </c>
      <c r="Z1751" s="186">
        <f>'INFO'!$D$27</f>
        <v>0</v>
      </c>
      <c r="AA1751" t="s" s="187">
        <f>'INFO'!$D$28</f>
      </c>
      <c r="AB1751" s="186">
        <f>'INFO'!$D$29</f>
        <v>0</v>
      </c>
      <c r="AC1751" s="189">
        <f>'INFO'!$J$10</f>
        <v>0</v>
      </c>
      <c r="AD1751" s="186">
        <f>'INFO'!$J$9</f>
        <v>0</v>
      </c>
      <c r="AE1751" s="186">
        <f>IF($G$1722&gt;0,10*$G$1722/D1751,0)</f>
        <v>0</v>
      </c>
    </row>
    <row r="1752" ht="15.35" customHeight="1">
      <c r="A1752" t="s" s="180">
        <v>611</v>
      </c>
      <c r="B1752" t="s" s="180">
        <v>243</v>
      </c>
      <c r="C1752" s="181">
        <v>10129</v>
      </c>
      <c r="D1752" s="182">
        <f>_xlfn.SUMIFS('HOLDS'!N1:N155,'HOLDS'!C1:C155,B1752)+_xlfn.SUMIFS('HOLDS'!N1:N155,'HOLDS'!C1:C155,"CH.GR.RDGSET")</f>
        <v>0</v>
      </c>
      <c r="E1752" t="s" s="183">
        <v>6</v>
      </c>
      <c r="F1752" s="184">
        <f>VLOOKUP(B1752,'HOLDS'!C1:T155,5,FALSE)</f>
        <v>168.5</v>
      </c>
      <c r="G1752" s="182">
        <f>_xlfn.SUMIFS('HOLDS'!N1:N155,'HOLDS'!C1:C155,B1752)</f>
        <v>0</v>
      </c>
      <c r="H1752" s="185">
        <f>F1752*G1752</f>
        <v>0</v>
      </c>
      <c r="I1752" s="186">
        <f>'INFO'!$D$6</f>
        <v>0</v>
      </c>
      <c r="J1752" s="186">
        <f>'INFO'!$D$7</f>
        <v>0</v>
      </c>
      <c r="K1752" t="s" s="187">
        <f>'INFO'!$D$8</f>
      </c>
      <c r="L1752" s="186">
        <f>'INFO'!$D$9</f>
        <v>0</v>
      </c>
      <c r="M1752" s="186">
        <f>'INFO'!$D$10</f>
        <v>0</v>
      </c>
      <c r="N1752" t="s" s="187">
        <f>'INFO'!$D$11</f>
      </c>
      <c r="O1752" s="186">
        <f>'INFO'!$D$13</f>
        <v>0</v>
      </c>
      <c r="P1752" s="186">
        <f>'INFO'!$D$14</f>
        <v>0</v>
      </c>
      <c r="Q1752" t="s" s="187">
        <f>'INFO'!$D$15</f>
      </c>
      <c r="R1752" s="188">
        <f>'INFO'!$D$17</f>
      </c>
      <c r="S1752" t="s" s="187">
        <f>'INFO'!$D$18</f>
      </c>
      <c r="T1752" t="s" s="187">
        <f>'INFO'!$D$19</f>
      </c>
      <c r="U1752" s="186">
        <f>'INFO'!$D$22</f>
        <v>0</v>
      </c>
      <c r="V1752" s="186">
        <f>'INFO'!$D$23</f>
        <v>0</v>
      </c>
      <c r="W1752" t="s" s="187">
        <f>'INFO'!$D$24</f>
      </c>
      <c r="X1752" s="186">
        <f>'INFO'!$D$25</f>
        <v>0</v>
      </c>
      <c r="Y1752" s="186">
        <f>'INFO'!$D$26</f>
        <v>0</v>
      </c>
      <c r="Z1752" s="186">
        <f>'INFO'!$D$27</f>
        <v>0</v>
      </c>
      <c r="AA1752" t="s" s="187">
        <f>'INFO'!$D$28</f>
      </c>
      <c r="AB1752" s="186">
        <f>'INFO'!$D$29</f>
        <v>0</v>
      </c>
      <c r="AC1752" s="189">
        <f>'INFO'!$J$10</f>
        <v>0</v>
      </c>
      <c r="AD1752" s="186">
        <f>'INFO'!$J$9</f>
        <v>0</v>
      </c>
      <c r="AE1752" s="186">
        <f>IF($G$1722&gt;0,10*$G$1722/D1752,0)</f>
        <v>0</v>
      </c>
    </row>
    <row r="1753" ht="15.35" customHeight="1">
      <c r="A1753" t="s" s="180">
        <v>612</v>
      </c>
      <c r="B1753" t="s" s="180">
        <v>246</v>
      </c>
      <c r="C1753" s="181">
        <v>10129</v>
      </c>
      <c r="D1753" s="182">
        <f>_xlfn.SUMIFS('HOLDS'!N1:N155,'HOLDS'!C1:C155,B1753)+_xlfn.SUMIFS('HOLDS'!N1:N155,'HOLDS'!C1:C155,"CH.GR.RDGSET")</f>
        <v>0</v>
      </c>
      <c r="E1753" t="s" s="183">
        <v>6</v>
      </c>
      <c r="F1753" s="184">
        <f>VLOOKUP(B1753,'HOLDS'!C1:T155,5,FALSE)</f>
        <v>139</v>
      </c>
      <c r="G1753" s="182">
        <f>_xlfn.SUMIFS('HOLDS'!N1:N155,'HOLDS'!C1:C155,B1753)</f>
        <v>0</v>
      </c>
      <c r="H1753" s="185">
        <f>F1753*G1753</f>
        <v>0</v>
      </c>
      <c r="I1753" s="186">
        <f>'INFO'!$D$6</f>
        <v>0</v>
      </c>
      <c r="J1753" s="186">
        <f>'INFO'!$D$7</f>
        <v>0</v>
      </c>
      <c r="K1753" t="s" s="187">
        <f>'INFO'!$D$8</f>
      </c>
      <c r="L1753" s="186">
        <f>'INFO'!$D$9</f>
        <v>0</v>
      </c>
      <c r="M1753" s="186">
        <f>'INFO'!$D$10</f>
        <v>0</v>
      </c>
      <c r="N1753" t="s" s="187">
        <f>'INFO'!$D$11</f>
      </c>
      <c r="O1753" s="186">
        <f>'INFO'!$D$13</f>
        <v>0</v>
      </c>
      <c r="P1753" s="186">
        <f>'INFO'!$D$14</f>
        <v>0</v>
      </c>
      <c r="Q1753" t="s" s="187">
        <f>'INFO'!$D$15</f>
      </c>
      <c r="R1753" s="188">
        <f>'INFO'!$D$17</f>
      </c>
      <c r="S1753" t="s" s="187">
        <f>'INFO'!$D$18</f>
      </c>
      <c r="T1753" t="s" s="187">
        <f>'INFO'!$D$19</f>
      </c>
      <c r="U1753" s="186">
        <f>'INFO'!$D$22</f>
        <v>0</v>
      </c>
      <c r="V1753" s="186">
        <f>'INFO'!$D$23</f>
        <v>0</v>
      </c>
      <c r="W1753" t="s" s="187">
        <f>'INFO'!$D$24</f>
      </c>
      <c r="X1753" s="186">
        <f>'INFO'!$D$25</f>
        <v>0</v>
      </c>
      <c r="Y1753" s="186">
        <f>'INFO'!$D$26</f>
        <v>0</v>
      </c>
      <c r="Z1753" s="186">
        <f>'INFO'!$D$27</f>
        <v>0</v>
      </c>
      <c r="AA1753" t="s" s="187">
        <f>'INFO'!$D$28</f>
      </c>
      <c r="AB1753" s="186">
        <f>'INFO'!$D$29</f>
        <v>0</v>
      </c>
      <c r="AC1753" s="189">
        <f>'INFO'!$J$10</f>
        <v>0</v>
      </c>
      <c r="AD1753" s="186">
        <f>'INFO'!$J$9</f>
        <v>0</v>
      </c>
      <c r="AE1753" s="186">
        <f>IF($G$1722&gt;0,10*$G$1722/D1753,0)</f>
        <v>0</v>
      </c>
    </row>
    <row r="1754" ht="15.35" customHeight="1">
      <c r="A1754" t="s" s="180">
        <v>613</v>
      </c>
      <c r="B1754" t="s" s="180">
        <v>248</v>
      </c>
      <c r="C1754" s="181">
        <v>10129</v>
      </c>
      <c r="D1754" s="182">
        <f>_xlfn.SUMIFS('HOLDS'!N1:N155,'HOLDS'!C1:C155,B1754)+_xlfn.SUMIFS('HOLDS'!N1:N155,'HOLDS'!C1:C155,"CH.GR.RDGSET")</f>
        <v>0</v>
      </c>
      <c r="E1754" t="s" s="183">
        <v>6</v>
      </c>
      <c r="F1754" s="184">
        <f>VLOOKUP(B1754,'HOLDS'!C1:T155,5,FALSE)</f>
        <v>137.5</v>
      </c>
      <c r="G1754" s="182">
        <f>_xlfn.SUMIFS('HOLDS'!N1:N155,'HOLDS'!C1:C155,B1754)</f>
        <v>0</v>
      </c>
      <c r="H1754" s="185">
        <f>F1754*G1754</f>
        <v>0</v>
      </c>
      <c r="I1754" s="186">
        <f>'INFO'!$D$6</f>
        <v>0</v>
      </c>
      <c r="J1754" s="186">
        <f>'INFO'!$D$7</f>
        <v>0</v>
      </c>
      <c r="K1754" t="s" s="187">
        <f>'INFO'!$D$8</f>
      </c>
      <c r="L1754" s="186">
        <f>'INFO'!$D$9</f>
        <v>0</v>
      </c>
      <c r="M1754" s="186">
        <f>'INFO'!$D$10</f>
        <v>0</v>
      </c>
      <c r="N1754" t="s" s="187">
        <f>'INFO'!$D$11</f>
      </c>
      <c r="O1754" s="186">
        <f>'INFO'!$D$13</f>
        <v>0</v>
      </c>
      <c r="P1754" s="186">
        <f>'INFO'!$D$14</f>
        <v>0</v>
      </c>
      <c r="Q1754" t="s" s="187">
        <f>'INFO'!$D$15</f>
      </c>
      <c r="R1754" s="188">
        <f>'INFO'!$D$17</f>
      </c>
      <c r="S1754" t="s" s="187">
        <f>'INFO'!$D$18</f>
      </c>
      <c r="T1754" t="s" s="187">
        <f>'INFO'!$D$19</f>
      </c>
      <c r="U1754" s="186">
        <f>'INFO'!$D$22</f>
        <v>0</v>
      </c>
      <c r="V1754" s="186">
        <f>'INFO'!$D$23</f>
        <v>0</v>
      </c>
      <c r="W1754" t="s" s="187">
        <f>'INFO'!$D$24</f>
      </c>
      <c r="X1754" s="186">
        <f>'INFO'!$D$25</f>
        <v>0</v>
      </c>
      <c r="Y1754" s="186">
        <f>'INFO'!$D$26</f>
        <v>0</v>
      </c>
      <c r="Z1754" s="186">
        <f>'INFO'!$D$27</f>
        <v>0</v>
      </c>
      <c r="AA1754" t="s" s="187">
        <f>'INFO'!$D$28</f>
      </c>
      <c r="AB1754" s="186">
        <f>'INFO'!$D$29</f>
        <v>0</v>
      </c>
      <c r="AC1754" s="189">
        <f>'INFO'!$J$10</f>
        <v>0</v>
      </c>
      <c r="AD1754" s="186">
        <f>'INFO'!$J$9</f>
        <v>0</v>
      </c>
      <c r="AE1754" s="186">
        <f>IF($G$1722&gt;0,10*$G$1722/D1754,0)</f>
        <v>0</v>
      </c>
    </row>
    <row r="1755" ht="15.35" customHeight="1">
      <c r="A1755" t="s" s="180">
        <v>614</v>
      </c>
      <c r="B1755" t="s" s="180">
        <v>250</v>
      </c>
      <c r="C1755" s="181">
        <v>10129</v>
      </c>
      <c r="D1755" s="182">
        <f>_xlfn.SUMIFS('HOLDS'!N1:N155,'HOLDS'!C1:C155,B1755)+_xlfn.SUMIFS('HOLDS'!N1:N155,'HOLDS'!C1:C155,"CH.GR.RDGSET")</f>
        <v>0</v>
      </c>
      <c r="E1755" t="s" s="183">
        <v>6</v>
      </c>
      <c r="F1755" s="184">
        <f>VLOOKUP(B1755,'HOLDS'!C1:T155,5,FALSE)</f>
        <v>144.5</v>
      </c>
      <c r="G1755" s="182">
        <f>_xlfn.SUMIFS('HOLDS'!N1:N155,'HOLDS'!C1:C155,B1755)</f>
        <v>0</v>
      </c>
      <c r="H1755" s="185">
        <f>F1755*G1755</f>
        <v>0</v>
      </c>
      <c r="I1755" s="186">
        <f>'INFO'!$D$6</f>
        <v>0</v>
      </c>
      <c r="J1755" s="186">
        <f>'INFO'!$D$7</f>
        <v>0</v>
      </c>
      <c r="K1755" t="s" s="187">
        <f>'INFO'!$D$8</f>
      </c>
      <c r="L1755" s="186">
        <f>'INFO'!$D$9</f>
        <v>0</v>
      </c>
      <c r="M1755" s="186">
        <f>'INFO'!$D$10</f>
        <v>0</v>
      </c>
      <c r="N1755" t="s" s="187">
        <f>'INFO'!$D$11</f>
      </c>
      <c r="O1755" s="186">
        <f>'INFO'!$D$13</f>
        <v>0</v>
      </c>
      <c r="P1755" s="186">
        <f>'INFO'!$D$14</f>
        <v>0</v>
      </c>
      <c r="Q1755" t="s" s="187">
        <f>'INFO'!$D$15</f>
      </c>
      <c r="R1755" s="188">
        <f>'INFO'!$D$17</f>
      </c>
      <c r="S1755" t="s" s="187">
        <f>'INFO'!$D$18</f>
      </c>
      <c r="T1755" t="s" s="187">
        <f>'INFO'!$D$19</f>
      </c>
      <c r="U1755" s="186">
        <f>'INFO'!$D$22</f>
        <v>0</v>
      </c>
      <c r="V1755" s="186">
        <f>'INFO'!$D$23</f>
        <v>0</v>
      </c>
      <c r="W1755" t="s" s="187">
        <f>'INFO'!$D$24</f>
      </c>
      <c r="X1755" s="186">
        <f>'INFO'!$D$25</f>
        <v>0</v>
      </c>
      <c r="Y1755" s="186">
        <f>'INFO'!$D$26</f>
        <v>0</v>
      </c>
      <c r="Z1755" s="186">
        <f>'INFO'!$D$27</f>
        <v>0</v>
      </c>
      <c r="AA1755" t="s" s="187">
        <f>'INFO'!$D$28</f>
      </c>
      <c r="AB1755" s="186">
        <f>'INFO'!$D$29</f>
        <v>0</v>
      </c>
      <c r="AC1755" s="189">
        <f>'INFO'!$J$10</f>
        <v>0</v>
      </c>
      <c r="AD1755" s="186">
        <f>'INFO'!$J$9</f>
        <v>0</v>
      </c>
      <c r="AE1755" s="186">
        <f>IF($G$1722&gt;0,10*$G$1722/D1755,0)</f>
        <v>0</v>
      </c>
    </row>
    <row r="1756" ht="15.35" customHeight="1">
      <c r="A1756" t="s" s="180">
        <v>615</v>
      </c>
      <c r="B1756" t="s" s="180">
        <v>252</v>
      </c>
      <c r="C1756" s="181">
        <v>10129</v>
      </c>
      <c r="D1756" s="182">
        <f>_xlfn.SUMIFS('HOLDS'!N1:N155,'HOLDS'!C1:C155,B1756)+_xlfn.SUMIFS('HOLDS'!N1:N155,'HOLDS'!C1:C155,"CH.GR.RDGSET")</f>
        <v>0</v>
      </c>
      <c r="E1756" t="s" s="183">
        <v>6</v>
      </c>
      <c r="F1756" s="184">
        <f>VLOOKUP(B1756,'HOLDS'!C1:T155,5,FALSE)</f>
        <v>140</v>
      </c>
      <c r="G1756" s="182">
        <f>_xlfn.SUMIFS('HOLDS'!N1:N155,'HOLDS'!C1:C155,B1756)</f>
        <v>0</v>
      </c>
      <c r="H1756" s="185">
        <f>F1756*G1756</f>
        <v>0</v>
      </c>
      <c r="I1756" s="186">
        <f>'INFO'!$D$6</f>
        <v>0</v>
      </c>
      <c r="J1756" s="186">
        <f>'INFO'!$D$7</f>
        <v>0</v>
      </c>
      <c r="K1756" t="s" s="187">
        <f>'INFO'!$D$8</f>
      </c>
      <c r="L1756" s="186">
        <f>'INFO'!$D$9</f>
        <v>0</v>
      </c>
      <c r="M1756" s="186">
        <f>'INFO'!$D$10</f>
        <v>0</v>
      </c>
      <c r="N1756" t="s" s="187">
        <f>'INFO'!$D$11</f>
      </c>
      <c r="O1756" s="186">
        <f>'INFO'!$D$13</f>
        <v>0</v>
      </c>
      <c r="P1756" s="186">
        <f>'INFO'!$D$14</f>
        <v>0</v>
      </c>
      <c r="Q1756" t="s" s="187">
        <f>'INFO'!$D$15</f>
      </c>
      <c r="R1756" s="188">
        <f>'INFO'!$D$17</f>
      </c>
      <c r="S1756" t="s" s="187">
        <f>'INFO'!$D$18</f>
      </c>
      <c r="T1756" t="s" s="187">
        <f>'INFO'!$D$19</f>
      </c>
      <c r="U1756" s="186">
        <f>'INFO'!$D$22</f>
        <v>0</v>
      </c>
      <c r="V1756" s="186">
        <f>'INFO'!$D$23</f>
        <v>0</v>
      </c>
      <c r="W1756" t="s" s="187">
        <f>'INFO'!$D$24</f>
      </c>
      <c r="X1756" s="186">
        <f>'INFO'!$D$25</f>
        <v>0</v>
      </c>
      <c r="Y1756" s="186">
        <f>'INFO'!$D$26</f>
        <v>0</v>
      </c>
      <c r="Z1756" s="186">
        <f>'INFO'!$D$27</f>
        <v>0</v>
      </c>
      <c r="AA1756" t="s" s="187">
        <f>'INFO'!$D$28</f>
      </c>
      <c r="AB1756" s="186">
        <f>'INFO'!$D$29</f>
        <v>0</v>
      </c>
      <c r="AC1756" s="189">
        <f>'INFO'!$J$10</f>
        <v>0</v>
      </c>
      <c r="AD1756" s="186">
        <f>'INFO'!$J$9</f>
        <v>0</v>
      </c>
      <c r="AE1756" s="186">
        <f>IF($G$1722&gt;0,10*$G$1722/D1756,0)</f>
        <v>0</v>
      </c>
    </row>
    <row r="1757" ht="15.35" customHeight="1">
      <c r="A1757" t="s" s="180">
        <v>616</v>
      </c>
      <c r="B1757" t="s" s="180">
        <v>254</v>
      </c>
      <c r="C1757" s="181">
        <v>10129</v>
      </c>
      <c r="D1757" s="182">
        <f>_xlfn.SUMIFS('HOLDS'!N1:N155,'HOLDS'!C1:C155,B1757)+_xlfn.SUMIFS('HOLDS'!N1:N155,'HOLDS'!C1:C155,"CH.GR.RDGSET")</f>
        <v>0</v>
      </c>
      <c r="E1757" t="s" s="183">
        <v>6</v>
      </c>
      <c r="F1757" s="184">
        <f>VLOOKUP(B1757,'HOLDS'!C1:T155,5,FALSE)</f>
        <v>135.5</v>
      </c>
      <c r="G1757" s="182">
        <f>_xlfn.SUMIFS('HOLDS'!N1:N155,'HOLDS'!C1:C155,B1757)</f>
        <v>0</v>
      </c>
      <c r="H1757" s="185">
        <f>F1757*G1757</f>
        <v>0</v>
      </c>
      <c r="I1757" s="186">
        <f>'INFO'!$D$6</f>
        <v>0</v>
      </c>
      <c r="J1757" s="186">
        <f>'INFO'!$D$7</f>
        <v>0</v>
      </c>
      <c r="K1757" t="s" s="187">
        <f>'INFO'!$D$8</f>
      </c>
      <c r="L1757" s="186">
        <f>'INFO'!$D$9</f>
        <v>0</v>
      </c>
      <c r="M1757" s="186">
        <f>'INFO'!$D$10</f>
        <v>0</v>
      </c>
      <c r="N1757" t="s" s="187">
        <f>'INFO'!$D$11</f>
      </c>
      <c r="O1757" s="186">
        <f>'INFO'!$D$13</f>
        <v>0</v>
      </c>
      <c r="P1757" s="186">
        <f>'INFO'!$D$14</f>
        <v>0</v>
      </c>
      <c r="Q1757" t="s" s="187">
        <f>'INFO'!$D$15</f>
      </c>
      <c r="R1757" s="188">
        <f>'INFO'!$D$17</f>
      </c>
      <c r="S1757" t="s" s="187">
        <f>'INFO'!$D$18</f>
      </c>
      <c r="T1757" t="s" s="187">
        <f>'INFO'!$D$19</f>
      </c>
      <c r="U1757" s="186">
        <f>'INFO'!$D$22</f>
        <v>0</v>
      </c>
      <c r="V1757" s="186">
        <f>'INFO'!$D$23</f>
        <v>0</v>
      </c>
      <c r="W1757" t="s" s="187">
        <f>'INFO'!$D$24</f>
      </c>
      <c r="X1757" s="186">
        <f>'INFO'!$D$25</f>
        <v>0</v>
      </c>
      <c r="Y1757" s="186">
        <f>'INFO'!$D$26</f>
        <v>0</v>
      </c>
      <c r="Z1757" s="186">
        <f>'INFO'!$D$27</f>
        <v>0</v>
      </c>
      <c r="AA1757" t="s" s="187">
        <f>'INFO'!$D$28</f>
      </c>
      <c r="AB1757" s="186">
        <f>'INFO'!$D$29</f>
        <v>0</v>
      </c>
      <c r="AC1757" s="189">
        <f>'INFO'!$J$10</f>
        <v>0</v>
      </c>
      <c r="AD1757" s="186">
        <f>'INFO'!$J$9</f>
        <v>0</v>
      </c>
      <c r="AE1757" s="186">
        <f>IF($G$1722&gt;0,10*$G$1722/D1757,0)</f>
        <v>0</v>
      </c>
    </row>
    <row r="1758" ht="15.35" customHeight="1">
      <c r="A1758" t="s" s="180">
        <v>617</v>
      </c>
      <c r="B1758" t="s" s="180">
        <v>256</v>
      </c>
      <c r="C1758" s="181">
        <v>10129</v>
      </c>
      <c r="D1758" s="182">
        <f>_xlfn.SUMIFS('HOLDS'!N1:N155,'HOLDS'!C1:C155,B1758)+_xlfn.SUMIFS('HOLDS'!N1:N155,'HOLDS'!C1:C155,"CH.GR.RDGSET")</f>
        <v>0</v>
      </c>
      <c r="E1758" t="s" s="183">
        <v>6</v>
      </c>
      <c r="F1758" s="184">
        <f>VLOOKUP(B1758,'HOLDS'!C1:T155,5,FALSE)</f>
        <v>134.5</v>
      </c>
      <c r="G1758" s="182">
        <f>_xlfn.SUMIFS('HOLDS'!N1:N155,'HOLDS'!C1:C155,B1758)</f>
        <v>0</v>
      </c>
      <c r="H1758" s="185">
        <f>F1758*G1758</f>
        <v>0</v>
      </c>
      <c r="I1758" s="186">
        <f>'INFO'!$D$6</f>
        <v>0</v>
      </c>
      <c r="J1758" s="186">
        <f>'INFO'!$D$7</f>
        <v>0</v>
      </c>
      <c r="K1758" t="s" s="187">
        <f>'INFO'!$D$8</f>
      </c>
      <c r="L1758" s="186">
        <f>'INFO'!$D$9</f>
        <v>0</v>
      </c>
      <c r="M1758" s="186">
        <f>'INFO'!$D$10</f>
        <v>0</v>
      </c>
      <c r="N1758" t="s" s="187">
        <f>'INFO'!$D$11</f>
      </c>
      <c r="O1758" s="186">
        <f>'INFO'!$D$13</f>
        <v>0</v>
      </c>
      <c r="P1758" s="186">
        <f>'INFO'!$D$14</f>
        <v>0</v>
      </c>
      <c r="Q1758" t="s" s="187">
        <f>'INFO'!$D$15</f>
      </c>
      <c r="R1758" s="188">
        <f>'INFO'!$D$17</f>
      </c>
      <c r="S1758" t="s" s="187">
        <f>'INFO'!$D$18</f>
      </c>
      <c r="T1758" t="s" s="187">
        <f>'INFO'!$D$19</f>
      </c>
      <c r="U1758" s="186">
        <f>'INFO'!$D$22</f>
        <v>0</v>
      </c>
      <c r="V1758" s="186">
        <f>'INFO'!$D$23</f>
        <v>0</v>
      </c>
      <c r="W1758" t="s" s="187">
        <f>'INFO'!$D$24</f>
      </c>
      <c r="X1758" s="186">
        <f>'INFO'!$D$25</f>
        <v>0</v>
      </c>
      <c r="Y1758" s="186">
        <f>'INFO'!$D$26</f>
        <v>0</v>
      </c>
      <c r="Z1758" s="186">
        <f>'INFO'!$D$27</f>
        <v>0</v>
      </c>
      <c r="AA1758" t="s" s="187">
        <f>'INFO'!$D$28</f>
      </c>
      <c r="AB1758" s="186">
        <f>'INFO'!$D$29</f>
        <v>0</v>
      </c>
      <c r="AC1758" s="189">
        <f>'INFO'!$J$10</f>
        <v>0</v>
      </c>
      <c r="AD1758" s="186">
        <f>'INFO'!$J$9</f>
        <v>0</v>
      </c>
      <c r="AE1758" s="186">
        <f>IF($G$1722&gt;0,10*$G$1722/D1758,0)</f>
        <v>0</v>
      </c>
    </row>
    <row r="1759" ht="15.35" customHeight="1">
      <c r="A1759" t="s" s="180">
        <v>618</v>
      </c>
      <c r="B1759" t="s" s="180">
        <v>258</v>
      </c>
      <c r="C1759" s="181">
        <v>10129</v>
      </c>
      <c r="D1759" s="182">
        <f>_xlfn.SUMIFS('HOLDS'!N1:N155,'HOLDS'!C1:C155,B1759)+_xlfn.SUMIFS('HOLDS'!N1:N155,'HOLDS'!C1:C155,"CH.GR.RDGSET")</f>
        <v>0</v>
      </c>
      <c r="E1759" t="s" s="183">
        <v>6</v>
      </c>
      <c r="F1759" s="184">
        <f>VLOOKUP(B1759,'HOLDS'!C1:T155,5,FALSE)</f>
        <v>151</v>
      </c>
      <c r="G1759" s="182">
        <f>_xlfn.SUMIFS('HOLDS'!N1:N155,'HOLDS'!C1:C155,B1759)</f>
        <v>0</v>
      </c>
      <c r="H1759" s="185">
        <f>F1759*G1759</f>
        <v>0</v>
      </c>
      <c r="I1759" s="186">
        <f>'INFO'!$D$6</f>
        <v>0</v>
      </c>
      <c r="J1759" s="186">
        <f>'INFO'!$D$7</f>
        <v>0</v>
      </c>
      <c r="K1759" t="s" s="187">
        <f>'INFO'!$D$8</f>
      </c>
      <c r="L1759" s="186">
        <f>'INFO'!$D$9</f>
        <v>0</v>
      </c>
      <c r="M1759" s="186">
        <f>'INFO'!$D$10</f>
        <v>0</v>
      </c>
      <c r="N1759" t="s" s="187">
        <f>'INFO'!$D$11</f>
      </c>
      <c r="O1759" s="186">
        <f>'INFO'!$D$13</f>
        <v>0</v>
      </c>
      <c r="P1759" s="186">
        <f>'INFO'!$D$14</f>
        <v>0</v>
      </c>
      <c r="Q1759" t="s" s="187">
        <f>'INFO'!$D$15</f>
      </c>
      <c r="R1759" s="188">
        <f>'INFO'!$D$17</f>
      </c>
      <c r="S1759" t="s" s="187">
        <f>'INFO'!$D$18</f>
      </c>
      <c r="T1759" t="s" s="187">
        <f>'INFO'!$D$19</f>
      </c>
      <c r="U1759" s="186">
        <f>'INFO'!$D$22</f>
        <v>0</v>
      </c>
      <c r="V1759" s="186">
        <f>'INFO'!$D$23</f>
        <v>0</v>
      </c>
      <c r="W1759" t="s" s="187">
        <f>'INFO'!$D$24</f>
      </c>
      <c r="X1759" s="186">
        <f>'INFO'!$D$25</f>
        <v>0</v>
      </c>
      <c r="Y1759" s="186">
        <f>'INFO'!$D$26</f>
        <v>0</v>
      </c>
      <c r="Z1759" s="186">
        <f>'INFO'!$D$27</f>
        <v>0</v>
      </c>
      <c r="AA1759" t="s" s="187">
        <f>'INFO'!$D$28</f>
      </c>
      <c r="AB1759" s="186">
        <f>'INFO'!$D$29</f>
        <v>0</v>
      </c>
      <c r="AC1759" s="189">
        <f>'INFO'!$J$10</f>
        <v>0</v>
      </c>
      <c r="AD1759" s="186">
        <f>'INFO'!$J$9</f>
        <v>0</v>
      </c>
      <c r="AE1759" s="186">
        <f>IF($G$1722&gt;0,10*$G$1722/D1759,0)</f>
        <v>0</v>
      </c>
    </row>
    <row r="1760" ht="15.35" customHeight="1">
      <c r="A1760" t="s" s="180">
        <v>619</v>
      </c>
      <c r="B1760" t="s" s="180">
        <v>260</v>
      </c>
      <c r="C1760" s="181">
        <v>10129</v>
      </c>
      <c r="D1760" s="182">
        <f>_xlfn.SUMIFS('HOLDS'!N1:N155,'HOLDS'!C1:C155,B1760)+_xlfn.SUMIFS('HOLDS'!N1:N155,'HOLDS'!C1:C155,"CH.GR.RDGSET")</f>
        <v>0</v>
      </c>
      <c r="E1760" t="s" s="183">
        <v>6</v>
      </c>
      <c r="F1760" s="184">
        <f>VLOOKUP(B1760,'HOLDS'!C1:T155,5,FALSE)</f>
        <v>157</v>
      </c>
      <c r="G1760" s="182">
        <f>_xlfn.SUMIFS('HOLDS'!N1:N155,'HOLDS'!C1:C155,B1760)</f>
        <v>0</v>
      </c>
      <c r="H1760" s="185">
        <f>F1760*G1760</f>
        <v>0</v>
      </c>
      <c r="I1760" s="186">
        <f>'INFO'!$D$6</f>
        <v>0</v>
      </c>
      <c r="J1760" s="186">
        <f>'INFO'!$D$7</f>
        <v>0</v>
      </c>
      <c r="K1760" t="s" s="187">
        <f>'INFO'!$D$8</f>
      </c>
      <c r="L1760" s="186">
        <f>'INFO'!$D$9</f>
        <v>0</v>
      </c>
      <c r="M1760" s="186">
        <f>'INFO'!$D$10</f>
        <v>0</v>
      </c>
      <c r="N1760" t="s" s="187">
        <f>'INFO'!$D$11</f>
      </c>
      <c r="O1760" s="186">
        <f>'INFO'!$D$13</f>
        <v>0</v>
      </c>
      <c r="P1760" s="186">
        <f>'INFO'!$D$14</f>
        <v>0</v>
      </c>
      <c r="Q1760" t="s" s="187">
        <f>'INFO'!$D$15</f>
      </c>
      <c r="R1760" s="188">
        <f>'INFO'!$D$17</f>
      </c>
      <c r="S1760" t="s" s="187">
        <f>'INFO'!$D$18</f>
      </c>
      <c r="T1760" t="s" s="187">
        <f>'INFO'!$D$19</f>
      </c>
      <c r="U1760" s="186">
        <f>'INFO'!$D$22</f>
        <v>0</v>
      </c>
      <c r="V1760" s="186">
        <f>'INFO'!$D$23</f>
        <v>0</v>
      </c>
      <c r="W1760" t="s" s="187">
        <f>'INFO'!$D$24</f>
      </c>
      <c r="X1760" s="186">
        <f>'INFO'!$D$25</f>
        <v>0</v>
      </c>
      <c r="Y1760" s="186">
        <f>'INFO'!$D$26</f>
        <v>0</v>
      </c>
      <c r="Z1760" s="186">
        <f>'INFO'!$D$27</f>
        <v>0</v>
      </c>
      <c r="AA1760" t="s" s="187">
        <f>'INFO'!$D$28</f>
      </c>
      <c r="AB1760" s="186">
        <f>'INFO'!$D$29</f>
        <v>0</v>
      </c>
      <c r="AC1760" s="189">
        <f>'INFO'!$J$10</f>
        <v>0</v>
      </c>
      <c r="AD1760" s="186">
        <f>'INFO'!$J$9</f>
        <v>0</v>
      </c>
      <c r="AE1760" s="186">
        <f>IF($G$1722&gt;0,10*$G$1722/D1760,0)</f>
        <v>0</v>
      </c>
    </row>
    <row r="1761" ht="15.35" customHeight="1">
      <c r="A1761" t="s" s="180">
        <v>620</v>
      </c>
      <c r="B1761" t="s" s="180">
        <v>262</v>
      </c>
      <c r="C1761" s="181">
        <v>10129</v>
      </c>
      <c r="D1761" s="182">
        <f>_xlfn.SUMIFS('HOLDS'!N1:N155,'HOLDS'!C1:C155,B1761)+_xlfn.SUMIFS('HOLDS'!N1:N155,'HOLDS'!C1:C155,"CH.GR.RDGSET")</f>
        <v>0</v>
      </c>
      <c r="E1761" t="s" s="183">
        <v>6</v>
      </c>
      <c r="F1761" s="184">
        <f>VLOOKUP(B1761,'HOLDS'!C1:T155,5,FALSE)</f>
        <v>183</v>
      </c>
      <c r="G1761" s="182">
        <f>_xlfn.SUMIFS('HOLDS'!N1:N155,'HOLDS'!C1:C155,B1761)</f>
        <v>0</v>
      </c>
      <c r="H1761" s="185">
        <f>F1761*G1761</f>
        <v>0</v>
      </c>
      <c r="I1761" s="186">
        <f>'INFO'!$D$6</f>
        <v>0</v>
      </c>
      <c r="J1761" s="186">
        <f>'INFO'!$D$7</f>
        <v>0</v>
      </c>
      <c r="K1761" t="s" s="187">
        <f>'INFO'!$D$8</f>
      </c>
      <c r="L1761" s="186">
        <f>'INFO'!$D$9</f>
        <v>0</v>
      </c>
      <c r="M1761" s="186">
        <f>'INFO'!$D$10</f>
        <v>0</v>
      </c>
      <c r="N1761" t="s" s="187">
        <f>'INFO'!$D$11</f>
      </c>
      <c r="O1761" s="186">
        <f>'INFO'!$D$13</f>
        <v>0</v>
      </c>
      <c r="P1761" s="186">
        <f>'INFO'!$D$14</f>
        <v>0</v>
      </c>
      <c r="Q1761" t="s" s="187">
        <f>'INFO'!$D$15</f>
      </c>
      <c r="R1761" s="188">
        <f>'INFO'!$D$17</f>
      </c>
      <c r="S1761" t="s" s="187">
        <f>'INFO'!$D$18</f>
      </c>
      <c r="T1761" t="s" s="187">
        <f>'INFO'!$D$19</f>
      </c>
      <c r="U1761" s="186">
        <f>'INFO'!$D$22</f>
        <v>0</v>
      </c>
      <c r="V1761" s="186">
        <f>'INFO'!$D$23</f>
        <v>0</v>
      </c>
      <c r="W1761" t="s" s="187">
        <f>'INFO'!$D$24</f>
      </c>
      <c r="X1761" s="186">
        <f>'INFO'!$D$25</f>
        <v>0</v>
      </c>
      <c r="Y1761" s="186">
        <f>'INFO'!$D$26</f>
        <v>0</v>
      </c>
      <c r="Z1761" s="186">
        <f>'INFO'!$D$27</f>
        <v>0</v>
      </c>
      <c r="AA1761" t="s" s="187">
        <f>'INFO'!$D$28</f>
      </c>
      <c r="AB1761" s="186">
        <f>'INFO'!$D$29</f>
        <v>0</v>
      </c>
      <c r="AC1761" s="189">
        <f>'INFO'!$J$10</f>
        <v>0</v>
      </c>
      <c r="AD1761" s="186">
        <f>'INFO'!$J$9</f>
        <v>0</v>
      </c>
      <c r="AE1761" s="186">
        <f>IF($G$1722&gt;0,10*$G$1722/D1761,0)</f>
        <v>0</v>
      </c>
    </row>
    <row r="1762" ht="15.35" customHeight="1">
      <c r="A1762" t="s" s="180">
        <v>621</v>
      </c>
      <c r="B1762" t="s" s="180">
        <v>264</v>
      </c>
      <c r="C1762" s="181">
        <v>10129</v>
      </c>
      <c r="D1762" s="182">
        <f>_xlfn.SUMIFS('HOLDS'!N1:N155,'HOLDS'!C1:C155,B1762)+_xlfn.SUMIFS('HOLDS'!N1:N155,'HOLDS'!C1:C155,"CH.GR.RDGSET")</f>
        <v>0</v>
      </c>
      <c r="E1762" t="s" s="183">
        <v>6</v>
      </c>
      <c r="F1762" s="184">
        <f>VLOOKUP(B1762,'HOLDS'!C1:T155,5,FALSE)</f>
        <v>185.5</v>
      </c>
      <c r="G1762" s="182">
        <f>_xlfn.SUMIFS('HOLDS'!N1:N155,'HOLDS'!C1:C155,B1762)</f>
        <v>0</v>
      </c>
      <c r="H1762" s="185">
        <f>F1762*G1762</f>
        <v>0</v>
      </c>
      <c r="I1762" s="186">
        <f>'INFO'!$D$6</f>
        <v>0</v>
      </c>
      <c r="J1762" s="186">
        <f>'INFO'!$D$7</f>
        <v>0</v>
      </c>
      <c r="K1762" t="s" s="187">
        <f>'INFO'!$D$8</f>
      </c>
      <c r="L1762" s="186">
        <f>'INFO'!$D$9</f>
        <v>0</v>
      </c>
      <c r="M1762" s="186">
        <f>'INFO'!$D$10</f>
        <v>0</v>
      </c>
      <c r="N1762" t="s" s="187">
        <f>'INFO'!$D$11</f>
      </c>
      <c r="O1762" s="186">
        <f>'INFO'!$D$13</f>
        <v>0</v>
      </c>
      <c r="P1762" s="186">
        <f>'INFO'!$D$14</f>
        <v>0</v>
      </c>
      <c r="Q1762" t="s" s="187">
        <f>'INFO'!$D$15</f>
      </c>
      <c r="R1762" s="188">
        <f>'INFO'!$D$17</f>
      </c>
      <c r="S1762" t="s" s="187">
        <f>'INFO'!$D$18</f>
      </c>
      <c r="T1762" t="s" s="187">
        <f>'INFO'!$D$19</f>
      </c>
      <c r="U1762" s="186">
        <f>'INFO'!$D$22</f>
        <v>0</v>
      </c>
      <c r="V1762" s="186">
        <f>'INFO'!$D$23</f>
        <v>0</v>
      </c>
      <c r="W1762" t="s" s="187">
        <f>'INFO'!$D$24</f>
      </c>
      <c r="X1762" s="186">
        <f>'INFO'!$D$25</f>
        <v>0</v>
      </c>
      <c r="Y1762" s="186">
        <f>'INFO'!$D$26</f>
        <v>0</v>
      </c>
      <c r="Z1762" s="186">
        <f>'INFO'!$D$27</f>
        <v>0</v>
      </c>
      <c r="AA1762" t="s" s="187">
        <f>'INFO'!$D$28</f>
      </c>
      <c r="AB1762" s="186">
        <f>'INFO'!$D$29</f>
        <v>0</v>
      </c>
      <c r="AC1762" s="189">
        <f>'INFO'!$J$10</f>
        <v>0</v>
      </c>
      <c r="AD1762" s="186">
        <f>'INFO'!$J$9</f>
        <v>0</v>
      </c>
      <c r="AE1762" s="191">
        <f>IF($G$1722&gt;0,10*$G$1722/D1762,0)</f>
        <v>0</v>
      </c>
    </row>
    <row r="1763" ht="15.35" customHeight="1">
      <c r="A1763" t="s" s="192">
        <v>581</v>
      </c>
      <c r="B1763" t="s" s="192">
        <v>182</v>
      </c>
      <c r="C1763" s="193">
        <v>10095</v>
      </c>
      <c r="D1763" s="169"/>
      <c r="E1763" t="s" s="194">
        <v>7</v>
      </c>
      <c r="F1763" s="195">
        <f>VLOOKUP(B1763,'HOLDS'!C1:T155,5,FALSE)</f>
        <v>5903</v>
      </c>
      <c r="G1763" s="172">
        <f>_xlfn.SUMIFS('HOLDS'!O1:O155,'HOLDS'!C1:C155,B1763)</f>
        <v>0</v>
      </c>
      <c r="H1763" s="196">
        <f>F1763*G1763</f>
        <v>0</v>
      </c>
      <c r="I1763" s="197">
        <f>'INFO'!$D$6</f>
        <v>0</v>
      </c>
      <c r="J1763" s="197">
        <f>'INFO'!$D$7</f>
        <v>0</v>
      </c>
      <c r="K1763" t="s" s="198">
        <f>'INFO'!$D$8</f>
      </c>
      <c r="L1763" s="197">
        <f>'INFO'!$D$9</f>
        <v>0</v>
      </c>
      <c r="M1763" s="197">
        <f>'INFO'!$D$10</f>
        <v>0</v>
      </c>
      <c r="N1763" t="s" s="198">
        <f>'INFO'!$D$11</f>
      </c>
      <c r="O1763" s="197">
        <f>'INFO'!$D$13</f>
        <v>0</v>
      </c>
      <c r="P1763" s="197">
        <f>'INFO'!$D$14</f>
        <v>0</v>
      </c>
      <c r="Q1763" t="s" s="198">
        <f>'INFO'!$D$15</f>
      </c>
      <c r="R1763" s="199">
        <f>'INFO'!$D$17</f>
      </c>
      <c r="S1763" t="s" s="198">
        <f>'INFO'!$D$18</f>
      </c>
      <c r="T1763" t="s" s="198">
        <f>'INFO'!$D$19</f>
      </c>
      <c r="U1763" s="197">
        <f>'INFO'!$D$22</f>
        <v>0</v>
      </c>
      <c r="V1763" s="197">
        <f>'INFO'!$D$23</f>
        <v>0</v>
      </c>
      <c r="W1763" t="s" s="198">
        <f>'INFO'!$D$24</f>
      </c>
      <c r="X1763" s="197">
        <f>'INFO'!$D$25</f>
        <v>0</v>
      </c>
      <c r="Y1763" s="197">
        <f>'INFO'!$D$26</f>
        <v>0</v>
      </c>
      <c r="Z1763" s="197">
        <f>'INFO'!$D$27</f>
        <v>0</v>
      </c>
      <c r="AA1763" t="s" s="198">
        <f>'INFO'!$D$28</f>
      </c>
      <c r="AB1763" s="197">
        <f>'INFO'!$D$29</f>
        <v>0</v>
      </c>
      <c r="AC1763" s="200">
        <f>'INFO'!$J$10</f>
        <v>0</v>
      </c>
      <c r="AD1763" s="201">
        <f>'INFO'!$J$9</f>
        <v>0</v>
      </c>
      <c r="AE1763" s="179"/>
    </row>
    <row r="1764" ht="15.35" customHeight="1">
      <c r="A1764" t="s" s="180">
        <v>582</v>
      </c>
      <c r="B1764" t="s" s="180">
        <v>184</v>
      </c>
      <c r="C1764" s="181">
        <v>10095</v>
      </c>
      <c r="D1764" s="182">
        <f>_xlfn.SUMIFS('HOLDS'!O1:O155,'HOLDS'!C1:C155,B1764)+_xlfn.SUMIFS('HOLDS'!O1:O155,'HOLDS'!C1:C155,"CH.GR.RDGSET")</f>
        <v>0</v>
      </c>
      <c r="E1764" t="s" s="183">
        <v>7</v>
      </c>
      <c r="F1764" s="184">
        <f>VLOOKUP(B1764,'HOLDS'!C1:T155,5,FALSE)</f>
        <v>160</v>
      </c>
      <c r="G1764" s="182">
        <f>_xlfn.SUMIFS('HOLDS'!O1:O155,'HOLDS'!C1:C155,B1764)</f>
        <v>0</v>
      </c>
      <c r="H1764" s="185">
        <f>F1764*G1764</f>
        <v>0</v>
      </c>
      <c r="I1764" s="186">
        <f>'INFO'!$D$6</f>
        <v>0</v>
      </c>
      <c r="J1764" s="186">
        <f>'INFO'!$D$7</f>
        <v>0</v>
      </c>
      <c r="K1764" t="s" s="187">
        <f>'INFO'!$D$8</f>
      </c>
      <c r="L1764" s="186">
        <f>'INFO'!$D$9</f>
        <v>0</v>
      </c>
      <c r="M1764" s="186">
        <f>'INFO'!$D$10</f>
        <v>0</v>
      </c>
      <c r="N1764" t="s" s="187">
        <f>'INFO'!$D$11</f>
      </c>
      <c r="O1764" s="186">
        <f>'INFO'!$D$13</f>
        <v>0</v>
      </c>
      <c r="P1764" s="186">
        <f>'INFO'!$D$14</f>
        <v>0</v>
      </c>
      <c r="Q1764" t="s" s="187">
        <f>'INFO'!$D$15</f>
      </c>
      <c r="R1764" s="188">
        <f>'INFO'!$D$17</f>
      </c>
      <c r="S1764" t="s" s="187">
        <f>'INFO'!$D$18</f>
      </c>
      <c r="T1764" t="s" s="187">
        <f>'INFO'!$D$19</f>
      </c>
      <c r="U1764" s="186">
        <f>'INFO'!$D$22</f>
        <v>0</v>
      </c>
      <c r="V1764" s="186">
        <f>'INFO'!$D$23</f>
        <v>0</v>
      </c>
      <c r="W1764" t="s" s="187">
        <f>'INFO'!$D$24</f>
      </c>
      <c r="X1764" s="186">
        <f>'INFO'!$D$25</f>
        <v>0</v>
      </c>
      <c r="Y1764" s="186">
        <f>'INFO'!$D$26</f>
        <v>0</v>
      </c>
      <c r="Z1764" s="186">
        <f>'INFO'!$D$27</f>
        <v>0</v>
      </c>
      <c r="AA1764" t="s" s="187">
        <f>'INFO'!$D$28</f>
      </c>
      <c r="AB1764" s="186">
        <f>'INFO'!$D$29</f>
        <v>0</v>
      </c>
      <c r="AC1764" s="189">
        <f>'INFO'!$J$10</f>
        <v>0</v>
      </c>
      <c r="AD1764" s="186">
        <f>'INFO'!$J$9</f>
        <v>0</v>
      </c>
      <c r="AE1764" s="190">
        <f>IF($G$1763&gt;0,10*$G$1763/D1764,0)</f>
        <v>0</v>
      </c>
    </row>
    <row r="1765" ht="15.35" customHeight="1">
      <c r="A1765" t="s" s="180">
        <v>583</v>
      </c>
      <c r="B1765" t="s" s="180">
        <v>186</v>
      </c>
      <c r="C1765" s="181">
        <v>10095</v>
      </c>
      <c r="D1765" s="182">
        <f>_xlfn.SUMIFS('HOLDS'!O1:O155,'HOLDS'!C1:C155,B1765)+_xlfn.SUMIFS('HOLDS'!O1:O155,'HOLDS'!C1:C155,"CH.GR.RDGSET")</f>
        <v>0</v>
      </c>
      <c r="E1765" t="s" s="183">
        <v>7</v>
      </c>
      <c r="F1765" s="184">
        <f>VLOOKUP(B1765,'HOLDS'!C1:T155,5,FALSE)</f>
        <v>141</v>
      </c>
      <c r="G1765" s="182">
        <f>_xlfn.SUMIFS('HOLDS'!O1:O155,'HOLDS'!C1:C155,B1765)</f>
        <v>0</v>
      </c>
      <c r="H1765" s="185">
        <f>F1765*G1765</f>
        <v>0</v>
      </c>
      <c r="I1765" s="186">
        <f>'INFO'!$D$6</f>
        <v>0</v>
      </c>
      <c r="J1765" s="186">
        <f>'INFO'!$D$7</f>
        <v>0</v>
      </c>
      <c r="K1765" t="s" s="187">
        <f>'INFO'!$D$8</f>
      </c>
      <c r="L1765" s="186">
        <f>'INFO'!$D$9</f>
        <v>0</v>
      </c>
      <c r="M1765" s="186">
        <f>'INFO'!$D$10</f>
        <v>0</v>
      </c>
      <c r="N1765" t="s" s="187">
        <f>'INFO'!$D$11</f>
      </c>
      <c r="O1765" s="186">
        <f>'INFO'!$D$13</f>
        <v>0</v>
      </c>
      <c r="P1765" s="186">
        <f>'INFO'!$D$14</f>
        <v>0</v>
      </c>
      <c r="Q1765" t="s" s="187">
        <f>'INFO'!$D$15</f>
      </c>
      <c r="R1765" s="188">
        <f>'INFO'!$D$17</f>
      </c>
      <c r="S1765" t="s" s="187">
        <f>'INFO'!$D$18</f>
      </c>
      <c r="T1765" t="s" s="187">
        <f>'INFO'!$D$19</f>
      </c>
      <c r="U1765" s="186">
        <f>'INFO'!$D$22</f>
        <v>0</v>
      </c>
      <c r="V1765" s="186">
        <f>'INFO'!$D$23</f>
        <v>0</v>
      </c>
      <c r="W1765" t="s" s="187">
        <f>'INFO'!$D$24</f>
      </c>
      <c r="X1765" s="186">
        <f>'INFO'!$D$25</f>
        <v>0</v>
      </c>
      <c r="Y1765" s="186">
        <f>'INFO'!$D$26</f>
        <v>0</v>
      </c>
      <c r="Z1765" s="186">
        <f>'INFO'!$D$27</f>
        <v>0</v>
      </c>
      <c r="AA1765" t="s" s="187">
        <f>'INFO'!$D$28</f>
      </c>
      <c r="AB1765" s="186">
        <f>'INFO'!$D$29</f>
        <v>0</v>
      </c>
      <c r="AC1765" s="189">
        <f>'INFO'!$J$10</f>
        <v>0</v>
      </c>
      <c r="AD1765" s="186">
        <f>'INFO'!$J$9</f>
        <v>0</v>
      </c>
      <c r="AE1765" s="186">
        <f>IF($G$1763&gt;0,10*$G$1763/D1765,0)</f>
        <v>0</v>
      </c>
    </row>
    <row r="1766" ht="15.35" customHeight="1">
      <c r="A1766" t="s" s="180">
        <v>584</v>
      </c>
      <c r="B1766" t="s" s="180">
        <v>188</v>
      </c>
      <c r="C1766" s="181">
        <v>10095</v>
      </c>
      <c r="D1766" s="182">
        <f>_xlfn.SUMIFS('HOLDS'!O1:O155,'HOLDS'!C1:C155,B1766)+_xlfn.SUMIFS('HOLDS'!O1:O155,'HOLDS'!C1:C155,"CH.GR.RDGSET")</f>
        <v>0</v>
      </c>
      <c r="E1766" t="s" s="183">
        <v>7</v>
      </c>
      <c r="F1766" s="184">
        <f>VLOOKUP(B1766,'HOLDS'!C1:T155,5,FALSE)</f>
        <v>154</v>
      </c>
      <c r="G1766" s="182">
        <f>_xlfn.SUMIFS('HOLDS'!O1:O155,'HOLDS'!C1:C155,B1766)</f>
        <v>0</v>
      </c>
      <c r="H1766" s="185">
        <f>F1766*G1766</f>
        <v>0</v>
      </c>
      <c r="I1766" s="186">
        <f>'INFO'!$D$6</f>
        <v>0</v>
      </c>
      <c r="J1766" s="186">
        <f>'INFO'!$D$7</f>
        <v>0</v>
      </c>
      <c r="K1766" t="s" s="187">
        <f>'INFO'!$D$8</f>
      </c>
      <c r="L1766" s="186">
        <f>'INFO'!$D$9</f>
        <v>0</v>
      </c>
      <c r="M1766" s="186">
        <f>'INFO'!$D$10</f>
        <v>0</v>
      </c>
      <c r="N1766" t="s" s="187">
        <f>'INFO'!$D$11</f>
      </c>
      <c r="O1766" s="186">
        <f>'INFO'!$D$13</f>
        <v>0</v>
      </c>
      <c r="P1766" s="186">
        <f>'INFO'!$D$14</f>
        <v>0</v>
      </c>
      <c r="Q1766" t="s" s="187">
        <f>'INFO'!$D$15</f>
      </c>
      <c r="R1766" s="188">
        <f>'INFO'!$D$17</f>
      </c>
      <c r="S1766" t="s" s="187">
        <f>'INFO'!$D$18</f>
      </c>
      <c r="T1766" t="s" s="187">
        <f>'INFO'!$D$19</f>
      </c>
      <c r="U1766" s="186">
        <f>'INFO'!$D$22</f>
        <v>0</v>
      </c>
      <c r="V1766" s="186">
        <f>'INFO'!$D$23</f>
        <v>0</v>
      </c>
      <c r="W1766" t="s" s="187">
        <f>'INFO'!$D$24</f>
      </c>
      <c r="X1766" s="186">
        <f>'INFO'!$D$25</f>
        <v>0</v>
      </c>
      <c r="Y1766" s="186">
        <f>'INFO'!$D$26</f>
        <v>0</v>
      </c>
      <c r="Z1766" s="186">
        <f>'INFO'!$D$27</f>
        <v>0</v>
      </c>
      <c r="AA1766" t="s" s="187">
        <f>'INFO'!$D$28</f>
      </c>
      <c r="AB1766" s="186">
        <f>'INFO'!$D$29</f>
        <v>0</v>
      </c>
      <c r="AC1766" s="189">
        <f>'INFO'!$J$10</f>
        <v>0</v>
      </c>
      <c r="AD1766" s="186">
        <f>'INFO'!$J$9</f>
        <v>0</v>
      </c>
      <c r="AE1766" s="186">
        <f>IF($G$1763&gt;0,10*$G$1763/D1766,0)</f>
        <v>0</v>
      </c>
    </row>
    <row r="1767" ht="15.35" customHeight="1">
      <c r="A1767" t="s" s="180">
        <v>585</v>
      </c>
      <c r="B1767" t="s" s="180">
        <v>190</v>
      </c>
      <c r="C1767" s="181">
        <v>10095</v>
      </c>
      <c r="D1767" s="182">
        <f>_xlfn.SUMIFS('HOLDS'!O1:O155,'HOLDS'!C1:C155,B1767)+_xlfn.SUMIFS('HOLDS'!O1:O155,'HOLDS'!C1:C155,"CH.GR.RDGSET")</f>
        <v>0</v>
      </c>
      <c r="E1767" t="s" s="183">
        <v>7</v>
      </c>
      <c r="F1767" s="184">
        <f>VLOOKUP(B1767,'HOLDS'!C1:T155,5,FALSE)</f>
        <v>123</v>
      </c>
      <c r="G1767" s="182">
        <f>_xlfn.SUMIFS('HOLDS'!O1:O155,'HOLDS'!C1:C155,B1767)</f>
        <v>0</v>
      </c>
      <c r="H1767" s="185">
        <f>F1767*G1767</f>
        <v>0</v>
      </c>
      <c r="I1767" s="186">
        <f>'INFO'!$D$6</f>
        <v>0</v>
      </c>
      <c r="J1767" s="186">
        <f>'INFO'!$D$7</f>
        <v>0</v>
      </c>
      <c r="K1767" t="s" s="187">
        <f>'INFO'!$D$8</f>
      </c>
      <c r="L1767" s="186">
        <f>'INFO'!$D$9</f>
        <v>0</v>
      </c>
      <c r="M1767" s="186">
        <f>'INFO'!$D$10</f>
        <v>0</v>
      </c>
      <c r="N1767" t="s" s="187">
        <f>'INFO'!$D$11</f>
      </c>
      <c r="O1767" s="186">
        <f>'INFO'!$D$13</f>
        <v>0</v>
      </c>
      <c r="P1767" s="186">
        <f>'INFO'!$D$14</f>
        <v>0</v>
      </c>
      <c r="Q1767" t="s" s="187">
        <f>'INFO'!$D$15</f>
      </c>
      <c r="R1767" s="188">
        <f>'INFO'!$D$17</f>
      </c>
      <c r="S1767" t="s" s="187">
        <f>'INFO'!$D$18</f>
      </c>
      <c r="T1767" t="s" s="187">
        <f>'INFO'!$D$19</f>
      </c>
      <c r="U1767" s="186">
        <f>'INFO'!$D$22</f>
        <v>0</v>
      </c>
      <c r="V1767" s="186">
        <f>'INFO'!$D$23</f>
        <v>0</v>
      </c>
      <c r="W1767" t="s" s="187">
        <f>'INFO'!$D$24</f>
      </c>
      <c r="X1767" s="186">
        <f>'INFO'!$D$25</f>
        <v>0</v>
      </c>
      <c r="Y1767" s="186">
        <f>'INFO'!$D$26</f>
        <v>0</v>
      </c>
      <c r="Z1767" s="186">
        <f>'INFO'!$D$27</f>
        <v>0</v>
      </c>
      <c r="AA1767" t="s" s="187">
        <f>'INFO'!$D$28</f>
      </c>
      <c r="AB1767" s="186">
        <f>'INFO'!$D$29</f>
        <v>0</v>
      </c>
      <c r="AC1767" s="189">
        <f>'INFO'!$J$10</f>
        <v>0</v>
      </c>
      <c r="AD1767" s="186">
        <f>'INFO'!$J$9</f>
        <v>0</v>
      </c>
      <c r="AE1767" s="186">
        <f>IF($G$1763&gt;0,10*$G$1763/D1767,0)</f>
        <v>0</v>
      </c>
    </row>
    <row r="1768" ht="15.35" customHeight="1">
      <c r="A1768" t="s" s="180">
        <v>586</v>
      </c>
      <c r="B1768" t="s" s="180">
        <v>192</v>
      </c>
      <c r="C1768" s="181">
        <v>10095</v>
      </c>
      <c r="D1768" s="182">
        <f>_xlfn.SUMIFS('HOLDS'!O1:O155,'HOLDS'!C1:C155,B1768)+_xlfn.SUMIFS('HOLDS'!O1:O155,'HOLDS'!C1:C155,"CH.GR.RDGSET")</f>
        <v>0</v>
      </c>
      <c r="E1768" t="s" s="183">
        <v>7</v>
      </c>
      <c r="F1768" s="184">
        <f>VLOOKUP(B1768,'HOLDS'!C1:T155,5,FALSE)</f>
        <v>177.5</v>
      </c>
      <c r="G1768" s="182">
        <f>_xlfn.SUMIFS('HOLDS'!O1:O155,'HOLDS'!C1:C155,B1768)</f>
        <v>0</v>
      </c>
      <c r="H1768" s="185">
        <f>F1768*G1768</f>
        <v>0</v>
      </c>
      <c r="I1768" s="186">
        <f>'INFO'!$D$6</f>
        <v>0</v>
      </c>
      <c r="J1768" s="186">
        <f>'INFO'!$D$7</f>
        <v>0</v>
      </c>
      <c r="K1768" t="s" s="187">
        <f>'INFO'!$D$8</f>
      </c>
      <c r="L1768" s="186">
        <f>'INFO'!$D$9</f>
        <v>0</v>
      </c>
      <c r="M1768" s="186">
        <f>'INFO'!$D$10</f>
        <v>0</v>
      </c>
      <c r="N1768" t="s" s="187">
        <f>'INFO'!$D$11</f>
      </c>
      <c r="O1768" s="186">
        <f>'INFO'!$D$13</f>
        <v>0</v>
      </c>
      <c r="P1768" s="186">
        <f>'INFO'!$D$14</f>
        <v>0</v>
      </c>
      <c r="Q1768" t="s" s="187">
        <f>'INFO'!$D$15</f>
      </c>
      <c r="R1768" s="188">
        <f>'INFO'!$D$17</f>
      </c>
      <c r="S1768" t="s" s="187">
        <f>'INFO'!$D$18</f>
      </c>
      <c r="T1768" t="s" s="187">
        <f>'INFO'!$D$19</f>
      </c>
      <c r="U1768" s="186">
        <f>'INFO'!$D$22</f>
        <v>0</v>
      </c>
      <c r="V1768" s="186">
        <f>'INFO'!$D$23</f>
        <v>0</v>
      </c>
      <c r="W1768" t="s" s="187">
        <f>'INFO'!$D$24</f>
      </c>
      <c r="X1768" s="186">
        <f>'INFO'!$D$25</f>
        <v>0</v>
      </c>
      <c r="Y1768" s="186">
        <f>'INFO'!$D$26</f>
        <v>0</v>
      </c>
      <c r="Z1768" s="186">
        <f>'INFO'!$D$27</f>
        <v>0</v>
      </c>
      <c r="AA1768" t="s" s="187">
        <f>'INFO'!$D$28</f>
      </c>
      <c r="AB1768" s="186">
        <f>'INFO'!$D$29</f>
        <v>0</v>
      </c>
      <c r="AC1768" s="189">
        <f>'INFO'!$J$10</f>
        <v>0</v>
      </c>
      <c r="AD1768" s="186">
        <f>'INFO'!$J$9</f>
        <v>0</v>
      </c>
      <c r="AE1768" s="186">
        <f>IF($G$1763&gt;0,10*$G$1763/D1768,0)</f>
        <v>0</v>
      </c>
    </row>
    <row r="1769" ht="15.35" customHeight="1">
      <c r="A1769" t="s" s="180">
        <v>587</v>
      </c>
      <c r="B1769" t="s" s="180">
        <v>194</v>
      </c>
      <c r="C1769" s="181">
        <v>10095</v>
      </c>
      <c r="D1769" s="182">
        <f>_xlfn.SUMIFS('HOLDS'!O1:O155,'HOLDS'!C1:C155,B1769)+_xlfn.SUMIFS('HOLDS'!O1:O155,'HOLDS'!C1:C155,"CH.GR.RDGSET")</f>
        <v>0</v>
      </c>
      <c r="E1769" t="s" s="183">
        <v>7</v>
      </c>
      <c r="F1769" s="184">
        <f>VLOOKUP(B1769,'HOLDS'!C1:T155,5,FALSE)</f>
        <v>129</v>
      </c>
      <c r="G1769" s="182">
        <f>_xlfn.SUMIFS('HOLDS'!O1:O155,'HOLDS'!C1:C155,B1769)</f>
        <v>0</v>
      </c>
      <c r="H1769" s="185">
        <f>F1769*G1769</f>
        <v>0</v>
      </c>
      <c r="I1769" s="186">
        <f>'INFO'!$D$6</f>
        <v>0</v>
      </c>
      <c r="J1769" s="186">
        <f>'INFO'!$D$7</f>
        <v>0</v>
      </c>
      <c r="K1769" t="s" s="187">
        <f>'INFO'!$D$8</f>
      </c>
      <c r="L1769" s="186">
        <f>'INFO'!$D$9</f>
        <v>0</v>
      </c>
      <c r="M1769" s="186">
        <f>'INFO'!$D$10</f>
        <v>0</v>
      </c>
      <c r="N1769" t="s" s="187">
        <f>'INFO'!$D$11</f>
      </c>
      <c r="O1769" s="186">
        <f>'INFO'!$D$13</f>
        <v>0</v>
      </c>
      <c r="P1769" s="186">
        <f>'INFO'!$D$14</f>
        <v>0</v>
      </c>
      <c r="Q1769" t="s" s="187">
        <f>'INFO'!$D$15</f>
      </c>
      <c r="R1769" s="188">
        <f>'INFO'!$D$17</f>
      </c>
      <c r="S1769" t="s" s="187">
        <f>'INFO'!$D$18</f>
      </c>
      <c r="T1769" t="s" s="187">
        <f>'INFO'!$D$19</f>
      </c>
      <c r="U1769" s="186">
        <f>'INFO'!$D$22</f>
        <v>0</v>
      </c>
      <c r="V1769" s="186">
        <f>'INFO'!$D$23</f>
        <v>0</v>
      </c>
      <c r="W1769" t="s" s="187">
        <f>'INFO'!$D$24</f>
      </c>
      <c r="X1769" s="186">
        <f>'INFO'!$D$25</f>
        <v>0</v>
      </c>
      <c r="Y1769" s="186">
        <f>'INFO'!$D$26</f>
        <v>0</v>
      </c>
      <c r="Z1769" s="186">
        <f>'INFO'!$D$27</f>
        <v>0</v>
      </c>
      <c r="AA1769" t="s" s="187">
        <f>'INFO'!$D$28</f>
      </c>
      <c r="AB1769" s="186">
        <f>'INFO'!$D$29</f>
        <v>0</v>
      </c>
      <c r="AC1769" s="189">
        <f>'INFO'!$J$10</f>
        <v>0</v>
      </c>
      <c r="AD1769" s="186">
        <f>'INFO'!$J$9</f>
        <v>0</v>
      </c>
      <c r="AE1769" s="186">
        <f>IF($G$1763&gt;0,10*$G$1763/D1769,0)</f>
        <v>0</v>
      </c>
    </row>
    <row r="1770" ht="15.35" customHeight="1">
      <c r="A1770" t="s" s="180">
        <v>588</v>
      </c>
      <c r="B1770" t="s" s="180">
        <v>196</v>
      </c>
      <c r="C1770" s="181">
        <v>10095</v>
      </c>
      <c r="D1770" s="182">
        <f>_xlfn.SUMIFS('HOLDS'!O1:O155,'HOLDS'!C1:C155,B1770)+_xlfn.SUMIFS('HOLDS'!O1:O155,'HOLDS'!C1:C155,"CH.GR.RDGSET")</f>
        <v>0</v>
      </c>
      <c r="E1770" t="s" s="183">
        <v>7</v>
      </c>
      <c r="F1770" s="184">
        <f>VLOOKUP(B1770,'HOLDS'!C1:T155,5,FALSE)</f>
        <v>149.5</v>
      </c>
      <c r="G1770" s="182">
        <f>_xlfn.SUMIFS('HOLDS'!O1:O155,'HOLDS'!C1:C155,B1770)</f>
        <v>0</v>
      </c>
      <c r="H1770" s="185">
        <f>F1770*G1770</f>
        <v>0</v>
      </c>
      <c r="I1770" s="186">
        <f>'INFO'!$D$6</f>
        <v>0</v>
      </c>
      <c r="J1770" s="186">
        <f>'INFO'!$D$7</f>
        <v>0</v>
      </c>
      <c r="K1770" t="s" s="187">
        <f>'INFO'!$D$8</f>
      </c>
      <c r="L1770" s="186">
        <f>'INFO'!$D$9</f>
        <v>0</v>
      </c>
      <c r="M1770" s="186">
        <f>'INFO'!$D$10</f>
        <v>0</v>
      </c>
      <c r="N1770" t="s" s="187">
        <f>'INFO'!$D$11</f>
      </c>
      <c r="O1770" s="186">
        <f>'INFO'!$D$13</f>
        <v>0</v>
      </c>
      <c r="P1770" s="186">
        <f>'INFO'!$D$14</f>
        <v>0</v>
      </c>
      <c r="Q1770" t="s" s="187">
        <f>'INFO'!$D$15</f>
      </c>
      <c r="R1770" s="188">
        <f>'INFO'!$D$17</f>
      </c>
      <c r="S1770" t="s" s="187">
        <f>'INFO'!$D$18</f>
      </c>
      <c r="T1770" t="s" s="187">
        <f>'INFO'!$D$19</f>
      </c>
      <c r="U1770" s="186">
        <f>'INFO'!$D$22</f>
        <v>0</v>
      </c>
      <c r="V1770" s="186">
        <f>'INFO'!$D$23</f>
        <v>0</v>
      </c>
      <c r="W1770" t="s" s="187">
        <f>'INFO'!$D$24</f>
      </c>
      <c r="X1770" s="186">
        <f>'INFO'!$D$25</f>
        <v>0</v>
      </c>
      <c r="Y1770" s="186">
        <f>'INFO'!$D$26</f>
        <v>0</v>
      </c>
      <c r="Z1770" s="186">
        <f>'INFO'!$D$27</f>
        <v>0</v>
      </c>
      <c r="AA1770" t="s" s="187">
        <f>'INFO'!$D$28</f>
      </c>
      <c r="AB1770" s="186">
        <f>'INFO'!$D$29</f>
        <v>0</v>
      </c>
      <c r="AC1770" s="189">
        <f>'INFO'!$J$10</f>
        <v>0</v>
      </c>
      <c r="AD1770" s="186">
        <f>'INFO'!$J$9</f>
        <v>0</v>
      </c>
      <c r="AE1770" s="186">
        <f>IF($G$1763&gt;0,10*$G$1763/D1770,0)</f>
        <v>0</v>
      </c>
    </row>
    <row r="1771" ht="15.35" customHeight="1">
      <c r="A1771" t="s" s="180">
        <v>589</v>
      </c>
      <c r="B1771" t="s" s="180">
        <v>198</v>
      </c>
      <c r="C1771" s="181">
        <v>10095</v>
      </c>
      <c r="D1771" s="182">
        <f>_xlfn.SUMIFS('HOLDS'!O1:O155,'HOLDS'!C1:C155,B1771)+_xlfn.SUMIFS('HOLDS'!O1:O155,'HOLDS'!C1:C155,"CH.GR.RDGSET")</f>
        <v>0</v>
      </c>
      <c r="E1771" t="s" s="183">
        <v>7</v>
      </c>
      <c r="F1771" s="184">
        <f>VLOOKUP(B1771,'HOLDS'!C1:T155,5,FALSE)</f>
        <v>123</v>
      </c>
      <c r="G1771" s="182">
        <f>_xlfn.SUMIFS('HOLDS'!O1:O155,'HOLDS'!C1:C155,B1771)</f>
        <v>0</v>
      </c>
      <c r="H1771" s="185">
        <f>F1771*G1771</f>
        <v>0</v>
      </c>
      <c r="I1771" s="186">
        <f>'INFO'!$D$6</f>
        <v>0</v>
      </c>
      <c r="J1771" s="186">
        <f>'INFO'!$D$7</f>
        <v>0</v>
      </c>
      <c r="K1771" t="s" s="187">
        <f>'INFO'!$D$8</f>
      </c>
      <c r="L1771" s="186">
        <f>'INFO'!$D$9</f>
        <v>0</v>
      </c>
      <c r="M1771" s="186">
        <f>'INFO'!$D$10</f>
        <v>0</v>
      </c>
      <c r="N1771" t="s" s="187">
        <f>'INFO'!$D$11</f>
      </c>
      <c r="O1771" s="186">
        <f>'INFO'!$D$13</f>
        <v>0</v>
      </c>
      <c r="P1771" s="186">
        <f>'INFO'!$D$14</f>
        <v>0</v>
      </c>
      <c r="Q1771" t="s" s="187">
        <f>'INFO'!$D$15</f>
      </c>
      <c r="R1771" s="188">
        <f>'INFO'!$D$17</f>
      </c>
      <c r="S1771" t="s" s="187">
        <f>'INFO'!$D$18</f>
      </c>
      <c r="T1771" t="s" s="187">
        <f>'INFO'!$D$19</f>
      </c>
      <c r="U1771" s="186">
        <f>'INFO'!$D$22</f>
        <v>0</v>
      </c>
      <c r="V1771" s="186">
        <f>'INFO'!$D$23</f>
        <v>0</v>
      </c>
      <c r="W1771" t="s" s="187">
        <f>'INFO'!$D$24</f>
      </c>
      <c r="X1771" s="186">
        <f>'INFO'!$D$25</f>
        <v>0</v>
      </c>
      <c r="Y1771" s="186">
        <f>'INFO'!$D$26</f>
        <v>0</v>
      </c>
      <c r="Z1771" s="186">
        <f>'INFO'!$D$27</f>
        <v>0</v>
      </c>
      <c r="AA1771" t="s" s="187">
        <f>'INFO'!$D$28</f>
      </c>
      <c r="AB1771" s="186">
        <f>'INFO'!$D$29</f>
        <v>0</v>
      </c>
      <c r="AC1771" s="189">
        <f>'INFO'!$J$10</f>
        <v>0</v>
      </c>
      <c r="AD1771" s="186">
        <f>'INFO'!$J$9</f>
        <v>0</v>
      </c>
      <c r="AE1771" s="186">
        <f>IF($G$1763&gt;0,10*$G$1763/D1771,0)</f>
        <v>0</v>
      </c>
    </row>
    <row r="1772" ht="15.35" customHeight="1">
      <c r="A1772" t="s" s="180">
        <v>590</v>
      </c>
      <c r="B1772" t="s" s="180">
        <v>200</v>
      </c>
      <c r="C1772" s="181">
        <v>10095</v>
      </c>
      <c r="D1772" s="182">
        <f>_xlfn.SUMIFS('HOLDS'!O1:O155,'HOLDS'!C1:C155,B1772)+_xlfn.SUMIFS('HOLDS'!O1:O155,'HOLDS'!C1:C155,"CH.GR.RDGSET")</f>
        <v>0</v>
      </c>
      <c r="E1772" t="s" s="183">
        <v>7</v>
      </c>
      <c r="F1772" s="184">
        <f>VLOOKUP(B1772,'HOLDS'!C1:T155,5,FALSE)</f>
        <v>165</v>
      </c>
      <c r="G1772" s="182">
        <f>_xlfn.SUMIFS('HOLDS'!O1:O155,'HOLDS'!C1:C155,B1772)</f>
        <v>0</v>
      </c>
      <c r="H1772" s="185">
        <f>F1772*G1772</f>
        <v>0</v>
      </c>
      <c r="I1772" s="186">
        <f>'INFO'!$D$6</f>
        <v>0</v>
      </c>
      <c r="J1772" s="186">
        <f>'INFO'!$D$7</f>
        <v>0</v>
      </c>
      <c r="K1772" t="s" s="187">
        <f>'INFO'!$D$8</f>
      </c>
      <c r="L1772" s="186">
        <f>'INFO'!$D$9</f>
        <v>0</v>
      </c>
      <c r="M1772" s="186">
        <f>'INFO'!$D$10</f>
        <v>0</v>
      </c>
      <c r="N1772" t="s" s="187">
        <f>'INFO'!$D$11</f>
      </c>
      <c r="O1772" s="186">
        <f>'INFO'!$D$13</f>
        <v>0</v>
      </c>
      <c r="P1772" s="186">
        <f>'INFO'!$D$14</f>
        <v>0</v>
      </c>
      <c r="Q1772" t="s" s="187">
        <f>'INFO'!$D$15</f>
      </c>
      <c r="R1772" s="188">
        <f>'INFO'!$D$17</f>
      </c>
      <c r="S1772" t="s" s="187">
        <f>'INFO'!$D$18</f>
      </c>
      <c r="T1772" t="s" s="187">
        <f>'INFO'!$D$19</f>
      </c>
      <c r="U1772" s="186">
        <f>'INFO'!$D$22</f>
        <v>0</v>
      </c>
      <c r="V1772" s="186">
        <f>'INFO'!$D$23</f>
        <v>0</v>
      </c>
      <c r="W1772" t="s" s="187">
        <f>'INFO'!$D$24</f>
      </c>
      <c r="X1772" s="186">
        <f>'INFO'!$D$25</f>
        <v>0</v>
      </c>
      <c r="Y1772" s="186">
        <f>'INFO'!$D$26</f>
        <v>0</v>
      </c>
      <c r="Z1772" s="186">
        <f>'INFO'!$D$27</f>
        <v>0</v>
      </c>
      <c r="AA1772" t="s" s="187">
        <f>'INFO'!$D$28</f>
      </c>
      <c r="AB1772" s="186">
        <f>'INFO'!$D$29</f>
        <v>0</v>
      </c>
      <c r="AC1772" s="189">
        <f>'INFO'!$J$10</f>
        <v>0</v>
      </c>
      <c r="AD1772" s="186">
        <f>'INFO'!$J$9</f>
        <v>0</v>
      </c>
      <c r="AE1772" s="186">
        <f>IF($G$1763&gt;0,10*$G$1763/D1772,0)</f>
        <v>0</v>
      </c>
    </row>
    <row r="1773" ht="15.35" customHeight="1">
      <c r="A1773" t="s" s="180">
        <v>591</v>
      </c>
      <c r="B1773" t="s" s="180">
        <v>202</v>
      </c>
      <c r="C1773" s="181">
        <v>10095</v>
      </c>
      <c r="D1773" s="182">
        <f>_xlfn.SUMIFS('HOLDS'!O1:O155,'HOLDS'!C1:C155,B1773)+_xlfn.SUMIFS('HOLDS'!O1:O155,'HOLDS'!C1:C155,"CH.GR.RDGSET")</f>
        <v>0</v>
      </c>
      <c r="E1773" t="s" s="183">
        <v>7</v>
      </c>
      <c r="F1773" s="184">
        <f>VLOOKUP(B1773,'HOLDS'!C1:T155,5,FALSE)</f>
        <v>203</v>
      </c>
      <c r="G1773" s="182">
        <f>_xlfn.SUMIFS('HOLDS'!O1:O155,'HOLDS'!C1:C155,B1773)</f>
        <v>0</v>
      </c>
      <c r="H1773" s="185">
        <f>F1773*G1773</f>
        <v>0</v>
      </c>
      <c r="I1773" s="186">
        <f>'INFO'!$D$6</f>
        <v>0</v>
      </c>
      <c r="J1773" s="186">
        <f>'INFO'!$D$7</f>
        <v>0</v>
      </c>
      <c r="K1773" t="s" s="187">
        <f>'INFO'!$D$8</f>
      </c>
      <c r="L1773" s="186">
        <f>'INFO'!$D$9</f>
        <v>0</v>
      </c>
      <c r="M1773" s="186">
        <f>'INFO'!$D$10</f>
        <v>0</v>
      </c>
      <c r="N1773" t="s" s="187">
        <f>'INFO'!$D$11</f>
      </c>
      <c r="O1773" s="186">
        <f>'INFO'!$D$13</f>
        <v>0</v>
      </c>
      <c r="P1773" s="186">
        <f>'INFO'!$D$14</f>
        <v>0</v>
      </c>
      <c r="Q1773" t="s" s="187">
        <f>'INFO'!$D$15</f>
      </c>
      <c r="R1773" s="188">
        <f>'INFO'!$D$17</f>
      </c>
      <c r="S1773" t="s" s="187">
        <f>'INFO'!$D$18</f>
      </c>
      <c r="T1773" t="s" s="187">
        <f>'INFO'!$D$19</f>
      </c>
      <c r="U1773" s="186">
        <f>'INFO'!$D$22</f>
        <v>0</v>
      </c>
      <c r="V1773" s="186">
        <f>'INFO'!$D$23</f>
        <v>0</v>
      </c>
      <c r="W1773" t="s" s="187">
        <f>'INFO'!$D$24</f>
      </c>
      <c r="X1773" s="186">
        <f>'INFO'!$D$25</f>
        <v>0</v>
      </c>
      <c r="Y1773" s="186">
        <f>'INFO'!$D$26</f>
        <v>0</v>
      </c>
      <c r="Z1773" s="186">
        <f>'INFO'!$D$27</f>
        <v>0</v>
      </c>
      <c r="AA1773" t="s" s="187">
        <f>'INFO'!$D$28</f>
      </c>
      <c r="AB1773" s="186">
        <f>'INFO'!$D$29</f>
        <v>0</v>
      </c>
      <c r="AC1773" s="189">
        <f>'INFO'!$J$10</f>
        <v>0</v>
      </c>
      <c r="AD1773" s="186">
        <f>'INFO'!$J$9</f>
        <v>0</v>
      </c>
      <c r="AE1773" s="186">
        <f>IF($G$1763&gt;0,10*$G$1763/D1773,0)</f>
        <v>0</v>
      </c>
    </row>
    <row r="1774" ht="15.35" customHeight="1">
      <c r="A1774" t="s" s="180">
        <v>592</v>
      </c>
      <c r="B1774" t="s" s="180">
        <v>205</v>
      </c>
      <c r="C1774" s="181">
        <v>10095</v>
      </c>
      <c r="D1774" s="182">
        <f>_xlfn.SUMIFS('HOLDS'!O1:O155,'HOLDS'!C1:C155,B1774)+_xlfn.SUMIFS('HOLDS'!O1:O155,'HOLDS'!C1:C155,"CH.GR.RDGSET")</f>
        <v>0</v>
      </c>
      <c r="E1774" t="s" s="183">
        <v>7</v>
      </c>
      <c r="F1774" s="184">
        <f>VLOOKUP(B1774,'HOLDS'!C1:T155,5,FALSE)</f>
        <v>195.5</v>
      </c>
      <c r="G1774" s="182">
        <f>_xlfn.SUMIFS('HOLDS'!O1:O155,'HOLDS'!C1:C155,B1774)</f>
        <v>0</v>
      </c>
      <c r="H1774" s="185">
        <f>F1774*G1774</f>
        <v>0</v>
      </c>
      <c r="I1774" s="186">
        <f>'INFO'!$D$6</f>
        <v>0</v>
      </c>
      <c r="J1774" s="186">
        <f>'INFO'!$D$7</f>
        <v>0</v>
      </c>
      <c r="K1774" t="s" s="187">
        <f>'INFO'!$D$8</f>
      </c>
      <c r="L1774" s="186">
        <f>'INFO'!$D$9</f>
        <v>0</v>
      </c>
      <c r="M1774" s="186">
        <f>'INFO'!$D$10</f>
        <v>0</v>
      </c>
      <c r="N1774" t="s" s="187">
        <f>'INFO'!$D$11</f>
      </c>
      <c r="O1774" s="186">
        <f>'INFO'!$D$13</f>
        <v>0</v>
      </c>
      <c r="P1774" s="186">
        <f>'INFO'!$D$14</f>
        <v>0</v>
      </c>
      <c r="Q1774" t="s" s="187">
        <f>'INFO'!$D$15</f>
      </c>
      <c r="R1774" s="188">
        <f>'INFO'!$D$17</f>
      </c>
      <c r="S1774" t="s" s="187">
        <f>'INFO'!$D$18</f>
      </c>
      <c r="T1774" t="s" s="187">
        <f>'INFO'!$D$19</f>
      </c>
      <c r="U1774" s="186">
        <f>'INFO'!$D$22</f>
        <v>0</v>
      </c>
      <c r="V1774" s="186">
        <f>'INFO'!$D$23</f>
        <v>0</v>
      </c>
      <c r="W1774" t="s" s="187">
        <f>'INFO'!$D$24</f>
      </c>
      <c r="X1774" s="186">
        <f>'INFO'!$D$25</f>
        <v>0</v>
      </c>
      <c r="Y1774" s="186">
        <f>'INFO'!$D$26</f>
        <v>0</v>
      </c>
      <c r="Z1774" s="186">
        <f>'INFO'!$D$27</f>
        <v>0</v>
      </c>
      <c r="AA1774" t="s" s="187">
        <f>'INFO'!$D$28</f>
      </c>
      <c r="AB1774" s="186">
        <f>'INFO'!$D$29</f>
        <v>0</v>
      </c>
      <c r="AC1774" s="189">
        <f>'INFO'!$J$10</f>
        <v>0</v>
      </c>
      <c r="AD1774" s="186">
        <f>'INFO'!$J$9</f>
        <v>0</v>
      </c>
      <c r="AE1774" s="186">
        <f>IF($G$1763&gt;0,10*$G$1763/D1774,0)</f>
        <v>0</v>
      </c>
    </row>
    <row r="1775" ht="15.35" customHeight="1">
      <c r="A1775" t="s" s="180">
        <v>593</v>
      </c>
      <c r="B1775" t="s" s="180">
        <v>207</v>
      </c>
      <c r="C1775" s="181">
        <v>10095</v>
      </c>
      <c r="D1775" s="182">
        <f>_xlfn.SUMIFS('HOLDS'!O1:O155,'HOLDS'!C1:C155,B1775)+_xlfn.SUMIFS('HOLDS'!O1:O155,'HOLDS'!C1:C155,"CH.GR.RDGSET")</f>
        <v>0</v>
      </c>
      <c r="E1775" t="s" s="183">
        <v>7</v>
      </c>
      <c r="F1775" s="184">
        <f>VLOOKUP(B1775,'HOLDS'!C1:T155,5,FALSE)</f>
        <v>237</v>
      </c>
      <c r="G1775" s="182">
        <f>_xlfn.SUMIFS('HOLDS'!O1:O155,'HOLDS'!C1:C155,B1775)</f>
        <v>0</v>
      </c>
      <c r="H1775" s="185">
        <f>F1775*G1775</f>
        <v>0</v>
      </c>
      <c r="I1775" s="186">
        <f>'INFO'!$D$6</f>
        <v>0</v>
      </c>
      <c r="J1775" s="186">
        <f>'INFO'!$D$7</f>
        <v>0</v>
      </c>
      <c r="K1775" t="s" s="187">
        <f>'INFO'!$D$8</f>
      </c>
      <c r="L1775" s="186">
        <f>'INFO'!$D$9</f>
        <v>0</v>
      </c>
      <c r="M1775" s="186">
        <f>'INFO'!$D$10</f>
        <v>0</v>
      </c>
      <c r="N1775" t="s" s="187">
        <f>'INFO'!$D$11</f>
      </c>
      <c r="O1775" s="186">
        <f>'INFO'!$D$13</f>
        <v>0</v>
      </c>
      <c r="P1775" s="186">
        <f>'INFO'!$D$14</f>
        <v>0</v>
      </c>
      <c r="Q1775" t="s" s="187">
        <f>'INFO'!$D$15</f>
      </c>
      <c r="R1775" s="188">
        <f>'INFO'!$D$17</f>
      </c>
      <c r="S1775" t="s" s="187">
        <f>'INFO'!$D$18</f>
      </c>
      <c r="T1775" t="s" s="187">
        <f>'INFO'!$D$19</f>
      </c>
      <c r="U1775" s="186">
        <f>'INFO'!$D$22</f>
        <v>0</v>
      </c>
      <c r="V1775" s="186">
        <f>'INFO'!$D$23</f>
        <v>0</v>
      </c>
      <c r="W1775" t="s" s="187">
        <f>'INFO'!$D$24</f>
      </c>
      <c r="X1775" s="186">
        <f>'INFO'!$D$25</f>
        <v>0</v>
      </c>
      <c r="Y1775" s="186">
        <f>'INFO'!$D$26</f>
        <v>0</v>
      </c>
      <c r="Z1775" s="186">
        <f>'INFO'!$D$27</f>
        <v>0</v>
      </c>
      <c r="AA1775" t="s" s="187">
        <f>'INFO'!$D$28</f>
      </c>
      <c r="AB1775" s="186">
        <f>'INFO'!$D$29</f>
        <v>0</v>
      </c>
      <c r="AC1775" s="189">
        <f>'INFO'!$J$10</f>
        <v>0</v>
      </c>
      <c r="AD1775" s="186">
        <f>'INFO'!$J$9</f>
        <v>0</v>
      </c>
      <c r="AE1775" s="186">
        <f>IF($G$1763&gt;0,10*$G$1763/D1775,0)</f>
        <v>0</v>
      </c>
    </row>
    <row r="1776" ht="15.35" customHeight="1">
      <c r="A1776" t="s" s="180">
        <v>594</v>
      </c>
      <c r="B1776" t="s" s="180">
        <v>209</v>
      </c>
      <c r="C1776" s="181">
        <v>10095</v>
      </c>
      <c r="D1776" s="182">
        <f>_xlfn.SUMIFS('HOLDS'!O1:O155,'HOLDS'!C1:C155,B1776)+_xlfn.SUMIFS('HOLDS'!O1:O155,'HOLDS'!C1:C155,"CH.GR.RDGSET")</f>
        <v>0</v>
      </c>
      <c r="E1776" t="s" s="183">
        <v>7</v>
      </c>
      <c r="F1776" s="184">
        <f>VLOOKUP(B1776,'HOLDS'!C1:T155,5,FALSE)</f>
        <v>210.5</v>
      </c>
      <c r="G1776" s="182">
        <f>_xlfn.SUMIFS('HOLDS'!O1:O155,'HOLDS'!C1:C155,B1776)</f>
        <v>0</v>
      </c>
      <c r="H1776" s="185">
        <f>F1776*G1776</f>
        <v>0</v>
      </c>
      <c r="I1776" s="186">
        <f>'INFO'!$D$6</f>
        <v>0</v>
      </c>
      <c r="J1776" s="186">
        <f>'INFO'!$D$7</f>
        <v>0</v>
      </c>
      <c r="K1776" t="s" s="187">
        <f>'INFO'!$D$8</f>
      </c>
      <c r="L1776" s="186">
        <f>'INFO'!$D$9</f>
        <v>0</v>
      </c>
      <c r="M1776" s="186">
        <f>'INFO'!$D$10</f>
        <v>0</v>
      </c>
      <c r="N1776" t="s" s="187">
        <f>'INFO'!$D$11</f>
      </c>
      <c r="O1776" s="186">
        <f>'INFO'!$D$13</f>
        <v>0</v>
      </c>
      <c r="P1776" s="186">
        <f>'INFO'!$D$14</f>
        <v>0</v>
      </c>
      <c r="Q1776" t="s" s="187">
        <f>'INFO'!$D$15</f>
      </c>
      <c r="R1776" s="188">
        <f>'INFO'!$D$17</f>
      </c>
      <c r="S1776" t="s" s="187">
        <f>'INFO'!$D$18</f>
      </c>
      <c r="T1776" t="s" s="187">
        <f>'INFO'!$D$19</f>
      </c>
      <c r="U1776" s="186">
        <f>'INFO'!$D$22</f>
        <v>0</v>
      </c>
      <c r="V1776" s="186">
        <f>'INFO'!$D$23</f>
        <v>0</v>
      </c>
      <c r="W1776" t="s" s="187">
        <f>'INFO'!$D$24</f>
      </c>
      <c r="X1776" s="186">
        <f>'INFO'!$D$25</f>
        <v>0</v>
      </c>
      <c r="Y1776" s="186">
        <f>'INFO'!$D$26</f>
        <v>0</v>
      </c>
      <c r="Z1776" s="186">
        <f>'INFO'!$D$27</f>
        <v>0</v>
      </c>
      <c r="AA1776" t="s" s="187">
        <f>'INFO'!$D$28</f>
      </c>
      <c r="AB1776" s="186">
        <f>'INFO'!$D$29</f>
        <v>0</v>
      </c>
      <c r="AC1776" s="189">
        <f>'INFO'!$J$10</f>
        <v>0</v>
      </c>
      <c r="AD1776" s="186">
        <f>'INFO'!$J$9</f>
        <v>0</v>
      </c>
      <c r="AE1776" s="186">
        <f>IF($G$1763&gt;0,10*$G$1763/D1776,0)</f>
        <v>0</v>
      </c>
    </row>
    <row r="1777" ht="15.35" customHeight="1">
      <c r="A1777" t="s" s="180">
        <v>595</v>
      </c>
      <c r="B1777" t="s" s="180">
        <v>211</v>
      </c>
      <c r="C1777" s="181">
        <v>10095</v>
      </c>
      <c r="D1777" s="182">
        <f>_xlfn.SUMIFS('HOLDS'!O1:O155,'HOLDS'!C1:C155,B1777)+_xlfn.SUMIFS('HOLDS'!O1:O155,'HOLDS'!C1:C155,"CH.GR.RDGSET")</f>
        <v>0</v>
      </c>
      <c r="E1777" t="s" s="183">
        <v>7</v>
      </c>
      <c r="F1777" s="184">
        <f>VLOOKUP(B1777,'HOLDS'!C1:T155,5,FALSE)</f>
        <v>212</v>
      </c>
      <c r="G1777" s="182">
        <f>_xlfn.SUMIFS('HOLDS'!O1:O155,'HOLDS'!C1:C155,B1777)</f>
        <v>0</v>
      </c>
      <c r="H1777" s="185">
        <f>F1777*G1777</f>
        <v>0</v>
      </c>
      <c r="I1777" s="186">
        <f>'INFO'!$D$6</f>
        <v>0</v>
      </c>
      <c r="J1777" s="186">
        <f>'INFO'!$D$7</f>
        <v>0</v>
      </c>
      <c r="K1777" t="s" s="187">
        <f>'INFO'!$D$8</f>
      </c>
      <c r="L1777" s="186">
        <f>'INFO'!$D$9</f>
        <v>0</v>
      </c>
      <c r="M1777" s="186">
        <f>'INFO'!$D$10</f>
        <v>0</v>
      </c>
      <c r="N1777" t="s" s="187">
        <f>'INFO'!$D$11</f>
      </c>
      <c r="O1777" s="186">
        <f>'INFO'!$D$13</f>
        <v>0</v>
      </c>
      <c r="P1777" s="186">
        <f>'INFO'!$D$14</f>
        <v>0</v>
      </c>
      <c r="Q1777" t="s" s="187">
        <f>'INFO'!$D$15</f>
      </c>
      <c r="R1777" s="188">
        <f>'INFO'!$D$17</f>
      </c>
      <c r="S1777" t="s" s="187">
        <f>'INFO'!$D$18</f>
      </c>
      <c r="T1777" t="s" s="187">
        <f>'INFO'!$D$19</f>
      </c>
      <c r="U1777" s="186">
        <f>'INFO'!$D$22</f>
        <v>0</v>
      </c>
      <c r="V1777" s="186">
        <f>'INFO'!$D$23</f>
        <v>0</v>
      </c>
      <c r="W1777" t="s" s="187">
        <f>'INFO'!$D$24</f>
      </c>
      <c r="X1777" s="186">
        <f>'INFO'!$D$25</f>
        <v>0</v>
      </c>
      <c r="Y1777" s="186">
        <f>'INFO'!$D$26</f>
        <v>0</v>
      </c>
      <c r="Z1777" s="186">
        <f>'INFO'!$D$27</f>
        <v>0</v>
      </c>
      <c r="AA1777" t="s" s="187">
        <f>'INFO'!$D$28</f>
      </c>
      <c r="AB1777" s="186">
        <f>'INFO'!$D$29</f>
        <v>0</v>
      </c>
      <c r="AC1777" s="189">
        <f>'INFO'!$J$10</f>
        <v>0</v>
      </c>
      <c r="AD1777" s="186">
        <f>'INFO'!$J$9</f>
        <v>0</v>
      </c>
      <c r="AE1777" s="186">
        <f>IF($G$1763&gt;0,10*$G$1763/D1777,0)</f>
        <v>0</v>
      </c>
    </row>
    <row r="1778" ht="15.35" customHeight="1">
      <c r="A1778" t="s" s="180">
        <v>596</v>
      </c>
      <c r="B1778" t="s" s="180">
        <v>213</v>
      </c>
      <c r="C1778" s="181">
        <v>10095</v>
      </c>
      <c r="D1778" s="182">
        <f>_xlfn.SUMIFS('HOLDS'!O1:O155,'HOLDS'!C1:C155,B1778)+_xlfn.SUMIFS('HOLDS'!O1:O155,'HOLDS'!C1:C155,"CH.GR.RDGSET")</f>
        <v>0</v>
      </c>
      <c r="E1778" t="s" s="183">
        <v>7</v>
      </c>
      <c r="F1778" s="184">
        <f>VLOOKUP(B1778,'HOLDS'!C1:T155,5,FALSE)</f>
        <v>155</v>
      </c>
      <c r="G1778" s="182">
        <f>_xlfn.SUMIFS('HOLDS'!O1:O155,'HOLDS'!C1:C155,B1778)</f>
        <v>0</v>
      </c>
      <c r="H1778" s="185">
        <f>F1778*G1778</f>
        <v>0</v>
      </c>
      <c r="I1778" s="186">
        <f>'INFO'!$D$6</f>
        <v>0</v>
      </c>
      <c r="J1778" s="186">
        <f>'INFO'!$D$7</f>
        <v>0</v>
      </c>
      <c r="K1778" t="s" s="187">
        <f>'INFO'!$D$8</f>
      </c>
      <c r="L1778" s="186">
        <f>'INFO'!$D$9</f>
        <v>0</v>
      </c>
      <c r="M1778" s="186">
        <f>'INFO'!$D$10</f>
        <v>0</v>
      </c>
      <c r="N1778" t="s" s="187">
        <f>'INFO'!$D$11</f>
      </c>
      <c r="O1778" s="186">
        <f>'INFO'!$D$13</f>
        <v>0</v>
      </c>
      <c r="P1778" s="186">
        <f>'INFO'!$D$14</f>
        <v>0</v>
      </c>
      <c r="Q1778" t="s" s="187">
        <f>'INFO'!$D$15</f>
      </c>
      <c r="R1778" s="188">
        <f>'INFO'!$D$17</f>
      </c>
      <c r="S1778" t="s" s="187">
        <f>'INFO'!$D$18</f>
      </c>
      <c r="T1778" t="s" s="187">
        <f>'INFO'!$D$19</f>
      </c>
      <c r="U1778" s="186">
        <f>'INFO'!$D$22</f>
        <v>0</v>
      </c>
      <c r="V1778" s="186">
        <f>'INFO'!$D$23</f>
        <v>0</v>
      </c>
      <c r="W1778" t="s" s="187">
        <f>'INFO'!$D$24</f>
      </c>
      <c r="X1778" s="186">
        <f>'INFO'!$D$25</f>
        <v>0</v>
      </c>
      <c r="Y1778" s="186">
        <f>'INFO'!$D$26</f>
        <v>0</v>
      </c>
      <c r="Z1778" s="186">
        <f>'INFO'!$D$27</f>
        <v>0</v>
      </c>
      <c r="AA1778" t="s" s="187">
        <f>'INFO'!$D$28</f>
      </c>
      <c r="AB1778" s="186">
        <f>'INFO'!$D$29</f>
        <v>0</v>
      </c>
      <c r="AC1778" s="189">
        <f>'INFO'!$J$10</f>
        <v>0</v>
      </c>
      <c r="AD1778" s="186">
        <f>'INFO'!$J$9</f>
        <v>0</v>
      </c>
      <c r="AE1778" s="186">
        <f>IF($G$1763&gt;0,10*$G$1763/D1778,0)</f>
        <v>0</v>
      </c>
    </row>
    <row r="1779" ht="15.35" customHeight="1">
      <c r="A1779" t="s" s="180">
        <v>597</v>
      </c>
      <c r="B1779" t="s" s="180">
        <v>215</v>
      </c>
      <c r="C1779" s="181">
        <v>10095</v>
      </c>
      <c r="D1779" s="182">
        <f>_xlfn.SUMIFS('HOLDS'!O1:O155,'HOLDS'!C1:C155,B1779)+_xlfn.SUMIFS('HOLDS'!O1:O155,'HOLDS'!C1:C155,"CH.GR.RDGSET")</f>
        <v>0</v>
      </c>
      <c r="E1779" t="s" s="183">
        <v>7</v>
      </c>
      <c r="F1779" s="184">
        <f>VLOOKUP(B1779,'HOLDS'!C1:T155,5,FALSE)</f>
        <v>153.5</v>
      </c>
      <c r="G1779" s="182">
        <f>_xlfn.SUMIFS('HOLDS'!O1:O155,'HOLDS'!C1:C155,B1779)</f>
        <v>0</v>
      </c>
      <c r="H1779" s="185">
        <f>F1779*G1779</f>
        <v>0</v>
      </c>
      <c r="I1779" s="186">
        <f>'INFO'!$D$6</f>
        <v>0</v>
      </c>
      <c r="J1779" s="186">
        <f>'INFO'!$D$7</f>
        <v>0</v>
      </c>
      <c r="K1779" t="s" s="187">
        <f>'INFO'!$D$8</f>
      </c>
      <c r="L1779" s="186">
        <f>'INFO'!$D$9</f>
        <v>0</v>
      </c>
      <c r="M1779" s="186">
        <f>'INFO'!$D$10</f>
        <v>0</v>
      </c>
      <c r="N1779" t="s" s="187">
        <f>'INFO'!$D$11</f>
      </c>
      <c r="O1779" s="186">
        <f>'INFO'!$D$13</f>
        <v>0</v>
      </c>
      <c r="P1779" s="186">
        <f>'INFO'!$D$14</f>
        <v>0</v>
      </c>
      <c r="Q1779" t="s" s="187">
        <f>'INFO'!$D$15</f>
      </c>
      <c r="R1779" s="188">
        <f>'INFO'!$D$17</f>
      </c>
      <c r="S1779" t="s" s="187">
        <f>'INFO'!$D$18</f>
      </c>
      <c r="T1779" t="s" s="187">
        <f>'INFO'!$D$19</f>
      </c>
      <c r="U1779" s="186">
        <f>'INFO'!$D$22</f>
        <v>0</v>
      </c>
      <c r="V1779" s="186">
        <f>'INFO'!$D$23</f>
        <v>0</v>
      </c>
      <c r="W1779" t="s" s="187">
        <f>'INFO'!$D$24</f>
      </c>
      <c r="X1779" s="186">
        <f>'INFO'!$D$25</f>
        <v>0</v>
      </c>
      <c r="Y1779" s="186">
        <f>'INFO'!$D$26</f>
        <v>0</v>
      </c>
      <c r="Z1779" s="186">
        <f>'INFO'!$D$27</f>
        <v>0</v>
      </c>
      <c r="AA1779" t="s" s="187">
        <f>'INFO'!$D$28</f>
      </c>
      <c r="AB1779" s="186">
        <f>'INFO'!$D$29</f>
        <v>0</v>
      </c>
      <c r="AC1779" s="189">
        <f>'INFO'!$J$10</f>
        <v>0</v>
      </c>
      <c r="AD1779" s="186">
        <f>'INFO'!$J$9</f>
        <v>0</v>
      </c>
      <c r="AE1779" s="186">
        <f>IF($G$1763&gt;0,10*$G$1763/D1779,0)</f>
        <v>0</v>
      </c>
    </row>
    <row r="1780" ht="15.35" customHeight="1">
      <c r="A1780" t="s" s="180">
        <v>598</v>
      </c>
      <c r="B1780" t="s" s="180">
        <v>217</v>
      </c>
      <c r="C1780" s="181">
        <v>10095</v>
      </c>
      <c r="D1780" s="182">
        <f>_xlfn.SUMIFS('HOLDS'!O1:O155,'HOLDS'!C1:C155,B1780)+_xlfn.SUMIFS('HOLDS'!O1:O155,'HOLDS'!C1:C155,"CH.GR.RDGSET")</f>
        <v>0</v>
      </c>
      <c r="E1780" t="s" s="183">
        <v>7</v>
      </c>
      <c r="F1780" s="184">
        <f>VLOOKUP(B1780,'HOLDS'!C1:T155,5,FALSE)</f>
        <v>162</v>
      </c>
      <c r="G1780" s="182">
        <f>_xlfn.SUMIFS('HOLDS'!O1:O155,'HOLDS'!C1:C155,B1780)</f>
        <v>0</v>
      </c>
      <c r="H1780" s="185">
        <f>F1780*G1780</f>
        <v>0</v>
      </c>
      <c r="I1780" s="186">
        <f>'INFO'!$D$6</f>
        <v>0</v>
      </c>
      <c r="J1780" s="186">
        <f>'INFO'!$D$7</f>
        <v>0</v>
      </c>
      <c r="K1780" t="s" s="187">
        <f>'INFO'!$D$8</f>
      </c>
      <c r="L1780" s="186">
        <f>'INFO'!$D$9</f>
        <v>0</v>
      </c>
      <c r="M1780" s="186">
        <f>'INFO'!$D$10</f>
        <v>0</v>
      </c>
      <c r="N1780" t="s" s="187">
        <f>'INFO'!$D$11</f>
      </c>
      <c r="O1780" s="186">
        <f>'INFO'!$D$13</f>
        <v>0</v>
      </c>
      <c r="P1780" s="186">
        <f>'INFO'!$D$14</f>
        <v>0</v>
      </c>
      <c r="Q1780" t="s" s="187">
        <f>'INFO'!$D$15</f>
      </c>
      <c r="R1780" s="188">
        <f>'INFO'!$D$17</f>
      </c>
      <c r="S1780" t="s" s="187">
        <f>'INFO'!$D$18</f>
      </c>
      <c r="T1780" t="s" s="187">
        <f>'INFO'!$D$19</f>
      </c>
      <c r="U1780" s="186">
        <f>'INFO'!$D$22</f>
        <v>0</v>
      </c>
      <c r="V1780" s="186">
        <f>'INFO'!$D$23</f>
        <v>0</v>
      </c>
      <c r="W1780" t="s" s="187">
        <f>'INFO'!$D$24</f>
      </c>
      <c r="X1780" s="186">
        <f>'INFO'!$D$25</f>
        <v>0</v>
      </c>
      <c r="Y1780" s="186">
        <f>'INFO'!$D$26</f>
        <v>0</v>
      </c>
      <c r="Z1780" s="186">
        <f>'INFO'!$D$27</f>
        <v>0</v>
      </c>
      <c r="AA1780" t="s" s="187">
        <f>'INFO'!$D$28</f>
      </c>
      <c r="AB1780" s="186">
        <f>'INFO'!$D$29</f>
        <v>0</v>
      </c>
      <c r="AC1780" s="189">
        <f>'INFO'!$J$10</f>
        <v>0</v>
      </c>
      <c r="AD1780" s="186">
        <f>'INFO'!$J$9</f>
        <v>0</v>
      </c>
      <c r="AE1780" s="186">
        <f>IF($G$1763&gt;0,10*$G$1763/D1780,0)</f>
        <v>0</v>
      </c>
    </row>
    <row r="1781" ht="15.35" customHeight="1">
      <c r="A1781" t="s" s="180">
        <v>599</v>
      </c>
      <c r="B1781" t="s" s="180">
        <v>219</v>
      </c>
      <c r="C1781" s="181">
        <v>10095</v>
      </c>
      <c r="D1781" s="182">
        <f>_xlfn.SUMIFS('HOLDS'!O1:O155,'HOLDS'!C1:C155,B1781)+_xlfn.SUMIFS('HOLDS'!O1:O155,'HOLDS'!C1:C155,"CH.GR.RDGSET")</f>
        <v>0</v>
      </c>
      <c r="E1781" t="s" s="183">
        <v>7</v>
      </c>
      <c r="F1781" s="184">
        <f>VLOOKUP(B1781,'HOLDS'!C1:T155,5,FALSE)</f>
        <v>204.5</v>
      </c>
      <c r="G1781" s="182">
        <f>_xlfn.SUMIFS('HOLDS'!O1:O155,'HOLDS'!C1:C155,B1781)</f>
        <v>0</v>
      </c>
      <c r="H1781" s="185">
        <f>F1781*G1781</f>
        <v>0</v>
      </c>
      <c r="I1781" s="186">
        <f>'INFO'!$D$6</f>
        <v>0</v>
      </c>
      <c r="J1781" s="186">
        <f>'INFO'!$D$7</f>
        <v>0</v>
      </c>
      <c r="K1781" t="s" s="187">
        <f>'INFO'!$D$8</f>
      </c>
      <c r="L1781" s="186">
        <f>'INFO'!$D$9</f>
        <v>0</v>
      </c>
      <c r="M1781" s="186">
        <f>'INFO'!$D$10</f>
        <v>0</v>
      </c>
      <c r="N1781" t="s" s="187">
        <f>'INFO'!$D$11</f>
      </c>
      <c r="O1781" s="186">
        <f>'INFO'!$D$13</f>
        <v>0</v>
      </c>
      <c r="P1781" s="186">
        <f>'INFO'!$D$14</f>
        <v>0</v>
      </c>
      <c r="Q1781" t="s" s="187">
        <f>'INFO'!$D$15</f>
      </c>
      <c r="R1781" s="188">
        <f>'INFO'!$D$17</f>
      </c>
      <c r="S1781" t="s" s="187">
        <f>'INFO'!$D$18</f>
      </c>
      <c r="T1781" t="s" s="187">
        <f>'INFO'!$D$19</f>
      </c>
      <c r="U1781" s="186">
        <f>'INFO'!$D$22</f>
        <v>0</v>
      </c>
      <c r="V1781" s="186">
        <f>'INFO'!$D$23</f>
        <v>0</v>
      </c>
      <c r="W1781" t="s" s="187">
        <f>'INFO'!$D$24</f>
      </c>
      <c r="X1781" s="186">
        <f>'INFO'!$D$25</f>
        <v>0</v>
      </c>
      <c r="Y1781" s="186">
        <f>'INFO'!$D$26</f>
        <v>0</v>
      </c>
      <c r="Z1781" s="186">
        <f>'INFO'!$D$27</f>
        <v>0</v>
      </c>
      <c r="AA1781" t="s" s="187">
        <f>'INFO'!$D$28</f>
      </c>
      <c r="AB1781" s="186">
        <f>'INFO'!$D$29</f>
        <v>0</v>
      </c>
      <c r="AC1781" s="189">
        <f>'INFO'!$J$10</f>
        <v>0</v>
      </c>
      <c r="AD1781" s="186">
        <f>'INFO'!$J$9</f>
        <v>0</v>
      </c>
      <c r="AE1781" s="186">
        <f>IF($G$1763&gt;0,10*$G$1763/D1781,0)</f>
        <v>0</v>
      </c>
    </row>
    <row r="1782" ht="15.35" customHeight="1">
      <c r="A1782" t="s" s="180">
        <v>600</v>
      </c>
      <c r="B1782" t="s" s="180">
        <v>221</v>
      </c>
      <c r="C1782" s="181">
        <v>10095</v>
      </c>
      <c r="D1782" s="182">
        <f>_xlfn.SUMIFS('HOLDS'!O1:O155,'HOLDS'!C1:C155,B1782)+_xlfn.SUMIFS('HOLDS'!O1:O155,'HOLDS'!C1:C155,"CH.GR.RDGSET")</f>
        <v>0</v>
      </c>
      <c r="E1782" t="s" s="183">
        <v>7</v>
      </c>
      <c r="F1782" s="184">
        <f>VLOOKUP(B1782,'HOLDS'!C1:T155,5,FALSE)</f>
        <v>193</v>
      </c>
      <c r="G1782" s="182">
        <f>_xlfn.SUMIFS('HOLDS'!O1:O155,'HOLDS'!C1:C155,B1782)</f>
        <v>0</v>
      </c>
      <c r="H1782" s="185">
        <f>F1782*G1782</f>
        <v>0</v>
      </c>
      <c r="I1782" s="186">
        <f>'INFO'!$D$6</f>
        <v>0</v>
      </c>
      <c r="J1782" s="186">
        <f>'INFO'!$D$7</f>
        <v>0</v>
      </c>
      <c r="K1782" t="s" s="187">
        <f>'INFO'!$D$8</f>
      </c>
      <c r="L1782" s="186">
        <f>'INFO'!$D$9</f>
        <v>0</v>
      </c>
      <c r="M1782" s="186">
        <f>'INFO'!$D$10</f>
        <v>0</v>
      </c>
      <c r="N1782" t="s" s="187">
        <f>'INFO'!$D$11</f>
      </c>
      <c r="O1782" s="186">
        <f>'INFO'!$D$13</f>
        <v>0</v>
      </c>
      <c r="P1782" s="186">
        <f>'INFO'!$D$14</f>
        <v>0</v>
      </c>
      <c r="Q1782" t="s" s="187">
        <f>'INFO'!$D$15</f>
      </c>
      <c r="R1782" s="188">
        <f>'INFO'!$D$17</f>
      </c>
      <c r="S1782" t="s" s="187">
        <f>'INFO'!$D$18</f>
      </c>
      <c r="T1782" t="s" s="187">
        <f>'INFO'!$D$19</f>
      </c>
      <c r="U1782" s="186">
        <f>'INFO'!$D$22</f>
        <v>0</v>
      </c>
      <c r="V1782" s="186">
        <f>'INFO'!$D$23</f>
        <v>0</v>
      </c>
      <c r="W1782" t="s" s="187">
        <f>'INFO'!$D$24</f>
      </c>
      <c r="X1782" s="186">
        <f>'INFO'!$D$25</f>
        <v>0</v>
      </c>
      <c r="Y1782" s="186">
        <f>'INFO'!$D$26</f>
        <v>0</v>
      </c>
      <c r="Z1782" s="186">
        <f>'INFO'!$D$27</f>
        <v>0</v>
      </c>
      <c r="AA1782" t="s" s="187">
        <f>'INFO'!$D$28</f>
      </c>
      <c r="AB1782" s="186">
        <f>'INFO'!$D$29</f>
        <v>0</v>
      </c>
      <c r="AC1782" s="189">
        <f>'INFO'!$J$10</f>
        <v>0</v>
      </c>
      <c r="AD1782" s="186">
        <f>'INFO'!$J$9</f>
        <v>0</v>
      </c>
      <c r="AE1782" s="186">
        <f>IF($G$1763&gt;0,10*$G$1763/D1782,0)</f>
        <v>0</v>
      </c>
    </row>
    <row r="1783" ht="15.35" customHeight="1">
      <c r="A1783" t="s" s="180">
        <v>601</v>
      </c>
      <c r="B1783" t="s" s="180">
        <v>223</v>
      </c>
      <c r="C1783" s="181">
        <v>10095</v>
      </c>
      <c r="D1783" s="182">
        <f>_xlfn.SUMIFS('HOLDS'!O1:O155,'HOLDS'!C1:C155,B1783)+_xlfn.SUMIFS('HOLDS'!O1:O155,'HOLDS'!C1:C155,"CH.GR.RDGSET")</f>
        <v>0</v>
      </c>
      <c r="E1783" t="s" s="183">
        <v>7</v>
      </c>
      <c r="F1783" s="184">
        <f>VLOOKUP(B1783,'HOLDS'!C1:T155,5,FALSE)</f>
        <v>160.5</v>
      </c>
      <c r="G1783" s="182">
        <f>_xlfn.SUMIFS('HOLDS'!O1:O155,'HOLDS'!C1:C155,B1783)</f>
        <v>0</v>
      </c>
      <c r="H1783" s="185">
        <f>F1783*G1783</f>
        <v>0</v>
      </c>
      <c r="I1783" s="186">
        <f>'INFO'!$D$6</f>
        <v>0</v>
      </c>
      <c r="J1783" s="186">
        <f>'INFO'!$D$7</f>
        <v>0</v>
      </c>
      <c r="K1783" t="s" s="187">
        <f>'INFO'!$D$8</f>
      </c>
      <c r="L1783" s="186">
        <f>'INFO'!$D$9</f>
        <v>0</v>
      </c>
      <c r="M1783" s="186">
        <f>'INFO'!$D$10</f>
        <v>0</v>
      </c>
      <c r="N1783" t="s" s="187">
        <f>'INFO'!$D$11</f>
      </c>
      <c r="O1783" s="186">
        <f>'INFO'!$D$13</f>
        <v>0</v>
      </c>
      <c r="P1783" s="186">
        <f>'INFO'!$D$14</f>
        <v>0</v>
      </c>
      <c r="Q1783" t="s" s="187">
        <f>'INFO'!$D$15</f>
      </c>
      <c r="R1783" s="188">
        <f>'INFO'!$D$17</f>
      </c>
      <c r="S1783" t="s" s="187">
        <f>'INFO'!$D$18</f>
      </c>
      <c r="T1783" t="s" s="187">
        <f>'INFO'!$D$19</f>
      </c>
      <c r="U1783" s="186">
        <f>'INFO'!$D$22</f>
        <v>0</v>
      </c>
      <c r="V1783" s="186">
        <f>'INFO'!$D$23</f>
        <v>0</v>
      </c>
      <c r="W1783" t="s" s="187">
        <f>'INFO'!$D$24</f>
      </c>
      <c r="X1783" s="186">
        <f>'INFO'!$D$25</f>
        <v>0</v>
      </c>
      <c r="Y1783" s="186">
        <f>'INFO'!$D$26</f>
        <v>0</v>
      </c>
      <c r="Z1783" s="186">
        <f>'INFO'!$D$27</f>
        <v>0</v>
      </c>
      <c r="AA1783" t="s" s="187">
        <f>'INFO'!$D$28</f>
      </c>
      <c r="AB1783" s="186">
        <f>'INFO'!$D$29</f>
        <v>0</v>
      </c>
      <c r="AC1783" s="189">
        <f>'INFO'!$J$10</f>
        <v>0</v>
      </c>
      <c r="AD1783" s="186">
        <f>'INFO'!$J$9</f>
        <v>0</v>
      </c>
      <c r="AE1783" s="186">
        <f>IF($G$1763&gt;0,10*$G$1763/D1783,0)</f>
        <v>0</v>
      </c>
    </row>
    <row r="1784" ht="15.35" customHeight="1">
      <c r="A1784" t="s" s="180">
        <v>602</v>
      </c>
      <c r="B1784" t="s" s="180">
        <v>225</v>
      </c>
      <c r="C1784" s="181">
        <v>10095</v>
      </c>
      <c r="D1784" s="182">
        <f>_xlfn.SUMIFS('HOLDS'!O1:O155,'HOLDS'!C1:C155,B1784)+_xlfn.SUMIFS('HOLDS'!O1:O155,'HOLDS'!C1:C155,"CH.GR.RDGSET")</f>
        <v>0</v>
      </c>
      <c r="E1784" t="s" s="183">
        <v>7</v>
      </c>
      <c r="F1784" s="184">
        <f>VLOOKUP(B1784,'HOLDS'!C1:T155,5,FALSE)</f>
        <v>182</v>
      </c>
      <c r="G1784" s="182">
        <f>_xlfn.SUMIFS('HOLDS'!O1:O155,'HOLDS'!C1:C155,B1784)</f>
        <v>0</v>
      </c>
      <c r="H1784" s="185">
        <f>F1784*G1784</f>
        <v>0</v>
      </c>
      <c r="I1784" s="186">
        <f>'INFO'!$D$6</f>
        <v>0</v>
      </c>
      <c r="J1784" s="186">
        <f>'INFO'!$D$7</f>
        <v>0</v>
      </c>
      <c r="K1784" t="s" s="187">
        <f>'INFO'!$D$8</f>
      </c>
      <c r="L1784" s="186">
        <f>'INFO'!$D$9</f>
        <v>0</v>
      </c>
      <c r="M1784" s="186">
        <f>'INFO'!$D$10</f>
        <v>0</v>
      </c>
      <c r="N1784" t="s" s="187">
        <f>'INFO'!$D$11</f>
      </c>
      <c r="O1784" s="186">
        <f>'INFO'!$D$13</f>
        <v>0</v>
      </c>
      <c r="P1784" s="186">
        <f>'INFO'!$D$14</f>
        <v>0</v>
      </c>
      <c r="Q1784" t="s" s="187">
        <f>'INFO'!$D$15</f>
      </c>
      <c r="R1784" s="188">
        <f>'INFO'!$D$17</f>
      </c>
      <c r="S1784" t="s" s="187">
        <f>'INFO'!$D$18</f>
      </c>
      <c r="T1784" t="s" s="187">
        <f>'INFO'!$D$19</f>
      </c>
      <c r="U1784" s="186">
        <f>'INFO'!$D$22</f>
        <v>0</v>
      </c>
      <c r="V1784" s="186">
        <f>'INFO'!$D$23</f>
        <v>0</v>
      </c>
      <c r="W1784" t="s" s="187">
        <f>'INFO'!$D$24</f>
      </c>
      <c r="X1784" s="186">
        <f>'INFO'!$D$25</f>
        <v>0</v>
      </c>
      <c r="Y1784" s="186">
        <f>'INFO'!$D$26</f>
        <v>0</v>
      </c>
      <c r="Z1784" s="186">
        <f>'INFO'!$D$27</f>
        <v>0</v>
      </c>
      <c r="AA1784" t="s" s="187">
        <f>'INFO'!$D$28</f>
      </c>
      <c r="AB1784" s="186">
        <f>'INFO'!$D$29</f>
        <v>0</v>
      </c>
      <c r="AC1784" s="189">
        <f>'INFO'!$J$10</f>
        <v>0</v>
      </c>
      <c r="AD1784" s="186">
        <f>'INFO'!$J$9</f>
        <v>0</v>
      </c>
      <c r="AE1784" s="186">
        <f>IF($G$1763&gt;0,10*$G$1763/D1784,0)</f>
        <v>0</v>
      </c>
    </row>
    <row r="1785" ht="15.35" customHeight="1">
      <c r="A1785" t="s" s="180">
        <v>603</v>
      </c>
      <c r="B1785" t="s" s="180">
        <v>227</v>
      </c>
      <c r="C1785" s="181">
        <v>10095</v>
      </c>
      <c r="D1785" s="182">
        <f>_xlfn.SUMIFS('HOLDS'!O1:O155,'HOLDS'!C1:C155,B1785)+_xlfn.SUMIFS('HOLDS'!O1:O155,'HOLDS'!C1:C155,"CH.GR.RDGSET")</f>
        <v>0</v>
      </c>
      <c r="E1785" t="s" s="183">
        <v>7</v>
      </c>
      <c r="F1785" s="184">
        <f>VLOOKUP(B1785,'HOLDS'!C1:T155,5,FALSE)</f>
        <v>145</v>
      </c>
      <c r="G1785" s="182">
        <f>_xlfn.SUMIFS('HOLDS'!O1:O155,'HOLDS'!C1:C155,B1785)</f>
        <v>0</v>
      </c>
      <c r="H1785" s="185">
        <f>F1785*G1785</f>
        <v>0</v>
      </c>
      <c r="I1785" s="186">
        <f>'INFO'!$D$6</f>
        <v>0</v>
      </c>
      <c r="J1785" s="186">
        <f>'INFO'!$D$7</f>
        <v>0</v>
      </c>
      <c r="K1785" t="s" s="187">
        <f>'INFO'!$D$8</f>
      </c>
      <c r="L1785" s="186">
        <f>'INFO'!$D$9</f>
        <v>0</v>
      </c>
      <c r="M1785" s="186">
        <f>'INFO'!$D$10</f>
        <v>0</v>
      </c>
      <c r="N1785" t="s" s="187">
        <f>'INFO'!$D$11</f>
      </c>
      <c r="O1785" s="186">
        <f>'INFO'!$D$13</f>
        <v>0</v>
      </c>
      <c r="P1785" s="186">
        <f>'INFO'!$D$14</f>
        <v>0</v>
      </c>
      <c r="Q1785" t="s" s="187">
        <f>'INFO'!$D$15</f>
      </c>
      <c r="R1785" s="188">
        <f>'INFO'!$D$17</f>
      </c>
      <c r="S1785" t="s" s="187">
        <f>'INFO'!$D$18</f>
      </c>
      <c r="T1785" t="s" s="187">
        <f>'INFO'!$D$19</f>
      </c>
      <c r="U1785" s="186">
        <f>'INFO'!$D$22</f>
        <v>0</v>
      </c>
      <c r="V1785" s="186">
        <f>'INFO'!$D$23</f>
        <v>0</v>
      </c>
      <c r="W1785" t="s" s="187">
        <f>'INFO'!$D$24</f>
      </c>
      <c r="X1785" s="186">
        <f>'INFO'!$D$25</f>
        <v>0</v>
      </c>
      <c r="Y1785" s="186">
        <f>'INFO'!$D$26</f>
        <v>0</v>
      </c>
      <c r="Z1785" s="186">
        <f>'INFO'!$D$27</f>
        <v>0</v>
      </c>
      <c r="AA1785" t="s" s="187">
        <f>'INFO'!$D$28</f>
      </c>
      <c r="AB1785" s="186">
        <f>'INFO'!$D$29</f>
        <v>0</v>
      </c>
      <c r="AC1785" s="189">
        <f>'INFO'!$J$10</f>
        <v>0</v>
      </c>
      <c r="AD1785" s="186">
        <f>'INFO'!$J$9</f>
        <v>0</v>
      </c>
      <c r="AE1785" s="186">
        <f>IF($G$1763&gt;0,10*$G$1763/D1785,0)</f>
        <v>0</v>
      </c>
    </row>
    <row r="1786" ht="15.35" customHeight="1">
      <c r="A1786" t="s" s="180">
        <v>604</v>
      </c>
      <c r="B1786" t="s" s="180">
        <v>229</v>
      </c>
      <c r="C1786" s="181">
        <v>10095</v>
      </c>
      <c r="D1786" s="182">
        <f>_xlfn.SUMIFS('HOLDS'!O1:O155,'HOLDS'!C1:C155,B1786)+_xlfn.SUMIFS('HOLDS'!O1:O155,'HOLDS'!C1:C155,"CH.GR.RDGSET")</f>
        <v>0</v>
      </c>
      <c r="E1786" t="s" s="183">
        <v>7</v>
      </c>
      <c r="F1786" s="184">
        <f>VLOOKUP(B1786,'HOLDS'!C1:T155,5,FALSE)</f>
        <v>153</v>
      </c>
      <c r="G1786" s="182">
        <f>_xlfn.SUMIFS('HOLDS'!O1:O155,'HOLDS'!C1:C155,B1786)</f>
        <v>0</v>
      </c>
      <c r="H1786" s="185">
        <f>F1786*G1786</f>
        <v>0</v>
      </c>
      <c r="I1786" s="186">
        <f>'INFO'!$D$6</f>
        <v>0</v>
      </c>
      <c r="J1786" s="186">
        <f>'INFO'!$D$7</f>
        <v>0</v>
      </c>
      <c r="K1786" t="s" s="187">
        <f>'INFO'!$D$8</f>
      </c>
      <c r="L1786" s="186">
        <f>'INFO'!$D$9</f>
        <v>0</v>
      </c>
      <c r="M1786" s="186">
        <f>'INFO'!$D$10</f>
        <v>0</v>
      </c>
      <c r="N1786" t="s" s="187">
        <f>'INFO'!$D$11</f>
      </c>
      <c r="O1786" s="186">
        <f>'INFO'!$D$13</f>
        <v>0</v>
      </c>
      <c r="P1786" s="186">
        <f>'INFO'!$D$14</f>
        <v>0</v>
      </c>
      <c r="Q1786" t="s" s="187">
        <f>'INFO'!$D$15</f>
      </c>
      <c r="R1786" s="188">
        <f>'INFO'!$D$17</f>
      </c>
      <c r="S1786" t="s" s="187">
        <f>'INFO'!$D$18</f>
      </c>
      <c r="T1786" t="s" s="187">
        <f>'INFO'!$D$19</f>
      </c>
      <c r="U1786" s="186">
        <f>'INFO'!$D$22</f>
        <v>0</v>
      </c>
      <c r="V1786" s="186">
        <f>'INFO'!$D$23</f>
        <v>0</v>
      </c>
      <c r="W1786" t="s" s="187">
        <f>'INFO'!$D$24</f>
      </c>
      <c r="X1786" s="186">
        <f>'INFO'!$D$25</f>
        <v>0</v>
      </c>
      <c r="Y1786" s="186">
        <f>'INFO'!$D$26</f>
        <v>0</v>
      </c>
      <c r="Z1786" s="186">
        <f>'INFO'!$D$27</f>
        <v>0</v>
      </c>
      <c r="AA1786" t="s" s="187">
        <f>'INFO'!$D$28</f>
      </c>
      <c r="AB1786" s="186">
        <f>'INFO'!$D$29</f>
        <v>0</v>
      </c>
      <c r="AC1786" s="189">
        <f>'INFO'!$J$10</f>
        <v>0</v>
      </c>
      <c r="AD1786" s="186">
        <f>'INFO'!$J$9</f>
        <v>0</v>
      </c>
      <c r="AE1786" s="186">
        <f>IF($G$1763&gt;0,10*$G$1763/D1786,0)</f>
        <v>0</v>
      </c>
    </row>
    <row r="1787" ht="15.35" customHeight="1">
      <c r="A1787" t="s" s="180">
        <v>605</v>
      </c>
      <c r="B1787" t="s" s="180">
        <v>231</v>
      </c>
      <c r="C1787" s="181">
        <v>10095</v>
      </c>
      <c r="D1787" s="182">
        <f>_xlfn.SUMIFS('HOLDS'!O1:O155,'HOLDS'!C1:C155,B1787)+_xlfn.SUMIFS('HOLDS'!O1:O155,'HOLDS'!C1:C155,"CH.GR.RDGSET")</f>
        <v>0</v>
      </c>
      <c r="E1787" t="s" s="183">
        <v>7</v>
      </c>
      <c r="F1787" s="184">
        <f>VLOOKUP(B1787,'HOLDS'!C1:T155,5,FALSE)</f>
        <v>165.5</v>
      </c>
      <c r="G1787" s="182">
        <f>_xlfn.SUMIFS('HOLDS'!O1:O155,'HOLDS'!C1:C155,B1787)</f>
        <v>0</v>
      </c>
      <c r="H1787" s="185">
        <f>F1787*G1787</f>
        <v>0</v>
      </c>
      <c r="I1787" s="186">
        <f>'INFO'!$D$6</f>
        <v>0</v>
      </c>
      <c r="J1787" s="186">
        <f>'INFO'!$D$7</f>
        <v>0</v>
      </c>
      <c r="K1787" t="s" s="187">
        <f>'INFO'!$D$8</f>
      </c>
      <c r="L1787" s="186">
        <f>'INFO'!$D$9</f>
        <v>0</v>
      </c>
      <c r="M1787" s="186">
        <f>'INFO'!$D$10</f>
        <v>0</v>
      </c>
      <c r="N1787" t="s" s="187">
        <f>'INFO'!$D$11</f>
      </c>
      <c r="O1787" s="186">
        <f>'INFO'!$D$13</f>
        <v>0</v>
      </c>
      <c r="P1787" s="186">
        <f>'INFO'!$D$14</f>
        <v>0</v>
      </c>
      <c r="Q1787" t="s" s="187">
        <f>'INFO'!$D$15</f>
      </c>
      <c r="R1787" s="188">
        <f>'INFO'!$D$17</f>
      </c>
      <c r="S1787" t="s" s="187">
        <f>'INFO'!$D$18</f>
      </c>
      <c r="T1787" t="s" s="187">
        <f>'INFO'!$D$19</f>
      </c>
      <c r="U1787" s="186">
        <f>'INFO'!$D$22</f>
        <v>0</v>
      </c>
      <c r="V1787" s="186">
        <f>'INFO'!$D$23</f>
        <v>0</v>
      </c>
      <c r="W1787" t="s" s="187">
        <f>'INFO'!$D$24</f>
      </c>
      <c r="X1787" s="186">
        <f>'INFO'!$D$25</f>
        <v>0</v>
      </c>
      <c r="Y1787" s="186">
        <f>'INFO'!$D$26</f>
        <v>0</v>
      </c>
      <c r="Z1787" s="186">
        <f>'INFO'!$D$27</f>
        <v>0</v>
      </c>
      <c r="AA1787" t="s" s="187">
        <f>'INFO'!$D$28</f>
      </c>
      <c r="AB1787" s="186">
        <f>'INFO'!$D$29</f>
        <v>0</v>
      </c>
      <c r="AC1787" s="189">
        <f>'INFO'!$J$10</f>
        <v>0</v>
      </c>
      <c r="AD1787" s="186">
        <f>'INFO'!$J$9</f>
        <v>0</v>
      </c>
      <c r="AE1787" s="186">
        <f>IF($G$1763&gt;0,10*$G$1763/D1787,0)</f>
        <v>0</v>
      </c>
    </row>
    <row r="1788" ht="15.35" customHeight="1">
      <c r="A1788" t="s" s="180">
        <v>606</v>
      </c>
      <c r="B1788" t="s" s="180">
        <v>233</v>
      </c>
      <c r="C1788" s="181">
        <v>10095</v>
      </c>
      <c r="D1788" s="182">
        <f>_xlfn.SUMIFS('HOLDS'!O1:O155,'HOLDS'!C1:C155,B1788)+_xlfn.SUMIFS('HOLDS'!O1:O155,'HOLDS'!C1:C155,"CH.GR.RDGSET")</f>
        <v>0</v>
      </c>
      <c r="E1788" t="s" s="183">
        <v>7</v>
      </c>
      <c r="F1788" s="184">
        <f>VLOOKUP(B1788,'HOLDS'!C1:T155,5,FALSE)</f>
        <v>167</v>
      </c>
      <c r="G1788" s="182">
        <f>_xlfn.SUMIFS('HOLDS'!O1:O155,'HOLDS'!C1:C155,B1788)</f>
        <v>0</v>
      </c>
      <c r="H1788" s="185">
        <f>F1788*G1788</f>
        <v>0</v>
      </c>
      <c r="I1788" s="186">
        <f>'INFO'!$D$6</f>
        <v>0</v>
      </c>
      <c r="J1788" s="186">
        <f>'INFO'!$D$7</f>
        <v>0</v>
      </c>
      <c r="K1788" t="s" s="187">
        <f>'INFO'!$D$8</f>
      </c>
      <c r="L1788" s="186">
        <f>'INFO'!$D$9</f>
        <v>0</v>
      </c>
      <c r="M1788" s="186">
        <f>'INFO'!$D$10</f>
        <v>0</v>
      </c>
      <c r="N1788" t="s" s="187">
        <f>'INFO'!$D$11</f>
      </c>
      <c r="O1788" s="186">
        <f>'INFO'!$D$13</f>
        <v>0</v>
      </c>
      <c r="P1788" s="186">
        <f>'INFO'!$D$14</f>
        <v>0</v>
      </c>
      <c r="Q1788" t="s" s="187">
        <f>'INFO'!$D$15</f>
      </c>
      <c r="R1788" s="188">
        <f>'INFO'!$D$17</f>
      </c>
      <c r="S1788" t="s" s="187">
        <f>'INFO'!$D$18</f>
      </c>
      <c r="T1788" t="s" s="187">
        <f>'INFO'!$D$19</f>
      </c>
      <c r="U1788" s="186">
        <f>'INFO'!$D$22</f>
        <v>0</v>
      </c>
      <c r="V1788" s="186">
        <f>'INFO'!$D$23</f>
        <v>0</v>
      </c>
      <c r="W1788" t="s" s="187">
        <f>'INFO'!$D$24</f>
      </c>
      <c r="X1788" s="186">
        <f>'INFO'!$D$25</f>
        <v>0</v>
      </c>
      <c r="Y1788" s="186">
        <f>'INFO'!$D$26</f>
        <v>0</v>
      </c>
      <c r="Z1788" s="186">
        <f>'INFO'!$D$27</f>
        <v>0</v>
      </c>
      <c r="AA1788" t="s" s="187">
        <f>'INFO'!$D$28</f>
      </c>
      <c r="AB1788" s="186">
        <f>'INFO'!$D$29</f>
        <v>0</v>
      </c>
      <c r="AC1788" s="189">
        <f>'INFO'!$J$10</f>
        <v>0</v>
      </c>
      <c r="AD1788" s="186">
        <f>'INFO'!$J$9</f>
        <v>0</v>
      </c>
      <c r="AE1788" s="186">
        <f>IF($G$1763&gt;0,10*$G$1763/D1788,0)</f>
        <v>0</v>
      </c>
    </row>
    <row r="1789" ht="15.35" customHeight="1">
      <c r="A1789" t="s" s="180">
        <v>607</v>
      </c>
      <c r="B1789" t="s" s="180">
        <v>235</v>
      </c>
      <c r="C1789" s="181">
        <v>10095</v>
      </c>
      <c r="D1789" s="182">
        <f>_xlfn.SUMIFS('HOLDS'!O1:O155,'HOLDS'!C1:C155,B1789)+_xlfn.SUMIFS('HOLDS'!O1:O155,'HOLDS'!C1:C155,"CH.GR.RDGSET")</f>
        <v>0</v>
      </c>
      <c r="E1789" t="s" s="183">
        <v>7</v>
      </c>
      <c r="F1789" s="184">
        <f>VLOOKUP(B1789,'HOLDS'!C1:T155,5,FALSE)</f>
        <v>150</v>
      </c>
      <c r="G1789" s="182">
        <f>_xlfn.SUMIFS('HOLDS'!O1:O155,'HOLDS'!C1:C155,B1789)</f>
        <v>0</v>
      </c>
      <c r="H1789" s="185">
        <f>F1789*G1789</f>
        <v>0</v>
      </c>
      <c r="I1789" s="186">
        <f>'INFO'!$D$6</f>
        <v>0</v>
      </c>
      <c r="J1789" s="186">
        <f>'INFO'!$D$7</f>
        <v>0</v>
      </c>
      <c r="K1789" t="s" s="187">
        <f>'INFO'!$D$8</f>
      </c>
      <c r="L1789" s="186">
        <f>'INFO'!$D$9</f>
        <v>0</v>
      </c>
      <c r="M1789" s="186">
        <f>'INFO'!$D$10</f>
        <v>0</v>
      </c>
      <c r="N1789" t="s" s="187">
        <f>'INFO'!$D$11</f>
      </c>
      <c r="O1789" s="186">
        <f>'INFO'!$D$13</f>
        <v>0</v>
      </c>
      <c r="P1789" s="186">
        <f>'INFO'!$D$14</f>
        <v>0</v>
      </c>
      <c r="Q1789" t="s" s="187">
        <f>'INFO'!$D$15</f>
      </c>
      <c r="R1789" s="188">
        <f>'INFO'!$D$17</f>
      </c>
      <c r="S1789" t="s" s="187">
        <f>'INFO'!$D$18</f>
      </c>
      <c r="T1789" t="s" s="187">
        <f>'INFO'!$D$19</f>
      </c>
      <c r="U1789" s="186">
        <f>'INFO'!$D$22</f>
        <v>0</v>
      </c>
      <c r="V1789" s="186">
        <f>'INFO'!$D$23</f>
        <v>0</v>
      </c>
      <c r="W1789" t="s" s="187">
        <f>'INFO'!$D$24</f>
      </c>
      <c r="X1789" s="186">
        <f>'INFO'!$D$25</f>
        <v>0</v>
      </c>
      <c r="Y1789" s="186">
        <f>'INFO'!$D$26</f>
        <v>0</v>
      </c>
      <c r="Z1789" s="186">
        <f>'INFO'!$D$27</f>
        <v>0</v>
      </c>
      <c r="AA1789" t="s" s="187">
        <f>'INFO'!$D$28</f>
      </c>
      <c r="AB1789" s="186">
        <f>'INFO'!$D$29</f>
        <v>0</v>
      </c>
      <c r="AC1789" s="189">
        <f>'INFO'!$J$10</f>
        <v>0</v>
      </c>
      <c r="AD1789" s="186">
        <f>'INFO'!$J$9</f>
        <v>0</v>
      </c>
      <c r="AE1789" s="186">
        <f>IF($G$1763&gt;0,10*$G$1763/D1789,0)</f>
        <v>0</v>
      </c>
    </row>
    <row r="1790" ht="15.35" customHeight="1">
      <c r="A1790" t="s" s="180">
        <v>608</v>
      </c>
      <c r="B1790" t="s" s="180">
        <v>237</v>
      </c>
      <c r="C1790" s="181">
        <v>10095</v>
      </c>
      <c r="D1790" s="182">
        <f>_xlfn.SUMIFS('HOLDS'!O1:O155,'HOLDS'!C1:C155,B1790)+_xlfn.SUMIFS('HOLDS'!O1:O155,'HOLDS'!C1:C155,"CH.GR.RDGSET")</f>
        <v>0</v>
      </c>
      <c r="E1790" t="s" s="183">
        <v>7</v>
      </c>
      <c r="F1790" s="184">
        <f>VLOOKUP(B1790,'HOLDS'!C1:T155,5,FALSE)</f>
        <v>185</v>
      </c>
      <c r="G1790" s="182">
        <f>_xlfn.SUMIFS('HOLDS'!O1:O155,'HOLDS'!C1:C155,B1790)</f>
        <v>0</v>
      </c>
      <c r="H1790" s="185">
        <f>F1790*G1790</f>
        <v>0</v>
      </c>
      <c r="I1790" s="186">
        <f>'INFO'!$D$6</f>
        <v>0</v>
      </c>
      <c r="J1790" s="186">
        <f>'INFO'!$D$7</f>
        <v>0</v>
      </c>
      <c r="K1790" t="s" s="187">
        <f>'INFO'!$D$8</f>
      </c>
      <c r="L1790" s="186">
        <f>'INFO'!$D$9</f>
        <v>0</v>
      </c>
      <c r="M1790" s="186">
        <f>'INFO'!$D$10</f>
        <v>0</v>
      </c>
      <c r="N1790" t="s" s="187">
        <f>'INFO'!$D$11</f>
      </c>
      <c r="O1790" s="186">
        <f>'INFO'!$D$13</f>
        <v>0</v>
      </c>
      <c r="P1790" s="186">
        <f>'INFO'!$D$14</f>
        <v>0</v>
      </c>
      <c r="Q1790" t="s" s="187">
        <f>'INFO'!$D$15</f>
      </c>
      <c r="R1790" s="188">
        <f>'INFO'!$D$17</f>
      </c>
      <c r="S1790" t="s" s="187">
        <f>'INFO'!$D$18</f>
      </c>
      <c r="T1790" t="s" s="187">
        <f>'INFO'!$D$19</f>
      </c>
      <c r="U1790" s="186">
        <f>'INFO'!$D$22</f>
        <v>0</v>
      </c>
      <c r="V1790" s="186">
        <f>'INFO'!$D$23</f>
        <v>0</v>
      </c>
      <c r="W1790" t="s" s="187">
        <f>'INFO'!$D$24</f>
      </c>
      <c r="X1790" s="186">
        <f>'INFO'!$D$25</f>
        <v>0</v>
      </c>
      <c r="Y1790" s="186">
        <f>'INFO'!$D$26</f>
        <v>0</v>
      </c>
      <c r="Z1790" s="186">
        <f>'INFO'!$D$27</f>
        <v>0</v>
      </c>
      <c r="AA1790" t="s" s="187">
        <f>'INFO'!$D$28</f>
      </c>
      <c r="AB1790" s="186">
        <f>'INFO'!$D$29</f>
        <v>0</v>
      </c>
      <c r="AC1790" s="189">
        <f>'INFO'!$J$10</f>
        <v>0</v>
      </c>
      <c r="AD1790" s="186">
        <f>'INFO'!$J$9</f>
        <v>0</v>
      </c>
      <c r="AE1790" s="186">
        <f>IF($G$1763&gt;0,10*$G$1763/D1790,0)</f>
        <v>0</v>
      </c>
    </row>
    <row r="1791" ht="15.35" customHeight="1">
      <c r="A1791" t="s" s="180">
        <v>609</v>
      </c>
      <c r="B1791" t="s" s="180">
        <v>239</v>
      </c>
      <c r="C1791" s="181">
        <v>10095</v>
      </c>
      <c r="D1791" s="182">
        <f>_xlfn.SUMIFS('HOLDS'!O1:O155,'HOLDS'!C1:C155,B1791)+_xlfn.SUMIFS('HOLDS'!O1:O155,'HOLDS'!C1:C155,"CH.GR.RDGSET")</f>
        <v>0</v>
      </c>
      <c r="E1791" t="s" s="183">
        <v>7</v>
      </c>
      <c r="F1791" s="184">
        <f>VLOOKUP(B1791,'HOLDS'!C1:T155,5,FALSE)</f>
        <v>145.5</v>
      </c>
      <c r="G1791" s="182">
        <f>_xlfn.SUMIFS('HOLDS'!O1:O155,'HOLDS'!C1:C155,B1791)</f>
        <v>0</v>
      </c>
      <c r="H1791" s="185">
        <f>F1791*G1791</f>
        <v>0</v>
      </c>
      <c r="I1791" s="186">
        <f>'INFO'!$D$6</f>
        <v>0</v>
      </c>
      <c r="J1791" s="186">
        <f>'INFO'!$D$7</f>
        <v>0</v>
      </c>
      <c r="K1791" t="s" s="187">
        <f>'INFO'!$D$8</f>
      </c>
      <c r="L1791" s="186">
        <f>'INFO'!$D$9</f>
        <v>0</v>
      </c>
      <c r="M1791" s="186">
        <f>'INFO'!$D$10</f>
        <v>0</v>
      </c>
      <c r="N1791" t="s" s="187">
        <f>'INFO'!$D$11</f>
      </c>
      <c r="O1791" s="186">
        <f>'INFO'!$D$13</f>
        <v>0</v>
      </c>
      <c r="P1791" s="186">
        <f>'INFO'!$D$14</f>
        <v>0</v>
      </c>
      <c r="Q1791" t="s" s="187">
        <f>'INFO'!$D$15</f>
      </c>
      <c r="R1791" s="188">
        <f>'INFO'!$D$17</f>
      </c>
      <c r="S1791" t="s" s="187">
        <f>'INFO'!$D$18</f>
      </c>
      <c r="T1791" t="s" s="187">
        <f>'INFO'!$D$19</f>
      </c>
      <c r="U1791" s="186">
        <f>'INFO'!$D$22</f>
        <v>0</v>
      </c>
      <c r="V1791" s="186">
        <f>'INFO'!$D$23</f>
        <v>0</v>
      </c>
      <c r="W1791" t="s" s="187">
        <f>'INFO'!$D$24</f>
      </c>
      <c r="X1791" s="186">
        <f>'INFO'!$D$25</f>
        <v>0</v>
      </c>
      <c r="Y1791" s="186">
        <f>'INFO'!$D$26</f>
        <v>0</v>
      </c>
      <c r="Z1791" s="186">
        <f>'INFO'!$D$27</f>
        <v>0</v>
      </c>
      <c r="AA1791" t="s" s="187">
        <f>'INFO'!$D$28</f>
      </c>
      <c r="AB1791" s="186">
        <f>'INFO'!$D$29</f>
        <v>0</v>
      </c>
      <c r="AC1791" s="189">
        <f>'INFO'!$J$10</f>
        <v>0</v>
      </c>
      <c r="AD1791" s="186">
        <f>'INFO'!$J$9</f>
        <v>0</v>
      </c>
      <c r="AE1791" s="186">
        <f>IF($G$1763&gt;0,10*$G$1763/D1791,0)</f>
        <v>0</v>
      </c>
    </row>
    <row r="1792" ht="15.35" customHeight="1">
      <c r="A1792" t="s" s="180">
        <v>610</v>
      </c>
      <c r="B1792" t="s" s="180">
        <v>241</v>
      </c>
      <c r="C1792" s="181">
        <v>10095</v>
      </c>
      <c r="D1792" s="182">
        <f>_xlfn.SUMIFS('HOLDS'!O1:O155,'HOLDS'!C1:C155,B1792)+_xlfn.SUMIFS('HOLDS'!O1:O155,'HOLDS'!C1:C155,"CH.GR.RDGSET")</f>
        <v>0</v>
      </c>
      <c r="E1792" t="s" s="183">
        <v>7</v>
      </c>
      <c r="F1792" s="184">
        <f>VLOOKUP(B1792,'HOLDS'!C1:T155,5,FALSE)</f>
        <v>181</v>
      </c>
      <c r="G1792" s="182">
        <f>_xlfn.SUMIFS('HOLDS'!O1:O155,'HOLDS'!C1:C155,B1792)</f>
        <v>0</v>
      </c>
      <c r="H1792" s="185">
        <f>F1792*G1792</f>
        <v>0</v>
      </c>
      <c r="I1792" s="186">
        <f>'INFO'!$D$6</f>
        <v>0</v>
      </c>
      <c r="J1792" s="186">
        <f>'INFO'!$D$7</f>
        <v>0</v>
      </c>
      <c r="K1792" t="s" s="187">
        <f>'INFO'!$D$8</f>
      </c>
      <c r="L1792" s="186">
        <f>'INFO'!$D$9</f>
        <v>0</v>
      </c>
      <c r="M1792" s="186">
        <f>'INFO'!$D$10</f>
        <v>0</v>
      </c>
      <c r="N1792" t="s" s="187">
        <f>'INFO'!$D$11</f>
      </c>
      <c r="O1792" s="186">
        <f>'INFO'!$D$13</f>
        <v>0</v>
      </c>
      <c r="P1792" s="186">
        <f>'INFO'!$D$14</f>
        <v>0</v>
      </c>
      <c r="Q1792" t="s" s="187">
        <f>'INFO'!$D$15</f>
      </c>
      <c r="R1792" s="188">
        <f>'INFO'!$D$17</f>
      </c>
      <c r="S1792" t="s" s="187">
        <f>'INFO'!$D$18</f>
      </c>
      <c r="T1792" t="s" s="187">
        <f>'INFO'!$D$19</f>
      </c>
      <c r="U1792" s="186">
        <f>'INFO'!$D$22</f>
        <v>0</v>
      </c>
      <c r="V1792" s="186">
        <f>'INFO'!$D$23</f>
        <v>0</v>
      </c>
      <c r="W1792" t="s" s="187">
        <f>'INFO'!$D$24</f>
      </c>
      <c r="X1792" s="186">
        <f>'INFO'!$D$25</f>
        <v>0</v>
      </c>
      <c r="Y1792" s="186">
        <f>'INFO'!$D$26</f>
        <v>0</v>
      </c>
      <c r="Z1792" s="186">
        <f>'INFO'!$D$27</f>
        <v>0</v>
      </c>
      <c r="AA1792" t="s" s="187">
        <f>'INFO'!$D$28</f>
      </c>
      <c r="AB1792" s="186">
        <f>'INFO'!$D$29</f>
        <v>0</v>
      </c>
      <c r="AC1792" s="189">
        <f>'INFO'!$J$10</f>
        <v>0</v>
      </c>
      <c r="AD1792" s="186">
        <f>'INFO'!$J$9</f>
        <v>0</v>
      </c>
      <c r="AE1792" s="186">
        <f>IF($G$1763&gt;0,10*$G$1763/D1792,0)</f>
        <v>0</v>
      </c>
    </row>
    <row r="1793" ht="15.35" customHeight="1">
      <c r="A1793" t="s" s="180">
        <v>611</v>
      </c>
      <c r="B1793" t="s" s="180">
        <v>243</v>
      </c>
      <c r="C1793" s="181">
        <v>10095</v>
      </c>
      <c r="D1793" s="182">
        <f>_xlfn.SUMIFS('HOLDS'!O1:O155,'HOLDS'!C1:C155,B1793)+_xlfn.SUMIFS('HOLDS'!O1:O155,'HOLDS'!C1:C155,"CH.GR.RDGSET")</f>
        <v>0</v>
      </c>
      <c r="E1793" t="s" s="183">
        <v>7</v>
      </c>
      <c r="F1793" s="184">
        <f>VLOOKUP(B1793,'HOLDS'!C1:T155,5,FALSE)</f>
        <v>168.5</v>
      </c>
      <c r="G1793" s="182">
        <f>_xlfn.SUMIFS('HOLDS'!O1:O155,'HOLDS'!C1:C155,B1793)</f>
        <v>0</v>
      </c>
      <c r="H1793" s="185">
        <f>F1793*G1793</f>
        <v>0</v>
      </c>
      <c r="I1793" s="186">
        <f>'INFO'!$D$6</f>
        <v>0</v>
      </c>
      <c r="J1793" s="186">
        <f>'INFO'!$D$7</f>
        <v>0</v>
      </c>
      <c r="K1793" t="s" s="187">
        <f>'INFO'!$D$8</f>
      </c>
      <c r="L1793" s="186">
        <f>'INFO'!$D$9</f>
        <v>0</v>
      </c>
      <c r="M1793" s="186">
        <f>'INFO'!$D$10</f>
        <v>0</v>
      </c>
      <c r="N1793" t="s" s="187">
        <f>'INFO'!$D$11</f>
      </c>
      <c r="O1793" s="186">
        <f>'INFO'!$D$13</f>
        <v>0</v>
      </c>
      <c r="P1793" s="186">
        <f>'INFO'!$D$14</f>
        <v>0</v>
      </c>
      <c r="Q1793" t="s" s="187">
        <f>'INFO'!$D$15</f>
      </c>
      <c r="R1793" s="188">
        <f>'INFO'!$D$17</f>
      </c>
      <c r="S1793" t="s" s="187">
        <f>'INFO'!$D$18</f>
      </c>
      <c r="T1793" t="s" s="187">
        <f>'INFO'!$D$19</f>
      </c>
      <c r="U1793" s="186">
        <f>'INFO'!$D$22</f>
        <v>0</v>
      </c>
      <c r="V1793" s="186">
        <f>'INFO'!$D$23</f>
        <v>0</v>
      </c>
      <c r="W1793" t="s" s="187">
        <f>'INFO'!$D$24</f>
      </c>
      <c r="X1793" s="186">
        <f>'INFO'!$D$25</f>
        <v>0</v>
      </c>
      <c r="Y1793" s="186">
        <f>'INFO'!$D$26</f>
        <v>0</v>
      </c>
      <c r="Z1793" s="186">
        <f>'INFO'!$D$27</f>
        <v>0</v>
      </c>
      <c r="AA1793" t="s" s="187">
        <f>'INFO'!$D$28</f>
      </c>
      <c r="AB1793" s="186">
        <f>'INFO'!$D$29</f>
        <v>0</v>
      </c>
      <c r="AC1793" s="189">
        <f>'INFO'!$J$10</f>
        <v>0</v>
      </c>
      <c r="AD1793" s="186">
        <f>'INFO'!$J$9</f>
        <v>0</v>
      </c>
      <c r="AE1793" s="186">
        <f>IF($G$1763&gt;0,10*$G$1763/D1793,0)</f>
        <v>0</v>
      </c>
    </row>
    <row r="1794" ht="15.35" customHeight="1">
      <c r="A1794" t="s" s="180">
        <v>612</v>
      </c>
      <c r="B1794" t="s" s="180">
        <v>246</v>
      </c>
      <c r="C1794" s="181">
        <v>10095</v>
      </c>
      <c r="D1794" s="182">
        <f>_xlfn.SUMIFS('HOLDS'!O1:O155,'HOLDS'!C1:C155,B1794)+_xlfn.SUMIFS('HOLDS'!O1:O155,'HOLDS'!C1:C155,"CH.GR.RDGSET")</f>
        <v>0</v>
      </c>
      <c r="E1794" t="s" s="183">
        <v>7</v>
      </c>
      <c r="F1794" s="184">
        <f>VLOOKUP(B1794,'HOLDS'!C1:T155,5,FALSE)</f>
        <v>139</v>
      </c>
      <c r="G1794" s="182">
        <f>_xlfn.SUMIFS('HOLDS'!O1:O155,'HOLDS'!C1:C155,B1794)</f>
        <v>0</v>
      </c>
      <c r="H1794" s="185">
        <f>F1794*G1794</f>
        <v>0</v>
      </c>
      <c r="I1794" s="186">
        <f>'INFO'!$D$6</f>
        <v>0</v>
      </c>
      <c r="J1794" s="186">
        <f>'INFO'!$D$7</f>
        <v>0</v>
      </c>
      <c r="K1794" t="s" s="187">
        <f>'INFO'!$D$8</f>
      </c>
      <c r="L1794" s="186">
        <f>'INFO'!$D$9</f>
        <v>0</v>
      </c>
      <c r="M1794" s="186">
        <f>'INFO'!$D$10</f>
        <v>0</v>
      </c>
      <c r="N1794" t="s" s="187">
        <f>'INFO'!$D$11</f>
      </c>
      <c r="O1794" s="186">
        <f>'INFO'!$D$13</f>
        <v>0</v>
      </c>
      <c r="P1794" s="186">
        <f>'INFO'!$D$14</f>
        <v>0</v>
      </c>
      <c r="Q1794" t="s" s="187">
        <f>'INFO'!$D$15</f>
      </c>
      <c r="R1794" s="188">
        <f>'INFO'!$D$17</f>
      </c>
      <c r="S1794" t="s" s="187">
        <f>'INFO'!$D$18</f>
      </c>
      <c r="T1794" t="s" s="187">
        <f>'INFO'!$D$19</f>
      </c>
      <c r="U1794" s="186">
        <f>'INFO'!$D$22</f>
        <v>0</v>
      </c>
      <c r="V1794" s="186">
        <f>'INFO'!$D$23</f>
        <v>0</v>
      </c>
      <c r="W1794" t="s" s="187">
        <f>'INFO'!$D$24</f>
      </c>
      <c r="X1794" s="186">
        <f>'INFO'!$D$25</f>
        <v>0</v>
      </c>
      <c r="Y1794" s="186">
        <f>'INFO'!$D$26</f>
        <v>0</v>
      </c>
      <c r="Z1794" s="186">
        <f>'INFO'!$D$27</f>
        <v>0</v>
      </c>
      <c r="AA1794" t="s" s="187">
        <f>'INFO'!$D$28</f>
      </c>
      <c r="AB1794" s="186">
        <f>'INFO'!$D$29</f>
        <v>0</v>
      </c>
      <c r="AC1794" s="189">
        <f>'INFO'!$J$10</f>
        <v>0</v>
      </c>
      <c r="AD1794" s="186">
        <f>'INFO'!$J$9</f>
        <v>0</v>
      </c>
      <c r="AE1794" s="186">
        <f>IF($G$1763&gt;0,10*$G$1763/D1794,0)</f>
        <v>0</v>
      </c>
    </row>
    <row r="1795" ht="15.35" customHeight="1">
      <c r="A1795" t="s" s="180">
        <v>613</v>
      </c>
      <c r="B1795" t="s" s="180">
        <v>248</v>
      </c>
      <c r="C1795" s="181">
        <v>10095</v>
      </c>
      <c r="D1795" s="182">
        <f>_xlfn.SUMIFS('HOLDS'!O1:O155,'HOLDS'!C1:C155,B1795)+_xlfn.SUMIFS('HOLDS'!O1:O155,'HOLDS'!C1:C155,"CH.GR.RDGSET")</f>
        <v>0</v>
      </c>
      <c r="E1795" t="s" s="183">
        <v>7</v>
      </c>
      <c r="F1795" s="184">
        <f>VLOOKUP(B1795,'HOLDS'!C1:T155,5,FALSE)</f>
        <v>137.5</v>
      </c>
      <c r="G1795" s="182">
        <f>_xlfn.SUMIFS('HOLDS'!O1:O155,'HOLDS'!C1:C155,B1795)</f>
        <v>0</v>
      </c>
      <c r="H1795" s="185">
        <f>F1795*G1795</f>
        <v>0</v>
      </c>
      <c r="I1795" s="186">
        <f>'INFO'!$D$6</f>
        <v>0</v>
      </c>
      <c r="J1795" s="186">
        <f>'INFO'!$D$7</f>
        <v>0</v>
      </c>
      <c r="K1795" t="s" s="187">
        <f>'INFO'!$D$8</f>
      </c>
      <c r="L1795" s="186">
        <f>'INFO'!$D$9</f>
        <v>0</v>
      </c>
      <c r="M1795" s="186">
        <f>'INFO'!$D$10</f>
        <v>0</v>
      </c>
      <c r="N1795" t="s" s="187">
        <f>'INFO'!$D$11</f>
      </c>
      <c r="O1795" s="186">
        <f>'INFO'!$D$13</f>
        <v>0</v>
      </c>
      <c r="P1795" s="186">
        <f>'INFO'!$D$14</f>
        <v>0</v>
      </c>
      <c r="Q1795" t="s" s="187">
        <f>'INFO'!$D$15</f>
      </c>
      <c r="R1795" s="188">
        <f>'INFO'!$D$17</f>
      </c>
      <c r="S1795" t="s" s="187">
        <f>'INFO'!$D$18</f>
      </c>
      <c r="T1795" t="s" s="187">
        <f>'INFO'!$D$19</f>
      </c>
      <c r="U1795" s="186">
        <f>'INFO'!$D$22</f>
        <v>0</v>
      </c>
      <c r="V1795" s="186">
        <f>'INFO'!$D$23</f>
        <v>0</v>
      </c>
      <c r="W1795" t="s" s="187">
        <f>'INFO'!$D$24</f>
      </c>
      <c r="X1795" s="186">
        <f>'INFO'!$D$25</f>
        <v>0</v>
      </c>
      <c r="Y1795" s="186">
        <f>'INFO'!$D$26</f>
        <v>0</v>
      </c>
      <c r="Z1795" s="186">
        <f>'INFO'!$D$27</f>
        <v>0</v>
      </c>
      <c r="AA1795" t="s" s="187">
        <f>'INFO'!$D$28</f>
      </c>
      <c r="AB1795" s="186">
        <f>'INFO'!$D$29</f>
        <v>0</v>
      </c>
      <c r="AC1795" s="189">
        <f>'INFO'!$J$10</f>
        <v>0</v>
      </c>
      <c r="AD1795" s="186">
        <f>'INFO'!$J$9</f>
        <v>0</v>
      </c>
      <c r="AE1795" s="186">
        <f>IF($G$1763&gt;0,10*$G$1763/D1795,0)</f>
        <v>0</v>
      </c>
    </row>
    <row r="1796" ht="15.35" customHeight="1">
      <c r="A1796" t="s" s="180">
        <v>614</v>
      </c>
      <c r="B1796" t="s" s="180">
        <v>250</v>
      </c>
      <c r="C1796" s="181">
        <v>10095</v>
      </c>
      <c r="D1796" s="182">
        <f>_xlfn.SUMIFS('HOLDS'!O1:O155,'HOLDS'!C1:C155,B1796)+_xlfn.SUMIFS('HOLDS'!O1:O155,'HOLDS'!C1:C155,"CH.GR.RDGSET")</f>
        <v>0</v>
      </c>
      <c r="E1796" t="s" s="183">
        <v>7</v>
      </c>
      <c r="F1796" s="184">
        <f>VLOOKUP(B1796,'HOLDS'!C1:T155,5,FALSE)</f>
        <v>144.5</v>
      </c>
      <c r="G1796" s="182">
        <f>_xlfn.SUMIFS('HOLDS'!O1:O155,'HOLDS'!C1:C155,B1796)</f>
        <v>0</v>
      </c>
      <c r="H1796" s="185">
        <f>F1796*G1796</f>
        <v>0</v>
      </c>
      <c r="I1796" s="186">
        <f>'INFO'!$D$6</f>
        <v>0</v>
      </c>
      <c r="J1796" s="186">
        <f>'INFO'!$D$7</f>
        <v>0</v>
      </c>
      <c r="K1796" t="s" s="187">
        <f>'INFO'!$D$8</f>
      </c>
      <c r="L1796" s="186">
        <f>'INFO'!$D$9</f>
        <v>0</v>
      </c>
      <c r="M1796" s="186">
        <f>'INFO'!$D$10</f>
        <v>0</v>
      </c>
      <c r="N1796" t="s" s="187">
        <f>'INFO'!$D$11</f>
      </c>
      <c r="O1796" s="186">
        <f>'INFO'!$D$13</f>
        <v>0</v>
      </c>
      <c r="P1796" s="186">
        <f>'INFO'!$D$14</f>
        <v>0</v>
      </c>
      <c r="Q1796" t="s" s="187">
        <f>'INFO'!$D$15</f>
      </c>
      <c r="R1796" s="188">
        <f>'INFO'!$D$17</f>
      </c>
      <c r="S1796" t="s" s="187">
        <f>'INFO'!$D$18</f>
      </c>
      <c r="T1796" t="s" s="187">
        <f>'INFO'!$D$19</f>
      </c>
      <c r="U1796" s="186">
        <f>'INFO'!$D$22</f>
        <v>0</v>
      </c>
      <c r="V1796" s="186">
        <f>'INFO'!$D$23</f>
        <v>0</v>
      </c>
      <c r="W1796" t="s" s="187">
        <f>'INFO'!$D$24</f>
      </c>
      <c r="X1796" s="186">
        <f>'INFO'!$D$25</f>
        <v>0</v>
      </c>
      <c r="Y1796" s="186">
        <f>'INFO'!$D$26</f>
        <v>0</v>
      </c>
      <c r="Z1796" s="186">
        <f>'INFO'!$D$27</f>
        <v>0</v>
      </c>
      <c r="AA1796" t="s" s="187">
        <f>'INFO'!$D$28</f>
      </c>
      <c r="AB1796" s="186">
        <f>'INFO'!$D$29</f>
        <v>0</v>
      </c>
      <c r="AC1796" s="189">
        <f>'INFO'!$J$10</f>
        <v>0</v>
      </c>
      <c r="AD1796" s="186">
        <f>'INFO'!$J$9</f>
        <v>0</v>
      </c>
      <c r="AE1796" s="186">
        <f>IF($G$1763&gt;0,10*$G$1763/D1796,0)</f>
        <v>0</v>
      </c>
    </row>
    <row r="1797" ht="15.35" customHeight="1">
      <c r="A1797" t="s" s="180">
        <v>615</v>
      </c>
      <c r="B1797" t="s" s="180">
        <v>252</v>
      </c>
      <c r="C1797" s="181">
        <v>10095</v>
      </c>
      <c r="D1797" s="182">
        <f>_xlfn.SUMIFS('HOLDS'!O1:O155,'HOLDS'!C1:C155,B1797)+_xlfn.SUMIFS('HOLDS'!O1:O155,'HOLDS'!C1:C155,"CH.GR.RDGSET")</f>
        <v>0</v>
      </c>
      <c r="E1797" t="s" s="183">
        <v>7</v>
      </c>
      <c r="F1797" s="184">
        <f>VLOOKUP(B1797,'HOLDS'!C1:T155,5,FALSE)</f>
        <v>140</v>
      </c>
      <c r="G1797" s="182">
        <f>_xlfn.SUMIFS('HOLDS'!O1:O155,'HOLDS'!C1:C155,B1797)</f>
        <v>0</v>
      </c>
      <c r="H1797" s="185">
        <f>F1797*G1797</f>
        <v>0</v>
      </c>
      <c r="I1797" s="186">
        <f>'INFO'!$D$6</f>
        <v>0</v>
      </c>
      <c r="J1797" s="186">
        <f>'INFO'!$D$7</f>
        <v>0</v>
      </c>
      <c r="K1797" t="s" s="187">
        <f>'INFO'!$D$8</f>
      </c>
      <c r="L1797" s="186">
        <f>'INFO'!$D$9</f>
        <v>0</v>
      </c>
      <c r="M1797" s="186">
        <f>'INFO'!$D$10</f>
        <v>0</v>
      </c>
      <c r="N1797" t="s" s="187">
        <f>'INFO'!$D$11</f>
      </c>
      <c r="O1797" s="186">
        <f>'INFO'!$D$13</f>
        <v>0</v>
      </c>
      <c r="P1797" s="186">
        <f>'INFO'!$D$14</f>
        <v>0</v>
      </c>
      <c r="Q1797" t="s" s="187">
        <f>'INFO'!$D$15</f>
      </c>
      <c r="R1797" s="188">
        <f>'INFO'!$D$17</f>
      </c>
      <c r="S1797" t="s" s="187">
        <f>'INFO'!$D$18</f>
      </c>
      <c r="T1797" t="s" s="187">
        <f>'INFO'!$D$19</f>
      </c>
      <c r="U1797" s="186">
        <f>'INFO'!$D$22</f>
        <v>0</v>
      </c>
      <c r="V1797" s="186">
        <f>'INFO'!$D$23</f>
        <v>0</v>
      </c>
      <c r="W1797" t="s" s="187">
        <f>'INFO'!$D$24</f>
      </c>
      <c r="X1797" s="186">
        <f>'INFO'!$D$25</f>
        <v>0</v>
      </c>
      <c r="Y1797" s="186">
        <f>'INFO'!$D$26</f>
        <v>0</v>
      </c>
      <c r="Z1797" s="186">
        <f>'INFO'!$D$27</f>
        <v>0</v>
      </c>
      <c r="AA1797" t="s" s="187">
        <f>'INFO'!$D$28</f>
      </c>
      <c r="AB1797" s="186">
        <f>'INFO'!$D$29</f>
        <v>0</v>
      </c>
      <c r="AC1797" s="189">
        <f>'INFO'!$J$10</f>
        <v>0</v>
      </c>
      <c r="AD1797" s="186">
        <f>'INFO'!$J$9</f>
        <v>0</v>
      </c>
      <c r="AE1797" s="186">
        <f>IF($G$1763&gt;0,10*$G$1763/D1797,0)</f>
        <v>0</v>
      </c>
    </row>
    <row r="1798" ht="15.35" customHeight="1">
      <c r="A1798" t="s" s="180">
        <v>616</v>
      </c>
      <c r="B1798" t="s" s="180">
        <v>254</v>
      </c>
      <c r="C1798" s="181">
        <v>10095</v>
      </c>
      <c r="D1798" s="182">
        <f>_xlfn.SUMIFS('HOLDS'!O1:O155,'HOLDS'!C1:C155,B1798)+_xlfn.SUMIFS('HOLDS'!O1:O155,'HOLDS'!C1:C155,"CH.GR.RDGSET")</f>
        <v>0</v>
      </c>
      <c r="E1798" t="s" s="183">
        <v>7</v>
      </c>
      <c r="F1798" s="184">
        <f>VLOOKUP(B1798,'HOLDS'!C1:T155,5,FALSE)</f>
        <v>135.5</v>
      </c>
      <c r="G1798" s="182">
        <f>_xlfn.SUMIFS('HOLDS'!O1:O155,'HOLDS'!C1:C155,B1798)</f>
        <v>0</v>
      </c>
      <c r="H1798" s="185">
        <f>F1798*G1798</f>
        <v>0</v>
      </c>
      <c r="I1798" s="186">
        <f>'INFO'!$D$6</f>
        <v>0</v>
      </c>
      <c r="J1798" s="186">
        <f>'INFO'!$D$7</f>
        <v>0</v>
      </c>
      <c r="K1798" t="s" s="187">
        <f>'INFO'!$D$8</f>
      </c>
      <c r="L1798" s="186">
        <f>'INFO'!$D$9</f>
        <v>0</v>
      </c>
      <c r="M1798" s="186">
        <f>'INFO'!$D$10</f>
        <v>0</v>
      </c>
      <c r="N1798" t="s" s="187">
        <f>'INFO'!$D$11</f>
      </c>
      <c r="O1798" s="186">
        <f>'INFO'!$D$13</f>
        <v>0</v>
      </c>
      <c r="P1798" s="186">
        <f>'INFO'!$D$14</f>
        <v>0</v>
      </c>
      <c r="Q1798" t="s" s="187">
        <f>'INFO'!$D$15</f>
      </c>
      <c r="R1798" s="188">
        <f>'INFO'!$D$17</f>
      </c>
      <c r="S1798" t="s" s="187">
        <f>'INFO'!$D$18</f>
      </c>
      <c r="T1798" t="s" s="187">
        <f>'INFO'!$D$19</f>
      </c>
      <c r="U1798" s="186">
        <f>'INFO'!$D$22</f>
        <v>0</v>
      </c>
      <c r="V1798" s="186">
        <f>'INFO'!$D$23</f>
        <v>0</v>
      </c>
      <c r="W1798" t="s" s="187">
        <f>'INFO'!$D$24</f>
      </c>
      <c r="X1798" s="186">
        <f>'INFO'!$D$25</f>
        <v>0</v>
      </c>
      <c r="Y1798" s="186">
        <f>'INFO'!$D$26</f>
        <v>0</v>
      </c>
      <c r="Z1798" s="186">
        <f>'INFO'!$D$27</f>
        <v>0</v>
      </c>
      <c r="AA1798" t="s" s="187">
        <f>'INFO'!$D$28</f>
      </c>
      <c r="AB1798" s="186">
        <f>'INFO'!$D$29</f>
        <v>0</v>
      </c>
      <c r="AC1798" s="189">
        <f>'INFO'!$J$10</f>
        <v>0</v>
      </c>
      <c r="AD1798" s="186">
        <f>'INFO'!$J$9</f>
        <v>0</v>
      </c>
      <c r="AE1798" s="186">
        <f>IF($G$1763&gt;0,10*$G$1763/D1798,0)</f>
        <v>0</v>
      </c>
    </row>
    <row r="1799" ht="15.35" customHeight="1">
      <c r="A1799" t="s" s="180">
        <v>617</v>
      </c>
      <c r="B1799" t="s" s="180">
        <v>256</v>
      </c>
      <c r="C1799" s="181">
        <v>10095</v>
      </c>
      <c r="D1799" s="182">
        <f>_xlfn.SUMIFS('HOLDS'!O1:O155,'HOLDS'!C1:C155,B1799)+_xlfn.SUMIFS('HOLDS'!O1:O155,'HOLDS'!C1:C155,"CH.GR.RDGSET")</f>
        <v>0</v>
      </c>
      <c r="E1799" t="s" s="183">
        <v>7</v>
      </c>
      <c r="F1799" s="184">
        <f>VLOOKUP(B1799,'HOLDS'!C1:T155,5,FALSE)</f>
        <v>134.5</v>
      </c>
      <c r="G1799" s="182">
        <f>_xlfn.SUMIFS('HOLDS'!O1:O155,'HOLDS'!C1:C155,B1799)</f>
        <v>0</v>
      </c>
      <c r="H1799" s="185">
        <f>F1799*G1799</f>
        <v>0</v>
      </c>
      <c r="I1799" s="186">
        <f>'INFO'!$D$6</f>
        <v>0</v>
      </c>
      <c r="J1799" s="186">
        <f>'INFO'!$D$7</f>
        <v>0</v>
      </c>
      <c r="K1799" t="s" s="187">
        <f>'INFO'!$D$8</f>
      </c>
      <c r="L1799" s="186">
        <f>'INFO'!$D$9</f>
        <v>0</v>
      </c>
      <c r="M1799" s="186">
        <f>'INFO'!$D$10</f>
        <v>0</v>
      </c>
      <c r="N1799" t="s" s="187">
        <f>'INFO'!$D$11</f>
      </c>
      <c r="O1799" s="186">
        <f>'INFO'!$D$13</f>
        <v>0</v>
      </c>
      <c r="P1799" s="186">
        <f>'INFO'!$D$14</f>
        <v>0</v>
      </c>
      <c r="Q1799" t="s" s="187">
        <f>'INFO'!$D$15</f>
      </c>
      <c r="R1799" s="188">
        <f>'INFO'!$D$17</f>
      </c>
      <c r="S1799" t="s" s="187">
        <f>'INFO'!$D$18</f>
      </c>
      <c r="T1799" t="s" s="187">
        <f>'INFO'!$D$19</f>
      </c>
      <c r="U1799" s="186">
        <f>'INFO'!$D$22</f>
        <v>0</v>
      </c>
      <c r="V1799" s="186">
        <f>'INFO'!$D$23</f>
        <v>0</v>
      </c>
      <c r="W1799" t="s" s="187">
        <f>'INFO'!$D$24</f>
      </c>
      <c r="X1799" s="186">
        <f>'INFO'!$D$25</f>
        <v>0</v>
      </c>
      <c r="Y1799" s="186">
        <f>'INFO'!$D$26</f>
        <v>0</v>
      </c>
      <c r="Z1799" s="186">
        <f>'INFO'!$D$27</f>
        <v>0</v>
      </c>
      <c r="AA1799" t="s" s="187">
        <f>'INFO'!$D$28</f>
      </c>
      <c r="AB1799" s="186">
        <f>'INFO'!$D$29</f>
        <v>0</v>
      </c>
      <c r="AC1799" s="189">
        <f>'INFO'!$J$10</f>
        <v>0</v>
      </c>
      <c r="AD1799" s="186">
        <f>'INFO'!$J$9</f>
        <v>0</v>
      </c>
      <c r="AE1799" s="186">
        <f>IF($G$1763&gt;0,10*$G$1763/D1799,0)</f>
        <v>0</v>
      </c>
    </row>
    <row r="1800" ht="15.35" customHeight="1">
      <c r="A1800" t="s" s="180">
        <v>618</v>
      </c>
      <c r="B1800" t="s" s="180">
        <v>258</v>
      </c>
      <c r="C1800" s="181">
        <v>10095</v>
      </c>
      <c r="D1800" s="182">
        <f>_xlfn.SUMIFS('HOLDS'!O1:O155,'HOLDS'!C1:C155,B1800)+_xlfn.SUMIFS('HOLDS'!O1:O155,'HOLDS'!C1:C155,"CH.GR.RDGSET")</f>
        <v>0</v>
      </c>
      <c r="E1800" t="s" s="183">
        <v>7</v>
      </c>
      <c r="F1800" s="184">
        <f>VLOOKUP(B1800,'HOLDS'!C1:T155,5,FALSE)</f>
        <v>151</v>
      </c>
      <c r="G1800" s="182">
        <f>_xlfn.SUMIFS('HOLDS'!O1:O155,'HOLDS'!C1:C155,B1800)</f>
        <v>0</v>
      </c>
      <c r="H1800" s="185">
        <f>F1800*G1800</f>
        <v>0</v>
      </c>
      <c r="I1800" s="186">
        <f>'INFO'!$D$6</f>
        <v>0</v>
      </c>
      <c r="J1800" s="186">
        <f>'INFO'!$D$7</f>
        <v>0</v>
      </c>
      <c r="K1800" t="s" s="187">
        <f>'INFO'!$D$8</f>
      </c>
      <c r="L1800" s="186">
        <f>'INFO'!$D$9</f>
        <v>0</v>
      </c>
      <c r="M1800" s="186">
        <f>'INFO'!$D$10</f>
        <v>0</v>
      </c>
      <c r="N1800" t="s" s="187">
        <f>'INFO'!$D$11</f>
      </c>
      <c r="O1800" s="186">
        <f>'INFO'!$D$13</f>
        <v>0</v>
      </c>
      <c r="P1800" s="186">
        <f>'INFO'!$D$14</f>
        <v>0</v>
      </c>
      <c r="Q1800" t="s" s="187">
        <f>'INFO'!$D$15</f>
      </c>
      <c r="R1800" s="188">
        <f>'INFO'!$D$17</f>
      </c>
      <c r="S1800" t="s" s="187">
        <f>'INFO'!$D$18</f>
      </c>
      <c r="T1800" t="s" s="187">
        <f>'INFO'!$D$19</f>
      </c>
      <c r="U1800" s="186">
        <f>'INFO'!$D$22</f>
        <v>0</v>
      </c>
      <c r="V1800" s="186">
        <f>'INFO'!$D$23</f>
        <v>0</v>
      </c>
      <c r="W1800" t="s" s="187">
        <f>'INFO'!$D$24</f>
      </c>
      <c r="X1800" s="186">
        <f>'INFO'!$D$25</f>
        <v>0</v>
      </c>
      <c r="Y1800" s="186">
        <f>'INFO'!$D$26</f>
        <v>0</v>
      </c>
      <c r="Z1800" s="186">
        <f>'INFO'!$D$27</f>
        <v>0</v>
      </c>
      <c r="AA1800" t="s" s="187">
        <f>'INFO'!$D$28</f>
      </c>
      <c r="AB1800" s="186">
        <f>'INFO'!$D$29</f>
        <v>0</v>
      </c>
      <c r="AC1800" s="189">
        <f>'INFO'!$J$10</f>
        <v>0</v>
      </c>
      <c r="AD1800" s="186">
        <f>'INFO'!$J$9</f>
        <v>0</v>
      </c>
      <c r="AE1800" s="186">
        <f>IF($G$1763&gt;0,10*$G$1763/D1800,0)</f>
        <v>0</v>
      </c>
    </row>
    <row r="1801" ht="15.35" customHeight="1">
      <c r="A1801" t="s" s="180">
        <v>619</v>
      </c>
      <c r="B1801" t="s" s="180">
        <v>260</v>
      </c>
      <c r="C1801" s="181">
        <v>10095</v>
      </c>
      <c r="D1801" s="182">
        <f>_xlfn.SUMIFS('HOLDS'!O1:O155,'HOLDS'!C1:C155,B1801)+_xlfn.SUMIFS('HOLDS'!O1:O155,'HOLDS'!C1:C155,"CH.GR.RDGSET")</f>
        <v>0</v>
      </c>
      <c r="E1801" t="s" s="183">
        <v>7</v>
      </c>
      <c r="F1801" s="184">
        <f>VLOOKUP(B1801,'HOLDS'!C1:T155,5,FALSE)</f>
        <v>157</v>
      </c>
      <c r="G1801" s="182">
        <f>_xlfn.SUMIFS('HOLDS'!O1:O155,'HOLDS'!C1:C155,B1801)</f>
        <v>0</v>
      </c>
      <c r="H1801" s="185">
        <f>F1801*G1801</f>
        <v>0</v>
      </c>
      <c r="I1801" s="186">
        <f>'INFO'!$D$6</f>
        <v>0</v>
      </c>
      <c r="J1801" s="186">
        <f>'INFO'!$D$7</f>
        <v>0</v>
      </c>
      <c r="K1801" t="s" s="187">
        <f>'INFO'!$D$8</f>
      </c>
      <c r="L1801" s="186">
        <f>'INFO'!$D$9</f>
        <v>0</v>
      </c>
      <c r="M1801" s="186">
        <f>'INFO'!$D$10</f>
        <v>0</v>
      </c>
      <c r="N1801" t="s" s="187">
        <f>'INFO'!$D$11</f>
      </c>
      <c r="O1801" s="186">
        <f>'INFO'!$D$13</f>
        <v>0</v>
      </c>
      <c r="P1801" s="186">
        <f>'INFO'!$D$14</f>
        <v>0</v>
      </c>
      <c r="Q1801" t="s" s="187">
        <f>'INFO'!$D$15</f>
      </c>
      <c r="R1801" s="188">
        <f>'INFO'!$D$17</f>
      </c>
      <c r="S1801" t="s" s="187">
        <f>'INFO'!$D$18</f>
      </c>
      <c r="T1801" t="s" s="187">
        <f>'INFO'!$D$19</f>
      </c>
      <c r="U1801" s="186">
        <f>'INFO'!$D$22</f>
        <v>0</v>
      </c>
      <c r="V1801" s="186">
        <f>'INFO'!$D$23</f>
        <v>0</v>
      </c>
      <c r="W1801" t="s" s="187">
        <f>'INFO'!$D$24</f>
      </c>
      <c r="X1801" s="186">
        <f>'INFO'!$D$25</f>
        <v>0</v>
      </c>
      <c r="Y1801" s="186">
        <f>'INFO'!$D$26</f>
        <v>0</v>
      </c>
      <c r="Z1801" s="186">
        <f>'INFO'!$D$27</f>
        <v>0</v>
      </c>
      <c r="AA1801" t="s" s="187">
        <f>'INFO'!$D$28</f>
      </c>
      <c r="AB1801" s="186">
        <f>'INFO'!$D$29</f>
        <v>0</v>
      </c>
      <c r="AC1801" s="189">
        <f>'INFO'!$J$10</f>
        <v>0</v>
      </c>
      <c r="AD1801" s="186">
        <f>'INFO'!$J$9</f>
        <v>0</v>
      </c>
      <c r="AE1801" s="186">
        <f>IF($G$1763&gt;0,10*$G$1763/D1801,0)</f>
        <v>0</v>
      </c>
    </row>
    <row r="1802" ht="15.35" customHeight="1">
      <c r="A1802" t="s" s="180">
        <v>620</v>
      </c>
      <c r="B1802" t="s" s="180">
        <v>262</v>
      </c>
      <c r="C1802" s="181">
        <v>10095</v>
      </c>
      <c r="D1802" s="182">
        <f>_xlfn.SUMIFS('HOLDS'!O1:O155,'HOLDS'!C1:C155,B1802)+_xlfn.SUMIFS('HOLDS'!O1:O155,'HOLDS'!C1:C155,"CH.GR.RDGSET")</f>
        <v>0</v>
      </c>
      <c r="E1802" t="s" s="183">
        <v>7</v>
      </c>
      <c r="F1802" s="184">
        <f>VLOOKUP(B1802,'HOLDS'!C1:T155,5,FALSE)</f>
        <v>183</v>
      </c>
      <c r="G1802" s="182">
        <f>_xlfn.SUMIFS('HOLDS'!O1:O155,'HOLDS'!C1:C155,B1802)</f>
        <v>0</v>
      </c>
      <c r="H1802" s="185">
        <f>F1802*G1802</f>
        <v>0</v>
      </c>
      <c r="I1802" s="186">
        <f>'INFO'!$D$6</f>
        <v>0</v>
      </c>
      <c r="J1802" s="186">
        <f>'INFO'!$D$7</f>
        <v>0</v>
      </c>
      <c r="K1802" t="s" s="187">
        <f>'INFO'!$D$8</f>
      </c>
      <c r="L1802" s="186">
        <f>'INFO'!$D$9</f>
        <v>0</v>
      </c>
      <c r="M1802" s="186">
        <f>'INFO'!$D$10</f>
        <v>0</v>
      </c>
      <c r="N1802" t="s" s="187">
        <f>'INFO'!$D$11</f>
      </c>
      <c r="O1802" s="186">
        <f>'INFO'!$D$13</f>
        <v>0</v>
      </c>
      <c r="P1802" s="186">
        <f>'INFO'!$D$14</f>
        <v>0</v>
      </c>
      <c r="Q1802" t="s" s="187">
        <f>'INFO'!$D$15</f>
      </c>
      <c r="R1802" s="188">
        <f>'INFO'!$D$17</f>
      </c>
      <c r="S1802" t="s" s="187">
        <f>'INFO'!$D$18</f>
      </c>
      <c r="T1802" t="s" s="187">
        <f>'INFO'!$D$19</f>
      </c>
      <c r="U1802" s="186">
        <f>'INFO'!$D$22</f>
        <v>0</v>
      </c>
      <c r="V1802" s="186">
        <f>'INFO'!$D$23</f>
        <v>0</v>
      </c>
      <c r="W1802" t="s" s="187">
        <f>'INFO'!$D$24</f>
      </c>
      <c r="X1802" s="186">
        <f>'INFO'!$D$25</f>
        <v>0</v>
      </c>
      <c r="Y1802" s="186">
        <f>'INFO'!$D$26</f>
        <v>0</v>
      </c>
      <c r="Z1802" s="186">
        <f>'INFO'!$D$27</f>
        <v>0</v>
      </c>
      <c r="AA1802" t="s" s="187">
        <f>'INFO'!$D$28</f>
      </c>
      <c r="AB1802" s="186">
        <f>'INFO'!$D$29</f>
        <v>0</v>
      </c>
      <c r="AC1802" s="189">
        <f>'INFO'!$J$10</f>
        <v>0</v>
      </c>
      <c r="AD1802" s="186">
        <f>'INFO'!$J$9</f>
        <v>0</v>
      </c>
      <c r="AE1802" s="186">
        <f>IF($G$1763&gt;0,10*$G$1763/D1802,0)</f>
        <v>0</v>
      </c>
    </row>
    <row r="1803" ht="15.35" customHeight="1">
      <c r="A1803" t="s" s="180">
        <v>621</v>
      </c>
      <c r="B1803" t="s" s="180">
        <v>264</v>
      </c>
      <c r="C1803" s="181">
        <v>10095</v>
      </c>
      <c r="D1803" s="182">
        <f>_xlfn.SUMIFS('HOLDS'!O1:O155,'HOLDS'!C1:C155,B1803)+_xlfn.SUMIFS('HOLDS'!O1:O155,'HOLDS'!C1:C155,"CH.GR.RDGSET")</f>
        <v>0</v>
      </c>
      <c r="E1803" t="s" s="183">
        <v>7</v>
      </c>
      <c r="F1803" s="184">
        <f>VLOOKUP(B1803,'HOLDS'!C1:T155,5,FALSE)</f>
        <v>185.5</v>
      </c>
      <c r="G1803" s="182">
        <f>_xlfn.SUMIFS('HOLDS'!O1:O155,'HOLDS'!C1:C155,B1803)</f>
        <v>0</v>
      </c>
      <c r="H1803" s="185">
        <f>F1803*G1803</f>
        <v>0</v>
      </c>
      <c r="I1803" s="186">
        <f>'INFO'!$D$6</f>
        <v>0</v>
      </c>
      <c r="J1803" s="186">
        <f>'INFO'!$D$7</f>
        <v>0</v>
      </c>
      <c r="K1803" t="s" s="187">
        <f>'INFO'!$D$8</f>
      </c>
      <c r="L1803" s="186">
        <f>'INFO'!$D$9</f>
        <v>0</v>
      </c>
      <c r="M1803" s="186">
        <f>'INFO'!$D$10</f>
        <v>0</v>
      </c>
      <c r="N1803" t="s" s="187">
        <f>'INFO'!$D$11</f>
      </c>
      <c r="O1803" s="186">
        <f>'INFO'!$D$13</f>
        <v>0</v>
      </c>
      <c r="P1803" s="186">
        <f>'INFO'!$D$14</f>
        <v>0</v>
      </c>
      <c r="Q1803" t="s" s="187">
        <f>'INFO'!$D$15</f>
      </c>
      <c r="R1803" s="188">
        <f>'INFO'!$D$17</f>
      </c>
      <c r="S1803" t="s" s="187">
        <f>'INFO'!$D$18</f>
      </c>
      <c r="T1803" t="s" s="187">
        <f>'INFO'!$D$19</f>
      </c>
      <c r="U1803" s="186">
        <f>'INFO'!$D$22</f>
        <v>0</v>
      </c>
      <c r="V1803" s="186">
        <f>'INFO'!$D$23</f>
        <v>0</v>
      </c>
      <c r="W1803" t="s" s="187">
        <f>'INFO'!$D$24</f>
      </c>
      <c r="X1803" s="186">
        <f>'INFO'!$D$25</f>
        <v>0</v>
      </c>
      <c r="Y1803" s="186">
        <f>'INFO'!$D$26</f>
        <v>0</v>
      </c>
      <c r="Z1803" s="186">
        <f>'INFO'!$D$27</f>
        <v>0</v>
      </c>
      <c r="AA1803" t="s" s="187">
        <f>'INFO'!$D$28</f>
      </c>
      <c r="AB1803" s="186">
        <f>'INFO'!$D$29</f>
        <v>0</v>
      </c>
      <c r="AC1803" s="189">
        <f>'INFO'!$J$10</f>
        <v>0</v>
      </c>
      <c r="AD1803" s="186">
        <f>'INFO'!$J$9</f>
        <v>0</v>
      </c>
      <c r="AE1803" s="191">
        <f>IF($G$1763&gt;0,10*$G$1763/D1803,0)</f>
        <v>0</v>
      </c>
    </row>
    <row r="1804" ht="15.35" customHeight="1">
      <c r="A1804" t="s" s="192">
        <v>581</v>
      </c>
      <c r="B1804" t="s" s="192">
        <v>182</v>
      </c>
      <c r="C1804" s="193">
        <v>10133</v>
      </c>
      <c r="D1804" s="169"/>
      <c r="E1804" t="s" s="194">
        <v>8</v>
      </c>
      <c r="F1804" s="195">
        <f>VLOOKUP(B1804,'HOLDS'!C1:T155,5,FALSE)</f>
        <v>5903</v>
      </c>
      <c r="G1804" s="172">
        <f>_xlfn.SUMIFS('HOLDS'!P1:P155,'HOLDS'!C1:C155,B1804)</f>
        <v>0</v>
      </c>
      <c r="H1804" s="196">
        <f>F1804*G1804</f>
        <v>0</v>
      </c>
      <c r="I1804" s="197">
        <f>'INFO'!$D$6</f>
        <v>0</v>
      </c>
      <c r="J1804" s="197">
        <f>'INFO'!$D$7</f>
        <v>0</v>
      </c>
      <c r="K1804" t="s" s="198">
        <f>'INFO'!$D$8</f>
      </c>
      <c r="L1804" s="197">
        <f>'INFO'!$D$9</f>
        <v>0</v>
      </c>
      <c r="M1804" s="197">
        <f>'INFO'!$D$10</f>
        <v>0</v>
      </c>
      <c r="N1804" t="s" s="198">
        <f>'INFO'!$D$11</f>
      </c>
      <c r="O1804" s="197">
        <f>'INFO'!$D$13</f>
        <v>0</v>
      </c>
      <c r="P1804" s="197">
        <f>'INFO'!$D$14</f>
        <v>0</v>
      </c>
      <c r="Q1804" t="s" s="198">
        <f>'INFO'!$D$15</f>
      </c>
      <c r="R1804" s="199">
        <f>'INFO'!$D$17</f>
      </c>
      <c r="S1804" t="s" s="198">
        <f>'INFO'!$D$18</f>
      </c>
      <c r="T1804" t="s" s="198">
        <f>'INFO'!$D$19</f>
      </c>
      <c r="U1804" s="197">
        <f>'INFO'!$D$22</f>
        <v>0</v>
      </c>
      <c r="V1804" s="197">
        <f>'INFO'!$D$23</f>
        <v>0</v>
      </c>
      <c r="W1804" t="s" s="198">
        <f>'INFO'!$D$24</f>
      </c>
      <c r="X1804" s="197">
        <f>'INFO'!$D$25</f>
        <v>0</v>
      </c>
      <c r="Y1804" s="197">
        <f>'INFO'!$D$26</f>
        <v>0</v>
      </c>
      <c r="Z1804" s="197">
        <f>'INFO'!$D$27</f>
        <v>0</v>
      </c>
      <c r="AA1804" t="s" s="198">
        <f>'INFO'!$D$28</f>
      </c>
      <c r="AB1804" s="197">
        <f>'INFO'!$D$29</f>
        <v>0</v>
      </c>
      <c r="AC1804" s="200">
        <f>'INFO'!$J$10</f>
        <v>0</v>
      </c>
      <c r="AD1804" s="201">
        <f>'INFO'!$J$9</f>
        <v>0</v>
      </c>
      <c r="AE1804" s="179"/>
    </row>
    <row r="1805" ht="15.35" customHeight="1">
      <c r="A1805" t="s" s="180">
        <v>582</v>
      </c>
      <c r="B1805" t="s" s="180">
        <v>184</v>
      </c>
      <c r="C1805" s="181">
        <v>10133</v>
      </c>
      <c r="D1805" s="182">
        <f>_xlfn.SUMIFS('HOLDS'!P1:P155,'HOLDS'!C1:C155,B1805)+_xlfn.SUMIFS('HOLDS'!P1:P155,'HOLDS'!C1:C155,"CH.GR.RDGSET")</f>
        <v>0</v>
      </c>
      <c r="E1805" t="s" s="183">
        <v>8</v>
      </c>
      <c r="F1805" s="184">
        <f>VLOOKUP(B1805,'HOLDS'!C1:T155,5,FALSE)</f>
        <v>160</v>
      </c>
      <c r="G1805" s="182">
        <f>_xlfn.SUMIFS('HOLDS'!P1:P155,'HOLDS'!C1:C155,B1805)</f>
        <v>0</v>
      </c>
      <c r="H1805" s="185">
        <f>F1805*G1805</f>
        <v>0</v>
      </c>
      <c r="I1805" s="186">
        <f>'INFO'!$D$6</f>
        <v>0</v>
      </c>
      <c r="J1805" s="186">
        <f>'INFO'!$D$7</f>
        <v>0</v>
      </c>
      <c r="K1805" t="s" s="187">
        <f>'INFO'!$D$8</f>
      </c>
      <c r="L1805" s="186">
        <f>'INFO'!$D$9</f>
        <v>0</v>
      </c>
      <c r="M1805" s="186">
        <f>'INFO'!$D$10</f>
        <v>0</v>
      </c>
      <c r="N1805" t="s" s="187">
        <f>'INFO'!$D$11</f>
      </c>
      <c r="O1805" s="186">
        <f>'INFO'!$D$13</f>
        <v>0</v>
      </c>
      <c r="P1805" s="186">
        <f>'INFO'!$D$14</f>
        <v>0</v>
      </c>
      <c r="Q1805" t="s" s="187">
        <f>'INFO'!$D$15</f>
      </c>
      <c r="R1805" s="188">
        <f>'INFO'!$D$17</f>
      </c>
      <c r="S1805" t="s" s="187">
        <f>'INFO'!$D$18</f>
      </c>
      <c r="T1805" t="s" s="187">
        <f>'INFO'!$D$19</f>
      </c>
      <c r="U1805" s="186">
        <f>'INFO'!$D$22</f>
        <v>0</v>
      </c>
      <c r="V1805" s="186">
        <f>'INFO'!$D$23</f>
        <v>0</v>
      </c>
      <c r="W1805" t="s" s="187">
        <f>'INFO'!$D$24</f>
      </c>
      <c r="X1805" s="186">
        <f>'INFO'!$D$25</f>
        <v>0</v>
      </c>
      <c r="Y1805" s="186">
        <f>'INFO'!$D$26</f>
        <v>0</v>
      </c>
      <c r="Z1805" s="186">
        <f>'INFO'!$D$27</f>
        <v>0</v>
      </c>
      <c r="AA1805" t="s" s="187">
        <f>'INFO'!$D$28</f>
      </c>
      <c r="AB1805" s="186">
        <f>'INFO'!$D$29</f>
        <v>0</v>
      </c>
      <c r="AC1805" s="189">
        <f>'INFO'!$J$10</f>
        <v>0</v>
      </c>
      <c r="AD1805" s="186">
        <f>'INFO'!$J$9</f>
        <v>0</v>
      </c>
      <c r="AE1805" s="190">
        <f>IF($G$1804&gt;0,10*$G$1804/D1805,0)</f>
        <v>0</v>
      </c>
    </row>
    <row r="1806" ht="15.35" customHeight="1">
      <c r="A1806" t="s" s="180">
        <v>583</v>
      </c>
      <c r="B1806" t="s" s="180">
        <v>186</v>
      </c>
      <c r="C1806" s="181">
        <v>10133</v>
      </c>
      <c r="D1806" s="182">
        <f>_xlfn.SUMIFS('HOLDS'!P1:P155,'HOLDS'!C1:C155,B1806)+_xlfn.SUMIFS('HOLDS'!P1:P155,'HOLDS'!C1:C155,"CH.GR.RDGSET")</f>
        <v>0</v>
      </c>
      <c r="E1806" t="s" s="183">
        <v>8</v>
      </c>
      <c r="F1806" s="184">
        <f>VLOOKUP(B1806,'HOLDS'!C1:T155,5,FALSE)</f>
        <v>141</v>
      </c>
      <c r="G1806" s="182">
        <f>_xlfn.SUMIFS('HOLDS'!P1:P155,'HOLDS'!C1:C155,B1806)</f>
        <v>0</v>
      </c>
      <c r="H1806" s="185">
        <f>F1806*G1806</f>
        <v>0</v>
      </c>
      <c r="I1806" s="186">
        <f>'INFO'!$D$6</f>
        <v>0</v>
      </c>
      <c r="J1806" s="186">
        <f>'INFO'!$D$7</f>
        <v>0</v>
      </c>
      <c r="K1806" t="s" s="187">
        <f>'INFO'!$D$8</f>
      </c>
      <c r="L1806" s="186">
        <f>'INFO'!$D$9</f>
        <v>0</v>
      </c>
      <c r="M1806" s="186">
        <f>'INFO'!$D$10</f>
        <v>0</v>
      </c>
      <c r="N1806" t="s" s="187">
        <f>'INFO'!$D$11</f>
      </c>
      <c r="O1806" s="186">
        <f>'INFO'!$D$13</f>
        <v>0</v>
      </c>
      <c r="P1806" s="186">
        <f>'INFO'!$D$14</f>
        <v>0</v>
      </c>
      <c r="Q1806" t="s" s="187">
        <f>'INFO'!$D$15</f>
      </c>
      <c r="R1806" s="188">
        <f>'INFO'!$D$17</f>
      </c>
      <c r="S1806" t="s" s="187">
        <f>'INFO'!$D$18</f>
      </c>
      <c r="T1806" t="s" s="187">
        <f>'INFO'!$D$19</f>
      </c>
      <c r="U1806" s="186">
        <f>'INFO'!$D$22</f>
        <v>0</v>
      </c>
      <c r="V1806" s="186">
        <f>'INFO'!$D$23</f>
        <v>0</v>
      </c>
      <c r="W1806" t="s" s="187">
        <f>'INFO'!$D$24</f>
      </c>
      <c r="X1806" s="186">
        <f>'INFO'!$D$25</f>
        <v>0</v>
      </c>
      <c r="Y1806" s="186">
        <f>'INFO'!$D$26</f>
        <v>0</v>
      </c>
      <c r="Z1806" s="186">
        <f>'INFO'!$D$27</f>
        <v>0</v>
      </c>
      <c r="AA1806" t="s" s="187">
        <f>'INFO'!$D$28</f>
      </c>
      <c r="AB1806" s="186">
        <f>'INFO'!$D$29</f>
        <v>0</v>
      </c>
      <c r="AC1806" s="189">
        <f>'INFO'!$J$10</f>
        <v>0</v>
      </c>
      <c r="AD1806" s="186">
        <f>'INFO'!$J$9</f>
        <v>0</v>
      </c>
      <c r="AE1806" s="186">
        <f>IF($G$1804&gt;0,10*$G$1804/D1806,0)</f>
        <v>0</v>
      </c>
    </row>
    <row r="1807" ht="15.35" customHeight="1">
      <c r="A1807" t="s" s="180">
        <v>584</v>
      </c>
      <c r="B1807" t="s" s="180">
        <v>188</v>
      </c>
      <c r="C1807" s="181">
        <v>10133</v>
      </c>
      <c r="D1807" s="182">
        <f>_xlfn.SUMIFS('HOLDS'!P1:P155,'HOLDS'!C1:C155,B1807)+_xlfn.SUMIFS('HOLDS'!P1:P155,'HOLDS'!C1:C155,"CH.GR.RDGSET")</f>
        <v>0</v>
      </c>
      <c r="E1807" t="s" s="183">
        <v>8</v>
      </c>
      <c r="F1807" s="184">
        <f>VLOOKUP(B1807,'HOLDS'!C1:T155,5,FALSE)</f>
        <v>154</v>
      </c>
      <c r="G1807" s="182">
        <f>_xlfn.SUMIFS('HOLDS'!P1:P155,'HOLDS'!C1:C155,B1807)</f>
        <v>0</v>
      </c>
      <c r="H1807" s="185">
        <f>F1807*G1807</f>
        <v>0</v>
      </c>
      <c r="I1807" s="186">
        <f>'INFO'!$D$6</f>
        <v>0</v>
      </c>
      <c r="J1807" s="186">
        <f>'INFO'!$D$7</f>
        <v>0</v>
      </c>
      <c r="K1807" t="s" s="187">
        <f>'INFO'!$D$8</f>
      </c>
      <c r="L1807" s="186">
        <f>'INFO'!$D$9</f>
        <v>0</v>
      </c>
      <c r="M1807" s="186">
        <f>'INFO'!$D$10</f>
        <v>0</v>
      </c>
      <c r="N1807" t="s" s="187">
        <f>'INFO'!$D$11</f>
      </c>
      <c r="O1807" s="186">
        <f>'INFO'!$D$13</f>
        <v>0</v>
      </c>
      <c r="P1807" s="186">
        <f>'INFO'!$D$14</f>
        <v>0</v>
      </c>
      <c r="Q1807" t="s" s="187">
        <f>'INFO'!$D$15</f>
      </c>
      <c r="R1807" s="188">
        <f>'INFO'!$D$17</f>
      </c>
      <c r="S1807" t="s" s="187">
        <f>'INFO'!$D$18</f>
      </c>
      <c r="T1807" t="s" s="187">
        <f>'INFO'!$D$19</f>
      </c>
      <c r="U1807" s="186">
        <f>'INFO'!$D$22</f>
        <v>0</v>
      </c>
      <c r="V1807" s="186">
        <f>'INFO'!$D$23</f>
        <v>0</v>
      </c>
      <c r="W1807" t="s" s="187">
        <f>'INFO'!$D$24</f>
      </c>
      <c r="X1807" s="186">
        <f>'INFO'!$D$25</f>
        <v>0</v>
      </c>
      <c r="Y1807" s="186">
        <f>'INFO'!$D$26</f>
        <v>0</v>
      </c>
      <c r="Z1807" s="186">
        <f>'INFO'!$D$27</f>
        <v>0</v>
      </c>
      <c r="AA1807" t="s" s="187">
        <f>'INFO'!$D$28</f>
      </c>
      <c r="AB1807" s="186">
        <f>'INFO'!$D$29</f>
        <v>0</v>
      </c>
      <c r="AC1807" s="189">
        <f>'INFO'!$J$10</f>
        <v>0</v>
      </c>
      <c r="AD1807" s="186">
        <f>'INFO'!$J$9</f>
        <v>0</v>
      </c>
      <c r="AE1807" s="186">
        <f>IF($G$1804&gt;0,10*$G$1804/D1807,0)</f>
        <v>0</v>
      </c>
    </row>
    <row r="1808" ht="15.35" customHeight="1">
      <c r="A1808" t="s" s="180">
        <v>585</v>
      </c>
      <c r="B1808" t="s" s="180">
        <v>190</v>
      </c>
      <c r="C1808" s="181">
        <v>10133</v>
      </c>
      <c r="D1808" s="182">
        <f>_xlfn.SUMIFS('HOLDS'!P1:P155,'HOLDS'!C1:C155,B1808)+_xlfn.SUMIFS('HOLDS'!P1:P155,'HOLDS'!C1:C155,"CH.GR.RDGSET")</f>
        <v>0</v>
      </c>
      <c r="E1808" t="s" s="183">
        <v>8</v>
      </c>
      <c r="F1808" s="184">
        <f>VLOOKUP(B1808,'HOLDS'!C1:T155,5,FALSE)</f>
        <v>123</v>
      </c>
      <c r="G1808" s="182">
        <f>_xlfn.SUMIFS('HOLDS'!P1:P155,'HOLDS'!C1:C155,B1808)</f>
        <v>0</v>
      </c>
      <c r="H1808" s="185">
        <f>F1808*G1808</f>
        <v>0</v>
      </c>
      <c r="I1808" s="186">
        <f>'INFO'!$D$6</f>
        <v>0</v>
      </c>
      <c r="J1808" s="186">
        <f>'INFO'!$D$7</f>
        <v>0</v>
      </c>
      <c r="K1808" t="s" s="187">
        <f>'INFO'!$D$8</f>
      </c>
      <c r="L1808" s="186">
        <f>'INFO'!$D$9</f>
        <v>0</v>
      </c>
      <c r="M1808" s="186">
        <f>'INFO'!$D$10</f>
        <v>0</v>
      </c>
      <c r="N1808" t="s" s="187">
        <f>'INFO'!$D$11</f>
      </c>
      <c r="O1808" s="186">
        <f>'INFO'!$D$13</f>
        <v>0</v>
      </c>
      <c r="P1808" s="186">
        <f>'INFO'!$D$14</f>
        <v>0</v>
      </c>
      <c r="Q1808" t="s" s="187">
        <f>'INFO'!$D$15</f>
      </c>
      <c r="R1808" s="188">
        <f>'INFO'!$D$17</f>
      </c>
      <c r="S1808" t="s" s="187">
        <f>'INFO'!$D$18</f>
      </c>
      <c r="T1808" t="s" s="187">
        <f>'INFO'!$D$19</f>
      </c>
      <c r="U1808" s="186">
        <f>'INFO'!$D$22</f>
        <v>0</v>
      </c>
      <c r="V1808" s="186">
        <f>'INFO'!$D$23</f>
        <v>0</v>
      </c>
      <c r="W1808" t="s" s="187">
        <f>'INFO'!$D$24</f>
      </c>
      <c r="X1808" s="186">
        <f>'INFO'!$D$25</f>
        <v>0</v>
      </c>
      <c r="Y1808" s="186">
        <f>'INFO'!$D$26</f>
        <v>0</v>
      </c>
      <c r="Z1808" s="186">
        <f>'INFO'!$D$27</f>
        <v>0</v>
      </c>
      <c r="AA1808" t="s" s="187">
        <f>'INFO'!$D$28</f>
      </c>
      <c r="AB1808" s="186">
        <f>'INFO'!$D$29</f>
        <v>0</v>
      </c>
      <c r="AC1808" s="189">
        <f>'INFO'!$J$10</f>
        <v>0</v>
      </c>
      <c r="AD1808" s="186">
        <f>'INFO'!$J$9</f>
        <v>0</v>
      </c>
      <c r="AE1808" s="186">
        <f>IF($G$1804&gt;0,10*$G$1804/D1808,0)</f>
        <v>0</v>
      </c>
    </row>
    <row r="1809" ht="15.35" customHeight="1">
      <c r="A1809" t="s" s="180">
        <v>586</v>
      </c>
      <c r="B1809" t="s" s="180">
        <v>192</v>
      </c>
      <c r="C1809" s="181">
        <v>10133</v>
      </c>
      <c r="D1809" s="182">
        <f>_xlfn.SUMIFS('HOLDS'!P1:P155,'HOLDS'!C1:C155,B1809)+_xlfn.SUMIFS('HOLDS'!P1:P155,'HOLDS'!C1:C155,"CH.GR.RDGSET")</f>
        <v>0</v>
      </c>
      <c r="E1809" t="s" s="183">
        <v>8</v>
      </c>
      <c r="F1809" s="184">
        <f>VLOOKUP(B1809,'HOLDS'!C1:T155,5,FALSE)</f>
        <v>177.5</v>
      </c>
      <c r="G1809" s="182">
        <f>_xlfn.SUMIFS('HOLDS'!P1:P155,'HOLDS'!C1:C155,B1809)</f>
        <v>0</v>
      </c>
      <c r="H1809" s="185">
        <f>F1809*G1809</f>
        <v>0</v>
      </c>
      <c r="I1809" s="186">
        <f>'INFO'!$D$6</f>
        <v>0</v>
      </c>
      <c r="J1809" s="186">
        <f>'INFO'!$D$7</f>
        <v>0</v>
      </c>
      <c r="K1809" t="s" s="187">
        <f>'INFO'!$D$8</f>
      </c>
      <c r="L1809" s="186">
        <f>'INFO'!$D$9</f>
        <v>0</v>
      </c>
      <c r="M1809" s="186">
        <f>'INFO'!$D$10</f>
        <v>0</v>
      </c>
      <c r="N1809" t="s" s="187">
        <f>'INFO'!$D$11</f>
      </c>
      <c r="O1809" s="186">
        <f>'INFO'!$D$13</f>
        <v>0</v>
      </c>
      <c r="P1809" s="186">
        <f>'INFO'!$D$14</f>
        <v>0</v>
      </c>
      <c r="Q1809" t="s" s="187">
        <f>'INFO'!$D$15</f>
      </c>
      <c r="R1809" s="188">
        <f>'INFO'!$D$17</f>
      </c>
      <c r="S1809" t="s" s="187">
        <f>'INFO'!$D$18</f>
      </c>
      <c r="T1809" t="s" s="187">
        <f>'INFO'!$D$19</f>
      </c>
      <c r="U1809" s="186">
        <f>'INFO'!$D$22</f>
        <v>0</v>
      </c>
      <c r="V1809" s="186">
        <f>'INFO'!$D$23</f>
        <v>0</v>
      </c>
      <c r="W1809" t="s" s="187">
        <f>'INFO'!$D$24</f>
      </c>
      <c r="X1809" s="186">
        <f>'INFO'!$D$25</f>
        <v>0</v>
      </c>
      <c r="Y1809" s="186">
        <f>'INFO'!$D$26</f>
        <v>0</v>
      </c>
      <c r="Z1809" s="186">
        <f>'INFO'!$D$27</f>
        <v>0</v>
      </c>
      <c r="AA1809" t="s" s="187">
        <f>'INFO'!$D$28</f>
      </c>
      <c r="AB1809" s="186">
        <f>'INFO'!$D$29</f>
        <v>0</v>
      </c>
      <c r="AC1809" s="189">
        <f>'INFO'!$J$10</f>
        <v>0</v>
      </c>
      <c r="AD1809" s="186">
        <f>'INFO'!$J$9</f>
        <v>0</v>
      </c>
      <c r="AE1809" s="186">
        <f>IF($G$1804&gt;0,10*$G$1804/D1809,0)</f>
        <v>0</v>
      </c>
    </row>
    <row r="1810" ht="15.35" customHeight="1">
      <c r="A1810" t="s" s="180">
        <v>587</v>
      </c>
      <c r="B1810" t="s" s="180">
        <v>194</v>
      </c>
      <c r="C1810" s="181">
        <v>10133</v>
      </c>
      <c r="D1810" s="182">
        <f>_xlfn.SUMIFS('HOLDS'!P1:P155,'HOLDS'!C1:C155,B1810)+_xlfn.SUMIFS('HOLDS'!P1:P155,'HOLDS'!C1:C155,"CH.GR.RDGSET")</f>
        <v>0</v>
      </c>
      <c r="E1810" t="s" s="183">
        <v>8</v>
      </c>
      <c r="F1810" s="184">
        <f>VLOOKUP(B1810,'HOLDS'!C1:T155,5,FALSE)</f>
        <v>129</v>
      </c>
      <c r="G1810" s="182">
        <f>_xlfn.SUMIFS('HOLDS'!P1:P155,'HOLDS'!C1:C155,B1810)</f>
        <v>0</v>
      </c>
      <c r="H1810" s="185">
        <f>F1810*G1810</f>
        <v>0</v>
      </c>
      <c r="I1810" s="186">
        <f>'INFO'!$D$6</f>
        <v>0</v>
      </c>
      <c r="J1810" s="186">
        <f>'INFO'!$D$7</f>
        <v>0</v>
      </c>
      <c r="K1810" t="s" s="187">
        <f>'INFO'!$D$8</f>
      </c>
      <c r="L1810" s="186">
        <f>'INFO'!$D$9</f>
        <v>0</v>
      </c>
      <c r="M1810" s="186">
        <f>'INFO'!$D$10</f>
        <v>0</v>
      </c>
      <c r="N1810" t="s" s="187">
        <f>'INFO'!$D$11</f>
      </c>
      <c r="O1810" s="186">
        <f>'INFO'!$D$13</f>
        <v>0</v>
      </c>
      <c r="P1810" s="186">
        <f>'INFO'!$D$14</f>
        <v>0</v>
      </c>
      <c r="Q1810" t="s" s="187">
        <f>'INFO'!$D$15</f>
      </c>
      <c r="R1810" s="188">
        <f>'INFO'!$D$17</f>
      </c>
      <c r="S1810" t="s" s="187">
        <f>'INFO'!$D$18</f>
      </c>
      <c r="T1810" t="s" s="187">
        <f>'INFO'!$D$19</f>
      </c>
      <c r="U1810" s="186">
        <f>'INFO'!$D$22</f>
        <v>0</v>
      </c>
      <c r="V1810" s="186">
        <f>'INFO'!$D$23</f>
        <v>0</v>
      </c>
      <c r="W1810" t="s" s="187">
        <f>'INFO'!$D$24</f>
      </c>
      <c r="X1810" s="186">
        <f>'INFO'!$D$25</f>
        <v>0</v>
      </c>
      <c r="Y1810" s="186">
        <f>'INFO'!$D$26</f>
        <v>0</v>
      </c>
      <c r="Z1810" s="186">
        <f>'INFO'!$D$27</f>
        <v>0</v>
      </c>
      <c r="AA1810" t="s" s="187">
        <f>'INFO'!$D$28</f>
      </c>
      <c r="AB1810" s="186">
        <f>'INFO'!$D$29</f>
        <v>0</v>
      </c>
      <c r="AC1810" s="189">
        <f>'INFO'!$J$10</f>
        <v>0</v>
      </c>
      <c r="AD1810" s="186">
        <f>'INFO'!$J$9</f>
        <v>0</v>
      </c>
      <c r="AE1810" s="186">
        <f>IF($G$1804&gt;0,10*$G$1804/D1810,0)</f>
        <v>0</v>
      </c>
    </row>
    <row r="1811" ht="15.35" customHeight="1">
      <c r="A1811" t="s" s="180">
        <v>588</v>
      </c>
      <c r="B1811" t="s" s="180">
        <v>196</v>
      </c>
      <c r="C1811" s="181">
        <v>10133</v>
      </c>
      <c r="D1811" s="182">
        <f>_xlfn.SUMIFS('HOLDS'!P1:P155,'HOLDS'!C1:C155,B1811)+_xlfn.SUMIFS('HOLDS'!P1:P155,'HOLDS'!C1:C155,"CH.GR.RDGSET")</f>
        <v>0</v>
      </c>
      <c r="E1811" t="s" s="183">
        <v>8</v>
      </c>
      <c r="F1811" s="184">
        <f>VLOOKUP(B1811,'HOLDS'!C1:T155,5,FALSE)</f>
        <v>149.5</v>
      </c>
      <c r="G1811" s="182">
        <f>_xlfn.SUMIFS('HOLDS'!P1:P155,'HOLDS'!C1:C155,B1811)</f>
        <v>0</v>
      </c>
      <c r="H1811" s="185">
        <f>F1811*G1811</f>
        <v>0</v>
      </c>
      <c r="I1811" s="186">
        <f>'INFO'!$D$6</f>
        <v>0</v>
      </c>
      <c r="J1811" s="186">
        <f>'INFO'!$D$7</f>
        <v>0</v>
      </c>
      <c r="K1811" t="s" s="187">
        <f>'INFO'!$D$8</f>
      </c>
      <c r="L1811" s="186">
        <f>'INFO'!$D$9</f>
        <v>0</v>
      </c>
      <c r="M1811" s="186">
        <f>'INFO'!$D$10</f>
        <v>0</v>
      </c>
      <c r="N1811" t="s" s="187">
        <f>'INFO'!$D$11</f>
      </c>
      <c r="O1811" s="186">
        <f>'INFO'!$D$13</f>
        <v>0</v>
      </c>
      <c r="P1811" s="186">
        <f>'INFO'!$D$14</f>
        <v>0</v>
      </c>
      <c r="Q1811" t="s" s="187">
        <f>'INFO'!$D$15</f>
      </c>
      <c r="R1811" s="188">
        <f>'INFO'!$D$17</f>
      </c>
      <c r="S1811" t="s" s="187">
        <f>'INFO'!$D$18</f>
      </c>
      <c r="T1811" t="s" s="187">
        <f>'INFO'!$D$19</f>
      </c>
      <c r="U1811" s="186">
        <f>'INFO'!$D$22</f>
        <v>0</v>
      </c>
      <c r="V1811" s="186">
        <f>'INFO'!$D$23</f>
        <v>0</v>
      </c>
      <c r="W1811" t="s" s="187">
        <f>'INFO'!$D$24</f>
      </c>
      <c r="X1811" s="186">
        <f>'INFO'!$D$25</f>
        <v>0</v>
      </c>
      <c r="Y1811" s="186">
        <f>'INFO'!$D$26</f>
        <v>0</v>
      </c>
      <c r="Z1811" s="186">
        <f>'INFO'!$D$27</f>
        <v>0</v>
      </c>
      <c r="AA1811" t="s" s="187">
        <f>'INFO'!$D$28</f>
      </c>
      <c r="AB1811" s="186">
        <f>'INFO'!$D$29</f>
        <v>0</v>
      </c>
      <c r="AC1811" s="189">
        <f>'INFO'!$J$10</f>
        <v>0</v>
      </c>
      <c r="AD1811" s="186">
        <f>'INFO'!$J$9</f>
        <v>0</v>
      </c>
      <c r="AE1811" s="186">
        <f>IF($G$1804&gt;0,10*$G$1804/D1811,0)</f>
        <v>0</v>
      </c>
    </row>
    <row r="1812" ht="15.35" customHeight="1">
      <c r="A1812" t="s" s="180">
        <v>589</v>
      </c>
      <c r="B1812" t="s" s="180">
        <v>198</v>
      </c>
      <c r="C1812" s="181">
        <v>10133</v>
      </c>
      <c r="D1812" s="182">
        <f>_xlfn.SUMIFS('HOLDS'!P1:P155,'HOLDS'!C1:C155,B1812)+_xlfn.SUMIFS('HOLDS'!P1:P155,'HOLDS'!C1:C155,"CH.GR.RDGSET")</f>
        <v>0</v>
      </c>
      <c r="E1812" t="s" s="183">
        <v>8</v>
      </c>
      <c r="F1812" s="184">
        <f>VLOOKUP(B1812,'HOLDS'!C1:T155,5,FALSE)</f>
        <v>123</v>
      </c>
      <c r="G1812" s="182">
        <f>_xlfn.SUMIFS('HOLDS'!P1:P155,'HOLDS'!C1:C155,B1812)</f>
        <v>0</v>
      </c>
      <c r="H1812" s="185">
        <f>F1812*G1812</f>
        <v>0</v>
      </c>
      <c r="I1812" s="186">
        <f>'INFO'!$D$6</f>
        <v>0</v>
      </c>
      <c r="J1812" s="186">
        <f>'INFO'!$D$7</f>
        <v>0</v>
      </c>
      <c r="K1812" t="s" s="187">
        <f>'INFO'!$D$8</f>
      </c>
      <c r="L1812" s="186">
        <f>'INFO'!$D$9</f>
        <v>0</v>
      </c>
      <c r="M1812" s="186">
        <f>'INFO'!$D$10</f>
        <v>0</v>
      </c>
      <c r="N1812" t="s" s="187">
        <f>'INFO'!$D$11</f>
      </c>
      <c r="O1812" s="186">
        <f>'INFO'!$D$13</f>
        <v>0</v>
      </c>
      <c r="P1812" s="186">
        <f>'INFO'!$D$14</f>
        <v>0</v>
      </c>
      <c r="Q1812" t="s" s="187">
        <f>'INFO'!$D$15</f>
      </c>
      <c r="R1812" s="188">
        <f>'INFO'!$D$17</f>
      </c>
      <c r="S1812" t="s" s="187">
        <f>'INFO'!$D$18</f>
      </c>
      <c r="T1812" t="s" s="187">
        <f>'INFO'!$D$19</f>
      </c>
      <c r="U1812" s="186">
        <f>'INFO'!$D$22</f>
        <v>0</v>
      </c>
      <c r="V1812" s="186">
        <f>'INFO'!$D$23</f>
        <v>0</v>
      </c>
      <c r="W1812" t="s" s="187">
        <f>'INFO'!$D$24</f>
      </c>
      <c r="X1812" s="186">
        <f>'INFO'!$D$25</f>
        <v>0</v>
      </c>
      <c r="Y1812" s="186">
        <f>'INFO'!$D$26</f>
        <v>0</v>
      </c>
      <c r="Z1812" s="186">
        <f>'INFO'!$D$27</f>
        <v>0</v>
      </c>
      <c r="AA1812" t="s" s="187">
        <f>'INFO'!$D$28</f>
      </c>
      <c r="AB1812" s="186">
        <f>'INFO'!$D$29</f>
        <v>0</v>
      </c>
      <c r="AC1812" s="189">
        <f>'INFO'!$J$10</f>
        <v>0</v>
      </c>
      <c r="AD1812" s="186">
        <f>'INFO'!$J$9</f>
        <v>0</v>
      </c>
      <c r="AE1812" s="186">
        <f>IF($G$1804&gt;0,10*$G$1804/D1812,0)</f>
        <v>0</v>
      </c>
    </row>
    <row r="1813" ht="15.35" customHeight="1">
      <c r="A1813" t="s" s="180">
        <v>590</v>
      </c>
      <c r="B1813" t="s" s="180">
        <v>200</v>
      </c>
      <c r="C1813" s="181">
        <v>10133</v>
      </c>
      <c r="D1813" s="182">
        <f>_xlfn.SUMIFS('HOLDS'!P1:P155,'HOLDS'!C1:C155,B1813)+_xlfn.SUMIFS('HOLDS'!P1:P155,'HOLDS'!C1:C155,"CH.GR.RDGSET")</f>
        <v>0</v>
      </c>
      <c r="E1813" t="s" s="183">
        <v>8</v>
      </c>
      <c r="F1813" s="184">
        <f>VLOOKUP(B1813,'HOLDS'!C1:T155,5,FALSE)</f>
        <v>165</v>
      </c>
      <c r="G1813" s="182">
        <f>_xlfn.SUMIFS('HOLDS'!P1:P155,'HOLDS'!C1:C155,B1813)</f>
        <v>0</v>
      </c>
      <c r="H1813" s="185">
        <f>F1813*G1813</f>
        <v>0</v>
      </c>
      <c r="I1813" s="186">
        <f>'INFO'!$D$6</f>
        <v>0</v>
      </c>
      <c r="J1813" s="186">
        <f>'INFO'!$D$7</f>
        <v>0</v>
      </c>
      <c r="K1813" t="s" s="187">
        <f>'INFO'!$D$8</f>
      </c>
      <c r="L1813" s="186">
        <f>'INFO'!$D$9</f>
        <v>0</v>
      </c>
      <c r="M1813" s="186">
        <f>'INFO'!$D$10</f>
        <v>0</v>
      </c>
      <c r="N1813" t="s" s="187">
        <f>'INFO'!$D$11</f>
      </c>
      <c r="O1813" s="186">
        <f>'INFO'!$D$13</f>
        <v>0</v>
      </c>
      <c r="P1813" s="186">
        <f>'INFO'!$D$14</f>
        <v>0</v>
      </c>
      <c r="Q1813" t="s" s="187">
        <f>'INFO'!$D$15</f>
      </c>
      <c r="R1813" s="188">
        <f>'INFO'!$D$17</f>
      </c>
      <c r="S1813" t="s" s="187">
        <f>'INFO'!$D$18</f>
      </c>
      <c r="T1813" t="s" s="187">
        <f>'INFO'!$D$19</f>
      </c>
      <c r="U1813" s="186">
        <f>'INFO'!$D$22</f>
        <v>0</v>
      </c>
      <c r="V1813" s="186">
        <f>'INFO'!$D$23</f>
        <v>0</v>
      </c>
      <c r="W1813" t="s" s="187">
        <f>'INFO'!$D$24</f>
      </c>
      <c r="X1813" s="186">
        <f>'INFO'!$D$25</f>
        <v>0</v>
      </c>
      <c r="Y1813" s="186">
        <f>'INFO'!$D$26</f>
        <v>0</v>
      </c>
      <c r="Z1813" s="186">
        <f>'INFO'!$D$27</f>
        <v>0</v>
      </c>
      <c r="AA1813" t="s" s="187">
        <f>'INFO'!$D$28</f>
      </c>
      <c r="AB1813" s="186">
        <f>'INFO'!$D$29</f>
        <v>0</v>
      </c>
      <c r="AC1813" s="189">
        <f>'INFO'!$J$10</f>
        <v>0</v>
      </c>
      <c r="AD1813" s="186">
        <f>'INFO'!$J$9</f>
        <v>0</v>
      </c>
      <c r="AE1813" s="186">
        <f>IF($G$1804&gt;0,10*$G$1804/D1813,0)</f>
        <v>0</v>
      </c>
    </row>
    <row r="1814" ht="15.35" customHeight="1">
      <c r="A1814" t="s" s="180">
        <v>591</v>
      </c>
      <c r="B1814" t="s" s="180">
        <v>202</v>
      </c>
      <c r="C1814" s="181">
        <v>10133</v>
      </c>
      <c r="D1814" s="182">
        <f>_xlfn.SUMIFS('HOLDS'!P1:P155,'HOLDS'!C1:C155,B1814)+_xlfn.SUMIFS('HOLDS'!P1:P155,'HOLDS'!C1:C155,"CH.GR.RDGSET")</f>
        <v>0</v>
      </c>
      <c r="E1814" t="s" s="183">
        <v>8</v>
      </c>
      <c r="F1814" s="184">
        <f>VLOOKUP(B1814,'HOLDS'!C1:T155,5,FALSE)</f>
        <v>203</v>
      </c>
      <c r="G1814" s="182">
        <f>_xlfn.SUMIFS('HOLDS'!P1:P155,'HOLDS'!C1:C155,B1814)</f>
        <v>0</v>
      </c>
      <c r="H1814" s="185">
        <f>F1814*G1814</f>
        <v>0</v>
      </c>
      <c r="I1814" s="186">
        <f>'INFO'!$D$6</f>
        <v>0</v>
      </c>
      <c r="J1814" s="186">
        <f>'INFO'!$D$7</f>
        <v>0</v>
      </c>
      <c r="K1814" t="s" s="187">
        <f>'INFO'!$D$8</f>
      </c>
      <c r="L1814" s="186">
        <f>'INFO'!$D$9</f>
        <v>0</v>
      </c>
      <c r="M1814" s="186">
        <f>'INFO'!$D$10</f>
        <v>0</v>
      </c>
      <c r="N1814" t="s" s="187">
        <f>'INFO'!$D$11</f>
      </c>
      <c r="O1814" s="186">
        <f>'INFO'!$D$13</f>
        <v>0</v>
      </c>
      <c r="P1814" s="186">
        <f>'INFO'!$D$14</f>
        <v>0</v>
      </c>
      <c r="Q1814" t="s" s="187">
        <f>'INFO'!$D$15</f>
      </c>
      <c r="R1814" s="188">
        <f>'INFO'!$D$17</f>
      </c>
      <c r="S1814" t="s" s="187">
        <f>'INFO'!$D$18</f>
      </c>
      <c r="T1814" t="s" s="187">
        <f>'INFO'!$D$19</f>
      </c>
      <c r="U1814" s="186">
        <f>'INFO'!$D$22</f>
        <v>0</v>
      </c>
      <c r="V1814" s="186">
        <f>'INFO'!$D$23</f>
        <v>0</v>
      </c>
      <c r="W1814" t="s" s="187">
        <f>'INFO'!$D$24</f>
      </c>
      <c r="X1814" s="186">
        <f>'INFO'!$D$25</f>
        <v>0</v>
      </c>
      <c r="Y1814" s="186">
        <f>'INFO'!$D$26</f>
        <v>0</v>
      </c>
      <c r="Z1814" s="186">
        <f>'INFO'!$D$27</f>
        <v>0</v>
      </c>
      <c r="AA1814" t="s" s="187">
        <f>'INFO'!$D$28</f>
      </c>
      <c r="AB1814" s="186">
        <f>'INFO'!$D$29</f>
        <v>0</v>
      </c>
      <c r="AC1814" s="189">
        <f>'INFO'!$J$10</f>
        <v>0</v>
      </c>
      <c r="AD1814" s="186">
        <f>'INFO'!$J$9</f>
        <v>0</v>
      </c>
      <c r="AE1814" s="186">
        <f>IF($G$1804&gt;0,10*$G$1804/D1814,0)</f>
        <v>0</v>
      </c>
    </row>
    <row r="1815" ht="15.35" customHeight="1">
      <c r="A1815" t="s" s="180">
        <v>592</v>
      </c>
      <c r="B1815" t="s" s="180">
        <v>205</v>
      </c>
      <c r="C1815" s="181">
        <v>10133</v>
      </c>
      <c r="D1815" s="182">
        <f>_xlfn.SUMIFS('HOLDS'!P1:P155,'HOLDS'!C1:C155,B1815)+_xlfn.SUMIFS('HOLDS'!P1:P155,'HOLDS'!C1:C155,"CH.GR.RDGSET")</f>
        <v>0</v>
      </c>
      <c r="E1815" t="s" s="183">
        <v>8</v>
      </c>
      <c r="F1815" s="184">
        <f>VLOOKUP(B1815,'HOLDS'!C1:T155,5,FALSE)</f>
        <v>195.5</v>
      </c>
      <c r="G1815" s="182">
        <f>_xlfn.SUMIFS('HOLDS'!P1:P155,'HOLDS'!C1:C155,B1815)</f>
        <v>0</v>
      </c>
      <c r="H1815" s="185">
        <f>F1815*G1815</f>
        <v>0</v>
      </c>
      <c r="I1815" s="186">
        <f>'INFO'!$D$6</f>
        <v>0</v>
      </c>
      <c r="J1815" s="186">
        <f>'INFO'!$D$7</f>
        <v>0</v>
      </c>
      <c r="K1815" t="s" s="187">
        <f>'INFO'!$D$8</f>
      </c>
      <c r="L1815" s="186">
        <f>'INFO'!$D$9</f>
        <v>0</v>
      </c>
      <c r="M1815" s="186">
        <f>'INFO'!$D$10</f>
        <v>0</v>
      </c>
      <c r="N1815" t="s" s="187">
        <f>'INFO'!$D$11</f>
      </c>
      <c r="O1815" s="186">
        <f>'INFO'!$D$13</f>
        <v>0</v>
      </c>
      <c r="P1815" s="186">
        <f>'INFO'!$D$14</f>
        <v>0</v>
      </c>
      <c r="Q1815" t="s" s="187">
        <f>'INFO'!$D$15</f>
      </c>
      <c r="R1815" s="188">
        <f>'INFO'!$D$17</f>
      </c>
      <c r="S1815" t="s" s="187">
        <f>'INFO'!$D$18</f>
      </c>
      <c r="T1815" t="s" s="187">
        <f>'INFO'!$D$19</f>
      </c>
      <c r="U1815" s="186">
        <f>'INFO'!$D$22</f>
        <v>0</v>
      </c>
      <c r="V1815" s="186">
        <f>'INFO'!$D$23</f>
        <v>0</v>
      </c>
      <c r="W1815" t="s" s="187">
        <f>'INFO'!$D$24</f>
      </c>
      <c r="X1815" s="186">
        <f>'INFO'!$D$25</f>
        <v>0</v>
      </c>
      <c r="Y1815" s="186">
        <f>'INFO'!$D$26</f>
        <v>0</v>
      </c>
      <c r="Z1815" s="186">
        <f>'INFO'!$D$27</f>
        <v>0</v>
      </c>
      <c r="AA1815" t="s" s="187">
        <f>'INFO'!$D$28</f>
      </c>
      <c r="AB1815" s="186">
        <f>'INFO'!$D$29</f>
        <v>0</v>
      </c>
      <c r="AC1815" s="189">
        <f>'INFO'!$J$10</f>
        <v>0</v>
      </c>
      <c r="AD1815" s="186">
        <f>'INFO'!$J$9</f>
        <v>0</v>
      </c>
      <c r="AE1815" s="186">
        <f>IF($G$1804&gt;0,10*$G$1804/D1815,0)</f>
        <v>0</v>
      </c>
    </row>
    <row r="1816" ht="15.35" customHeight="1">
      <c r="A1816" t="s" s="180">
        <v>593</v>
      </c>
      <c r="B1816" t="s" s="180">
        <v>207</v>
      </c>
      <c r="C1816" s="181">
        <v>10133</v>
      </c>
      <c r="D1816" s="182">
        <f>_xlfn.SUMIFS('HOLDS'!P1:P155,'HOLDS'!C1:C155,B1816)+_xlfn.SUMIFS('HOLDS'!P1:P155,'HOLDS'!C1:C155,"CH.GR.RDGSET")</f>
        <v>0</v>
      </c>
      <c r="E1816" t="s" s="183">
        <v>8</v>
      </c>
      <c r="F1816" s="184">
        <f>VLOOKUP(B1816,'HOLDS'!C1:T155,5,FALSE)</f>
        <v>237</v>
      </c>
      <c r="G1816" s="182">
        <f>_xlfn.SUMIFS('HOLDS'!P1:P155,'HOLDS'!C1:C155,B1816)</f>
        <v>0</v>
      </c>
      <c r="H1816" s="185">
        <f>F1816*G1816</f>
        <v>0</v>
      </c>
      <c r="I1816" s="186">
        <f>'INFO'!$D$6</f>
        <v>0</v>
      </c>
      <c r="J1816" s="186">
        <f>'INFO'!$D$7</f>
        <v>0</v>
      </c>
      <c r="K1816" t="s" s="187">
        <f>'INFO'!$D$8</f>
      </c>
      <c r="L1816" s="186">
        <f>'INFO'!$D$9</f>
        <v>0</v>
      </c>
      <c r="M1816" s="186">
        <f>'INFO'!$D$10</f>
        <v>0</v>
      </c>
      <c r="N1816" t="s" s="187">
        <f>'INFO'!$D$11</f>
      </c>
      <c r="O1816" s="186">
        <f>'INFO'!$D$13</f>
        <v>0</v>
      </c>
      <c r="P1816" s="186">
        <f>'INFO'!$D$14</f>
        <v>0</v>
      </c>
      <c r="Q1816" t="s" s="187">
        <f>'INFO'!$D$15</f>
      </c>
      <c r="R1816" s="188">
        <f>'INFO'!$D$17</f>
      </c>
      <c r="S1816" t="s" s="187">
        <f>'INFO'!$D$18</f>
      </c>
      <c r="T1816" t="s" s="187">
        <f>'INFO'!$D$19</f>
      </c>
      <c r="U1816" s="186">
        <f>'INFO'!$D$22</f>
        <v>0</v>
      </c>
      <c r="V1816" s="186">
        <f>'INFO'!$D$23</f>
        <v>0</v>
      </c>
      <c r="W1816" t="s" s="187">
        <f>'INFO'!$D$24</f>
      </c>
      <c r="X1816" s="186">
        <f>'INFO'!$D$25</f>
        <v>0</v>
      </c>
      <c r="Y1816" s="186">
        <f>'INFO'!$D$26</f>
        <v>0</v>
      </c>
      <c r="Z1816" s="186">
        <f>'INFO'!$D$27</f>
        <v>0</v>
      </c>
      <c r="AA1816" t="s" s="187">
        <f>'INFO'!$D$28</f>
      </c>
      <c r="AB1816" s="186">
        <f>'INFO'!$D$29</f>
        <v>0</v>
      </c>
      <c r="AC1816" s="189">
        <f>'INFO'!$J$10</f>
        <v>0</v>
      </c>
      <c r="AD1816" s="186">
        <f>'INFO'!$J$9</f>
        <v>0</v>
      </c>
      <c r="AE1816" s="186">
        <f>IF($G$1804&gt;0,10*$G$1804/D1816,0)</f>
        <v>0</v>
      </c>
    </row>
    <row r="1817" ht="15.35" customHeight="1">
      <c r="A1817" t="s" s="180">
        <v>594</v>
      </c>
      <c r="B1817" t="s" s="180">
        <v>209</v>
      </c>
      <c r="C1817" s="181">
        <v>10133</v>
      </c>
      <c r="D1817" s="182">
        <f>_xlfn.SUMIFS('HOLDS'!P1:P155,'HOLDS'!C1:C155,B1817)+_xlfn.SUMIFS('HOLDS'!P1:P155,'HOLDS'!C1:C155,"CH.GR.RDGSET")</f>
        <v>0</v>
      </c>
      <c r="E1817" t="s" s="183">
        <v>8</v>
      </c>
      <c r="F1817" s="184">
        <f>VLOOKUP(B1817,'HOLDS'!C1:T155,5,FALSE)</f>
        <v>210.5</v>
      </c>
      <c r="G1817" s="182">
        <f>_xlfn.SUMIFS('HOLDS'!P1:P155,'HOLDS'!C1:C155,B1817)</f>
        <v>0</v>
      </c>
      <c r="H1817" s="185">
        <f>F1817*G1817</f>
        <v>0</v>
      </c>
      <c r="I1817" s="186">
        <f>'INFO'!$D$6</f>
        <v>0</v>
      </c>
      <c r="J1817" s="186">
        <f>'INFO'!$D$7</f>
        <v>0</v>
      </c>
      <c r="K1817" t="s" s="187">
        <f>'INFO'!$D$8</f>
      </c>
      <c r="L1817" s="186">
        <f>'INFO'!$D$9</f>
        <v>0</v>
      </c>
      <c r="M1817" s="186">
        <f>'INFO'!$D$10</f>
        <v>0</v>
      </c>
      <c r="N1817" t="s" s="187">
        <f>'INFO'!$D$11</f>
      </c>
      <c r="O1817" s="186">
        <f>'INFO'!$D$13</f>
        <v>0</v>
      </c>
      <c r="P1817" s="186">
        <f>'INFO'!$D$14</f>
        <v>0</v>
      </c>
      <c r="Q1817" t="s" s="187">
        <f>'INFO'!$D$15</f>
      </c>
      <c r="R1817" s="188">
        <f>'INFO'!$D$17</f>
      </c>
      <c r="S1817" t="s" s="187">
        <f>'INFO'!$D$18</f>
      </c>
      <c r="T1817" t="s" s="187">
        <f>'INFO'!$D$19</f>
      </c>
      <c r="U1817" s="186">
        <f>'INFO'!$D$22</f>
        <v>0</v>
      </c>
      <c r="V1817" s="186">
        <f>'INFO'!$D$23</f>
        <v>0</v>
      </c>
      <c r="W1817" t="s" s="187">
        <f>'INFO'!$D$24</f>
      </c>
      <c r="X1817" s="186">
        <f>'INFO'!$D$25</f>
        <v>0</v>
      </c>
      <c r="Y1817" s="186">
        <f>'INFO'!$D$26</f>
        <v>0</v>
      </c>
      <c r="Z1817" s="186">
        <f>'INFO'!$D$27</f>
        <v>0</v>
      </c>
      <c r="AA1817" t="s" s="187">
        <f>'INFO'!$D$28</f>
      </c>
      <c r="AB1817" s="186">
        <f>'INFO'!$D$29</f>
        <v>0</v>
      </c>
      <c r="AC1817" s="189">
        <f>'INFO'!$J$10</f>
        <v>0</v>
      </c>
      <c r="AD1817" s="186">
        <f>'INFO'!$J$9</f>
        <v>0</v>
      </c>
      <c r="AE1817" s="186">
        <f>IF($G$1804&gt;0,10*$G$1804/D1817,0)</f>
        <v>0</v>
      </c>
    </row>
    <row r="1818" ht="15.35" customHeight="1">
      <c r="A1818" t="s" s="180">
        <v>595</v>
      </c>
      <c r="B1818" t="s" s="180">
        <v>211</v>
      </c>
      <c r="C1818" s="181">
        <v>10133</v>
      </c>
      <c r="D1818" s="182">
        <f>_xlfn.SUMIFS('HOLDS'!P1:P155,'HOLDS'!C1:C155,B1818)+_xlfn.SUMIFS('HOLDS'!P1:P155,'HOLDS'!C1:C155,"CH.GR.RDGSET")</f>
        <v>0</v>
      </c>
      <c r="E1818" t="s" s="183">
        <v>8</v>
      </c>
      <c r="F1818" s="184">
        <f>VLOOKUP(B1818,'HOLDS'!C1:T155,5,FALSE)</f>
        <v>212</v>
      </c>
      <c r="G1818" s="182">
        <f>_xlfn.SUMIFS('HOLDS'!P1:P155,'HOLDS'!C1:C155,B1818)</f>
        <v>0</v>
      </c>
      <c r="H1818" s="185">
        <f>F1818*G1818</f>
        <v>0</v>
      </c>
      <c r="I1818" s="186">
        <f>'INFO'!$D$6</f>
        <v>0</v>
      </c>
      <c r="J1818" s="186">
        <f>'INFO'!$D$7</f>
        <v>0</v>
      </c>
      <c r="K1818" t="s" s="187">
        <f>'INFO'!$D$8</f>
      </c>
      <c r="L1818" s="186">
        <f>'INFO'!$D$9</f>
        <v>0</v>
      </c>
      <c r="M1818" s="186">
        <f>'INFO'!$D$10</f>
        <v>0</v>
      </c>
      <c r="N1818" t="s" s="187">
        <f>'INFO'!$D$11</f>
      </c>
      <c r="O1818" s="186">
        <f>'INFO'!$D$13</f>
        <v>0</v>
      </c>
      <c r="P1818" s="186">
        <f>'INFO'!$D$14</f>
        <v>0</v>
      </c>
      <c r="Q1818" t="s" s="187">
        <f>'INFO'!$D$15</f>
      </c>
      <c r="R1818" s="188">
        <f>'INFO'!$D$17</f>
      </c>
      <c r="S1818" t="s" s="187">
        <f>'INFO'!$D$18</f>
      </c>
      <c r="T1818" t="s" s="187">
        <f>'INFO'!$D$19</f>
      </c>
      <c r="U1818" s="186">
        <f>'INFO'!$D$22</f>
        <v>0</v>
      </c>
      <c r="V1818" s="186">
        <f>'INFO'!$D$23</f>
        <v>0</v>
      </c>
      <c r="W1818" t="s" s="187">
        <f>'INFO'!$D$24</f>
      </c>
      <c r="X1818" s="186">
        <f>'INFO'!$D$25</f>
        <v>0</v>
      </c>
      <c r="Y1818" s="186">
        <f>'INFO'!$D$26</f>
        <v>0</v>
      </c>
      <c r="Z1818" s="186">
        <f>'INFO'!$D$27</f>
        <v>0</v>
      </c>
      <c r="AA1818" t="s" s="187">
        <f>'INFO'!$D$28</f>
      </c>
      <c r="AB1818" s="186">
        <f>'INFO'!$D$29</f>
        <v>0</v>
      </c>
      <c r="AC1818" s="189">
        <f>'INFO'!$J$10</f>
        <v>0</v>
      </c>
      <c r="AD1818" s="186">
        <f>'INFO'!$J$9</f>
        <v>0</v>
      </c>
      <c r="AE1818" s="186">
        <f>IF($G$1804&gt;0,10*$G$1804/D1818,0)</f>
        <v>0</v>
      </c>
    </row>
    <row r="1819" ht="15.35" customHeight="1">
      <c r="A1819" t="s" s="180">
        <v>596</v>
      </c>
      <c r="B1819" t="s" s="180">
        <v>213</v>
      </c>
      <c r="C1819" s="181">
        <v>10133</v>
      </c>
      <c r="D1819" s="182">
        <f>_xlfn.SUMIFS('HOLDS'!P1:P155,'HOLDS'!C1:C155,B1819)+_xlfn.SUMIFS('HOLDS'!P1:P155,'HOLDS'!C1:C155,"CH.GR.RDGSET")</f>
        <v>0</v>
      </c>
      <c r="E1819" t="s" s="183">
        <v>8</v>
      </c>
      <c r="F1819" s="184">
        <f>VLOOKUP(B1819,'HOLDS'!C1:T155,5,FALSE)</f>
        <v>155</v>
      </c>
      <c r="G1819" s="182">
        <f>_xlfn.SUMIFS('HOLDS'!P1:P155,'HOLDS'!C1:C155,B1819)</f>
        <v>0</v>
      </c>
      <c r="H1819" s="185">
        <f>F1819*G1819</f>
        <v>0</v>
      </c>
      <c r="I1819" s="186">
        <f>'INFO'!$D$6</f>
        <v>0</v>
      </c>
      <c r="J1819" s="186">
        <f>'INFO'!$D$7</f>
        <v>0</v>
      </c>
      <c r="K1819" t="s" s="187">
        <f>'INFO'!$D$8</f>
      </c>
      <c r="L1819" s="186">
        <f>'INFO'!$D$9</f>
        <v>0</v>
      </c>
      <c r="M1819" s="186">
        <f>'INFO'!$D$10</f>
        <v>0</v>
      </c>
      <c r="N1819" t="s" s="187">
        <f>'INFO'!$D$11</f>
      </c>
      <c r="O1819" s="186">
        <f>'INFO'!$D$13</f>
        <v>0</v>
      </c>
      <c r="P1819" s="186">
        <f>'INFO'!$D$14</f>
        <v>0</v>
      </c>
      <c r="Q1819" t="s" s="187">
        <f>'INFO'!$D$15</f>
      </c>
      <c r="R1819" s="188">
        <f>'INFO'!$D$17</f>
      </c>
      <c r="S1819" t="s" s="187">
        <f>'INFO'!$D$18</f>
      </c>
      <c r="T1819" t="s" s="187">
        <f>'INFO'!$D$19</f>
      </c>
      <c r="U1819" s="186">
        <f>'INFO'!$D$22</f>
        <v>0</v>
      </c>
      <c r="V1819" s="186">
        <f>'INFO'!$D$23</f>
        <v>0</v>
      </c>
      <c r="W1819" t="s" s="187">
        <f>'INFO'!$D$24</f>
      </c>
      <c r="X1819" s="186">
        <f>'INFO'!$D$25</f>
        <v>0</v>
      </c>
      <c r="Y1819" s="186">
        <f>'INFO'!$D$26</f>
        <v>0</v>
      </c>
      <c r="Z1819" s="186">
        <f>'INFO'!$D$27</f>
        <v>0</v>
      </c>
      <c r="AA1819" t="s" s="187">
        <f>'INFO'!$D$28</f>
      </c>
      <c r="AB1819" s="186">
        <f>'INFO'!$D$29</f>
        <v>0</v>
      </c>
      <c r="AC1819" s="189">
        <f>'INFO'!$J$10</f>
        <v>0</v>
      </c>
      <c r="AD1819" s="186">
        <f>'INFO'!$J$9</f>
        <v>0</v>
      </c>
      <c r="AE1819" s="186">
        <f>IF($G$1804&gt;0,10*$G$1804/D1819,0)</f>
        <v>0</v>
      </c>
    </row>
    <row r="1820" ht="15.35" customHeight="1">
      <c r="A1820" t="s" s="180">
        <v>597</v>
      </c>
      <c r="B1820" t="s" s="180">
        <v>215</v>
      </c>
      <c r="C1820" s="181">
        <v>10133</v>
      </c>
      <c r="D1820" s="182">
        <f>_xlfn.SUMIFS('HOLDS'!P1:P155,'HOLDS'!C1:C155,B1820)+_xlfn.SUMIFS('HOLDS'!P1:P155,'HOLDS'!C1:C155,"CH.GR.RDGSET")</f>
        <v>0</v>
      </c>
      <c r="E1820" t="s" s="183">
        <v>8</v>
      </c>
      <c r="F1820" s="184">
        <f>VLOOKUP(B1820,'HOLDS'!C1:T155,5,FALSE)</f>
        <v>153.5</v>
      </c>
      <c r="G1820" s="182">
        <f>_xlfn.SUMIFS('HOLDS'!P1:P155,'HOLDS'!C1:C155,B1820)</f>
        <v>0</v>
      </c>
      <c r="H1820" s="185">
        <f>F1820*G1820</f>
        <v>0</v>
      </c>
      <c r="I1820" s="186">
        <f>'INFO'!$D$6</f>
        <v>0</v>
      </c>
      <c r="J1820" s="186">
        <f>'INFO'!$D$7</f>
        <v>0</v>
      </c>
      <c r="K1820" t="s" s="187">
        <f>'INFO'!$D$8</f>
      </c>
      <c r="L1820" s="186">
        <f>'INFO'!$D$9</f>
        <v>0</v>
      </c>
      <c r="M1820" s="186">
        <f>'INFO'!$D$10</f>
        <v>0</v>
      </c>
      <c r="N1820" t="s" s="187">
        <f>'INFO'!$D$11</f>
      </c>
      <c r="O1820" s="186">
        <f>'INFO'!$D$13</f>
        <v>0</v>
      </c>
      <c r="P1820" s="186">
        <f>'INFO'!$D$14</f>
        <v>0</v>
      </c>
      <c r="Q1820" t="s" s="187">
        <f>'INFO'!$D$15</f>
      </c>
      <c r="R1820" s="188">
        <f>'INFO'!$D$17</f>
      </c>
      <c r="S1820" t="s" s="187">
        <f>'INFO'!$D$18</f>
      </c>
      <c r="T1820" t="s" s="187">
        <f>'INFO'!$D$19</f>
      </c>
      <c r="U1820" s="186">
        <f>'INFO'!$D$22</f>
        <v>0</v>
      </c>
      <c r="V1820" s="186">
        <f>'INFO'!$D$23</f>
        <v>0</v>
      </c>
      <c r="W1820" t="s" s="187">
        <f>'INFO'!$D$24</f>
      </c>
      <c r="X1820" s="186">
        <f>'INFO'!$D$25</f>
        <v>0</v>
      </c>
      <c r="Y1820" s="186">
        <f>'INFO'!$D$26</f>
        <v>0</v>
      </c>
      <c r="Z1820" s="186">
        <f>'INFO'!$D$27</f>
        <v>0</v>
      </c>
      <c r="AA1820" t="s" s="187">
        <f>'INFO'!$D$28</f>
      </c>
      <c r="AB1820" s="186">
        <f>'INFO'!$D$29</f>
        <v>0</v>
      </c>
      <c r="AC1820" s="189">
        <f>'INFO'!$J$10</f>
        <v>0</v>
      </c>
      <c r="AD1820" s="186">
        <f>'INFO'!$J$9</f>
        <v>0</v>
      </c>
      <c r="AE1820" s="186">
        <f>IF($G$1804&gt;0,10*$G$1804/D1820,0)</f>
        <v>0</v>
      </c>
    </row>
    <row r="1821" ht="15.35" customHeight="1">
      <c r="A1821" t="s" s="180">
        <v>598</v>
      </c>
      <c r="B1821" t="s" s="180">
        <v>217</v>
      </c>
      <c r="C1821" s="181">
        <v>10133</v>
      </c>
      <c r="D1821" s="182">
        <f>_xlfn.SUMIFS('HOLDS'!P1:P155,'HOLDS'!C1:C155,B1821)+_xlfn.SUMIFS('HOLDS'!P1:P155,'HOLDS'!C1:C155,"CH.GR.RDGSET")</f>
        <v>0</v>
      </c>
      <c r="E1821" t="s" s="183">
        <v>8</v>
      </c>
      <c r="F1821" s="184">
        <f>VLOOKUP(B1821,'HOLDS'!C1:T155,5,FALSE)</f>
        <v>162</v>
      </c>
      <c r="G1821" s="182">
        <f>_xlfn.SUMIFS('HOLDS'!P1:P155,'HOLDS'!C1:C155,B1821)</f>
        <v>0</v>
      </c>
      <c r="H1821" s="185">
        <f>F1821*G1821</f>
        <v>0</v>
      </c>
      <c r="I1821" s="186">
        <f>'INFO'!$D$6</f>
        <v>0</v>
      </c>
      <c r="J1821" s="186">
        <f>'INFO'!$D$7</f>
        <v>0</v>
      </c>
      <c r="K1821" t="s" s="187">
        <f>'INFO'!$D$8</f>
      </c>
      <c r="L1821" s="186">
        <f>'INFO'!$D$9</f>
        <v>0</v>
      </c>
      <c r="M1821" s="186">
        <f>'INFO'!$D$10</f>
        <v>0</v>
      </c>
      <c r="N1821" t="s" s="187">
        <f>'INFO'!$D$11</f>
      </c>
      <c r="O1821" s="186">
        <f>'INFO'!$D$13</f>
        <v>0</v>
      </c>
      <c r="P1821" s="186">
        <f>'INFO'!$D$14</f>
        <v>0</v>
      </c>
      <c r="Q1821" t="s" s="187">
        <f>'INFO'!$D$15</f>
      </c>
      <c r="R1821" s="188">
        <f>'INFO'!$D$17</f>
      </c>
      <c r="S1821" t="s" s="187">
        <f>'INFO'!$D$18</f>
      </c>
      <c r="T1821" t="s" s="187">
        <f>'INFO'!$D$19</f>
      </c>
      <c r="U1821" s="186">
        <f>'INFO'!$D$22</f>
        <v>0</v>
      </c>
      <c r="V1821" s="186">
        <f>'INFO'!$D$23</f>
        <v>0</v>
      </c>
      <c r="W1821" t="s" s="187">
        <f>'INFO'!$D$24</f>
      </c>
      <c r="X1821" s="186">
        <f>'INFO'!$D$25</f>
        <v>0</v>
      </c>
      <c r="Y1821" s="186">
        <f>'INFO'!$D$26</f>
        <v>0</v>
      </c>
      <c r="Z1821" s="186">
        <f>'INFO'!$D$27</f>
        <v>0</v>
      </c>
      <c r="AA1821" t="s" s="187">
        <f>'INFO'!$D$28</f>
      </c>
      <c r="AB1821" s="186">
        <f>'INFO'!$D$29</f>
        <v>0</v>
      </c>
      <c r="AC1821" s="189">
        <f>'INFO'!$J$10</f>
        <v>0</v>
      </c>
      <c r="AD1821" s="186">
        <f>'INFO'!$J$9</f>
        <v>0</v>
      </c>
      <c r="AE1821" s="186">
        <f>IF($G$1804&gt;0,10*$G$1804/D1821,0)</f>
        <v>0</v>
      </c>
    </row>
    <row r="1822" ht="15.35" customHeight="1">
      <c r="A1822" t="s" s="180">
        <v>599</v>
      </c>
      <c r="B1822" t="s" s="180">
        <v>219</v>
      </c>
      <c r="C1822" s="181">
        <v>10133</v>
      </c>
      <c r="D1822" s="182">
        <f>_xlfn.SUMIFS('HOLDS'!P1:P155,'HOLDS'!C1:C155,B1822)+_xlfn.SUMIFS('HOLDS'!P1:P155,'HOLDS'!C1:C155,"CH.GR.RDGSET")</f>
        <v>0</v>
      </c>
      <c r="E1822" t="s" s="183">
        <v>8</v>
      </c>
      <c r="F1822" s="184">
        <f>VLOOKUP(B1822,'HOLDS'!C1:T155,5,FALSE)</f>
        <v>204.5</v>
      </c>
      <c r="G1822" s="182">
        <f>_xlfn.SUMIFS('HOLDS'!P1:P155,'HOLDS'!C1:C155,B1822)</f>
        <v>0</v>
      </c>
      <c r="H1822" s="185">
        <f>F1822*G1822</f>
        <v>0</v>
      </c>
      <c r="I1822" s="186">
        <f>'INFO'!$D$6</f>
        <v>0</v>
      </c>
      <c r="J1822" s="186">
        <f>'INFO'!$D$7</f>
        <v>0</v>
      </c>
      <c r="K1822" t="s" s="187">
        <f>'INFO'!$D$8</f>
      </c>
      <c r="L1822" s="186">
        <f>'INFO'!$D$9</f>
        <v>0</v>
      </c>
      <c r="M1822" s="186">
        <f>'INFO'!$D$10</f>
        <v>0</v>
      </c>
      <c r="N1822" t="s" s="187">
        <f>'INFO'!$D$11</f>
      </c>
      <c r="O1822" s="186">
        <f>'INFO'!$D$13</f>
        <v>0</v>
      </c>
      <c r="P1822" s="186">
        <f>'INFO'!$D$14</f>
        <v>0</v>
      </c>
      <c r="Q1822" t="s" s="187">
        <f>'INFO'!$D$15</f>
      </c>
      <c r="R1822" s="188">
        <f>'INFO'!$D$17</f>
      </c>
      <c r="S1822" t="s" s="187">
        <f>'INFO'!$D$18</f>
      </c>
      <c r="T1822" t="s" s="187">
        <f>'INFO'!$D$19</f>
      </c>
      <c r="U1822" s="186">
        <f>'INFO'!$D$22</f>
        <v>0</v>
      </c>
      <c r="V1822" s="186">
        <f>'INFO'!$D$23</f>
        <v>0</v>
      </c>
      <c r="W1822" t="s" s="187">
        <f>'INFO'!$D$24</f>
      </c>
      <c r="X1822" s="186">
        <f>'INFO'!$D$25</f>
        <v>0</v>
      </c>
      <c r="Y1822" s="186">
        <f>'INFO'!$D$26</f>
        <v>0</v>
      </c>
      <c r="Z1822" s="186">
        <f>'INFO'!$D$27</f>
        <v>0</v>
      </c>
      <c r="AA1822" t="s" s="187">
        <f>'INFO'!$D$28</f>
      </c>
      <c r="AB1822" s="186">
        <f>'INFO'!$D$29</f>
        <v>0</v>
      </c>
      <c r="AC1822" s="189">
        <f>'INFO'!$J$10</f>
        <v>0</v>
      </c>
      <c r="AD1822" s="186">
        <f>'INFO'!$J$9</f>
        <v>0</v>
      </c>
      <c r="AE1822" s="186">
        <f>IF($G$1804&gt;0,10*$G$1804/D1822,0)</f>
        <v>0</v>
      </c>
    </row>
    <row r="1823" ht="15.35" customHeight="1">
      <c r="A1823" t="s" s="180">
        <v>600</v>
      </c>
      <c r="B1823" t="s" s="180">
        <v>221</v>
      </c>
      <c r="C1823" s="181">
        <v>10133</v>
      </c>
      <c r="D1823" s="182">
        <f>_xlfn.SUMIFS('HOLDS'!P1:P155,'HOLDS'!C1:C155,B1823)+_xlfn.SUMIFS('HOLDS'!P1:P155,'HOLDS'!C1:C155,"CH.GR.RDGSET")</f>
        <v>0</v>
      </c>
      <c r="E1823" t="s" s="183">
        <v>8</v>
      </c>
      <c r="F1823" s="184">
        <f>VLOOKUP(B1823,'HOLDS'!C1:T155,5,FALSE)</f>
        <v>193</v>
      </c>
      <c r="G1823" s="182">
        <f>_xlfn.SUMIFS('HOLDS'!P1:P155,'HOLDS'!C1:C155,B1823)</f>
        <v>0</v>
      </c>
      <c r="H1823" s="185">
        <f>F1823*G1823</f>
        <v>0</v>
      </c>
      <c r="I1823" s="186">
        <f>'INFO'!$D$6</f>
        <v>0</v>
      </c>
      <c r="J1823" s="186">
        <f>'INFO'!$D$7</f>
        <v>0</v>
      </c>
      <c r="K1823" t="s" s="187">
        <f>'INFO'!$D$8</f>
      </c>
      <c r="L1823" s="186">
        <f>'INFO'!$D$9</f>
        <v>0</v>
      </c>
      <c r="M1823" s="186">
        <f>'INFO'!$D$10</f>
        <v>0</v>
      </c>
      <c r="N1823" t="s" s="187">
        <f>'INFO'!$D$11</f>
      </c>
      <c r="O1823" s="186">
        <f>'INFO'!$D$13</f>
        <v>0</v>
      </c>
      <c r="P1823" s="186">
        <f>'INFO'!$D$14</f>
        <v>0</v>
      </c>
      <c r="Q1823" t="s" s="187">
        <f>'INFO'!$D$15</f>
      </c>
      <c r="R1823" s="188">
        <f>'INFO'!$D$17</f>
      </c>
      <c r="S1823" t="s" s="187">
        <f>'INFO'!$D$18</f>
      </c>
      <c r="T1823" t="s" s="187">
        <f>'INFO'!$D$19</f>
      </c>
      <c r="U1823" s="186">
        <f>'INFO'!$D$22</f>
        <v>0</v>
      </c>
      <c r="V1823" s="186">
        <f>'INFO'!$D$23</f>
        <v>0</v>
      </c>
      <c r="W1823" t="s" s="187">
        <f>'INFO'!$D$24</f>
      </c>
      <c r="X1823" s="186">
        <f>'INFO'!$D$25</f>
        <v>0</v>
      </c>
      <c r="Y1823" s="186">
        <f>'INFO'!$D$26</f>
        <v>0</v>
      </c>
      <c r="Z1823" s="186">
        <f>'INFO'!$D$27</f>
        <v>0</v>
      </c>
      <c r="AA1823" t="s" s="187">
        <f>'INFO'!$D$28</f>
      </c>
      <c r="AB1823" s="186">
        <f>'INFO'!$D$29</f>
        <v>0</v>
      </c>
      <c r="AC1823" s="189">
        <f>'INFO'!$J$10</f>
        <v>0</v>
      </c>
      <c r="AD1823" s="186">
        <f>'INFO'!$J$9</f>
        <v>0</v>
      </c>
      <c r="AE1823" s="186">
        <f>IF($G$1804&gt;0,10*$G$1804/D1823,0)</f>
        <v>0</v>
      </c>
    </row>
    <row r="1824" ht="15.35" customHeight="1">
      <c r="A1824" t="s" s="180">
        <v>601</v>
      </c>
      <c r="B1824" t="s" s="180">
        <v>223</v>
      </c>
      <c r="C1824" s="181">
        <v>10133</v>
      </c>
      <c r="D1824" s="182">
        <f>_xlfn.SUMIFS('HOLDS'!P1:P155,'HOLDS'!C1:C155,B1824)+_xlfn.SUMIFS('HOLDS'!P1:P155,'HOLDS'!C1:C155,"CH.GR.RDGSET")</f>
        <v>0</v>
      </c>
      <c r="E1824" t="s" s="183">
        <v>8</v>
      </c>
      <c r="F1824" s="184">
        <f>VLOOKUP(B1824,'HOLDS'!C1:T155,5,FALSE)</f>
        <v>160.5</v>
      </c>
      <c r="G1824" s="182">
        <f>_xlfn.SUMIFS('HOLDS'!P1:P155,'HOLDS'!C1:C155,B1824)</f>
        <v>0</v>
      </c>
      <c r="H1824" s="185">
        <f>F1824*G1824</f>
        <v>0</v>
      </c>
      <c r="I1824" s="186">
        <f>'INFO'!$D$6</f>
        <v>0</v>
      </c>
      <c r="J1824" s="186">
        <f>'INFO'!$D$7</f>
        <v>0</v>
      </c>
      <c r="K1824" t="s" s="187">
        <f>'INFO'!$D$8</f>
      </c>
      <c r="L1824" s="186">
        <f>'INFO'!$D$9</f>
        <v>0</v>
      </c>
      <c r="M1824" s="186">
        <f>'INFO'!$D$10</f>
        <v>0</v>
      </c>
      <c r="N1824" t="s" s="187">
        <f>'INFO'!$D$11</f>
      </c>
      <c r="O1824" s="186">
        <f>'INFO'!$D$13</f>
        <v>0</v>
      </c>
      <c r="P1824" s="186">
        <f>'INFO'!$D$14</f>
        <v>0</v>
      </c>
      <c r="Q1824" t="s" s="187">
        <f>'INFO'!$D$15</f>
      </c>
      <c r="R1824" s="188">
        <f>'INFO'!$D$17</f>
      </c>
      <c r="S1824" t="s" s="187">
        <f>'INFO'!$D$18</f>
      </c>
      <c r="T1824" t="s" s="187">
        <f>'INFO'!$D$19</f>
      </c>
      <c r="U1824" s="186">
        <f>'INFO'!$D$22</f>
        <v>0</v>
      </c>
      <c r="V1824" s="186">
        <f>'INFO'!$D$23</f>
        <v>0</v>
      </c>
      <c r="W1824" t="s" s="187">
        <f>'INFO'!$D$24</f>
      </c>
      <c r="X1824" s="186">
        <f>'INFO'!$D$25</f>
        <v>0</v>
      </c>
      <c r="Y1824" s="186">
        <f>'INFO'!$D$26</f>
        <v>0</v>
      </c>
      <c r="Z1824" s="186">
        <f>'INFO'!$D$27</f>
        <v>0</v>
      </c>
      <c r="AA1824" t="s" s="187">
        <f>'INFO'!$D$28</f>
      </c>
      <c r="AB1824" s="186">
        <f>'INFO'!$D$29</f>
        <v>0</v>
      </c>
      <c r="AC1824" s="189">
        <f>'INFO'!$J$10</f>
        <v>0</v>
      </c>
      <c r="AD1824" s="186">
        <f>'INFO'!$J$9</f>
        <v>0</v>
      </c>
      <c r="AE1824" s="186">
        <f>IF($G$1804&gt;0,10*$G$1804/D1824,0)</f>
        <v>0</v>
      </c>
    </row>
    <row r="1825" ht="15.35" customHeight="1">
      <c r="A1825" t="s" s="180">
        <v>602</v>
      </c>
      <c r="B1825" t="s" s="180">
        <v>225</v>
      </c>
      <c r="C1825" s="181">
        <v>10133</v>
      </c>
      <c r="D1825" s="182">
        <f>_xlfn.SUMIFS('HOLDS'!P1:P155,'HOLDS'!C1:C155,B1825)+_xlfn.SUMIFS('HOLDS'!P1:P155,'HOLDS'!C1:C155,"CH.GR.RDGSET")</f>
        <v>0</v>
      </c>
      <c r="E1825" t="s" s="183">
        <v>8</v>
      </c>
      <c r="F1825" s="184">
        <f>VLOOKUP(B1825,'HOLDS'!C1:T155,5,FALSE)</f>
        <v>182</v>
      </c>
      <c r="G1825" s="182">
        <f>_xlfn.SUMIFS('HOLDS'!P1:P155,'HOLDS'!C1:C155,B1825)</f>
        <v>0</v>
      </c>
      <c r="H1825" s="185">
        <f>F1825*G1825</f>
        <v>0</v>
      </c>
      <c r="I1825" s="186">
        <f>'INFO'!$D$6</f>
        <v>0</v>
      </c>
      <c r="J1825" s="186">
        <f>'INFO'!$D$7</f>
        <v>0</v>
      </c>
      <c r="K1825" t="s" s="187">
        <f>'INFO'!$D$8</f>
      </c>
      <c r="L1825" s="186">
        <f>'INFO'!$D$9</f>
        <v>0</v>
      </c>
      <c r="M1825" s="186">
        <f>'INFO'!$D$10</f>
        <v>0</v>
      </c>
      <c r="N1825" t="s" s="187">
        <f>'INFO'!$D$11</f>
      </c>
      <c r="O1825" s="186">
        <f>'INFO'!$D$13</f>
        <v>0</v>
      </c>
      <c r="P1825" s="186">
        <f>'INFO'!$D$14</f>
        <v>0</v>
      </c>
      <c r="Q1825" t="s" s="187">
        <f>'INFO'!$D$15</f>
      </c>
      <c r="R1825" s="188">
        <f>'INFO'!$D$17</f>
      </c>
      <c r="S1825" t="s" s="187">
        <f>'INFO'!$D$18</f>
      </c>
      <c r="T1825" t="s" s="187">
        <f>'INFO'!$D$19</f>
      </c>
      <c r="U1825" s="186">
        <f>'INFO'!$D$22</f>
        <v>0</v>
      </c>
      <c r="V1825" s="186">
        <f>'INFO'!$D$23</f>
        <v>0</v>
      </c>
      <c r="W1825" t="s" s="187">
        <f>'INFO'!$D$24</f>
      </c>
      <c r="X1825" s="186">
        <f>'INFO'!$D$25</f>
        <v>0</v>
      </c>
      <c r="Y1825" s="186">
        <f>'INFO'!$D$26</f>
        <v>0</v>
      </c>
      <c r="Z1825" s="186">
        <f>'INFO'!$D$27</f>
        <v>0</v>
      </c>
      <c r="AA1825" t="s" s="187">
        <f>'INFO'!$D$28</f>
      </c>
      <c r="AB1825" s="186">
        <f>'INFO'!$D$29</f>
        <v>0</v>
      </c>
      <c r="AC1825" s="189">
        <f>'INFO'!$J$10</f>
        <v>0</v>
      </c>
      <c r="AD1825" s="186">
        <f>'INFO'!$J$9</f>
        <v>0</v>
      </c>
      <c r="AE1825" s="186">
        <f>IF($G$1804&gt;0,10*$G$1804/D1825,0)</f>
        <v>0</v>
      </c>
    </row>
    <row r="1826" ht="15.35" customHeight="1">
      <c r="A1826" t="s" s="180">
        <v>603</v>
      </c>
      <c r="B1826" t="s" s="180">
        <v>227</v>
      </c>
      <c r="C1826" s="181">
        <v>10133</v>
      </c>
      <c r="D1826" s="182">
        <f>_xlfn.SUMIFS('HOLDS'!P1:P155,'HOLDS'!C1:C155,B1826)+_xlfn.SUMIFS('HOLDS'!P1:P155,'HOLDS'!C1:C155,"CH.GR.RDGSET")</f>
        <v>0</v>
      </c>
      <c r="E1826" t="s" s="183">
        <v>8</v>
      </c>
      <c r="F1826" s="184">
        <f>VLOOKUP(B1826,'HOLDS'!C1:T155,5,FALSE)</f>
        <v>145</v>
      </c>
      <c r="G1826" s="182">
        <f>_xlfn.SUMIFS('HOLDS'!P1:P155,'HOLDS'!C1:C155,B1826)</f>
        <v>0</v>
      </c>
      <c r="H1826" s="185">
        <f>F1826*G1826</f>
        <v>0</v>
      </c>
      <c r="I1826" s="186">
        <f>'INFO'!$D$6</f>
        <v>0</v>
      </c>
      <c r="J1826" s="186">
        <f>'INFO'!$D$7</f>
        <v>0</v>
      </c>
      <c r="K1826" t="s" s="187">
        <f>'INFO'!$D$8</f>
      </c>
      <c r="L1826" s="186">
        <f>'INFO'!$D$9</f>
        <v>0</v>
      </c>
      <c r="M1826" s="186">
        <f>'INFO'!$D$10</f>
        <v>0</v>
      </c>
      <c r="N1826" t="s" s="187">
        <f>'INFO'!$D$11</f>
      </c>
      <c r="O1826" s="186">
        <f>'INFO'!$D$13</f>
        <v>0</v>
      </c>
      <c r="P1826" s="186">
        <f>'INFO'!$D$14</f>
        <v>0</v>
      </c>
      <c r="Q1826" t="s" s="187">
        <f>'INFO'!$D$15</f>
      </c>
      <c r="R1826" s="188">
        <f>'INFO'!$D$17</f>
      </c>
      <c r="S1826" t="s" s="187">
        <f>'INFO'!$D$18</f>
      </c>
      <c r="T1826" t="s" s="187">
        <f>'INFO'!$D$19</f>
      </c>
      <c r="U1826" s="186">
        <f>'INFO'!$D$22</f>
        <v>0</v>
      </c>
      <c r="V1826" s="186">
        <f>'INFO'!$D$23</f>
        <v>0</v>
      </c>
      <c r="W1826" t="s" s="187">
        <f>'INFO'!$D$24</f>
      </c>
      <c r="X1826" s="186">
        <f>'INFO'!$D$25</f>
        <v>0</v>
      </c>
      <c r="Y1826" s="186">
        <f>'INFO'!$D$26</f>
        <v>0</v>
      </c>
      <c r="Z1826" s="186">
        <f>'INFO'!$D$27</f>
        <v>0</v>
      </c>
      <c r="AA1826" t="s" s="187">
        <f>'INFO'!$D$28</f>
      </c>
      <c r="AB1826" s="186">
        <f>'INFO'!$D$29</f>
        <v>0</v>
      </c>
      <c r="AC1826" s="189">
        <f>'INFO'!$J$10</f>
        <v>0</v>
      </c>
      <c r="AD1826" s="186">
        <f>'INFO'!$J$9</f>
        <v>0</v>
      </c>
      <c r="AE1826" s="186">
        <f>IF($G$1804&gt;0,10*$G$1804/D1826,0)</f>
        <v>0</v>
      </c>
    </row>
    <row r="1827" ht="15.35" customHeight="1">
      <c r="A1827" t="s" s="180">
        <v>604</v>
      </c>
      <c r="B1827" t="s" s="180">
        <v>229</v>
      </c>
      <c r="C1827" s="181">
        <v>10133</v>
      </c>
      <c r="D1827" s="182">
        <f>_xlfn.SUMIFS('HOLDS'!P1:P155,'HOLDS'!C1:C155,B1827)+_xlfn.SUMIFS('HOLDS'!P1:P155,'HOLDS'!C1:C155,"CH.GR.RDGSET")</f>
        <v>0</v>
      </c>
      <c r="E1827" t="s" s="183">
        <v>8</v>
      </c>
      <c r="F1827" s="184">
        <f>VLOOKUP(B1827,'HOLDS'!C1:T155,5,FALSE)</f>
        <v>153</v>
      </c>
      <c r="G1827" s="182">
        <f>_xlfn.SUMIFS('HOLDS'!P1:P155,'HOLDS'!C1:C155,B1827)</f>
        <v>0</v>
      </c>
      <c r="H1827" s="185">
        <f>F1827*G1827</f>
        <v>0</v>
      </c>
      <c r="I1827" s="186">
        <f>'INFO'!$D$6</f>
        <v>0</v>
      </c>
      <c r="J1827" s="186">
        <f>'INFO'!$D$7</f>
        <v>0</v>
      </c>
      <c r="K1827" t="s" s="187">
        <f>'INFO'!$D$8</f>
      </c>
      <c r="L1827" s="186">
        <f>'INFO'!$D$9</f>
        <v>0</v>
      </c>
      <c r="M1827" s="186">
        <f>'INFO'!$D$10</f>
        <v>0</v>
      </c>
      <c r="N1827" t="s" s="187">
        <f>'INFO'!$D$11</f>
      </c>
      <c r="O1827" s="186">
        <f>'INFO'!$D$13</f>
        <v>0</v>
      </c>
      <c r="P1827" s="186">
        <f>'INFO'!$D$14</f>
        <v>0</v>
      </c>
      <c r="Q1827" t="s" s="187">
        <f>'INFO'!$D$15</f>
      </c>
      <c r="R1827" s="188">
        <f>'INFO'!$D$17</f>
      </c>
      <c r="S1827" t="s" s="187">
        <f>'INFO'!$D$18</f>
      </c>
      <c r="T1827" t="s" s="187">
        <f>'INFO'!$D$19</f>
      </c>
      <c r="U1827" s="186">
        <f>'INFO'!$D$22</f>
        <v>0</v>
      </c>
      <c r="V1827" s="186">
        <f>'INFO'!$D$23</f>
        <v>0</v>
      </c>
      <c r="W1827" t="s" s="187">
        <f>'INFO'!$D$24</f>
      </c>
      <c r="X1827" s="186">
        <f>'INFO'!$D$25</f>
        <v>0</v>
      </c>
      <c r="Y1827" s="186">
        <f>'INFO'!$D$26</f>
        <v>0</v>
      </c>
      <c r="Z1827" s="186">
        <f>'INFO'!$D$27</f>
        <v>0</v>
      </c>
      <c r="AA1827" t="s" s="187">
        <f>'INFO'!$D$28</f>
      </c>
      <c r="AB1827" s="186">
        <f>'INFO'!$D$29</f>
        <v>0</v>
      </c>
      <c r="AC1827" s="189">
        <f>'INFO'!$J$10</f>
        <v>0</v>
      </c>
      <c r="AD1827" s="186">
        <f>'INFO'!$J$9</f>
        <v>0</v>
      </c>
      <c r="AE1827" s="186">
        <f>IF($G$1804&gt;0,10*$G$1804/D1827,0)</f>
        <v>0</v>
      </c>
    </row>
    <row r="1828" ht="15.35" customHeight="1">
      <c r="A1828" t="s" s="180">
        <v>605</v>
      </c>
      <c r="B1828" t="s" s="180">
        <v>231</v>
      </c>
      <c r="C1828" s="181">
        <v>10133</v>
      </c>
      <c r="D1828" s="182">
        <f>_xlfn.SUMIFS('HOLDS'!P1:P155,'HOLDS'!C1:C155,B1828)+_xlfn.SUMIFS('HOLDS'!P1:P155,'HOLDS'!C1:C155,"CH.GR.RDGSET")</f>
        <v>0</v>
      </c>
      <c r="E1828" t="s" s="183">
        <v>8</v>
      </c>
      <c r="F1828" s="184">
        <f>VLOOKUP(B1828,'HOLDS'!C1:T155,5,FALSE)</f>
        <v>165.5</v>
      </c>
      <c r="G1828" s="182">
        <f>_xlfn.SUMIFS('HOLDS'!P1:P155,'HOLDS'!C1:C155,B1828)</f>
        <v>0</v>
      </c>
      <c r="H1828" s="185">
        <f>F1828*G1828</f>
        <v>0</v>
      </c>
      <c r="I1828" s="186">
        <f>'INFO'!$D$6</f>
        <v>0</v>
      </c>
      <c r="J1828" s="186">
        <f>'INFO'!$D$7</f>
        <v>0</v>
      </c>
      <c r="K1828" t="s" s="187">
        <f>'INFO'!$D$8</f>
      </c>
      <c r="L1828" s="186">
        <f>'INFO'!$D$9</f>
        <v>0</v>
      </c>
      <c r="M1828" s="186">
        <f>'INFO'!$D$10</f>
        <v>0</v>
      </c>
      <c r="N1828" t="s" s="187">
        <f>'INFO'!$D$11</f>
      </c>
      <c r="O1828" s="186">
        <f>'INFO'!$D$13</f>
        <v>0</v>
      </c>
      <c r="P1828" s="186">
        <f>'INFO'!$D$14</f>
        <v>0</v>
      </c>
      <c r="Q1828" t="s" s="187">
        <f>'INFO'!$D$15</f>
      </c>
      <c r="R1828" s="188">
        <f>'INFO'!$D$17</f>
      </c>
      <c r="S1828" t="s" s="187">
        <f>'INFO'!$D$18</f>
      </c>
      <c r="T1828" t="s" s="187">
        <f>'INFO'!$D$19</f>
      </c>
      <c r="U1828" s="186">
        <f>'INFO'!$D$22</f>
        <v>0</v>
      </c>
      <c r="V1828" s="186">
        <f>'INFO'!$D$23</f>
        <v>0</v>
      </c>
      <c r="W1828" t="s" s="187">
        <f>'INFO'!$D$24</f>
      </c>
      <c r="X1828" s="186">
        <f>'INFO'!$D$25</f>
        <v>0</v>
      </c>
      <c r="Y1828" s="186">
        <f>'INFO'!$D$26</f>
        <v>0</v>
      </c>
      <c r="Z1828" s="186">
        <f>'INFO'!$D$27</f>
        <v>0</v>
      </c>
      <c r="AA1828" t="s" s="187">
        <f>'INFO'!$D$28</f>
      </c>
      <c r="AB1828" s="186">
        <f>'INFO'!$D$29</f>
        <v>0</v>
      </c>
      <c r="AC1828" s="189">
        <f>'INFO'!$J$10</f>
        <v>0</v>
      </c>
      <c r="AD1828" s="186">
        <f>'INFO'!$J$9</f>
        <v>0</v>
      </c>
      <c r="AE1828" s="186">
        <f>IF($G$1804&gt;0,10*$G$1804/D1828,0)</f>
        <v>0</v>
      </c>
    </row>
    <row r="1829" ht="15.35" customHeight="1">
      <c r="A1829" t="s" s="180">
        <v>606</v>
      </c>
      <c r="B1829" t="s" s="180">
        <v>233</v>
      </c>
      <c r="C1829" s="181">
        <v>10133</v>
      </c>
      <c r="D1829" s="182">
        <f>_xlfn.SUMIFS('HOLDS'!P1:P155,'HOLDS'!C1:C155,B1829)+_xlfn.SUMIFS('HOLDS'!P1:P155,'HOLDS'!C1:C155,"CH.GR.RDGSET")</f>
        <v>0</v>
      </c>
      <c r="E1829" t="s" s="183">
        <v>8</v>
      </c>
      <c r="F1829" s="184">
        <f>VLOOKUP(B1829,'HOLDS'!C1:T155,5,FALSE)</f>
        <v>167</v>
      </c>
      <c r="G1829" s="182">
        <f>_xlfn.SUMIFS('HOLDS'!P1:P155,'HOLDS'!C1:C155,B1829)</f>
        <v>0</v>
      </c>
      <c r="H1829" s="185">
        <f>F1829*G1829</f>
        <v>0</v>
      </c>
      <c r="I1829" s="186">
        <f>'INFO'!$D$6</f>
        <v>0</v>
      </c>
      <c r="J1829" s="186">
        <f>'INFO'!$D$7</f>
        <v>0</v>
      </c>
      <c r="K1829" t="s" s="187">
        <f>'INFO'!$D$8</f>
      </c>
      <c r="L1829" s="186">
        <f>'INFO'!$D$9</f>
        <v>0</v>
      </c>
      <c r="M1829" s="186">
        <f>'INFO'!$D$10</f>
        <v>0</v>
      </c>
      <c r="N1829" t="s" s="187">
        <f>'INFO'!$D$11</f>
      </c>
      <c r="O1829" s="186">
        <f>'INFO'!$D$13</f>
        <v>0</v>
      </c>
      <c r="P1829" s="186">
        <f>'INFO'!$D$14</f>
        <v>0</v>
      </c>
      <c r="Q1829" t="s" s="187">
        <f>'INFO'!$D$15</f>
      </c>
      <c r="R1829" s="188">
        <f>'INFO'!$D$17</f>
      </c>
      <c r="S1829" t="s" s="187">
        <f>'INFO'!$D$18</f>
      </c>
      <c r="T1829" t="s" s="187">
        <f>'INFO'!$D$19</f>
      </c>
      <c r="U1829" s="186">
        <f>'INFO'!$D$22</f>
        <v>0</v>
      </c>
      <c r="V1829" s="186">
        <f>'INFO'!$D$23</f>
        <v>0</v>
      </c>
      <c r="W1829" t="s" s="187">
        <f>'INFO'!$D$24</f>
      </c>
      <c r="X1829" s="186">
        <f>'INFO'!$D$25</f>
        <v>0</v>
      </c>
      <c r="Y1829" s="186">
        <f>'INFO'!$D$26</f>
        <v>0</v>
      </c>
      <c r="Z1829" s="186">
        <f>'INFO'!$D$27</f>
        <v>0</v>
      </c>
      <c r="AA1829" t="s" s="187">
        <f>'INFO'!$D$28</f>
      </c>
      <c r="AB1829" s="186">
        <f>'INFO'!$D$29</f>
        <v>0</v>
      </c>
      <c r="AC1829" s="189">
        <f>'INFO'!$J$10</f>
        <v>0</v>
      </c>
      <c r="AD1829" s="186">
        <f>'INFO'!$J$9</f>
        <v>0</v>
      </c>
      <c r="AE1829" s="186">
        <f>IF($G$1804&gt;0,10*$G$1804/D1829,0)</f>
        <v>0</v>
      </c>
    </row>
    <row r="1830" ht="15.35" customHeight="1">
      <c r="A1830" t="s" s="180">
        <v>607</v>
      </c>
      <c r="B1830" t="s" s="180">
        <v>235</v>
      </c>
      <c r="C1830" s="181">
        <v>10133</v>
      </c>
      <c r="D1830" s="182">
        <f>_xlfn.SUMIFS('HOLDS'!P1:P155,'HOLDS'!C1:C155,B1830)+_xlfn.SUMIFS('HOLDS'!P1:P155,'HOLDS'!C1:C155,"CH.GR.RDGSET")</f>
        <v>0</v>
      </c>
      <c r="E1830" t="s" s="183">
        <v>8</v>
      </c>
      <c r="F1830" s="184">
        <f>VLOOKUP(B1830,'HOLDS'!C1:T155,5,FALSE)</f>
        <v>150</v>
      </c>
      <c r="G1830" s="182">
        <f>_xlfn.SUMIFS('HOLDS'!P1:P155,'HOLDS'!C1:C155,B1830)</f>
        <v>0</v>
      </c>
      <c r="H1830" s="185">
        <f>F1830*G1830</f>
        <v>0</v>
      </c>
      <c r="I1830" s="186">
        <f>'INFO'!$D$6</f>
        <v>0</v>
      </c>
      <c r="J1830" s="186">
        <f>'INFO'!$D$7</f>
        <v>0</v>
      </c>
      <c r="K1830" t="s" s="187">
        <f>'INFO'!$D$8</f>
      </c>
      <c r="L1830" s="186">
        <f>'INFO'!$D$9</f>
        <v>0</v>
      </c>
      <c r="M1830" s="186">
        <f>'INFO'!$D$10</f>
        <v>0</v>
      </c>
      <c r="N1830" t="s" s="187">
        <f>'INFO'!$D$11</f>
      </c>
      <c r="O1830" s="186">
        <f>'INFO'!$D$13</f>
        <v>0</v>
      </c>
      <c r="P1830" s="186">
        <f>'INFO'!$D$14</f>
        <v>0</v>
      </c>
      <c r="Q1830" t="s" s="187">
        <f>'INFO'!$D$15</f>
      </c>
      <c r="R1830" s="188">
        <f>'INFO'!$D$17</f>
      </c>
      <c r="S1830" t="s" s="187">
        <f>'INFO'!$D$18</f>
      </c>
      <c r="T1830" t="s" s="187">
        <f>'INFO'!$D$19</f>
      </c>
      <c r="U1830" s="186">
        <f>'INFO'!$D$22</f>
        <v>0</v>
      </c>
      <c r="V1830" s="186">
        <f>'INFO'!$D$23</f>
        <v>0</v>
      </c>
      <c r="W1830" t="s" s="187">
        <f>'INFO'!$D$24</f>
      </c>
      <c r="X1830" s="186">
        <f>'INFO'!$D$25</f>
        <v>0</v>
      </c>
      <c r="Y1830" s="186">
        <f>'INFO'!$D$26</f>
        <v>0</v>
      </c>
      <c r="Z1830" s="186">
        <f>'INFO'!$D$27</f>
        <v>0</v>
      </c>
      <c r="AA1830" t="s" s="187">
        <f>'INFO'!$D$28</f>
      </c>
      <c r="AB1830" s="186">
        <f>'INFO'!$D$29</f>
        <v>0</v>
      </c>
      <c r="AC1830" s="189">
        <f>'INFO'!$J$10</f>
        <v>0</v>
      </c>
      <c r="AD1830" s="186">
        <f>'INFO'!$J$9</f>
        <v>0</v>
      </c>
      <c r="AE1830" s="186">
        <f>IF($G$1804&gt;0,10*$G$1804/D1830,0)</f>
        <v>0</v>
      </c>
    </row>
    <row r="1831" ht="15.35" customHeight="1">
      <c r="A1831" t="s" s="180">
        <v>608</v>
      </c>
      <c r="B1831" t="s" s="180">
        <v>237</v>
      </c>
      <c r="C1831" s="181">
        <v>10133</v>
      </c>
      <c r="D1831" s="182">
        <f>_xlfn.SUMIFS('HOLDS'!P1:P155,'HOLDS'!C1:C155,B1831)+_xlfn.SUMIFS('HOLDS'!P1:P155,'HOLDS'!C1:C155,"CH.GR.RDGSET")</f>
        <v>0</v>
      </c>
      <c r="E1831" t="s" s="183">
        <v>8</v>
      </c>
      <c r="F1831" s="184">
        <f>VLOOKUP(B1831,'HOLDS'!C1:T155,5,FALSE)</f>
        <v>185</v>
      </c>
      <c r="G1831" s="182">
        <f>_xlfn.SUMIFS('HOLDS'!P1:P155,'HOLDS'!C1:C155,B1831)</f>
        <v>0</v>
      </c>
      <c r="H1831" s="185">
        <f>F1831*G1831</f>
        <v>0</v>
      </c>
      <c r="I1831" s="186">
        <f>'INFO'!$D$6</f>
        <v>0</v>
      </c>
      <c r="J1831" s="186">
        <f>'INFO'!$D$7</f>
        <v>0</v>
      </c>
      <c r="K1831" t="s" s="187">
        <f>'INFO'!$D$8</f>
      </c>
      <c r="L1831" s="186">
        <f>'INFO'!$D$9</f>
        <v>0</v>
      </c>
      <c r="M1831" s="186">
        <f>'INFO'!$D$10</f>
        <v>0</v>
      </c>
      <c r="N1831" t="s" s="187">
        <f>'INFO'!$D$11</f>
      </c>
      <c r="O1831" s="186">
        <f>'INFO'!$D$13</f>
        <v>0</v>
      </c>
      <c r="P1831" s="186">
        <f>'INFO'!$D$14</f>
        <v>0</v>
      </c>
      <c r="Q1831" t="s" s="187">
        <f>'INFO'!$D$15</f>
      </c>
      <c r="R1831" s="188">
        <f>'INFO'!$D$17</f>
      </c>
      <c r="S1831" t="s" s="187">
        <f>'INFO'!$D$18</f>
      </c>
      <c r="T1831" t="s" s="187">
        <f>'INFO'!$D$19</f>
      </c>
      <c r="U1831" s="186">
        <f>'INFO'!$D$22</f>
        <v>0</v>
      </c>
      <c r="V1831" s="186">
        <f>'INFO'!$D$23</f>
        <v>0</v>
      </c>
      <c r="W1831" t="s" s="187">
        <f>'INFO'!$D$24</f>
      </c>
      <c r="X1831" s="186">
        <f>'INFO'!$D$25</f>
        <v>0</v>
      </c>
      <c r="Y1831" s="186">
        <f>'INFO'!$D$26</f>
        <v>0</v>
      </c>
      <c r="Z1831" s="186">
        <f>'INFO'!$D$27</f>
        <v>0</v>
      </c>
      <c r="AA1831" t="s" s="187">
        <f>'INFO'!$D$28</f>
      </c>
      <c r="AB1831" s="186">
        <f>'INFO'!$D$29</f>
        <v>0</v>
      </c>
      <c r="AC1831" s="189">
        <f>'INFO'!$J$10</f>
        <v>0</v>
      </c>
      <c r="AD1831" s="186">
        <f>'INFO'!$J$9</f>
        <v>0</v>
      </c>
      <c r="AE1831" s="186">
        <f>IF($G$1804&gt;0,10*$G$1804/D1831,0)</f>
        <v>0</v>
      </c>
    </row>
    <row r="1832" ht="15.35" customHeight="1">
      <c r="A1832" t="s" s="180">
        <v>609</v>
      </c>
      <c r="B1832" t="s" s="180">
        <v>239</v>
      </c>
      <c r="C1832" s="181">
        <v>10133</v>
      </c>
      <c r="D1832" s="182">
        <f>_xlfn.SUMIFS('HOLDS'!P1:P155,'HOLDS'!C1:C155,B1832)+_xlfn.SUMIFS('HOLDS'!P1:P155,'HOLDS'!C1:C155,"CH.GR.RDGSET")</f>
        <v>0</v>
      </c>
      <c r="E1832" t="s" s="183">
        <v>8</v>
      </c>
      <c r="F1832" s="184">
        <f>VLOOKUP(B1832,'HOLDS'!C1:T155,5,FALSE)</f>
        <v>145.5</v>
      </c>
      <c r="G1832" s="182">
        <f>_xlfn.SUMIFS('HOLDS'!P1:P155,'HOLDS'!C1:C155,B1832)</f>
        <v>0</v>
      </c>
      <c r="H1832" s="185">
        <f>F1832*G1832</f>
        <v>0</v>
      </c>
      <c r="I1832" s="186">
        <f>'INFO'!$D$6</f>
        <v>0</v>
      </c>
      <c r="J1832" s="186">
        <f>'INFO'!$D$7</f>
        <v>0</v>
      </c>
      <c r="K1832" t="s" s="187">
        <f>'INFO'!$D$8</f>
      </c>
      <c r="L1832" s="186">
        <f>'INFO'!$D$9</f>
        <v>0</v>
      </c>
      <c r="M1832" s="186">
        <f>'INFO'!$D$10</f>
        <v>0</v>
      </c>
      <c r="N1832" t="s" s="187">
        <f>'INFO'!$D$11</f>
      </c>
      <c r="O1832" s="186">
        <f>'INFO'!$D$13</f>
        <v>0</v>
      </c>
      <c r="P1832" s="186">
        <f>'INFO'!$D$14</f>
        <v>0</v>
      </c>
      <c r="Q1832" t="s" s="187">
        <f>'INFO'!$D$15</f>
      </c>
      <c r="R1832" s="188">
        <f>'INFO'!$D$17</f>
      </c>
      <c r="S1832" t="s" s="187">
        <f>'INFO'!$D$18</f>
      </c>
      <c r="T1832" t="s" s="187">
        <f>'INFO'!$D$19</f>
      </c>
      <c r="U1832" s="186">
        <f>'INFO'!$D$22</f>
        <v>0</v>
      </c>
      <c r="V1832" s="186">
        <f>'INFO'!$D$23</f>
        <v>0</v>
      </c>
      <c r="W1832" t="s" s="187">
        <f>'INFO'!$D$24</f>
      </c>
      <c r="X1832" s="186">
        <f>'INFO'!$D$25</f>
        <v>0</v>
      </c>
      <c r="Y1832" s="186">
        <f>'INFO'!$D$26</f>
        <v>0</v>
      </c>
      <c r="Z1832" s="186">
        <f>'INFO'!$D$27</f>
        <v>0</v>
      </c>
      <c r="AA1832" t="s" s="187">
        <f>'INFO'!$D$28</f>
      </c>
      <c r="AB1832" s="186">
        <f>'INFO'!$D$29</f>
        <v>0</v>
      </c>
      <c r="AC1832" s="189">
        <f>'INFO'!$J$10</f>
        <v>0</v>
      </c>
      <c r="AD1832" s="186">
        <f>'INFO'!$J$9</f>
        <v>0</v>
      </c>
      <c r="AE1832" s="186">
        <f>IF($G$1804&gt;0,10*$G$1804/D1832,0)</f>
        <v>0</v>
      </c>
    </row>
    <row r="1833" ht="15.35" customHeight="1">
      <c r="A1833" t="s" s="180">
        <v>610</v>
      </c>
      <c r="B1833" t="s" s="180">
        <v>241</v>
      </c>
      <c r="C1833" s="181">
        <v>10133</v>
      </c>
      <c r="D1833" s="182">
        <f>_xlfn.SUMIFS('HOLDS'!P1:P155,'HOLDS'!C1:C155,B1833)+_xlfn.SUMIFS('HOLDS'!P1:P155,'HOLDS'!C1:C155,"CH.GR.RDGSET")</f>
        <v>0</v>
      </c>
      <c r="E1833" t="s" s="183">
        <v>8</v>
      </c>
      <c r="F1833" s="184">
        <f>VLOOKUP(B1833,'HOLDS'!C1:T155,5,FALSE)</f>
        <v>181</v>
      </c>
      <c r="G1833" s="182">
        <f>_xlfn.SUMIFS('HOLDS'!P1:P155,'HOLDS'!C1:C155,B1833)</f>
        <v>0</v>
      </c>
      <c r="H1833" s="185">
        <f>F1833*G1833</f>
        <v>0</v>
      </c>
      <c r="I1833" s="186">
        <f>'INFO'!$D$6</f>
        <v>0</v>
      </c>
      <c r="J1833" s="186">
        <f>'INFO'!$D$7</f>
        <v>0</v>
      </c>
      <c r="K1833" t="s" s="187">
        <f>'INFO'!$D$8</f>
      </c>
      <c r="L1833" s="186">
        <f>'INFO'!$D$9</f>
        <v>0</v>
      </c>
      <c r="M1833" s="186">
        <f>'INFO'!$D$10</f>
        <v>0</v>
      </c>
      <c r="N1833" t="s" s="187">
        <f>'INFO'!$D$11</f>
      </c>
      <c r="O1833" s="186">
        <f>'INFO'!$D$13</f>
        <v>0</v>
      </c>
      <c r="P1833" s="186">
        <f>'INFO'!$D$14</f>
        <v>0</v>
      </c>
      <c r="Q1833" t="s" s="187">
        <f>'INFO'!$D$15</f>
      </c>
      <c r="R1833" s="188">
        <f>'INFO'!$D$17</f>
      </c>
      <c r="S1833" t="s" s="187">
        <f>'INFO'!$D$18</f>
      </c>
      <c r="T1833" t="s" s="187">
        <f>'INFO'!$D$19</f>
      </c>
      <c r="U1833" s="186">
        <f>'INFO'!$D$22</f>
        <v>0</v>
      </c>
      <c r="V1833" s="186">
        <f>'INFO'!$D$23</f>
        <v>0</v>
      </c>
      <c r="W1833" t="s" s="187">
        <f>'INFO'!$D$24</f>
      </c>
      <c r="X1833" s="186">
        <f>'INFO'!$D$25</f>
        <v>0</v>
      </c>
      <c r="Y1833" s="186">
        <f>'INFO'!$D$26</f>
        <v>0</v>
      </c>
      <c r="Z1833" s="186">
        <f>'INFO'!$D$27</f>
        <v>0</v>
      </c>
      <c r="AA1833" t="s" s="187">
        <f>'INFO'!$D$28</f>
      </c>
      <c r="AB1833" s="186">
        <f>'INFO'!$D$29</f>
        <v>0</v>
      </c>
      <c r="AC1833" s="189">
        <f>'INFO'!$J$10</f>
        <v>0</v>
      </c>
      <c r="AD1833" s="186">
        <f>'INFO'!$J$9</f>
        <v>0</v>
      </c>
      <c r="AE1833" s="186">
        <f>IF($G$1804&gt;0,10*$G$1804/D1833,0)</f>
        <v>0</v>
      </c>
    </row>
    <row r="1834" ht="15.35" customHeight="1">
      <c r="A1834" t="s" s="180">
        <v>611</v>
      </c>
      <c r="B1834" t="s" s="180">
        <v>243</v>
      </c>
      <c r="C1834" s="181">
        <v>10133</v>
      </c>
      <c r="D1834" s="182">
        <f>_xlfn.SUMIFS('HOLDS'!P1:P155,'HOLDS'!C1:C155,B1834)+_xlfn.SUMIFS('HOLDS'!P1:P155,'HOLDS'!C1:C155,"CH.GR.RDGSET")</f>
        <v>0</v>
      </c>
      <c r="E1834" t="s" s="183">
        <v>8</v>
      </c>
      <c r="F1834" s="184">
        <f>VLOOKUP(B1834,'HOLDS'!C1:T155,5,FALSE)</f>
        <v>168.5</v>
      </c>
      <c r="G1834" s="182">
        <f>_xlfn.SUMIFS('HOLDS'!P1:P155,'HOLDS'!C1:C155,B1834)</f>
        <v>0</v>
      </c>
      <c r="H1834" s="185">
        <f>F1834*G1834</f>
        <v>0</v>
      </c>
      <c r="I1834" s="186">
        <f>'INFO'!$D$6</f>
        <v>0</v>
      </c>
      <c r="J1834" s="186">
        <f>'INFO'!$D$7</f>
        <v>0</v>
      </c>
      <c r="K1834" t="s" s="187">
        <f>'INFO'!$D$8</f>
      </c>
      <c r="L1834" s="186">
        <f>'INFO'!$D$9</f>
        <v>0</v>
      </c>
      <c r="M1834" s="186">
        <f>'INFO'!$D$10</f>
        <v>0</v>
      </c>
      <c r="N1834" t="s" s="187">
        <f>'INFO'!$D$11</f>
      </c>
      <c r="O1834" s="186">
        <f>'INFO'!$D$13</f>
        <v>0</v>
      </c>
      <c r="P1834" s="186">
        <f>'INFO'!$D$14</f>
        <v>0</v>
      </c>
      <c r="Q1834" t="s" s="187">
        <f>'INFO'!$D$15</f>
      </c>
      <c r="R1834" s="188">
        <f>'INFO'!$D$17</f>
      </c>
      <c r="S1834" t="s" s="187">
        <f>'INFO'!$D$18</f>
      </c>
      <c r="T1834" t="s" s="187">
        <f>'INFO'!$D$19</f>
      </c>
      <c r="U1834" s="186">
        <f>'INFO'!$D$22</f>
        <v>0</v>
      </c>
      <c r="V1834" s="186">
        <f>'INFO'!$D$23</f>
        <v>0</v>
      </c>
      <c r="W1834" t="s" s="187">
        <f>'INFO'!$D$24</f>
      </c>
      <c r="X1834" s="186">
        <f>'INFO'!$D$25</f>
        <v>0</v>
      </c>
      <c r="Y1834" s="186">
        <f>'INFO'!$D$26</f>
        <v>0</v>
      </c>
      <c r="Z1834" s="186">
        <f>'INFO'!$D$27</f>
        <v>0</v>
      </c>
      <c r="AA1834" t="s" s="187">
        <f>'INFO'!$D$28</f>
      </c>
      <c r="AB1834" s="186">
        <f>'INFO'!$D$29</f>
        <v>0</v>
      </c>
      <c r="AC1834" s="189">
        <f>'INFO'!$J$10</f>
        <v>0</v>
      </c>
      <c r="AD1834" s="186">
        <f>'INFO'!$J$9</f>
        <v>0</v>
      </c>
      <c r="AE1834" s="186">
        <f>IF($G$1804&gt;0,10*$G$1804/D1834,0)</f>
        <v>0</v>
      </c>
    </row>
    <row r="1835" ht="15.35" customHeight="1">
      <c r="A1835" t="s" s="180">
        <v>612</v>
      </c>
      <c r="B1835" t="s" s="180">
        <v>246</v>
      </c>
      <c r="C1835" s="181">
        <v>10133</v>
      </c>
      <c r="D1835" s="182">
        <f>_xlfn.SUMIFS('HOLDS'!P1:P155,'HOLDS'!C1:C155,B1835)+_xlfn.SUMIFS('HOLDS'!P1:P155,'HOLDS'!C1:C155,"CH.GR.RDGSET")</f>
        <v>0</v>
      </c>
      <c r="E1835" t="s" s="183">
        <v>8</v>
      </c>
      <c r="F1835" s="184">
        <f>VLOOKUP(B1835,'HOLDS'!C1:T155,5,FALSE)</f>
        <v>139</v>
      </c>
      <c r="G1835" s="182">
        <f>_xlfn.SUMIFS('HOLDS'!P1:P155,'HOLDS'!C1:C155,B1835)</f>
        <v>0</v>
      </c>
      <c r="H1835" s="185">
        <f>F1835*G1835</f>
        <v>0</v>
      </c>
      <c r="I1835" s="186">
        <f>'INFO'!$D$6</f>
        <v>0</v>
      </c>
      <c r="J1835" s="186">
        <f>'INFO'!$D$7</f>
        <v>0</v>
      </c>
      <c r="K1835" t="s" s="187">
        <f>'INFO'!$D$8</f>
      </c>
      <c r="L1835" s="186">
        <f>'INFO'!$D$9</f>
        <v>0</v>
      </c>
      <c r="M1835" s="186">
        <f>'INFO'!$D$10</f>
        <v>0</v>
      </c>
      <c r="N1835" t="s" s="187">
        <f>'INFO'!$D$11</f>
      </c>
      <c r="O1835" s="186">
        <f>'INFO'!$D$13</f>
        <v>0</v>
      </c>
      <c r="P1835" s="186">
        <f>'INFO'!$D$14</f>
        <v>0</v>
      </c>
      <c r="Q1835" t="s" s="187">
        <f>'INFO'!$D$15</f>
      </c>
      <c r="R1835" s="188">
        <f>'INFO'!$D$17</f>
      </c>
      <c r="S1835" t="s" s="187">
        <f>'INFO'!$D$18</f>
      </c>
      <c r="T1835" t="s" s="187">
        <f>'INFO'!$D$19</f>
      </c>
      <c r="U1835" s="186">
        <f>'INFO'!$D$22</f>
        <v>0</v>
      </c>
      <c r="V1835" s="186">
        <f>'INFO'!$D$23</f>
        <v>0</v>
      </c>
      <c r="W1835" t="s" s="187">
        <f>'INFO'!$D$24</f>
      </c>
      <c r="X1835" s="186">
        <f>'INFO'!$D$25</f>
        <v>0</v>
      </c>
      <c r="Y1835" s="186">
        <f>'INFO'!$D$26</f>
        <v>0</v>
      </c>
      <c r="Z1835" s="186">
        <f>'INFO'!$D$27</f>
        <v>0</v>
      </c>
      <c r="AA1835" t="s" s="187">
        <f>'INFO'!$D$28</f>
      </c>
      <c r="AB1835" s="186">
        <f>'INFO'!$D$29</f>
        <v>0</v>
      </c>
      <c r="AC1835" s="189">
        <f>'INFO'!$J$10</f>
        <v>0</v>
      </c>
      <c r="AD1835" s="186">
        <f>'INFO'!$J$9</f>
        <v>0</v>
      </c>
      <c r="AE1835" s="186">
        <f>IF($G$1804&gt;0,10*$G$1804/D1835,0)</f>
        <v>0</v>
      </c>
    </row>
    <row r="1836" ht="15.35" customHeight="1">
      <c r="A1836" t="s" s="180">
        <v>613</v>
      </c>
      <c r="B1836" t="s" s="180">
        <v>248</v>
      </c>
      <c r="C1836" s="181">
        <v>10133</v>
      </c>
      <c r="D1836" s="182">
        <f>_xlfn.SUMIFS('HOLDS'!P1:P155,'HOLDS'!C1:C155,B1836)+_xlfn.SUMIFS('HOLDS'!P1:P155,'HOLDS'!C1:C155,"CH.GR.RDGSET")</f>
        <v>0</v>
      </c>
      <c r="E1836" t="s" s="183">
        <v>8</v>
      </c>
      <c r="F1836" s="184">
        <f>VLOOKUP(B1836,'HOLDS'!C1:T155,5,FALSE)</f>
        <v>137.5</v>
      </c>
      <c r="G1836" s="182">
        <f>_xlfn.SUMIFS('HOLDS'!P1:P155,'HOLDS'!C1:C155,B1836)</f>
        <v>0</v>
      </c>
      <c r="H1836" s="185">
        <f>F1836*G1836</f>
        <v>0</v>
      </c>
      <c r="I1836" s="186">
        <f>'INFO'!$D$6</f>
        <v>0</v>
      </c>
      <c r="J1836" s="186">
        <f>'INFO'!$D$7</f>
        <v>0</v>
      </c>
      <c r="K1836" t="s" s="187">
        <f>'INFO'!$D$8</f>
      </c>
      <c r="L1836" s="186">
        <f>'INFO'!$D$9</f>
        <v>0</v>
      </c>
      <c r="M1836" s="186">
        <f>'INFO'!$D$10</f>
        <v>0</v>
      </c>
      <c r="N1836" t="s" s="187">
        <f>'INFO'!$D$11</f>
      </c>
      <c r="O1836" s="186">
        <f>'INFO'!$D$13</f>
        <v>0</v>
      </c>
      <c r="P1836" s="186">
        <f>'INFO'!$D$14</f>
        <v>0</v>
      </c>
      <c r="Q1836" t="s" s="187">
        <f>'INFO'!$D$15</f>
      </c>
      <c r="R1836" s="188">
        <f>'INFO'!$D$17</f>
      </c>
      <c r="S1836" t="s" s="187">
        <f>'INFO'!$D$18</f>
      </c>
      <c r="T1836" t="s" s="187">
        <f>'INFO'!$D$19</f>
      </c>
      <c r="U1836" s="186">
        <f>'INFO'!$D$22</f>
        <v>0</v>
      </c>
      <c r="V1836" s="186">
        <f>'INFO'!$D$23</f>
        <v>0</v>
      </c>
      <c r="W1836" t="s" s="187">
        <f>'INFO'!$D$24</f>
      </c>
      <c r="X1836" s="186">
        <f>'INFO'!$D$25</f>
        <v>0</v>
      </c>
      <c r="Y1836" s="186">
        <f>'INFO'!$D$26</f>
        <v>0</v>
      </c>
      <c r="Z1836" s="186">
        <f>'INFO'!$D$27</f>
        <v>0</v>
      </c>
      <c r="AA1836" t="s" s="187">
        <f>'INFO'!$D$28</f>
      </c>
      <c r="AB1836" s="186">
        <f>'INFO'!$D$29</f>
        <v>0</v>
      </c>
      <c r="AC1836" s="189">
        <f>'INFO'!$J$10</f>
        <v>0</v>
      </c>
      <c r="AD1836" s="186">
        <f>'INFO'!$J$9</f>
        <v>0</v>
      </c>
      <c r="AE1836" s="186">
        <f>IF($G$1804&gt;0,10*$G$1804/D1836,0)</f>
        <v>0</v>
      </c>
    </row>
    <row r="1837" ht="15.35" customHeight="1">
      <c r="A1837" t="s" s="180">
        <v>614</v>
      </c>
      <c r="B1837" t="s" s="180">
        <v>250</v>
      </c>
      <c r="C1837" s="181">
        <v>10133</v>
      </c>
      <c r="D1837" s="182">
        <f>_xlfn.SUMIFS('HOLDS'!P1:P155,'HOLDS'!C1:C155,B1837)+_xlfn.SUMIFS('HOLDS'!P1:P155,'HOLDS'!C1:C155,"CH.GR.RDGSET")</f>
        <v>0</v>
      </c>
      <c r="E1837" t="s" s="183">
        <v>8</v>
      </c>
      <c r="F1837" s="184">
        <f>VLOOKUP(B1837,'HOLDS'!C1:T155,5,FALSE)</f>
        <v>144.5</v>
      </c>
      <c r="G1837" s="182">
        <f>_xlfn.SUMIFS('HOLDS'!P1:P155,'HOLDS'!C1:C155,B1837)</f>
        <v>0</v>
      </c>
      <c r="H1837" s="185">
        <f>F1837*G1837</f>
        <v>0</v>
      </c>
      <c r="I1837" s="186">
        <f>'INFO'!$D$6</f>
        <v>0</v>
      </c>
      <c r="J1837" s="186">
        <f>'INFO'!$D$7</f>
        <v>0</v>
      </c>
      <c r="K1837" t="s" s="187">
        <f>'INFO'!$D$8</f>
      </c>
      <c r="L1837" s="186">
        <f>'INFO'!$D$9</f>
        <v>0</v>
      </c>
      <c r="M1837" s="186">
        <f>'INFO'!$D$10</f>
        <v>0</v>
      </c>
      <c r="N1837" t="s" s="187">
        <f>'INFO'!$D$11</f>
      </c>
      <c r="O1837" s="186">
        <f>'INFO'!$D$13</f>
        <v>0</v>
      </c>
      <c r="P1837" s="186">
        <f>'INFO'!$D$14</f>
        <v>0</v>
      </c>
      <c r="Q1837" t="s" s="187">
        <f>'INFO'!$D$15</f>
      </c>
      <c r="R1837" s="188">
        <f>'INFO'!$D$17</f>
      </c>
      <c r="S1837" t="s" s="187">
        <f>'INFO'!$D$18</f>
      </c>
      <c r="T1837" t="s" s="187">
        <f>'INFO'!$D$19</f>
      </c>
      <c r="U1837" s="186">
        <f>'INFO'!$D$22</f>
        <v>0</v>
      </c>
      <c r="V1837" s="186">
        <f>'INFO'!$D$23</f>
        <v>0</v>
      </c>
      <c r="W1837" t="s" s="187">
        <f>'INFO'!$D$24</f>
      </c>
      <c r="X1837" s="186">
        <f>'INFO'!$D$25</f>
        <v>0</v>
      </c>
      <c r="Y1837" s="186">
        <f>'INFO'!$D$26</f>
        <v>0</v>
      </c>
      <c r="Z1837" s="186">
        <f>'INFO'!$D$27</f>
        <v>0</v>
      </c>
      <c r="AA1837" t="s" s="187">
        <f>'INFO'!$D$28</f>
      </c>
      <c r="AB1837" s="186">
        <f>'INFO'!$D$29</f>
        <v>0</v>
      </c>
      <c r="AC1837" s="189">
        <f>'INFO'!$J$10</f>
        <v>0</v>
      </c>
      <c r="AD1837" s="186">
        <f>'INFO'!$J$9</f>
        <v>0</v>
      </c>
      <c r="AE1837" s="186">
        <f>IF($G$1804&gt;0,10*$G$1804/D1837,0)</f>
        <v>0</v>
      </c>
    </row>
    <row r="1838" ht="15.35" customHeight="1">
      <c r="A1838" t="s" s="180">
        <v>615</v>
      </c>
      <c r="B1838" t="s" s="180">
        <v>252</v>
      </c>
      <c r="C1838" s="181">
        <v>10133</v>
      </c>
      <c r="D1838" s="182">
        <f>_xlfn.SUMIFS('HOLDS'!P1:P155,'HOLDS'!C1:C155,B1838)+_xlfn.SUMIFS('HOLDS'!P1:P155,'HOLDS'!C1:C155,"CH.GR.RDGSET")</f>
        <v>0</v>
      </c>
      <c r="E1838" t="s" s="183">
        <v>8</v>
      </c>
      <c r="F1838" s="184">
        <f>VLOOKUP(B1838,'HOLDS'!C1:T155,5,FALSE)</f>
        <v>140</v>
      </c>
      <c r="G1838" s="182">
        <f>_xlfn.SUMIFS('HOLDS'!P1:P155,'HOLDS'!C1:C155,B1838)</f>
        <v>0</v>
      </c>
      <c r="H1838" s="185">
        <f>F1838*G1838</f>
        <v>0</v>
      </c>
      <c r="I1838" s="186">
        <f>'INFO'!$D$6</f>
        <v>0</v>
      </c>
      <c r="J1838" s="186">
        <f>'INFO'!$D$7</f>
        <v>0</v>
      </c>
      <c r="K1838" t="s" s="187">
        <f>'INFO'!$D$8</f>
      </c>
      <c r="L1838" s="186">
        <f>'INFO'!$D$9</f>
        <v>0</v>
      </c>
      <c r="M1838" s="186">
        <f>'INFO'!$D$10</f>
        <v>0</v>
      </c>
      <c r="N1838" t="s" s="187">
        <f>'INFO'!$D$11</f>
      </c>
      <c r="O1838" s="186">
        <f>'INFO'!$D$13</f>
        <v>0</v>
      </c>
      <c r="P1838" s="186">
        <f>'INFO'!$D$14</f>
        <v>0</v>
      </c>
      <c r="Q1838" t="s" s="187">
        <f>'INFO'!$D$15</f>
      </c>
      <c r="R1838" s="188">
        <f>'INFO'!$D$17</f>
      </c>
      <c r="S1838" t="s" s="187">
        <f>'INFO'!$D$18</f>
      </c>
      <c r="T1838" t="s" s="187">
        <f>'INFO'!$D$19</f>
      </c>
      <c r="U1838" s="186">
        <f>'INFO'!$D$22</f>
        <v>0</v>
      </c>
      <c r="V1838" s="186">
        <f>'INFO'!$D$23</f>
        <v>0</v>
      </c>
      <c r="W1838" t="s" s="187">
        <f>'INFO'!$D$24</f>
      </c>
      <c r="X1838" s="186">
        <f>'INFO'!$D$25</f>
        <v>0</v>
      </c>
      <c r="Y1838" s="186">
        <f>'INFO'!$D$26</f>
        <v>0</v>
      </c>
      <c r="Z1838" s="186">
        <f>'INFO'!$D$27</f>
        <v>0</v>
      </c>
      <c r="AA1838" t="s" s="187">
        <f>'INFO'!$D$28</f>
      </c>
      <c r="AB1838" s="186">
        <f>'INFO'!$D$29</f>
        <v>0</v>
      </c>
      <c r="AC1838" s="189">
        <f>'INFO'!$J$10</f>
        <v>0</v>
      </c>
      <c r="AD1838" s="186">
        <f>'INFO'!$J$9</f>
        <v>0</v>
      </c>
      <c r="AE1838" s="186">
        <f>IF($G$1804&gt;0,10*$G$1804/D1838,0)</f>
        <v>0</v>
      </c>
    </row>
    <row r="1839" ht="15.35" customHeight="1">
      <c r="A1839" t="s" s="180">
        <v>616</v>
      </c>
      <c r="B1839" t="s" s="180">
        <v>254</v>
      </c>
      <c r="C1839" s="181">
        <v>10133</v>
      </c>
      <c r="D1839" s="182">
        <f>_xlfn.SUMIFS('HOLDS'!P1:P155,'HOLDS'!C1:C155,B1839)+_xlfn.SUMIFS('HOLDS'!P1:P155,'HOLDS'!C1:C155,"CH.GR.RDGSET")</f>
        <v>0</v>
      </c>
      <c r="E1839" t="s" s="183">
        <v>8</v>
      </c>
      <c r="F1839" s="184">
        <f>VLOOKUP(B1839,'HOLDS'!C1:T155,5,FALSE)</f>
        <v>135.5</v>
      </c>
      <c r="G1839" s="182">
        <f>_xlfn.SUMIFS('HOLDS'!P1:P155,'HOLDS'!C1:C155,B1839)</f>
        <v>0</v>
      </c>
      <c r="H1839" s="185">
        <f>F1839*G1839</f>
        <v>0</v>
      </c>
      <c r="I1839" s="186">
        <f>'INFO'!$D$6</f>
        <v>0</v>
      </c>
      <c r="J1839" s="186">
        <f>'INFO'!$D$7</f>
        <v>0</v>
      </c>
      <c r="K1839" t="s" s="187">
        <f>'INFO'!$D$8</f>
      </c>
      <c r="L1839" s="186">
        <f>'INFO'!$D$9</f>
        <v>0</v>
      </c>
      <c r="M1839" s="186">
        <f>'INFO'!$D$10</f>
        <v>0</v>
      </c>
      <c r="N1839" t="s" s="187">
        <f>'INFO'!$D$11</f>
      </c>
      <c r="O1839" s="186">
        <f>'INFO'!$D$13</f>
        <v>0</v>
      </c>
      <c r="P1839" s="186">
        <f>'INFO'!$D$14</f>
        <v>0</v>
      </c>
      <c r="Q1839" t="s" s="187">
        <f>'INFO'!$D$15</f>
      </c>
      <c r="R1839" s="188">
        <f>'INFO'!$D$17</f>
      </c>
      <c r="S1839" t="s" s="187">
        <f>'INFO'!$D$18</f>
      </c>
      <c r="T1839" t="s" s="187">
        <f>'INFO'!$D$19</f>
      </c>
      <c r="U1839" s="186">
        <f>'INFO'!$D$22</f>
        <v>0</v>
      </c>
      <c r="V1839" s="186">
        <f>'INFO'!$D$23</f>
        <v>0</v>
      </c>
      <c r="W1839" t="s" s="187">
        <f>'INFO'!$D$24</f>
      </c>
      <c r="X1839" s="186">
        <f>'INFO'!$D$25</f>
        <v>0</v>
      </c>
      <c r="Y1839" s="186">
        <f>'INFO'!$D$26</f>
        <v>0</v>
      </c>
      <c r="Z1839" s="186">
        <f>'INFO'!$D$27</f>
        <v>0</v>
      </c>
      <c r="AA1839" t="s" s="187">
        <f>'INFO'!$D$28</f>
      </c>
      <c r="AB1839" s="186">
        <f>'INFO'!$D$29</f>
        <v>0</v>
      </c>
      <c r="AC1839" s="189">
        <f>'INFO'!$J$10</f>
        <v>0</v>
      </c>
      <c r="AD1839" s="186">
        <f>'INFO'!$J$9</f>
        <v>0</v>
      </c>
      <c r="AE1839" s="186">
        <f>IF($G$1804&gt;0,10*$G$1804/D1839,0)</f>
        <v>0</v>
      </c>
    </row>
    <row r="1840" ht="15.35" customHeight="1">
      <c r="A1840" t="s" s="180">
        <v>617</v>
      </c>
      <c r="B1840" t="s" s="180">
        <v>256</v>
      </c>
      <c r="C1840" s="181">
        <v>10133</v>
      </c>
      <c r="D1840" s="182">
        <f>_xlfn.SUMIFS('HOLDS'!P1:P155,'HOLDS'!C1:C155,B1840)+_xlfn.SUMIFS('HOLDS'!P1:P155,'HOLDS'!C1:C155,"CH.GR.RDGSET")</f>
        <v>0</v>
      </c>
      <c r="E1840" t="s" s="183">
        <v>8</v>
      </c>
      <c r="F1840" s="184">
        <f>VLOOKUP(B1840,'HOLDS'!C1:T155,5,FALSE)</f>
        <v>134.5</v>
      </c>
      <c r="G1840" s="182">
        <f>_xlfn.SUMIFS('HOLDS'!P1:P155,'HOLDS'!C1:C155,B1840)</f>
        <v>0</v>
      </c>
      <c r="H1840" s="185">
        <f>F1840*G1840</f>
        <v>0</v>
      </c>
      <c r="I1840" s="186">
        <f>'INFO'!$D$6</f>
        <v>0</v>
      </c>
      <c r="J1840" s="186">
        <f>'INFO'!$D$7</f>
        <v>0</v>
      </c>
      <c r="K1840" t="s" s="187">
        <f>'INFO'!$D$8</f>
      </c>
      <c r="L1840" s="186">
        <f>'INFO'!$D$9</f>
        <v>0</v>
      </c>
      <c r="M1840" s="186">
        <f>'INFO'!$D$10</f>
        <v>0</v>
      </c>
      <c r="N1840" t="s" s="187">
        <f>'INFO'!$D$11</f>
      </c>
      <c r="O1840" s="186">
        <f>'INFO'!$D$13</f>
        <v>0</v>
      </c>
      <c r="P1840" s="186">
        <f>'INFO'!$D$14</f>
        <v>0</v>
      </c>
      <c r="Q1840" t="s" s="187">
        <f>'INFO'!$D$15</f>
      </c>
      <c r="R1840" s="188">
        <f>'INFO'!$D$17</f>
      </c>
      <c r="S1840" t="s" s="187">
        <f>'INFO'!$D$18</f>
      </c>
      <c r="T1840" t="s" s="187">
        <f>'INFO'!$D$19</f>
      </c>
      <c r="U1840" s="186">
        <f>'INFO'!$D$22</f>
        <v>0</v>
      </c>
      <c r="V1840" s="186">
        <f>'INFO'!$D$23</f>
        <v>0</v>
      </c>
      <c r="W1840" t="s" s="187">
        <f>'INFO'!$D$24</f>
      </c>
      <c r="X1840" s="186">
        <f>'INFO'!$D$25</f>
        <v>0</v>
      </c>
      <c r="Y1840" s="186">
        <f>'INFO'!$D$26</f>
        <v>0</v>
      </c>
      <c r="Z1840" s="186">
        <f>'INFO'!$D$27</f>
        <v>0</v>
      </c>
      <c r="AA1840" t="s" s="187">
        <f>'INFO'!$D$28</f>
      </c>
      <c r="AB1840" s="186">
        <f>'INFO'!$D$29</f>
        <v>0</v>
      </c>
      <c r="AC1840" s="189">
        <f>'INFO'!$J$10</f>
        <v>0</v>
      </c>
      <c r="AD1840" s="186">
        <f>'INFO'!$J$9</f>
        <v>0</v>
      </c>
      <c r="AE1840" s="186">
        <f>IF($G$1804&gt;0,10*$G$1804/D1840,0)</f>
        <v>0</v>
      </c>
    </row>
    <row r="1841" ht="15.35" customHeight="1">
      <c r="A1841" t="s" s="180">
        <v>618</v>
      </c>
      <c r="B1841" t="s" s="180">
        <v>258</v>
      </c>
      <c r="C1841" s="181">
        <v>10133</v>
      </c>
      <c r="D1841" s="182">
        <f>_xlfn.SUMIFS('HOLDS'!P1:P155,'HOLDS'!C1:C155,B1841)+_xlfn.SUMIFS('HOLDS'!P1:P155,'HOLDS'!C1:C155,"CH.GR.RDGSET")</f>
        <v>0</v>
      </c>
      <c r="E1841" t="s" s="183">
        <v>8</v>
      </c>
      <c r="F1841" s="184">
        <f>VLOOKUP(B1841,'HOLDS'!C1:T155,5,FALSE)</f>
        <v>151</v>
      </c>
      <c r="G1841" s="182">
        <f>_xlfn.SUMIFS('HOLDS'!P1:P155,'HOLDS'!C1:C155,B1841)</f>
        <v>0</v>
      </c>
      <c r="H1841" s="185">
        <f>F1841*G1841</f>
        <v>0</v>
      </c>
      <c r="I1841" s="186">
        <f>'INFO'!$D$6</f>
        <v>0</v>
      </c>
      <c r="J1841" s="186">
        <f>'INFO'!$D$7</f>
        <v>0</v>
      </c>
      <c r="K1841" t="s" s="187">
        <f>'INFO'!$D$8</f>
      </c>
      <c r="L1841" s="186">
        <f>'INFO'!$D$9</f>
        <v>0</v>
      </c>
      <c r="M1841" s="186">
        <f>'INFO'!$D$10</f>
        <v>0</v>
      </c>
      <c r="N1841" t="s" s="187">
        <f>'INFO'!$D$11</f>
      </c>
      <c r="O1841" s="186">
        <f>'INFO'!$D$13</f>
        <v>0</v>
      </c>
      <c r="P1841" s="186">
        <f>'INFO'!$D$14</f>
        <v>0</v>
      </c>
      <c r="Q1841" t="s" s="187">
        <f>'INFO'!$D$15</f>
      </c>
      <c r="R1841" s="188">
        <f>'INFO'!$D$17</f>
      </c>
      <c r="S1841" t="s" s="187">
        <f>'INFO'!$D$18</f>
      </c>
      <c r="T1841" t="s" s="187">
        <f>'INFO'!$D$19</f>
      </c>
      <c r="U1841" s="186">
        <f>'INFO'!$D$22</f>
        <v>0</v>
      </c>
      <c r="V1841" s="186">
        <f>'INFO'!$D$23</f>
        <v>0</v>
      </c>
      <c r="W1841" t="s" s="187">
        <f>'INFO'!$D$24</f>
      </c>
      <c r="X1841" s="186">
        <f>'INFO'!$D$25</f>
        <v>0</v>
      </c>
      <c r="Y1841" s="186">
        <f>'INFO'!$D$26</f>
        <v>0</v>
      </c>
      <c r="Z1841" s="186">
        <f>'INFO'!$D$27</f>
        <v>0</v>
      </c>
      <c r="AA1841" t="s" s="187">
        <f>'INFO'!$D$28</f>
      </c>
      <c r="AB1841" s="186">
        <f>'INFO'!$D$29</f>
        <v>0</v>
      </c>
      <c r="AC1841" s="189">
        <f>'INFO'!$J$10</f>
        <v>0</v>
      </c>
      <c r="AD1841" s="186">
        <f>'INFO'!$J$9</f>
        <v>0</v>
      </c>
      <c r="AE1841" s="186">
        <f>IF($G$1804&gt;0,10*$G$1804/D1841,0)</f>
        <v>0</v>
      </c>
    </row>
    <row r="1842" ht="15.35" customHeight="1">
      <c r="A1842" t="s" s="180">
        <v>619</v>
      </c>
      <c r="B1842" t="s" s="180">
        <v>260</v>
      </c>
      <c r="C1842" s="181">
        <v>10133</v>
      </c>
      <c r="D1842" s="182">
        <f>_xlfn.SUMIFS('HOLDS'!P1:P155,'HOLDS'!C1:C155,B1842)+_xlfn.SUMIFS('HOLDS'!P1:P155,'HOLDS'!C1:C155,"CH.GR.RDGSET")</f>
        <v>0</v>
      </c>
      <c r="E1842" t="s" s="183">
        <v>8</v>
      </c>
      <c r="F1842" s="184">
        <f>VLOOKUP(B1842,'HOLDS'!C1:T155,5,FALSE)</f>
        <v>157</v>
      </c>
      <c r="G1842" s="182">
        <f>_xlfn.SUMIFS('HOLDS'!P1:P155,'HOLDS'!C1:C155,B1842)</f>
        <v>0</v>
      </c>
      <c r="H1842" s="185">
        <f>F1842*G1842</f>
        <v>0</v>
      </c>
      <c r="I1842" s="186">
        <f>'INFO'!$D$6</f>
        <v>0</v>
      </c>
      <c r="J1842" s="186">
        <f>'INFO'!$D$7</f>
        <v>0</v>
      </c>
      <c r="K1842" t="s" s="187">
        <f>'INFO'!$D$8</f>
      </c>
      <c r="L1842" s="186">
        <f>'INFO'!$D$9</f>
        <v>0</v>
      </c>
      <c r="M1842" s="186">
        <f>'INFO'!$D$10</f>
        <v>0</v>
      </c>
      <c r="N1842" t="s" s="187">
        <f>'INFO'!$D$11</f>
      </c>
      <c r="O1842" s="186">
        <f>'INFO'!$D$13</f>
        <v>0</v>
      </c>
      <c r="P1842" s="186">
        <f>'INFO'!$D$14</f>
        <v>0</v>
      </c>
      <c r="Q1842" t="s" s="187">
        <f>'INFO'!$D$15</f>
      </c>
      <c r="R1842" s="188">
        <f>'INFO'!$D$17</f>
      </c>
      <c r="S1842" t="s" s="187">
        <f>'INFO'!$D$18</f>
      </c>
      <c r="T1842" t="s" s="187">
        <f>'INFO'!$D$19</f>
      </c>
      <c r="U1842" s="186">
        <f>'INFO'!$D$22</f>
        <v>0</v>
      </c>
      <c r="V1842" s="186">
        <f>'INFO'!$D$23</f>
        <v>0</v>
      </c>
      <c r="W1842" t="s" s="187">
        <f>'INFO'!$D$24</f>
      </c>
      <c r="X1842" s="186">
        <f>'INFO'!$D$25</f>
        <v>0</v>
      </c>
      <c r="Y1842" s="186">
        <f>'INFO'!$D$26</f>
        <v>0</v>
      </c>
      <c r="Z1842" s="186">
        <f>'INFO'!$D$27</f>
        <v>0</v>
      </c>
      <c r="AA1842" t="s" s="187">
        <f>'INFO'!$D$28</f>
      </c>
      <c r="AB1842" s="186">
        <f>'INFO'!$D$29</f>
        <v>0</v>
      </c>
      <c r="AC1842" s="189">
        <f>'INFO'!$J$10</f>
        <v>0</v>
      </c>
      <c r="AD1842" s="186">
        <f>'INFO'!$J$9</f>
        <v>0</v>
      </c>
      <c r="AE1842" s="186">
        <f>IF($G$1804&gt;0,10*$G$1804/D1842,0)</f>
        <v>0</v>
      </c>
    </row>
    <row r="1843" ht="15.35" customHeight="1">
      <c r="A1843" t="s" s="180">
        <v>620</v>
      </c>
      <c r="B1843" t="s" s="180">
        <v>262</v>
      </c>
      <c r="C1843" s="181">
        <v>10133</v>
      </c>
      <c r="D1843" s="182">
        <f>_xlfn.SUMIFS('HOLDS'!P1:P155,'HOLDS'!C1:C155,B1843)+_xlfn.SUMIFS('HOLDS'!P1:P155,'HOLDS'!C1:C155,"CH.GR.RDGSET")</f>
        <v>0</v>
      </c>
      <c r="E1843" t="s" s="183">
        <v>8</v>
      </c>
      <c r="F1843" s="184">
        <f>VLOOKUP(B1843,'HOLDS'!C1:T155,5,FALSE)</f>
        <v>183</v>
      </c>
      <c r="G1843" s="182">
        <f>_xlfn.SUMIFS('HOLDS'!P1:P155,'HOLDS'!C1:C155,B1843)</f>
        <v>0</v>
      </c>
      <c r="H1843" s="185">
        <f>F1843*G1843</f>
        <v>0</v>
      </c>
      <c r="I1843" s="186">
        <f>'INFO'!$D$6</f>
        <v>0</v>
      </c>
      <c r="J1843" s="186">
        <f>'INFO'!$D$7</f>
        <v>0</v>
      </c>
      <c r="K1843" t="s" s="187">
        <f>'INFO'!$D$8</f>
      </c>
      <c r="L1843" s="186">
        <f>'INFO'!$D$9</f>
        <v>0</v>
      </c>
      <c r="M1843" s="186">
        <f>'INFO'!$D$10</f>
        <v>0</v>
      </c>
      <c r="N1843" t="s" s="187">
        <f>'INFO'!$D$11</f>
      </c>
      <c r="O1843" s="186">
        <f>'INFO'!$D$13</f>
        <v>0</v>
      </c>
      <c r="P1843" s="186">
        <f>'INFO'!$D$14</f>
        <v>0</v>
      </c>
      <c r="Q1843" t="s" s="187">
        <f>'INFO'!$D$15</f>
      </c>
      <c r="R1843" s="188">
        <f>'INFO'!$D$17</f>
      </c>
      <c r="S1843" t="s" s="187">
        <f>'INFO'!$D$18</f>
      </c>
      <c r="T1843" t="s" s="187">
        <f>'INFO'!$D$19</f>
      </c>
      <c r="U1843" s="186">
        <f>'INFO'!$D$22</f>
        <v>0</v>
      </c>
      <c r="V1843" s="186">
        <f>'INFO'!$D$23</f>
        <v>0</v>
      </c>
      <c r="W1843" t="s" s="187">
        <f>'INFO'!$D$24</f>
      </c>
      <c r="X1843" s="186">
        <f>'INFO'!$D$25</f>
        <v>0</v>
      </c>
      <c r="Y1843" s="186">
        <f>'INFO'!$D$26</f>
        <v>0</v>
      </c>
      <c r="Z1843" s="186">
        <f>'INFO'!$D$27</f>
        <v>0</v>
      </c>
      <c r="AA1843" t="s" s="187">
        <f>'INFO'!$D$28</f>
      </c>
      <c r="AB1843" s="186">
        <f>'INFO'!$D$29</f>
        <v>0</v>
      </c>
      <c r="AC1843" s="189">
        <f>'INFO'!$J$10</f>
        <v>0</v>
      </c>
      <c r="AD1843" s="186">
        <f>'INFO'!$J$9</f>
        <v>0</v>
      </c>
      <c r="AE1843" s="186">
        <f>IF($G$1804&gt;0,10*$G$1804/D1843,0)</f>
        <v>0</v>
      </c>
    </row>
    <row r="1844" ht="15.35" customHeight="1">
      <c r="A1844" t="s" s="180">
        <v>621</v>
      </c>
      <c r="B1844" t="s" s="180">
        <v>264</v>
      </c>
      <c r="C1844" s="181">
        <v>10133</v>
      </c>
      <c r="D1844" s="182">
        <f>_xlfn.SUMIFS('HOLDS'!P1:P155,'HOLDS'!C1:C155,B1844)+_xlfn.SUMIFS('HOLDS'!P1:P155,'HOLDS'!C1:C155,"CH.GR.RDGSET")</f>
        <v>0</v>
      </c>
      <c r="E1844" t="s" s="183">
        <v>8</v>
      </c>
      <c r="F1844" s="184">
        <f>VLOOKUP(B1844,'HOLDS'!C1:T155,5,FALSE)</f>
        <v>185.5</v>
      </c>
      <c r="G1844" s="182">
        <f>_xlfn.SUMIFS('HOLDS'!P1:P155,'HOLDS'!C1:C155,B1844)</f>
        <v>0</v>
      </c>
      <c r="H1844" s="185">
        <f>F1844*G1844</f>
        <v>0</v>
      </c>
      <c r="I1844" s="186">
        <f>'INFO'!$D$6</f>
        <v>0</v>
      </c>
      <c r="J1844" s="186">
        <f>'INFO'!$D$7</f>
        <v>0</v>
      </c>
      <c r="K1844" t="s" s="187">
        <f>'INFO'!$D$8</f>
      </c>
      <c r="L1844" s="186">
        <f>'INFO'!$D$9</f>
        <v>0</v>
      </c>
      <c r="M1844" s="186">
        <f>'INFO'!$D$10</f>
        <v>0</v>
      </c>
      <c r="N1844" t="s" s="187">
        <f>'INFO'!$D$11</f>
      </c>
      <c r="O1844" s="186">
        <f>'INFO'!$D$13</f>
        <v>0</v>
      </c>
      <c r="P1844" s="186">
        <f>'INFO'!$D$14</f>
        <v>0</v>
      </c>
      <c r="Q1844" t="s" s="187">
        <f>'INFO'!$D$15</f>
      </c>
      <c r="R1844" s="188">
        <f>'INFO'!$D$17</f>
      </c>
      <c r="S1844" t="s" s="187">
        <f>'INFO'!$D$18</f>
      </c>
      <c r="T1844" t="s" s="187">
        <f>'INFO'!$D$19</f>
      </c>
      <c r="U1844" s="186">
        <f>'INFO'!$D$22</f>
        <v>0</v>
      </c>
      <c r="V1844" s="186">
        <f>'INFO'!$D$23</f>
        <v>0</v>
      </c>
      <c r="W1844" t="s" s="187">
        <f>'INFO'!$D$24</f>
      </c>
      <c r="X1844" s="186">
        <f>'INFO'!$D$25</f>
        <v>0</v>
      </c>
      <c r="Y1844" s="186">
        <f>'INFO'!$D$26</f>
        <v>0</v>
      </c>
      <c r="Z1844" s="186">
        <f>'INFO'!$D$27</f>
        <v>0</v>
      </c>
      <c r="AA1844" t="s" s="187">
        <f>'INFO'!$D$28</f>
      </c>
      <c r="AB1844" s="186">
        <f>'INFO'!$D$29</f>
        <v>0</v>
      </c>
      <c r="AC1844" s="189">
        <f>'INFO'!$J$10</f>
        <v>0</v>
      </c>
      <c r="AD1844" s="186">
        <f>'INFO'!$J$9</f>
        <v>0</v>
      </c>
      <c r="AE1844" s="191">
        <f>IF($G$1804&gt;0,10*$G$1804/D1844,0)</f>
        <v>0</v>
      </c>
    </row>
    <row r="1845" ht="15.35" customHeight="1">
      <c r="A1845" t="s" s="192">
        <v>581</v>
      </c>
      <c r="B1845" t="s" s="192">
        <v>182</v>
      </c>
      <c r="C1845" s="193">
        <v>10137</v>
      </c>
      <c r="D1845" s="169"/>
      <c r="E1845" t="s" s="194">
        <v>10</v>
      </c>
      <c r="F1845" s="195">
        <f>VLOOKUP(B1845,'HOLDS'!C1:T155,5,FALSE)*1.05</f>
        <v>6198.15</v>
      </c>
      <c r="G1845" s="172">
        <f>_xlfn.SUMIFS('HOLDS'!R1:R155,'HOLDS'!C1:C155,B1845)</f>
        <v>0</v>
      </c>
      <c r="H1845" s="196">
        <f>F1845*G1845</f>
        <v>0</v>
      </c>
      <c r="I1845" s="197">
        <f>'INFO'!$D$6</f>
        <v>0</v>
      </c>
      <c r="J1845" s="197">
        <f>'INFO'!$D$7</f>
        <v>0</v>
      </c>
      <c r="K1845" t="s" s="198">
        <f>'INFO'!$D$8</f>
      </c>
      <c r="L1845" s="197">
        <f>'INFO'!$D$9</f>
        <v>0</v>
      </c>
      <c r="M1845" s="197">
        <f>'INFO'!$D$10</f>
        <v>0</v>
      </c>
      <c r="N1845" t="s" s="198">
        <f>'INFO'!$D$11</f>
      </c>
      <c r="O1845" s="197">
        <f>'INFO'!$D$13</f>
        <v>0</v>
      </c>
      <c r="P1845" s="197">
        <f>'INFO'!$D$14</f>
        <v>0</v>
      </c>
      <c r="Q1845" t="s" s="198">
        <f>'INFO'!$D$15</f>
      </c>
      <c r="R1845" s="199">
        <f>'INFO'!$D$17</f>
      </c>
      <c r="S1845" t="s" s="198">
        <f>'INFO'!$D$18</f>
      </c>
      <c r="T1845" t="s" s="198">
        <f>'INFO'!$D$19</f>
      </c>
      <c r="U1845" s="197">
        <f>'INFO'!$D$22</f>
        <v>0</v>
      </c>
      <c r="V1845" s="197">
        <f>'INFO'!$D$23</f>
        <v>0</v>
      </c>
      <c r="W1845" t="s" s="198">
        <f>'INFO'!$D$24</f>
      </c>
      <c r="X1845" s="197">
        <f>'INFO'!$D$25</f>
        <v>0</v>
      </c>
      <c r="Y1845" s="197">
        <f>'INFO'!$D$26</f>
        <v>0</v>
      </c>
      <c r="Z1845" s="197">
        <f>'INFO'!$D$27</f>
        <v>0</v>
      </c>
      <c r="AA1845" t="s" s="198">
        <f>'INFO'!$D$28</f>
      </c>
      <c r="AB1845" s="197">
        <f>'INFO'!$D$29</f>
        <v>0</v>
      </c>
      <c r="AC1845" s="200">
        <f>'INFO'!$J$10</f>
        <v>0</v>
      </c>
      <c r="AD1845" s="201">
        <f>'INFO'!$J$9</f>
        <v>0</v>
      </c>
      <c r="AE1845" s="179"/>
    </row>
    <row r="1846" ht="15.35" customHeight="1">
      <c r="A1846" t="s" s="180">
        <v>582</v>
      </c>
      <c r="B1846" t="s" s="180">
        <v>184</v>
      </c>
      <c r="C1846" s="181">
        <v>10137</v>
      </c>
      <c r="D1846" s="182">
        <f>_xlfn.SUMIFS('HOLDS'!R1:R155,'HOLDS'!C1:C155,B1846)+_xlfn.SUMIFS('HOLDS'!R1:R155,'HOLDS'!C1:C155,"CH.GR.RDGSET")</f>
        <v>0</v>
      </c>
      <c r="E1846" t="s" s="183">
        <v>10</v>
      </c>
      <c r="F1846" s="184">
        <f>VLOOKUP(B1846,'HOLDS'!C1:T155,5,FALSE)*1.05</f>
        <v>168</v>
      </c>
      <c r="G1846" s="182">
        <f>_xlfn.SUMIFS('HOLDS'!R1:R155,'HOLDS'!C1:C155,B1846)</f>
        <v>0</v>
      </c>
      <c r="H1846" s="185">
        <f>F1846*G1846</f>
        <v>0</v>
      </c>
      <c r="I1846" s="186">
        <f>'INFO'!$D$6</f>
        <v>0</v>
      </c>
      <c r="J1846" s="186">
        <f>'INFO'!$D$7</f>
        <v>0</v>
      </c>
      <c r="K1846" t="s" s="187">
        <f>'INFO'!$D$8</f>
      </c>
      <c r="L1846" s="186">
        <f>'INFO'!$D$9</f>
        <v>0</v>
      </c>
      <c r="M1846" s="186">
        <f>'INFO'!$D$10</f>
        <v>0</v>
      </c>
      <c r="N1846" t="s" s="187">
        <f>'INFO'!$D$11</f>
      </c>
      <c r="O1846" s="186">
        <f>'INFO'!$D$13</f>
        <v>0</v>
      </c>
      <c r="P1846" s="186">
        <f>'INFO'!$D$14</f>
        <v>0</v>
      </c>
      <c r="Q1846" t="s" s="187">
        <f>'INFO'!$D$15</f>
      </c>
      <c r="R1846" s="188">
        <f>'INFO'!$D$17</f>
      </c>
      <c r="S1846" t="s" s="187">
        <f>'INFO'!$D$18</f>
      </c>
      <c r="T1846" t="s" s="187">
        <f>'INFO'!$D$19</f>
      </c>
      <c r="U1846" s="186">
        <f>'INFO'!$D$22</f>
        <v>0</v>
      </c>
      <c r="V1846" s="186">
        <f>'INFO'!$D$23</f>
        <v>0</v>
      </c>
      <c r="W1846" t="s" s="187">
        <f>'INFO'!$D$24</f>
      </c>
      <c r="X1846" s="186">
        <f>'INFO'!$D$25</f>
        <v>0</v>
      </c>
      <c r="Y1846" s="186">
        <f>'INFO'!$D$26</f>
        <v>0</v>
      </c>
      <c r="Z1846" s="186">
        <f>'INFO'!$D$27</f>
        <v>0</v>
      </c>
      <c r="AA1846" t="s" s="187">
        <f>'INFO'!$D$28</f>
      </c>
      <c r="AB1846" s="186">
        <f>'INFO'!$D$29</f>
        <v>0</v>
      </c>
      <c r="AC1846" s="189">
        <f>'INFO'!$J$10</f>
        <v>0</v>
      </c>
      <c r="AD1846" s="186">
        <f>'INFO'!$J$9</f>
        <v>0</v>
      </c>
      <c r="AE1846" s="190">
        <f>IF($G$1845&gt;0,10*$G$1845/D1846,0)</f>
        <v>0</v>
      </c>
    </row>
    <row r="1847" ht="15.35" customHeight="1">
      <c r="A1847" t="s" s="180">
        <v>583</v>
      </c>
      <c r="B1847" t="s" s="180">
        <v>186</v>
      </c>
      <c r="C1847" s="181">
        <v>10137</v>
      </c>
      <c r="D1847" s="182">
        <f>_xlfn.SUMIFS('HOLDS'!R1:R155,'HOLDS'!C1:C155,B1847)+_xlfn.SUMIFS('HOLDS'!R1:R155,'HOLDS'!C1:C155,"CH.GR.RDGSET")</f>
        <v>0</v>
      </c>
      <c r="E1847" t="s" s="183">
        <v>10</v>
      </c>
      <c r="F1847" s="184">
        <f>VLOOKUP(B1847,'HOLDS'!C1:T155,5,FALSE)*1.05</f>
        <v>148.05</v>
      </c>
      <c r="G1847" s="182">
        <f>_xlfn.SUMIFS('HOLDS'!R1:R155,'HOLDS'!C1:C155,B1847)</f>
        <v>0</v>
      </c>
      <c r="H1847" s="185">
        <f>F1847*G1847</f>
        <v>0</v>
      </c>
      <c r="I1847" s="186">
        <f>'INFO'!$D$6</f>
        <v>0</v>
      </c>
      <c r="J1847" s="186">
        <f>'INFO'!$D$7</f>
        <v>0</v>
      </c>
      <c r="K1847" t="s" s="187">
        <f>'INFO'!$D$8</f>
      </c>
      <c r="L1847" s="186">
        <f>'INFO'!$D$9</f>
        <v>0</v>
      </c>
      <c r="M1847" s="186">
        <f>'INFO'!$D$10</f>
        <v>0</v>
      </c>
      <c r="N1847" t="s" s="187">
        <f>'INFO'!$D$11</f>
      </c>
      <c r="O1847" s="186">
        <f>'INFO'!$D$13</f>
        <v>0</v>
      </c>
      <c r="P1847" s="186">
        <f>'INFO'!$D$14</f>
        <v>0</v>
      </c>
      <c r="Q1847" t="s" s="187">
        <f>'INFO'!$D$15</f>
      </c>
      <c r="R1847" s="188">
        <f>'INFO'!$D$17</f>
      </c>
      <c r="S1847" t="s" s="187">
        <f>'INFO'!$D$18</f>
      </c>
      <c r="T1847" t="s" s="187">
        <f>'INFO'!$D$19</f>
      </c>
      <c r="U1847" s="186">
        <f>'INFO'!$D$22</f>
        <v>0</v>
      </c>
      <c r="V1847" s="186">
        <f>'INFO'!$D$23</f>
        <v>0</v>
      </c>
      <c r="W1847" t="s" s="187">
        <f>'INFO'!$D$24</f>
      </c>
      <c r="X1847" s="186">
        <f>'INFO'!$D$25</f>
        <v>0</v>
      </c>
      <c r="Y1847" s="186">
        <f>'INFO'!$D$26</f>
        <v>0</v>
      </c>
      <c r="Z1847" s="186">
        <f>'INFO'!$D$27</f>
        <v>0</v>
      </c>
      <c r="AA1847" t="s" s="187">
        <f>'INFO'!$D$28</f>
      </c>
      <c r="AB1847" s="186">
        <f>'INFO'!$D$29</f>
        <v>0</v>
      </c>
      <c r="AC1847" s="189">
        <f>'INFO'!$J$10</f>
        <v>0</v>
      </c>
      <c r="AD1847" s="186">
        <f>'INFO'!$J$9</f>
        <v>0</v>
      </c>
      <c r="AE1847" s="186">
        <f>IF($G$1845&gt;0,10*$G$1845/D1847,0)</f>
        <v>0</v>
      </c>
    </row>
    <row r="1848" ht="15.35" customHeight="1">
      <c r="A1848" t="s" s="180">
        <v>584</v>
      </c>
      <c r="B1848" t="s" s="180">
        <v>188</v>
      </c>
      <c r="C1848" s="181">
        <v>10137</v>
      </c>
      <c r="D1848" s="182">
        <f>_xlfn.SUMIFS('HOLDS'!R1:R155,'HOLDS'!C1:C155,B1848)+_xlfn.SUMIFS('HOLDS'!R1:R155,'HOLDS'!C1:C155,"CH.GR.RDGSET")</f>
        <v>0</v>
      </c>
      <c r="E1848" t="s" s="183">
        <v>10</v>
      </c>
      <c r="F1848" s="184">
        <f>VLOOKUP(B1848,'HOLDS'!C1:T155,5,FALSE)*1.05</f>
        <v>161.7</v>
      </c>
      <c r="G1848" s="182">
        <f>_xlfn.SUMIFS('HOLDS'!R1:R155,'HOLDS'!C1:C155,B1848)</f>
        <v>0</v>
      </c>
      <c r="H1848" s="185">
        <f>F1848*G1848</f>
        <v>0</v>
      </c>
      <c r="I1848" s="186">
        <f>'INFO'!$D$6</f>
        <v>0</v>
      </c>
      <c r="J1848" s="186">
        <f>'INFO'!$D$7</f>
        <v>0</v>
      </c>
      <c r="K1848" t="s" s="187">
        <f>'INFO'!$D$8</f>
      </c>
      <c r="L1848" s="186">
        <f>'INFO'!$D$9</f>
        <v>0</v>
      </c>
      <c r="M1848" s="186">
        <f>'INFO'!$D$10</f>
        <v>0</v>
      </c>
      <c r="N1848" t="s" s="187">
        <f>'INFO'!$D$11</f>
      </c>
      <c r="O1848" s="186">
        <f>'INFO'!$D$13</f>
        <v>0</v>
      </c>
      <c r="P1848" s="186">
        <f>'INFO'!$D$14</f>
        <v>0</v>
      </c>
      <c r="Q1848" t="s" s="187">
        <f>'INFO'!$D$15</f>
      </c>
      <c r="R1848" s="188">
        <f>'INFO'!$D$17</f>
      </c>
      <c r="S1848" t="s" s="187">
        <f>'INFO'!$D$18</f>
      </c>
      <c r="T1848" t="s" s="187">
        <f>'INFO'!$D$19</f>
      </c>
      <c r="U1848" s="186">
        <f>'INFO'!$D$22</f>
        <v>0</v>
      </c>
      <c r="V1848" s="186">
        <f>'INFO'!$D$23</f>
        <v>0</v>
      </c>
      <c r="W1848" t="s" s="187">
        <f>'INFO'!$D$24</f>
      </c>
      <c r="X1848" s="186">
        <f>'INFO'!$D$25</f>
        <v>0</v>
      </c>
      <c r="Y1848" s="186">
        <f>'INFO'!$D$26</f>
        <v>0</v>
      </c>
      <c r="Z1848" s="186">
        <f>'INFO'!$D$27</f>
        <v>0</v>
      </c>
      <c r="AA1848" t="s" s="187">
        <f>'INFO'!$D$28</f>
      </c>
      <c r="AB1848" s="186">
        <f>'INFO'!$D$29</f>
        <v>0</v>
      </c>
      <c r="AC1848" s="189">
        <f>'INFO'!$J$10</f>
        <v>0</v>
      </c>
      <c r="AD1848" s="186">
        <f>'INFO'!$J$9</f>
        <v>0</v>
      </c>
      <c r="AE1848" s="186">
        <f>IF($G$1845&gt;0,10*$G$1845/D1848,0)</f>
        <v>0</v>
      </c>
    </row>
    <row r="1849" ht="15.35" customHeight="1">
      <c r="A1849" t="s" s="180">
        <v>585</v>
      </c>
      <c r="B1849" t="s" s="180">
        <v>190</v>
      </c>
      <c r="C1849" s="181">
        <v>10137</v>
      </c>
      <c r="D1849" s="182">
        <f>_xlfn.SUMIFS('HOLDS'!R1:R155,'HOLDS'!C1:C155,B1849)+_xlfn.SUMIFS('HOLDS'!R1:R155,'HOLDS'!C1:C155,"CH.GR.RDGSET")</f>
        <v>0</v>
      </c>
      <c r="E1849" t="s" s="183">
        <v>10</v>
      </c>
      <c r="F1849" s="184">
        <f>VLOOKUP(B1849,'HOLDS'!C1:T155,5,FALSE)*1.05</f>
        <v>129.15</v>
      </c>
      <c r="G1849" s="182">
        <f>_xlfn.SUMIFS('HOLDS'!R1:R155,'HOLDS'!C1:C155,B1849)</f>
        <v>0</v>
      </c>
      <c r="H1849" s="185">
        <f>F1849*G1849</f>
        <v>0</v>
      </c>
      <c r="I1849" s="186">
        <f>'INFO'!$D$6</f>
        <v>0</v>
      </c>
      <c r="J1849" s="186">
        <f>'INFO'!$D$7</f>
        <v>0</v>
      </c>
      <c r="K1849" t="s" s="187">
        <f>'INFO'!$D$8</f>
      </c>
      <c r="L1849" s="186">
        <f>'INFO'!$D$9</f>
        <v>0</v>
      </c>
      <c r="M1849" s="186">
        <f>'INFO'!$D$10</f>
        <v>0</v>
      </c>
      <c r="N1849" t="s" s="187">
        <f>'INFO'!$D$11</f>
      </c>
      <c r="O1849" s="186">
        <f>'INFO'!$D$13</f>
        <v>0</v>
      </c>
      <c r="P1849" s="186">
        <f>'INFO'!$D$14</f>
        <v>0</v>
      </c>
      <c r="Q1849" t="s" s="187">
        <f>'INFO'!$D$15</f>
      </c>
      <c r="R1849" s="188">
        <f>'INFO'!$D$17</f>
      </c>
      <c r="S1849" t="s" s="187">
        <f>'INFO'!$D$18</f>
      </c>
      <c r="T1849" t="s" s="187">
        <f>'INFO'!$D$19</f>
      </c>
      <c r="U1849" s="186">
        <f>'INFO'!$D$22</f>
        <v>0</v>
      </c>
      <c r="V1849" s="186">
        <f>'INFO'!$D$23</f>
        <v>0</v>
      </c>
      <c r="W1849" t="s" s="187">
        <f>'INFO'!$D$24</f>
      </c>
      <c r="X1849" s="186">
        <f>'INFO'!$D$25</f>
        <v>0</v>
      </c>
      <c r="Y1849" s="186">
        <f>'INFO'!$D$26</f>
        <v>0</v>
      </c>
      <c r="Z1849" s="186">
        <f>'INFO'!$D$27</f>
        <v>0</v>
      </c>
      <c r="AA1849" t="s" s="187">
        <f>'INFO'!$D$28</f>
      </c>
      <c r="AB1849" s="186">
        <f>'INFO'!$D$29</f>
        <v>0</v>
      </c>
      <c r="AC1849" s="189">
        <f>'INFO'!$J$10</f>
        <v>0</v>
      </c>
      <c r="AD1849" s="186">
        <f>'INFO'!$J$9</f>
        <v>0</v>
      </c>
      <c r="AE1849" s="186">
        <f>IF($G$1845&gt;0,10*$G$1845/D1849,0)</f>
        <v>0</v>
      </c>
    </row>
    <row r="1850" ht="15.35" customHeight="1">
      <c r="A1850" t="s" s="180">
        <v>586</v>
      </c>
      <c r="B1850" t="s" s="180">
        <v>192</v>
      </c>
      <c r="C1850" s="181">
        <v>10137</v>
      </c>
      <c r="D1850" s="182">
        <f>_xlfn.SUMIFS('HOLDS'!R1:R155,'HOLDS'!C1:C155,B1850)+_xlfn.SUMIFS('HOLDS'!R1:R155,'HOLDS'!C1:C155,"CH.GR.RDGSET")</f>
        <v>0</v>
      </c>
      <c r="E1850" t="s" s="183">
        <v>10</v>
      </c>
      <c r="F1850" s="184">
        <f>VLOOKUP(B1850,'HOLDS'!C1:T155,5,FALSE)*1.05</f>
        <v>186.375</v>
      </c>
      <c r="G1850" s="182">
        <f>_xlfn.SUMIFS('HOLDS'!R1:R155,'HOLDS'!C1:C155,B1850)</f>
        <v>0</v>
      </c>
      <c r="H1850" s="185">
        <f>F1850*G1850</f>
        <v>0</v>
      </c>
      <c r="I1850" s="186">
        <f>'INFO'!$D$6</f>
        <v>0</v>
      </c>
      <c r="J1850" s="186">
        <f>'INFO'!$D$7</f>
        <v>0</v>
      </c>
      <c r="K1850" t="s" s="187">
        <f>'INFO'!$D$8</f>
      </c>
      <c r="L1850" s="186">
        <f>'INFO'!$D$9</f>
        <v>0</v>
      </c>
      <c r="M1850" s="186">
        <f>'INFO'!$D$10</f>
        <v>0</v>
      </c>
      <c r="N1850" t="s" s="187">
        <f>'INFO'!$D$11</f>
      </c>
      <c r="O1850" s="186">
        <f>'INFO'!$D$13</f>
        <v>0</v>
      </c>
      <c r="P1850" s="186">
        <f>'INFO'!$D$14</f>
        <v>0</v>
      </c>
      <c r="Q1850" t="s" s="187">
        <f>'INFO'!$D$15</f>
      </c>
      <c r="R1850" s="188">
        <f>'INFO'!$D$17</f>
      </c>
      <c r="S1850" t="s" s="187">
        <f>'INFO'!$D$18</f>
      </c>
      <c r="T1850" t="s" s="187">
        <f>'INFO'!$D$19</f>
      </c>
      <c r="U1850" s="186">
        <f>'INFO'!$D$22</f>
        <v>0</v>
      </c>
      <c r="V1850" s="186">
        <f>'INFO'!$D$23</f>
        <v>0</v>
      </c>
      <c r="W1850" t="s" s="187">
        <f>'INFO'!$D$24</f>
      </c>
      <c r="X1850" s="186">
        <f>'INFO'!$D$25</f>
        <v>0</v>
      </c>
      <c r="Y1850" s="186">
        <f>'INFO'!$D$26</f>
        <v>0</v>
      </c>
      <c r="Z1850" s="186">
        <f>'INFO'!$D$27</f>
        <v>0</v>
      </c>
      <c r="AA1850" t="s" s="187">
        <f>'INFO'!$D$28</f>
      </c>
      <c r="AB1850" s="186">
        <f>'INFO'!$D$29</f>
        <v>0</v>
      </c>
      <c r="AC1850" s="189">
        <f>'INFO'!$J$10</f>
        <v>0</v>
      </c>
      <c r="AD1850" s="186">
        <f>'INFO'!$J$9</f>
        <v>0</v>
      </c>
      <c r="AE1850" s="186">
        <f>IF($G$1845&gt;0,10*$G$1845/D1850,0)</f>
        <v>0</v>
      </c>
    </row>
    <row r="1851" ht="15.35" customHeight="1">
      <c r="A1851" t="s" s="180">
        <v>587</v>
      </c>
      <c r="B1851" t="s" s="180">
        <v>194</v>
      </c>
      <c r="C1851" s="181">
        <v>10137</v>
      </c>
      <c r="D1851" s="182">
        <f>_xlfn.SUMIFS('HOLDS'!R1:R155,'HOLDS'!C1:C155,B1851)+_xlfn.SUMIFS('HOLDS'!R1:R155,'HOLDS'!C1:C155,"CH.GR.RDGSET")</f>
        <v>0</v>
      </c>
      <c r="E1851" t="s" s="183">
        <v>10</v>
      </c>
      <c r="F1851" s="184">
        <f>VLOOKUP(B1851,'HOLDS'!C1:T155,5,FALSE)*1.05</f>
        <v>135.45</v>
      </c>
      <c r="G1851" s="182">
        <f>_xlfn.SUMIFS('HOLDS'!R1:R155,'HOLDS'!C1:C155,B1851)</f>
        <v>0</v>
      </c>
      <c r="H1851" s="185">
        <f>F1851*G1851</f>
        <v>0</v>
      </c>
      <c r="I1851" s="186">
        <f>'INFO'!$D$6</f>
        <v>0</v>
      </c>
      <c r="J1851" s="186">
        <f>'INFO'!$D$7</f>
        <v>0</v>
      </c>
      <c r="K1851" t="s" s="187">
        <f>'INFO'!$D$8</f>
      </c>
      <c r="L1851" s="186">
        <f>'INFO'!$D$9</f>
        <v>0</v>
      </c>
      <c r="M1851" s="186">
        <f>'INFO'!$D$10</f>
        <v>0</v>
      </c>
      <c r="N1851" t="s" s="187">
        <f>'INFO'!$D$11</f>
      </c>
      <c r="O1851" s="186">
        <f>'INFO'!$D$13</f>
        <v>0</v>
      </c>
      <c r="P1851" s="186">
        <f>'INFO'!$D$14</f>
        <v>0</v>
      </c>
      <c r="Q1851" t="s" s="187">
        <f>'INFO'!$D$15</f>
      </c>
      <c r="R1851" s="188">
        <f>'INFO'!$D$17</f>
      </c>
      <c r="S1851" t="s" s="187">
        <f>'INFO'!$D$18</f>
      </c>
      <c r="T1851" t="s" s="187">
        <f>'INFO'!$D$19</f>
      </c>
      <c r="U1851" s="186">
        <f>'INFO'!$D$22</f>
        <v>0</v>
      </c>
      <c r="V1851" s="186">
        <f>'INFO'!$D$23</f>
        <v>0</v>
      </c>
      <c r="W1851" t="s" s="187">
        <f>'INFO'!$D$24</f>
      </c>
      <c r="X1851" s="186">
        <f>'INFO'!$D$25</f>
        <v>0</v>
      </c>
      <c r="Y1851" s="186">
        <f>'INFO'!$D$26</f>
        <v>0</v>
      </c>
      <c r="Z1851" s="186">
        <f>'INFO'!$D$27</f>
        <v>0</v>
      </c>
      <c r="AA1851" t="s" s="187">
        <f>'INFO'!$D$28</f>
      </c>
      <c r="AB1851" s="186">
        <f>'INFO'!$D$29</f>
        <v>0</v>
      </c>
      <c r="AC1851" s="189">
        <f>'INFO'!$J$10</f>
        <v>0</v>
      </c>
      <c r="AD1851" s="186">
        <f>'INFO'!$J$9</f>
        <v>0</v>
      </c>
      <c r="AE1851" s="186">
        <f>IF($G$1845&gt;0,10*$G$1845/D1851,0)</f>
        <v>0</v>
      </c>
    </row>
    <row r="1852" ht="15.35" customHeight="1">
      <c r="A1852" t="s" s="180">
        <v>588</v>
      </c>
      <c r="B1852" t="s" s="180">
        <v>196</v>
      </c>
      <c r="C1852" s="181">
        <v>10137</v>
      </c>
      <c r="D1852" s="182">
        <f>_xlfn.SUMIFS('HOLDS'!R1:R155,'HOLDS'!C1:C155,B1852)+_xlfn.SUMIFS('HOLDS'!R1:R155,'HOLDS'!C1:C155,"CH.GR.RDGSET")</f>
        <v>0</v>
      </c>
      <c r="E1852" t="s" s="183">
        <v>10</v>
      </c>
      <c r="F1852" s="184">
        <f>VLOOKUP(B1852,'HOLDS'!C1:T155,5,FALSE)*1.05</f>
        <v>156.975</v>
      </c>
      <c r="G1852" s="182">
        <f>_xlfn.SUMIFS('HOLDS'!R1:R155,'HOLDS'!C1:C155,B1852)</f>
        <v>0</v>
      </c>
      <c r="H1852" s="185">
        <f>F1852*G1852</f>
        <v>0</v>
      </c>
      <c r="I1852" s="186">
        <f>'INFO'!$D$6</f>
        <v>0</v>
      </c>
      <c r="J1852" s="186">
        <f>'INFO'!$D$7</f>
        <v>0</v>
      </c>
      <c r="K1852" t="s" s="187">
        <f>'INFO'!$D$8</f>
      </c>
      <c r="L1852" s="186">
        <f>'INFO'!$D$9</f>
        <v>0</v>
      </c>
      <c r="M1852" s="186">
        <f>'INFO'!$D$10</f>
        <v>0</v>
      </c>
      <c r="N1852" t="s" s="187">
        <f>'INFO'!$D$11</f>
      </c>
      <c r="O1852" s="186">
        <f>'INFO'!$D$13</f>
        <v>0</v>
      </c>
      <c r="P1852" s="186">
        <f>'INFO'!$D$14</f>
        <v>0</v>
      </c>
      <c r="Q1852" t="s" s="187">
        <f>'INFO'!$D$15</f>
      </c>
      <c r="R1852" s="188">
        <f>'INFO'!$D$17</f>
      </c>
      <c r="S1852" t="s" s="187">
        <f>'INFO'!$D$18</f>
      </c>
      <c r="T1852" t="s" s="187">
        <f>'INFO'!$D$19</f>
      </c>
      <c r="U1852" s="186">
        <f>'INFO'!$D$22</f>
        <v>0</v>
      </c>
      <c r="V1852" s="186">
        <f>'INFO'!$D$23</f>
        <v>0</v>
      </c>
      <c r="W1852" t="s" s="187">
        <f>'INFO'!$D$24</f>
      </c>
      <c r="X1852" s="186">
        <f>'INFO'!$D$25</f>
        <v>0</v>
      </c>
      <c r="Y1852" s="186">
        <f>'INFO'!$D$26</f>
        <v>0</v>
      </c>
      <c r="Z1852" s="186">
        <f>'INFO'!$D$27</f>
        <v>0</v>
      </c>
      <c r="AA1852" t="s" s="187">
        <f>'INFO'!$D$28</f>
      </c>
      <c r="AB1852" s="186">
        <f>'INFO'!$D$29</f>
        <v>0</v>
      </c>
      <c r="AC1852" s="189">
        <f>'INFO'!$J$10</f>
        <v>0</v>
      </c>
      <c r="AD1852" s="186">
        <f>'INFO'!$J$9</f>
        <v>0</v>
      </c>
      <c r="AE1852" s="186">
        <f>IF($G$1845&gt;0,10*$G$1845/D1852,0)</f>
        <v>0</v>
      </c>
    </row>
    <row r="1853" ht="15.35" customHeight="1">
      <c r="A1853" t="s" s="180">
        <v>589</v>
      </c>
      <c r="B1853" t="s" s="180">
        <v>198</v>
      </c>
      <c r="C1853" s="181">
        <v>10137</v>
      </c>
      <c r="D1853" s="182">
        <f>_xlfn.SUMIFS('HOLDS'!R1:R155,'HOLDS'!C1:C155,B1853)+_xlfn.SUMIFS('HOLDS'!R1:R155,'HOLDS'!C1:C155,"CH.GR.RDGSET")</f>
        <v>0</v>
      </c>
      <c r="E1853" t="s" s="183">
        <v>10</v>
      </c>
      <c r="F1853" s="184">
        <f>VLOOKUP(B1853,'HOLDS'!C1:T155,5,FALSE)*1.05</f>
        <v>129.15</v>
      </c>
      <c r="G1853" s="182">
        <f>_xlfn.SUMIFS('HOLDS'!R1:R155,'HOLDS'!C1:C155,B1853)</f>
        <v>0</v>
      </c>
      <c r="H1853" s="185">
        <f>F1853*G1853</f>
        <v>0</v>
      </c>
      <c r="I1853" s="186">
        <f>'INFO'!$D$6</f>
        <v>0</v>
      </c>
      <c r="J1853" s="186">
        <f>'INFO'!$D$7</f>
        <v>0</v>
      </c>
      <c r="K1853" t="s" s="187">
        <f>'INFO'!$D$8</f>
      </c>
      <c r="L1853" s="186">
        <f>'INFO'!$D$9</f>
        <v>0</v>
      </c>
      <c r="M1853" s="186">
        <f>'INFO'!$D$10</f>
        <v>0</v>
      </c>
      <c r="N1853" t="s" s="187">
        <f>'INFO'!$D$11</f>
      </c>
      <c r="O1853" s="186">
        <f>'INFO'!$D$13</f>
        <v>0</v>
      </c>
      <c r="P1853" s="186">
        <f>'INFO'!$D$14</f>
        <v>0</v>
      </c>
      <c r="Q1853" t="s" s="187">
        <f>'INFO'!$D$15</f>
      </c>
      <c r="R1853" s="188">
        <f>'INFO'!$D$17</f>
      </c>
      <c r="S1853" t="s" s="187">
        <f>'INFO'!$D$18</f>
      </c>
      <c r="T1853" t="s" s="187">
        <f>'INFO'!$D$19</f>
      </c>
      <c r="U1853" s="186">
        <f>'INFO'!$D$22</f>
        <v>0</v>
      </c>
      <c r="V1853" s="186">
        <f>'INFO'!$D$23</f>
        <v>0</v>
      </c>
      <c r="W1853" t="s" s="187">
        <f>'INFO'!$D$24</f>
      </c>
      <c r="X1853" s="186">
        <f>'INFO'!$D$25</f>
        <v>0</v>
      </c>
      <c r="Y1853" s="186">
        <f>'INFO'!$D$26</f>
        <v>0</v>
      </c>
      <c r="Z1853" s="186">
        <f>'INFO'!$D$27</f>
        <v>0</v>
      </c>
      <c r="AA1853" t="s" s="187">
        <f>'INFO'!$D$28</f>
      </c>
      <c r="AB1853" s="186">
        <f>'INFO'!$D$29</f>
        <v>0</v>
      </c>
      <c r="AC1853" s="189">
        <f>'INFO'!$J$10</f>
        <v>0</v>
      </c>
      <c r="AD1853" s="186">
        <f>'INFO'!$J$9</f>
        <v>0</v>
      </c>
      <c r="AE1853" s="186">
        <f>IF($G$1845&gt;0,10*$G$1845/D1853,0)</f>
        <v>0</v>
      </c>
    </row>
    <row r="1854" ht="15.35" customHeight="1">
      <c r="A1854" t="s" s="180">
        <v>590</v>
      </c>
      <c r="B1854" t="s" s="180">
        <v>200</v>
      </c>
      <c r="C1854" s="181">
        <v>10137</v>
      </c>
      <c r="D1854" s="182">
        <f>_xlfn.SUMIFS('HOLDS'!R1:R155,'HOLDS'!C1:C155,B1854)+_xlfn.SUMIFS('HOLDS'!R1:R155,'HOLDS'!C1:C155,"CH.GR.RDGSET")</f>
        <v>0</v>
      </c>
      <c r="E1854" t="s" s="183">
        <v>10</v>
      </c>
      <c r="F1854" s="184">
        <f>VLOOKUP(B1854,'HOLDS'!C1:T155,5,FALSE)*1.05</f>
        <v>173.25</v>
      </c>
      <c r="G1854" s="182">
        <f>_xlfn.SUMIFS('HOLDS'!R1:R155,'HOLDS'!C1:C155,B1854)</f>
        <v>0</v>
      </c>
      <c r="H1854" s="185">
        <f>F1854*G1854</f>
        <v>0</v>
      </c>
      <c r="I1854" s="186">
        <f>'INFO'!$D$6</f>
        <v>0</v>
      </c>
      <c r="J1854" s="186">
        <f>'INFO'!$D$7</f>
        <v>0</v>
      </c>
      <c r="K1854" t="s" s="187">
        <f>'INFO'!$D$8</f>
      </c>
      <c r="L1854" s="186">
        <f>'INFO'!$D$9</f>
        <v>0</v>
      </c>
      <c r="M1854" s="186">
        <f>'INFO'!$D$10</f>
        <v>0</v>
      </c>
      <c r="N1854" t="s" s="187">
        <f>'INFO'!$D$11</f>
      </c>
      <c r="O1854" s="186">
        <f>'INFO'!$D$13</f>
        <v>0</v>
      </c>
      <c r="P1854" s="186">
        <f>'INFO'!$D$14</f>
        <v>0</v>
      </c>
      <c r="Q1854" t="s" s="187">
        <f>'INFO'!$D$15</f>
      </c>
      <c r="R1854" s="188">
        <f>'INFO'!$D$17</f>
      </c>
      <c r="S1854" t="s" s="187">
        <f>'INFO'!$D$18</f>
      </c>
      <c r="T1854" t="s" s="187">
        <f>'INFO'!$D$19</f>
      </c>
      <c r="U1854" s="186">
        <f>'INFO'!$D$22</f>
        <v>0</v>
      </c>
      <c r="V1854" s="186">
        <f>'INFO'!$D$23</f>
        <v>0</v>
      </c>
      <c r="W1854" t="s" s="187">
        <f>'INFO'!$D$24</f>
      </c>
      <c r="X1854" s="186">
        <f>'INFO'!$D$25</f>
        <v>0</v>
      </c>
      <c r="Y1854" s="186">
        <f>'INFO'!$D$26</f>
        <v>0</v>
      </c>
      <c r="Z1854" s="186">
        <f>'INFO'!$D$27</f>
        <v>0</v>
      </c>
      <c r="AA1854" t="s" s="187">
        <f>'INFO'!$D$28</f>
      </c>
      <c r="AB1854" s="186">
        <f>'INFO'!$D$29</f>
        <v>0</v>
      </c>
      <c r="AC1854" s="189">
        <f>'INFO'!$J$10</f>
        <v>0</v>
      </c>
      <c r="AD1854" s="186">
        <f>'INFO'!$J$9</f>
        <v>0</v>
      </c>
      <c r="AE1854" s="186">
        <f>IF($G$1845&gt;0,10*$G$1845/D1854,0)</f>
        <v>0</v>
      </c>
    </row>
    <row r="1855" ht="15.35" customHeight="1">
      <c r="A1855" t="s" s="180">
        <v>591</v>
      </c>
      <c r="B1855" t="s" s="180">
        <v>202</v>
      </c>
      <c r="C1855" s="181">
        <v>10137</v>
      </c>
      <c r="D1855" s="182">
        <f>_xlfn.SUMIFS('HOLDS'!R1:R155,'HOLDS'!C1:C155,B1855)+_xlfn.SUMIFS('HOLDS'!R1:R155,'HOLDS'!C1:C155,"CH.GR.RDGSET")</f>
        <v>0</v>
      </c>
      <c r="E1855" t="s" s="183">
        <v>10</v>
      </c>
      <c r="F1855" s="184">
        <f>VLOOKUP(B1855,'HOLDS'!C1:T155,5,FALSE)*1.05</f>
        <v>213.15</v>
      </c>
      <c r="G1855" s="182">
        <f>_xlfn.SUMIFS('HOLDS'!R1:R155,'HOLDS'!C1:C155,B1855)</f>
        <v>0</v>
      </c>
      <c r="H1855" s="185">
        <f>F1855*G1855</f>
        <v>0</v>
      </c>
      <c r="I1855" s="186">
        <f>'INFO'!$D$6</f>
        <v>0</v>
      </c>
      <c r="J1855" s="186">
        <f>'INFO'!$D$7</f>
        <v>0</v>
      </c>
      <c r="K1855" t="s" s="187">
        <f>'INFO'!$D$8</f>
      </c>
      <c r="L1855" s="186">
        <f>'INFO'!$D$9</f>
        <v>0</v>
      </c>
      <c r="M1855" s="186">
        <f>'INFO'!$D$10</f>
        <v>0</v>
      </c>
      <c r="N1855" t="s" s="187">
        <f>'INFO'!$D$11</f>
      </c>
      <c r="O1855" s="186">
        <f>'INFO'!$D$13</f>
        <v>0</v>
      </c>
      <c r="P1855" s="186">
        <f>'INFO'!$D$14</f>
        <v>0</v>
      </c>
      <c r="Q1855" t="s" s="187">
        <f>'INFO'!$D$15</f>
      </c>
      <c r="R1855" s="188">
        <f>'INFO'!$D$17</f>
      </c>
      <c r="S1855" t="s" s="187">
        <f>'INFO'!$D$18</f>
      </c>
      <c r="T1855" t="s" s="187">
        <f>'INFO'!$D$19</f>
      </c>
      <c r="U1855" s="186">
        <f>'INFO'!$D$22</f>
        <v>0</v>
      </c>
      <c r="V1855" s="186">
        <f>'INFO'!$D$23</f>
        <v>0</v>
      </c>
      <c r="W1855" t="s" s="187">
        <f>'INFO'!$D$24</f>
      </c>
      <c r="X1855" s="186">
        <f>'INFO'!$D$25</f>
        <v>0</v>
      </c>
      <c r="Y1855" s="186">
        <f>'INFO'!$D$26</f>
        <v>0</v>
      </c>
      <c r="Z1855" s="186">
        <f>'INFO'!$D$27</f>
        <v>0</v>
      </c>
      <c r="AA1855" t="s" s="187">
        <f>'INFO'!$D$28</f>
      </c>
      <c r="AB1855" s="186">
        <f>'INFO'!$D$29</f>
        <v>0</v>
      </c>
      <c r="AC1855" s="189">
        <f>'INFO'!$J$10</f>
        <v>0</v>
      </c>
      <c r="AD1855" s="186">
        <f>'INFO'!$J$9</f>
        <v>0</v>
      </c>
      <c r="AE1855" s="186">
        <f>IF($G$1845&gt;0,10*$G$1845/D1855,0)</f>
        <v>0</v>
      </c>
    </row>
    <row r="1856" ht="15.35" customHeight="1">
      <c r="A1856" t="s" s="180">
        <v>592</v>
      </c>
      <c r="B1856" t="s" s="180">
        <v>205</v>
      </c>
      <c r="C1856" s="181">
        <v>10137</v>
      </c>
      <c r="D1856" s="182">
        <f>_xlfn.SUMIFS('HOLDS'!R1:R155,'HOLDS'!C1:C155,B1856)+_xlfn.SUMIFS('HOLDS'!R1:R155,'HOLDS'!C1:C155,"CH.GR.RDGSET")</f>
        <v>0</v>
      </c>
      <c r="E1856" t="s" s="183">
        <v>10</v>
      </c>
      <c r="F1856" s="184">
        <f>VLOOKUP(B1856,'HOLDS'!C1:T155,5,FALSE)*1.05</f>
        <v>205.275</v>
      </c>
      <c r="G1856" s="182">
        <f>_xlfn.SUMIFS('HOLDS'!R1:R155,'HOLDS'!C1:C155,B1856)</f>
        <v>0</v>
      </c>
      <c r="H1856" s="185">
        <f>F1856*G1856</f>
        <v>0</v>
      </c>
      <c r="I1856" s="186">
        <f>'INFO'!$D$6</f>
        <v>0</v>
      </c>
      <c r="J1856" s="186">
        <f>'INFO'!$D$7</f>
        <v>0</v>
      </c>
      <c r="K1856" t="s" s="187">
        <f>'INFO'!$D$8</f>
      </c>
      <c r="L1856" s="186">
        <f>'INFO'!$D$9</f>
        <v>0</v>
      </c>
      <c r="M1856" s="186">
        <f>'INFO'!$D$10</f>
        <v>0</v>
      </c>
      <c r="N1856" t="s" s="187">
        <f>'INFO'!$D$11</f>
      </c>
      <c r="O1856" s="186">
        <f>'INFO'!$D$13</f>
        <v>0</v>
      </c>
      <c r="P1856" s="186">
        <f>'INFO'!$D$14</f>
        <v>0</v>
      </c>
      <c r="Q1856" t="s" s="187">
        <f>'INFO'!$D$15</f>
      </c>
      <c r="R1856" s="188">
        <f>'INFO'!$D$17</f>
      </c>
      <c r="S1856" t="s" s="187">
        <f>'INFO'!$D$18</f>
      </c>
      <c r="T1856" t="s" s="187">
        <f>'INFO'!$D$19</f>
      </c>
      <c r="U1856" s="186">
        <f>'INFO'!$D$22</f>
        <v>0</v>
      </c>
      <c r="V1856" s="186">
        <f>'INFO'!$D$23</f>
        <v>0</v>
      </c>
      <c r="W1856" t="s" s="187">
        <f>'INFO'!$D$24</f>
      </c>
      <c r="X1856" s="186">
        <f>'INFO'!$D$25</f>
        <v>0</v>
      </c>
      <c r="Y1856" s="186">
        <f>'INFO'!$D$26</f>
        <v>0</v>
      </c>
      <c r="Z1856" s="186">
        <f>'INFO'!$D$27</f>
        <v>0</v>
      </c>
      <c r="AA1856" t="s" s="187">
        <f>'INFO'!$D$28</f>
      </c>
      <c r="AB1856" s="186">
        <f>'INFO'!$D$29</f>
        <v>0</v>
      </c>
      <c r="AC1856" s="189">
        <f>'INFO'!$J$10</f>
        <v>0</v>
      </c>
      <c r="AD1856" s="186">
        <f>'INFO'!$J$9</f>
        <v>0</v>
      </c>
      <c r="AE1856" s="186">
        <f>IF($G$1845&gt;0,10*$G$1845/D1856,0)</f>
        <v>0</v>
      </c>
    </row>
    <row r="1857" ht="15.35" customHeight="1">
      <c r="A1857" t="s" s="180">
        <v>593</v>
      </c>
      <c r="B1857" t="s" s="180">
        <v>207</v>
      </c>
      <c r="C1857" s="181">
        <v>10137</v>
      </c>
      <c r="D1857" s="182">
        <f>_xlfn.SUMIFS('HOLDS'!R1:R155,'HOLDS'!C1:C155,B1857)+_xlfn.SUMIFS('HOLDS'!R1:R155,'HOLDS'!C1:C155,"CH.GR.RDGSET")</f>
        <v>0</v>
      </c>
      <c r="E1857" t="s" s="183">
        <v>10</v>
      </c>
      <c r="F1857" s="184">
        <f>VLOOKUP(B1857,'HOLDS'!C1:T155,5,FALSE)*1.05</f>
        <v>248.85</v>
      </c>
      <c r="G1857" s="182">
        <f>_xlfn.SUMIFS('HOLDS'!R1:R155,'HOLDS'!C1:C155,B1857)</f>
        <v>0</v>
      </c>
      <c r="H1857" s="185">
        <f>F1857*G1857</f>
        <v>0</v>
      </c>
      <c r="I1857" s="186">
        <f>'INFO'!$D$6</f>
        <v>0</v>
      </c>
      <c r="J1857" s="186">
        <f>'INFO'!$D$7</f>
        <v>0</v>
      </c>
      <c r="K1857" t="s" s="187">
        <f>'INFO'!$D$8</f>
      </c>
      <c r="L1857" s="186">
        <f>'INFO'!$D$9</f>
        <v>0</v>
      </c>
      <c r="M1857" s="186">
        <f>'INFO'!$D$10</f>
        <v>0</v>
      </c>
      <c r="N1857" t="s" s="187">
        <f>'INFO'!$D$11</f>
      </c>
      <c r="O1857" s="186">
        <f>'INFO'!$D$13</f>
        <v>0</v>
      </c>
      <c r="P1857" s="186">
        <f>'INFO'!$D$14</f>
        <v>0</v>
      </c>
      <c r="Q1857" t="s" s="187">
        <f>'INFO'!$D$15</f>
      </c>
      <c r="R1857" s="188">
        <f>'INFO'!$D$17</f>
      </c>
      <c r="S1857" t="s" s="187">
        <f>'INFO'!$D$18</f>
      </c>
      <c r="T1857" t="s" s="187">
        <f>'INFO'!$D$19</f>
      </c>
      <c r="U1857" s="186">
        <f>'INFO'!$D$22</f>
        <v>0</v>
      </c>
      <c r="V1857" s="186">
        <f>'INFO'!$D$23</f>
        <v>0</v>
      </c>
      <c r="W1857" t="s" s="187">
        <f>'INFO'!$D$24</f>
      </c>
      <c r="X1857" s="186">
        <f>'INFO'!$D$25</f>
        <v>0</v>
      </c>
      <c r="Y1857" s="186">
        <f>'INFO'!$D$26</f>
        <v>0</v>
      </c>
      <c r="Z1857" s="186">
        <f>'INFO'!$D$27</f>
        <v>0</v>
      </c>
      <c r="AA1857" t="s" s="187">
        <f>'INFO'!$D$28</f>
      </c>
      <c r="AB1857" s="186">
        <f>'INFO'!$D$29</f>
        <v>0</v>
      </c>
      <c r="AC1857" s="189">
        <f>'INFO'!$J$10</f>
        <v>0</v>
      </c>
      <c r="AD1857" s="186">
        <f>'INFO'!$J$9</f>
        <v>0</v>
      </c>
      <c r="AE1857" s="186">
        <f>IF($G$1845&gt;0,10*$G$1845/D1857,0)</f>
        <v>0</v>
      </c>
    </row>
    <row r="1858" ht="15.35" customHeight="1">
      <c r="A1858" t="s" s="180">
        <v>594</v>
      </c>
      <c r="B1858" t="s" s="180">
        <v>209</v>
      </c>
      <c r="C1858" s="181">
        <v>10137</v>
      </c>
      <c r="D1858" s="182">
        <f>_xlfn.SUMIFS('HOLDS'!R1:R155,'HOLDS'!C1:C155,B1858)+_xlfn.SUMIFS('HOLDS'!R1:R155,'HOLDS'!C1:C155,"CH.GR.RDGSET")</f>
        <v>0</v>
      </c>
      <c r="E1858" t="s" s="183">
        <v>10</v>
      </c>
      <c r="F1858" s="184">
        <f>VLOOKUP(B1858,'HOLDS'!C1:T155,5,FALSE)*1.05</f>
        <v>221.025</v>
      </c>
      <c r="G1858" s="182">
        <f>_xlfn.SUMIFS('HOLDS'!R1:R155,'HOLDS'!C1:C155,B1858)</f>
        <v>0</v>
      </c>
      <c r="H1858" s="185">
        <f>F1858*G1858</f>
        <v>0</v>
      </c>
      <c r="I1858" s="186">
        <f>'INFO'!$D$6</f>
        <v>0</v>
      </c>
      <c r="J1858" s="186">
        <f>'INFO'!$D$7</f>
        <v>0</v>
      </c>
      <c r="K1858" t="s" s="187">
        <f>'INFO'!$D$8</f>
      </c>
      <c r="L1858" s="186">
        <f>'INFO'!$D$9</f>
        <v>0</v>
      </c>
      <c r="M1858" s="186">
        <f>'INFO'!$D$10</f>
        <v>0</v>
      </c>
      <c r="N1858" t="s" s="187">
        <f>'INFO'!$D$11</f>
      </c>
      <c r="O1858" s="186">
        <f>'INFO'!$D$13</f>
        <v>0</v>
      </c>
      <c r="P1858" s="186">
        <f>'INFO'!$D$14</f>
        <v>0</v>
      </c>
      <c r="Q1858" t="s" s="187">
        <f>'INFO'!$D$15</f>
      </c>
      <c r="R1858" s="188">
        <f>'INFO'!$D$17</f>
      </c>
      <c r="S1858" t="s" s="187">
        <f>'INFO'!$D$18</f>
      </c>
      <c r="T1858" t="s" s="187">
        <f>'INFO'!$D$19</f>
      </c>
      <c r="U1858" s="186">
        <f>'INFO'!$D$22</f>
        <v>0</v>
      </c>
      <c r="V1858" s="186">
        <f>'INFO'!$D$23</f>
        <v>0</v>
      </c>
      <c r="W1858" t="s" s="187">
        <f>'INFO'!$D$24</f>
      </c>
      <c r="X1858" s="186">
        <f>'INFO'!$D$25</f>
        <v>0</v>
      </c>
      <c r="Y1858" s="186">
        <f>'INFO'!$D$26</f>
        <v>0</v>
      </c>
      <c r="Z1858" s="186">
        <f>'INFO'!$D$27</f>
        <v>0</v>
      </c>
      <c r="AA1858" t="s" s="187">
        <f>'INFO'!$D$28</f>
      </c>
      <c r="AB1858" s="186">
        <f>'INFO'!$D$29</f>
        <v>0</v>
      </c>
      <c r="AC1858" s="189">
        <f>'INFO'!$J$10</f>
        <v>0</v>
      </c>
      <c r="AD1858" s="186">
        <f>'INFO'!$J$9</f>
        <v>0</v>
      </c>
      <c r="AE1858" s="186">
        <f>IF($G$1845&gt;0,10*$G$1845/D1858,0)</f>
        <v>0</v>
      </c>
    </row>
    <row r="1859" ht="15.35" customHeight="1">
      <c r="A1859" t="s" s="180">
        <v>595</v>
      </c>
      <c r="B1859" t="s" s="180">
        <v>211</v>
      </c>
      <c r="C1859" s="181">
        <v>10137</v>
      </c>
      <c r="D1859" s="182">
        <f>_xlfn.SUMIFS('HOLDS'!R1:R155,'HOLDS'!C1:C155,B1859)+_xlfn.SUMIFS('HOLDS'!R1:R155,'HOLDS'!C1:C155,"CH.GR.RDGSET")</f>
        <v>0</v>
      </c>
      <c r="E1859" t="s" s="183">
        <v>10</v>
      </c>
      <c r="F1859" s="184">
        <f>VLOOKUP(B1859,'HOLDS'!C1:T155,5,FALSE)*1.05</f>
        <v>222.6</v>
      </c>
      <c r="G1859" s="182">
        <f>_xlfn.SUMIFS('HOLDS'!R1:R155,'HOLDS'!C1:C155,B1859)</f>
        <v>0</v>
      </c>
      <c r="H1859" s="185">
        <f>F1859*G1859</f>
        <v>0</v>
      </c>
      <c r="I1859" s="186">
        <f>'INFO'!$D$6</f>
        <v>0</v>
      </c>
      <c r="J1859" s="186">
        <f>'INFO'!$D$7</f>
        <v>0</v>
      </c>
      <c r="K1859" t="s" s="187">
        <f>'INFO'!$D$8</f>
      </c>
      <c r="L1859" s="186">
        <f>'INFO'!$D$9</f>
        <v>0</v>
      </c>
      <c r="M1859" s="186">
        <f>'INFO'!$D$10</f>
        <v>0</v>
      </c>
      <c r="N1859" t="s" s="187">
        <f>'INFO'!$D$11</f>
      </c>
      <c r="O1859" s="186">
        <f>'INFO'!$D$13</f>
        <v>0</v>
      </c>
      <c r="P1859" s="186">
        <f>'INFO'!$D$14</f>
        <v>0</v>
      </c>
      <c r="Q1859" t="s" s="187">
        <f>'INFO'!$D$15</f>
      </c>
      <c r="R1859" s="188">
        <f>'INFO'!$D$17</f>
      </c>
      <c r="S1859" t="s" s="187">
        <f>'INFO'!$D$18</f>
      </c>
      <c r="T1859" t="s" s="187">
        <f>'INFO'!$D$19</f>
      </c>
      <c r="U1859" s="186">
        <f>'INFO'!$D$22</f>
        <v>0</v>
      </c>
      <c r="V1859" s="186">
        <f>'INFO'!$D$23</f>
        <v>0</v>
      </c>
      <c r="W1859" t="s" s="187">
        <f>'INFO'!$D$24</f>
      </c>
      <c r="X1859" s="186">
        <f>'INFO'!$D$25</f>
        <v>0</v>
      </c>
      <c r="Y1859" s="186">
        <f>'INFO'!$D$26</f>
        <v>0</v>
      </c>
      <c r="Z1859" s="186">
        <f>'INFO'!$D$27</f>
        <v>0</v>
      </c>
      <c r="AA1859" t="s" s="187">
        <f>'INFO'!$D$28</f>
      </c>
      <c r="AB1859" s="186">
        <f>'INFO'!$D$29</f>
        <v>0</v>
      </c>
      <c r="AC1859" s="189">
        <f>'INFO'!$J$10</f>
        <v>0</v>
      </c>
      <c r="AD1859" s="186">
        <f>'INFO'!$J$9</f>
        <v>0</v>
      </c>
      <c r="AE1859" s="186">
        <f>IF($G$1845&gt;0,10*$G$1845/D1859,0)</f>
        <v>0</v>
      </c>
    </row>
    <row r="1860" ht="15.35" customHeight="1">
      <c r="A1860" t="s" s="180">
        <v>596</v>
      </c>
      <c r="B1860" t="s" s="180">
        <v>213</v>
      </c>
      <c r="C1860" s="181">
        <v>10137</v>
      </c>
      <c r="D1860" s="182">
        <f>_xlfn.SUMIFS('HOLDS'!R1:R155,'HOLDS'!C1:C155,B1860)+_xlfn.SUMIFS('HOLDS'!R1:R155,'HOLDS'!C1:C155,"CH.GR.RDGSET")</f>
        <v>0</v>
      </c>
      <c r="E1860" t="s" s="183">
        <v>10</v>
      </c>
      <c r="F1860" s="184">
        <f>VLOOKUP(B1860,'HOLDS'!C1:T155,5,FALSE)*1.05</f>
        <v>162.75</v>
      </c>
      <c r="G1860" s="182">
        <f>_xlfn.SUMIFS('HOLDS'!R1:R155,'HOLDS'!C1:C155,B1860)</f>
        <v>0</v>
      </c>
      <c r="H1860" s="185">
        <f>F1860*G1860</f>
        <v>0</v>
      </c>
      <c r="I1860" s="186">
        <f>'INFO'!$D$6</f>
        <v>0</v>
      </c>
      <c r="J1860" s="186">
        <f>'INFO'!$D$7</f>
        <v>0</v>
      </c>
      <c r="K1860" t="s" s="187">
        <f>'INFO'!$D$8</f>
      </c>
      <c r="L1860" s="186">
        <f>'INFO'!$D$9</f>
        <v>0</v>
      </c>
      <c r="M1860" s="186">
        <f>'INFO'!$D$10</f>
        <v>0</v>
      </c>
      <c r="N1860" t="s" s="187">
        <f>'INFO'!$D$11</f>
      </c>
      <c r="O1860" s="186">
        <f>'INFO'!$D$13</f>
        <v>0</v>
      </c>
      <c r="P1860" s="186">
        <f>'INFO'!$D$14</f>
        <v>0</v>
      </c>
      <c r="Q1860" t="s" s="187">
        <f>'INFO'!$D$15</f>
      </c>
      <c r="R1860" s="188">
        <f>'INFO'!$D$17</f>
      </c>
      <c r="S1860" t="s" s="187">
        <f>'INFO'!$D$18</f>
      </c>
      <c r="T1860" t="s" s="187">
        <f>'INFO'!$D$19</f>
      </c>
      <c r="U1860" s="186">
        <f>'INFO'!$D$22</f>
        <v>0</v>
      </c>
      <c r="V1860" s="186">
        <f>'INFO'!$D$23</f>
        <v>0</v>
      </c>
      <c r="W1860" t="s" s="187">
        <f>'INFO'!$D$24</f>
      </c>
      <c r="X1860" s="186">
        <f>'INFO'!$D$25</f>
        <v>0</v>
      </c>
      <c r="Y1860" s="186">
        <f>'INFO'!$D$26</f>
        <v>0</v>
      </c>
      <c r="Z1860" s="186">
        <f>'INFO'!$D$27</f>
        <v>0</v>
      </c>
      <c r="AA1860" t="s" s="187">
        <f>'INFO'!$D$28</f>
      </c>
      <c r="AB1860" s="186">
        <f>'INFO'!$D$29</f>
        <v>0</v>
      </c>
      <c r="AC1860" s="189">
        <f>'INFO'!$J$10</f>
        <v>0</v>
      </c>
      <c r="AD1860" s="186">
        <f>'INFO'!$J$9</f>
        <v>0</v>
      </c>
      <c r="AE1860" s="186">
        <f>IF($G$1845&gt;0,10*$G$1845/D1860,0)</f>
        <v>0</v>
      </c>
    </row>
    <row r="1861" ht="15.35" customHeight="1">
      <c r="A1861" t="s" s="180">
        <v>597</v>
      </c>
      <c r="B1861" t="s" s="180">
        <v>215</v>
      </c>
      <c r="C1861" s="181">
        <v>10137</v>
      </c>
      <c r="D1861" s="182">
        <f>_xlfn.SUMIFS('HOLDS'!R1:R155,'HOLDS'!C1:C155,B1861)+_xlfn.SUMIFS('HOLDS'!R1:R155,'HOLDS'!C1:C155,"CH.GR.RDGSET")</f>
        <v>0</v>
      </c>
      <c r="E1861" t="s" s="183">
        <v>10</v>
      </c>
      <c r="F1861" s="184">
        <f>VLOOKUP(B1861,'HOLDS'!C1:T155,5,FALSE)*1.05</f>
        <v>161.175</v>
      </c>
      <c r="G1861" s="182">
        <f>_xlfn.SUMIFS('HOLDS'!R1:R155,'HOLDS'!C1:C155,B1861)</f>
        <v>0</v>
      </c>
      <c r="H1861" s="185">
        <f>F1861*G1861</f>
        <v>0</v>
      </c>
      <c r="I1861" s="186">
        <f>'INFO'!$D$6</f>
        <v>0</v>
      </c>
      <c r="J1861" s="186">
        <f>'INFO'!$D$7</f>
        <v>0</v>
      </c>
      <c r="K1861" t="s" s="187">
        <f>'INFO'!$D$8</f>
      </c>
      <c r="L1861" s="186">
        <f>'INFO'!$D$9</f>
        <v>0</v>
      </c>
      <c r="M1861" s="186">
        <f>'INFO'!$D$10</f>
        <v>0</v>
      </c>
      <c r="N1861" t="s" s="187">
        <f>'INFO'!$D$11</f>
      </c>
      <c r="O1861" s="186">
        <f>'INFO'!$D$13</f>
        <v>0</v>
      </c>
      <c r="P1861" s="186">
        <f>'INFO'!$D$14</f>
        <v>0</v>
      </c>
      <c r="Q1861" t="s" s="187">
        <f>'INFO'!$D$15</f>
      </c>
      <c r="R1861" s="188">
        <f>'INFO'!$D$17</f>
      </c>
      <c r="S1861" t="s" s="187">
        <f>'INFO'!$D$18</f>
      </c>
      <c r="T1861" t="s" s="187">
        <f>'INFO'!$D$19</f>
      </c>
      <c r="U1861" s="186">
        <f>'INFO'!$D$22</f>
        <v>0</v>
      </c>
      <c r="V1861" s="186">
        <f>'INFO'!$D$23</f>
        <v>0</v>
      </c>
      <c r="W1861" t="s" s="187">
        <f>'INFO'!$D$24</f>
      </c>
      <c r="X1861" s="186">
        <f>'INFO'!$D$25</f>
        <v>0</v>
      </c>
      <c r="Y1861" s="186">
        <f>'INFO'!$D$26</f>
        <v>0</v>
      </c>
      <c r="Z1861" s="186">
        <f>'INFO'!$D$27</f>
        <v>0</v>
      </c>
      <c r="AA1861" t="s" s="187">
        <f>'INFO'!$D$28</f>
      </c>
      <c r="AB1861" s="186">
        <f>'INFO'!$D$29</f>
        <v>0</v>
      </c>
      <c r="AC1861" s="189">
        <f>'INFO'!$J$10</f>
        <v>0</v>
      </c>
      <c r="AD1861" s="186">
        <f>'INFO'!$J$9</f>
        <v>0</v>
      </c>
      <c r="AE1861" s="186">
        <f>IF($G$1845&gt;0,10*$G$1845/D1861,0)</f>
        <v>0</v>
      </c>
    </row>
    <row r="1862" ht="15.35" customHeight="1">
      <c r="A1862" t="s" s="180">
        <v>598</v>
      </c>
      <c r="B1862" t="s" s="180">
        <v>217</v>
      </c>
      <c r="C1862" s="181">
        <v>10137</v>
      </c>
      <c r="D1862" s="182">
        <f>_xlfn.SUMIFS('HOLDS'!R1:R155,'HOLDS'!C1:C155,B1862)+_xlfn.SUMIFS('HOLDS'!R1:R155,'HOLDS'!C1:C155,"CH.GR.RDGSET")</f>
        <v>0</v>
      </c>
      <c r="E1862" t="s" s="183">
        <v>10</v>
      </c>
      <c r="F1862" s="184">
        <f>VLOOKUP(B1862,'HOLDS'!C1:T155,5,FALSE)*1.05</f>
        <v>170.1</v>
      </c>
      <c r="G1862" s="182">
        <f>_xlfn.SUMIFS('HOLDS'!R1:R155,'HOLDS'!C1:C155,B1862)</f>
        <v>0</v>
      </c>
      <c r="H1862" s="185">
        <f>F1862*G1862</f>
        <v>0</v>
      </c>
      <c r="I1862" s="186">
        <f>'INFO'!$D$6</f>
        <v>0</v>
      </c>
      <c r="J1862" s="186">
        <f>'INFO'!$D$7</f>
        <v>0</v>
      </c>
      <c r="K1862" t="s" s="187">
        <f>'INFO'!$D$8</f>
      </c>
      <c r="L1862" s="186">
        <f>'INFO'!$D$9</f>
        <v>0</v>
      </c>
      <c r="M1862" s="186">
        <f>'INFO'!$D$10</f>
        <v>0</v>
      </c>
      <c r="N1862" t="s" s="187">
        <f>'INFO'!$D$11</f>
      </c>
      <c r="O1862" s="186">
        <f>'INFO'!$D$13</f>
        <v>0</v>
      </c>
      <c r="P1862" s="186">
        <f>'INFO'!$D$14</f>
        <v>0</v>
      </c>
      <c r="Q1862" t="s" s="187">
        <f>'INFO'!$D$15</f>
      </c>
      <c r="R1862" s="188">
        <f>'INFO'!$D$17</f>
      </c>
      <c r="S1862" t="s" s="187">
        <f>'INFO'!$D$18</f>
      </c>
      <c r="T1862" t="s" s="187">
        <f>'INFO'!$D$19</f>
      </c>
      <c r="U1862" s="186">
        <f>'INFO'!$D$22</f>
        <v>0</v>
      </c>
      <c r="V1862" s="186">
        <f>'INFO'!$D$23</f>
        <v>0</v>
      </c>
      <c r="W1862" t="s" s="187">
        <f>'INFO'!$D$24</f>
      </c>
      <c r="X1862" s="186">
        <f>'INFO'!$D$25</f>
        <v>0</v>
      </c>
      <c r="Y1862" s="186">
        <f>'INFO'!$D$26</f>
        <v>0</v>
      </c>
      <c r="Z1862" s="186">
        <f>'INFO'!$D$27</f>
        <v>0</v>
      </c>
      <c r="AA1862" t="s" s="187">
        <f>'INFO'!$D$28</f>
      </c>
      <c r="AB1862" s="186">
        <f>'INFO'!$D$29</f>
        <v>0</v>
      </c>
      <c r="AC1862" s="189">
        <f>'INFO'!$J$10</f>
        <v>0</v>
      </c>
      <c r="AD1862" s="186">
        <f>'INFO'!$J$9</f>
        <v>0</v>
      </c>
      <c r="AE1862" s="186">
        <f>IF($G$1845&gt;0,10*$G$1845/D1862,0)</f>
        <v>0</v>
      </c>
    </row>
    <row r="1863" ht="15.35" customHeight="1">
      <c r="A1863" t="s" s="180">
        <v>599</v>
      </c>
      <c r="B1863" t="s" s="180">
        <v>219</v>
      </c>
      <c r="C1863" s="181">
        <v>10137</v>
      </c>
      <c r="D1863" s="182">
        <f>_xlfn.SUMIFS('HOLDS'!R1:R155,'HOLDS'!C1:C155,B1863)+_xlfn.SUMIFS('HOLDS'!R1:R155,'HOLDS'!C1:C155,"CH.GR.RDGSET")</f>
        <v>0</v>
      </c>
      <c r="E1863" t="s" s="183">
        <v>10</v>
      </c>
      <c r="F1863" s="184">
        <f>VLOOKUP(B1863,'HOLDS'!C1:T155,5,FALSE)*1.05</f>
        <v>214.725</v>
      </c>
      <c r="G1863" s="182">
        <f>_xlfn.SUMIFS('HOLDS'!R1:R155,'HOLDS'!C1:C155,B1863)</f>
        <v>0</v>
      </c>
      <c r="H1863" s="185">
        <f>F1863*G1863</f>
        <v>0</v>
      </c>
      <c r="I1863" s="186">
        <f>'INFO'!$D$6</f>
        <v>0</v>
      </c>
      <c r="J1863" s="186">
        <f>'INFO'!$D$7</f>
        <v>0</v>
      </c>
      <c r="K1863" t="s" s="187">
        <f>'INFO'!$D$8</f>
      </c>
      <c r="L1863" s="186">
        <f>'INFO'!$D$9</f>
        <v>0</v>
      </c>
      <c r="M1863" s="186">
        <f>'INFO'!$D$10</f>
        <v>0</v>
      </c>
      <c r="N1863" t="s" s="187">
        <f>'INFO'!$D$11</f>
      </c>
      <c r="O1863" s="186">
        <f>'INFO'!$D$13</f>
        <v>0</v>
      </c>
      <c r="P1863" s="186">
        <f>'INFO'!$D$14</f>
        <v>0</v>
      </c>
      <c r="Q1863" t="s" s="187">
        <f>'INFO'!$D$15</f>
      </c>
      <c r="R1863" s="188">
        <f>'INFO'!$D$17</f>
      </c>
      <c r="S1863" t="s" s="187">
        <f>'INFO'!$D$18</f>
      </c>
      <c r="T1863" t="s" s="187">
        <f>'INFO'!$D$19</f>
      </c>
      <c r="U1863" s="186">
        <f>'INFO'!$D$22</f>
        <v>0</v>
      </c>
      <c r="V1863" s="186">
        <f>'INFO'!$D$23</f>
        <v>0</v>
      </c>
      <c r="W1863" t="s" s="187">
        <f>'INFO'!$D$24</f>
      </c>
      <c r="X1863" s="186">
        <f>'INFO'!$D$25</f>
        <v>0</v>
      </c>
      <c r="Y1863" s="186">
        <f>'INFO'!$D$26</f>
        <v>0</v>
      </c>
      <c r="Z1863" s="186">
        <f>'INFO'!$D$27</f>
        <v>0</v>
      </c>
      <c r="AA1863" t="s" s="187">
        <f>'INFO'!$D$28</f>
      </c>
      <c r="AB1863" s="186">
        <f>'INFO'!$D$29</f>
        <v>0</v>
      </c>
      <c r="AC1863" s="189">
        <f>'INFO'!$J$10</f>
        <v>0</v>
      </c>
      <c r="AD1863" s="186">
        <f>'INFO'!$J$9</f>
        <v>0</v>
      </c>
      <c r="AE1863" s="186">
        <f>IF($G$1845&gt;0,10*$G$1845/D1863,0)</f>
        <v>0</v>
      </c>
    </row>
    <row r="1864" ht="15.35" customHeight="1">
      <c r="A1864" t="s" s="180">
        <v>600</v>
      </c>
      <c r="B1864" t="s" s="180">
        <v>221</v>
      </c>
      <c r="C1864" s="181">
        <v>10137</v>
      </c>
      <c r="D1864" s="182">
        <f>_xlfn.SUMIFS('HOLDS'!R1:R155,'HOLDS'!C1:C155,B1864)+_xlfn.SUMIFS('HOLDS'!R1:R155,'HOLDS'!C1:C155,"CH.GR.RDGSET")</f>
        <v>0</v>
      </c>
      <c r="E1864" t="s" s="183">
        <v>10</v>
      </c>
      <c r="F1864" s="184">
        <f>VLOOKUP(B1864,'HOLDS'!C1:T155,5,FALSE)*1.05</f>
        <v>202.65</v>
      </c>
      <c r="G1864" s="182">
        <f>_xlfn.SUMIFS('HOLDS'!R1:R155,'HOLDS'!C1:C155,B1864)</f>
        <v>0</v>
      </c>
      <c r="H1864" s="185">
        <f>F1864*G1864</f>
        <v>0</v>
      </c>
      <c r="I1864" s="186">
        <f>'INFO'!$D$6</f>
        <v>0</v>
      </c>
      <c r="J1864" s="186">
        <f>'INFO'!$D$7</f>
        <v>0</v>
      </c>
      <c r="K1864" t="s" s="187">
        <f>'INFO'!$D$8</f>
      </c>
      <c r="L1864" s="186">
        <f>'INFO'!$D$9</f>
        <v>0</v>
      </c>
      <c r="M1864" s="186">
        <f>'INFO'!$D$10</f>
        <v>0</v>
      </c>
      <c r="N1864" t="s" s="187">
        <f>'INFO'!$D$11</f>
      </c>
      <c r="O1864" s="186">
        <f>'INFO'!$D$13</f>
        <v>0</v>
      </c>
      <c r="P1864" s="186">
        <f>'INFO'!$D$14</f>
        <v>0</v>
      </c>
      <c r="Q1864" t="s" s="187">
        <f>'INFO'!$D$15</f>
      </c>
      <c r="R1864" s="188">
        <f>'INFO'!$D$17</f>
      </c>
      <c r="S1864" t="s" s="187">
        <f>'INFO'!$D$18</f>
      </c>
      <c r="T1864" t="s" s="187">
        <f>'INFO'!$D$19</f>
      </c>
      <c r="U1864" s="186">
        <f>'INFO'!$D$22</f>
        <v>0</v>
      </c>
      <c r="V1864" s="186">
        <f>'INFO'!$D$23</f>
        <v>0</v>
      </c>
      <c r="W1864" t="s" s="187">
        <f>'INFO'!$D$24</f>
      </c>
      <c r="X1864" s="186">
        <f>'INFO'!$D$25</f>
        <v>0</v>
      </c>
      <c r="Y1864" s="186">
        <f>'INFO'!$D$26</f>
        <v>0</v>
      </c>
      <c r="Z1864" s="186">
        <f>'INFO'!$D$27</f>
        <v>0</v>
      </c>
      <c r="AA1864" t="s" s="187">
        <f>'INFO'!$D$28</f>
      </c>
      <c r="AB1864" s="186">
        <f>'INFO'!$D$29</f>
        <v>0</v>
      </c>
      <c r="AC1864" s="189">
        <f>'INFO'!$J$10</f>
        <v>0</v>
      </c>
      <c r="AD1864" s="186">
        <f>'INFO'!$J$9</f>
        <v>0</v>
      </c>
      <c r="AE1864" s="186">
        <f>IF($G$1845&gt;0,10*$G$1845/D1864,0)</f>
        <v>0</v>
      </c>
    </row>
    <row r="1865" ht="15.35" customHeight="1">
      <c r="A1865" t="s" s="180">
        <v>601</v>
      </c>
      <c r="B1865" t="s" s="180">
        <v>223</v>
      </c>
      <c r="C1865" s="181">
        <v>10137</v>
      </c>
      <c r="D1865" s="182">
        <f>_xlfn.SUMIFS('HOLDS'!R1:R155,'HOLDS'!C1:C155,B1865)+_xlfn.SUMIFS('HOLDS'!R1:R155,'HOLDS'!C1:C155,"CH.GR.RDGSET")</f>
        <v>0</v>
      </c>
      <c r="E1865" t="s" s="183">
        <v>10</v>
      </c>
      <c r="F1865" s="184">
        <f>VLOOKUP(B1865,'HOLDS'!C1:T155,5,FALSE)*1.05</f>
        <v>168.525</v>
      </c>
      <c r="G1865" s="182">
        <f>_xlfn.SUMIFS('HOLDS'!R1:R155,'HOLDS'!C1:C155,B1865)</f>
        <v>0</v>
      </c>
      <c r="H1865" s="185">
        <f>F1865*G1865</f>
        <v>0</v>
      </c>
      <c r="I1865" s="186">
        <f>'INFO'!$D$6</f>
        <v>0</v>
      </c>
      <c r="J1865" s="186">
        <f>'INFO'!$D$7</f>
        <v>0</v>
      </c>
      <c r="K1865" t="s" s="187">
        <f>'INFO'!$D$8</f>
      </c>
      <c r="L1865" s="186">
        <f>'INFO'!$D$9</f>
        <v>0</v>
      </c>
      <c r="M1865" s="186">
        <f>'INFO'!$D$10</f>
        <v>0</v>
      </c>
      <c r="N1865" t="s" s="187">
        <f>'INFO'!$D$11</f>
      </c>
      <c r="O1865" s="186">
        <f>'INFO'!$D$13</f>
        <v>0</v>
      </c>
      <c r="P1865" s="186">
        <f>'INFO'!$D$14</f>
        <v>0</v>
      </c>
      <c r="Q1865" t="s" s="187">
        <f>'INFO'!$D$15</f>
      </c>
      <c r="R1865" s="188">
        <f>'INFO'!$D$17</f>
      </c>
      <c r="S1865" t="s" s="187">
        <f>'INFO'!$D$18</f>
      </c>
      <c r="T1865" t="s" s="187">
        <f>'INFO'!$D$19</f>
      </c>
      <c r="U1865" s="186">
        <f>'INFO'!$D$22</f>
        <v>0</v>
      </c>
      <c r="V1865" s="186">
        <f>'INFO'!$D$23</f>
        <v>0</v>
      </c>
      <c r="W1865" t="s" s="187">
        <f>'INFO'!$D$24</f>
      </c>
      <c r="X1865" s="186">
        <f>'INFO'!$D$25</f>
        <v>0</v>
      </c>
      <c r="Y1865" s="186">
        <f>'INFO'!$D$26</f>
        <v>0</v>
      </c>
      <c r="Z1865" s="186">
        <f>'INFO'!$D$27</f>
        <v>0</v>
      </c>
      <c r="AA1865" t="s" s="187">
        <f>'INFO'!$D$28</f>
      </c>
      <c r="AB1865" s="186">
        <f>'INFO'!$D$29</f>
        <v>0</v>
      </c>
      <c r="AC1865" s="189">
        <f>'INFO'!$J$10</f>
        <v>0</v>
      </c>
      <c r="AD1865" s="186">
        <f>'INFO'!$J$9</f>
        <v>0</v>
      </c>
      <c r="AE1865" s="186">
        <f>IF($G$1845&gt;0,10*$G$1845/D1865,0)</f>
        <v>0</v>
      </c>
    </row>
    <row r="1866" ht="15.35" customHeight="1">
      <c r="A1866" t="s" s="180">
        <v>602</v>
      </c>
      <c r="B1866" t="s" s="180">
        <v>225</v>
      </c>
      <c r="C1866" s="181">
        <v>10137</v>
      </c>
      <c r="D1866" s="182">
        <f>_xlfn.SUMIFS('HOLDS'!R1:R155,'HOLDS'!C1:C155,B1866)+_xlfn.SUMIFS('HOLDS'!R1:R155,'HOLDS'!C1:C155,"CH.GR.RDGSET")</f>
        <v>0</v>
      </c>
      <c r="E1866" t="s" s="183">
        <v>10</v>
      </c>
      <c r="F1866" s="184">
        <f>VLOOKUP(B1866,'HOLDS'!C1:T155,5,FALSE)*1.05</f>
        <v>191.1</v>
      </c>
      <c r="G1866" s="182">
        <f>_xlfn.SUMIFS('HOLDS'!R1:R155,'HOLDS'!C1:C155,B1866)</f>
        <v>0</v>
      </c>
      <c r="H1866" s="185">
        <f>F1866*G1866</f>
        <v>0</v>
      </c>
      <c r="I1866" s="186">
        <f>'INFO'!$D$6</f>
        <v>0</v>
      </c>
      <c r="J1866" s="186">
        <f>'INFO'!$D$7</f>
        <v>0</v>
      </c>
      <c r="K1866" t="s" s="187">
        <f>'INFO'!$D$8</f>
      </c>
      <c r="L1866" s="186">
        <f>'INFO'!$D$9</f>
        <v>0</v>
      </c>
      <c r="M1866" s="186">
        <f>'INFO'!$D$10</f>
        <v>0</v>
      </c>
      <c r="N1866" t="s" s="187">
        <f>'INFO'!$D$11</f>
      </c>
      <c r="O1866" s="186">
        <f>'INFO'!$D$13</f>
        <v>0</v>
      </c>
      <c r="P1866" s="186">
        <f>'INFO'!$D$14</f>
        <v>0</v>
      </c>
      <c r="Q1866" t="s" s="187">
        <f>'INFO'!$D$15</f>
      </c>
      <c r="R1866" s="188">
        <f>'INFO'!$D$17</f>
      </c>
      <c r="S1866" t="s" s="187">
        <f>'INFO'!$D$18</f>
      </c>
      <c r="T1866" t="s" s="187">
        <f>'INFO'!$D$19</f>
      </c>
      <c r="U1866" s="186">
        <f>'INFO'!$D$22</f>
        <v>0</v>
      </c>
      <c r="V1866" s="186">
        <f>'INFO'!$D$23</f>
        <v>0</v>
      </c>
      <c r="W1866" t="s" s="187">
        <f>'INFO'!$D$24</f>
      </c>
      <c r="X1866" s="186">
        <f>'INFO'!$D$25</f>
        <v>0</v>
      </c>
      <c r="Y1866" s="186">
        <f>'INFO'!$D$26</f>
        <v>0</v>
      </c>
      <c r="Z1866" s="186">
        <f>'INFO'!$D$27</f>
        <v>0</v>
      </c>
      <c r="AA1866" t="s" s="187">
        <f>'INFO'!$D$28</f>
      </c>
      <c r="AB1866" s="186">
        <f>'INFO'!$D$29</f>
        <v>0</v>
      </c>
      <c r="AC1866" s="189">
        <f>'INFO'!$J$10</f>
        <v>0</v>
      </c>
      <c r="AD1866" s="186">
        <f>'INFO'!$J$9</f>
        <v>0</v>
      </c>
      <c r="AE1866" s="186">
        <f>IF($G$1845&gt;0,10*$G$1845/D1866,0)</f>
        <v>0</v>
      </c>
    </row>
    <row r="1867" ht="15.35" customHeight="1">
      <c r="A1867" t="s" s="180">
        <v>603</v>
      </c>
      <c r="B1867" t="s" s="180">
        <v>227</v>
      </c>
      <c r="C1867" s="181">
        <v>10137</v>
      </c>
      <c r="D1867" s="182">
        <f>_xlfn.SUMIFS('HOLDS'!R1:R155,'HOLDS'!C1:C155,B1867)+_xlfn.SUMIFS('HOLDS'!R1:R155,'HOLDS'!C1:C155,"CH.GR.RDGSET")</f>
        <v>0</v>
      </c>
      <c r="E1867" t="s" s="183">
        <v>10</v>
      </c>
      <c r="F1867" s="184">
        <f>VLOOKUP(B1867,'HOLDS'!C1:T155,5,FALSE)*1.05</f>
        <v>152.25</v>
      </c>
      <c r="G1867" s="182">
        <f>_xlfn.SUMIFS('HOLDS'!R1:R155,'HOLDS'!C1:C155,B1867)</f>
        <v>0</v>
      </c>
      <c r="H1867" s="185">
        <f>F1867*G1867</f>
        <v>0</v>
      </c>
      <c r="I1867" s="186">
        <f>'INFO'!$D$6</f>
        <v>0</v>
      </c>
      <c r="J1867" s="186">
        <f>'INFO'!$D$7</f>
        <v>0</v>
      </c>
      <c r="K1867" t="s" s="187">
        <f>'INFO'!$D$8</f>
      </c>
      <c r="L1867" s="186">
        <f>'INFO'!$D$9</f>
        <v>0</v>
      </c>
      <c r="M1867" s="186">
        <f>'INFO'!$D$10</f>
        <v>0</v>
      </c>
      <c r="N1867" t="s" s="187">
        <f>'INFO'!$D$11</f>
      </c>
      <c r="O1867" s="186">
        <f>'INFO'!$D$13</f>
        <v>0</v>
      </c>
      <c r="P1867" s="186">
        <f>'INFO'!$D$14</f>
        <v>0</v>
      </c>
      <c r="Q1867" t="s" s="187">
        <f>'INFO'!$D$15</f>
      </c>
      <c r="R1867" s="188">
        <f>'INFO'!$D$17</f>
      </c>
      <c r="S1867" t="s" s="187">
        <f>'INFO'!$D$18</f>
      </c>
      <c r="T1867" t="s" s="187">
        <f>'INFO'!$D$19</f>
      </c>
      <c r="U1867" s="186">
        <f>'INFO'!$D$22</f>
        <v>0</v>
      </c>
      <c r="V1867" s="186">
        <f>'INFO'!$D$23</f>
        <v>0</v>
      </c>
      <c r="W1867" t="s" s="187">
        <f>'INFO'!$D$24</f>
      </c>
      <c r="X1867" s="186">
        <f>'INFO'!$D$25</f>
        <v>0</v>
      </c>
      <c r="Y1867" s="186">
        <f>'INFO'!$D$26</f>
        <v>0</v>
      </c>
      <c r="Z1867" s="186">
        <f>'INFO'!$D$27</f>
        <v>0</v>
      </c>
      <c r="AA1867" t="s" s="187">
        <f>'INFO'!$D$28</f>
      </c>
      <c r="AB1867" s="186">
        <f>'INFO'!$D$29</f>
        <v>0</v>
      </c>
      <c r="AC1867" s="189">
        <f>'INFO'!$J$10</f>
        <v>0</v>
      </c>
      <c r="AD1867" s="186">
        <f>'INFO'!$J$9</f>
        <v>0</v>
      </c>
      <c r="AE1867" s="186">
        <f>IF($G$1845&gt;0,10*$G$1845/D1867,0)</f>
        <v>0</v>
      </c>
    </row>
    <row r="1868" ht="15.35" customHeight="1">
      <c r="A1868" t="s" s="180">
        <v>604</v>
      </c>
      <c r="B1868" t="s" s="180">
        <v>229</v>
      </c>
      <c r="C1868" s="181">
        <v>10137</v>
      </c>
      <c r="D1868" s="182">
        <f>_xlfn.SUMIFS('HOLDS'!R1:R155,'HOLDS'!C1:C155,B1868)+_xlfn.SUMIFS('HOLDS'!R1:R155,'HOLDS'!C1:C155,"CH.GR.RDGSET")</f>
        <v>0</v>
      </c>
      <c r="E1868" t="s" s="183">
        <v>10</v>
      </c>
      <c r="F1868" s="184">
        <f>VLOOKUP(B1868,'HOLDS'!C1:T155,5,FALSE)*1.05</f>
        <v>160.65</v>
      </c>
      <c r="G1868" s="182">
        <f>_xlfn.SUMIFS('HOLDS'!R1:R155,'HOLDS'!C1:C155,B1868)</f>
        <v>0</v>
      </c>
      <c r="H1868" s="185">
        <f>F1868*G1868</f>
        <v>0</v>
      </c>
      <c r="I1868" s="186">
        <f>'INFO'!$D$6</f>
        <v>0</v>
      </c>
      <c r="J1868" s="186">
        <f>'INFO'!$D$7</f>
        <v>0</v>
      </c>
      <c r="K1868" t="s" s="187">
        <f>'INFO'!$D$8</f>
      </c>
      <c r="L1868" s="186">
        <f>'INFO'!$D$9</f>
        <v>0</v>
      </c>
      <c r="M1868" s="186">
        <f>'INFO'!$D$10</f>
        <v>0</v>
      </c>
      <c r="N1868" t="s" s="187">
        <f>'INFO'!$D$11</f>
      </c>
      <c r="O1868" s="186">
        <f>'INFO'!$D$13</f>
        <v>0</v>
      </c>
      <c r="P1868" s="186">
        <f>'INFO'!$D$14</f>
        <v>0</v>
      </c>
      <c r="Q1868" t="s" s="187">
        <f>'INFO'!$D$15</f>
      </c>
      <c r="R1868" s="188">
        <f>'INFO'!$D$17</f>
      </c>
      <c r="S1868" t="s" s="187">
        <f>'INFO'!$D$18</f>
      </c>
      <c r="T1868" t="s" s="187">
        <f>'INFO'!$D$19</f>
      </c>
      <c r="U1868" s="186">
        <f>'INFO'!$D$22</f>
        <v>0</v>
      </c>
      <c r="V1868" s="186">
        <f>'INFO'!$D$23</f>
        <v>0</v>
      </c>
      <c r="W1868" t="s" s="187">
        <f>'INFO'!$D$24</f>
      </c>
      <c r="X1868" s="186">
        <f>'INFO'!$D$25</f>
        <v>0</v>
      </c>
      <c r="Y1868" s="186">
        <f>'INFO'!$D$26</f>
        <v>0</v>
      </c>
      <c r="Z1868" s="186">
        <f>'INFO'!$D$27</f>
        <v>0</v>
      </c>
      <c r="AA1868" t="s" s="187">
        <f>'INFO'!$D$28</f>
      </c>
      <c r="AB1868" s="186">
        <f>'INFO'!$D$29</f>
        <v>0</v>
      </c>
      <c r="AC1868" s="189">
        <f>'INFO'!$J$10</f>
        <v>0</v>
      </c>
      <c r="AD1868" s="186">
        <f>'INFO'!$J$9</f>
        <v>0</v>
      </c>
      <c r="AE1868" s="186">
        <f>IF($G$1845&gt;0,10*$G$1845/D1868,0)</f>
        <v>0</v>
      </c>
    </row>
    <row r="1869" ht="15.35" customHeight="1">
      <c r="A1869" t="s" s="180">
        <v>605</v>
      </c>
      <c r="B1869" t="s" s="180">
        <v>231</v>
      </c>
      <c r="C1869" s="181">
        <v>10137</v>
      </c>
      <c r="D1869" s="182">
        <f>_xlfn.SUMIFS('HOLDS'!R1:R155,'HOLDS'!C1:C155,B1869)+_xlfn.SUMIFS('HOLDS'!R1:R155,'HOLDS'!C1:C155,"CH.GR.RDGSET")</f>
        <v>0</v>
      </c>
      <c r="E1869" t="s" s="183">
        <v>10</v>
      </c>
      <c r="F1869" s="184">
        <f>VLOOKUP(B1869,'HOLDS'!C1:T155,5,FALSE)*1.05</f>
        <v>173.775</v>
      </c>
      <c r="G1869" s="182">
        <f>_xlfn.SUMIFS('HOLDS'!R1:R155,'HOLDS'!C1:C155,B1869)</f>
        <v>0</v>
      </c>
      <c r="H1869" s="185">
        <f>F1869*G1869</f>
        <v>0</v>
      </c>
      <c r="I1869" s="186">
        <f>'INFO'!$D$6</f>
        <v>0</v>
      </c>
      <c r="J1869" s="186">
        <f>'INFO'!$D$7</f>
        <v>0</v>
      </c>
      <c r="K1869" t="s" s="187">
        <f>'INFO'!$D$8</f>
      </c>
      <c r="L1869" s="186">
        <f>'INFO'!$D$9</f>
        <v>0</v>
      </c>
      <c r="M1869" s="186">
        <f>'INFO'!$D$10</f>
        <v>0</v>
      </c>
      <c r="N1869" t="s" s="187">
        <f>'INFO'!$D$11</f>
      </c>
      <c r="O1869" s="186">
        <f>'INFO'!$D$13</f>
        <v>0</v>
      </c>
      <c r="P1869" s="186">
        <f>'INFO'!$D$14</f>
        <v>0</v>
      </c>
      <c r="Q1869" t="s" s="187">
        <f>'INFO'!$D$15</f>
      </c>
      <c r="R1869" s="188">
        <f>'INFO'!$D$17</f>
      </c>
      <c r="S1869" t="s" s="187">
        <f>'INFO'!$D$18</f>
      </c>
      <c r="T1869" t="s" s="187">
        <f>'INFO'!$D$19</f>
      </c>
      <c r="U1869" s="186">
        <f>'INFO'!$D$22</f>
        <v>0</v>
      </c>
      <c r="V1869" s="186">
        <f>'INFO'!$D$23</f>
        <v>0</v>
      </c>
      <c r="W1869" t="s" s="187">
        <f>'INFO'!$D$24</f>
      </c>
      <c r="X1869" s="186">
        <f>'INFO'!$D$25</f>
        <v>0</v>
      </c>
      <c r="Y1869" s="186">
        <f>'INFO'!$D$26</f>
        <v>0</v>
      </c>
      <c r="Z1869" s="186">
        <f>'INFO'!$D$27</f>
        <v>0</v>
      </c>
      <c r="AA1869" t="s" s="187">
        <f>'INFO'!$D$28</f>
      </c>
      <c r="AB1869" s="186">
        <f>'INFO'!$D$29</f>
        <v>0</v>
      </c>
      <c r="AC1869" s="189">
        <f>'INFO'!$J$10</f>
        <v>0</v>
      </c>
      <c r="AD1869" s="186">
        <f>'INFO'!$J$9</f>
        <v>0</v>
      </c>
      <c r="AE1869" s="186">
        <f>IF($G$1845&gt;0,10*$G$1845/D1869,0)</f>
        <v>0</v>
      </c>
    </row>
    <row r="1870" ht="15.35" customHeight="1">
      <c r="A1870" t="s" s="180">
        <v>606</v>
      </c>
      <c r="B1870" t="s" s="180">
        <v>233</v>
      </c>
      <c r="C1870" s="181">
        <v>10137</v>
      </c>
      <c r="D1870" s="182">
        <f>_xlfn.SUMIFS('HOLDS'!R1:R155,'HOLDS'!C1:C155,B1870)+_xlfn.SUMIFS('HOLDS'!R1:R155,'HOLDS'!C1:C155,"CH.GR.RDGSET")</f>
        <v>0</v>
      </c>
      <c r="E1870" t="s" s="183">
        <v>10</v>
      </c>
      <c r="F1870" s="184">
        <f>VLOOKUP(B1870,'HOLDS'!C1:T155,5,FALSE)*1.05</f>
        <v>175.35</v>
      </c>
      <c r="G1870" s="182">
        <f>_xlfn.SUMIFS('HOLDS'!R1:R155,'HOLDS'!C1:C155,B1870)</f>
        <v>0</v>
      </c>
      <c r="H1870" s="185">
        <f>F1870*G1870</f>
        <v>0</v>
      </c>
      <c r="I1870" s="186">
        <f>'INFO'!$D$6</f>
        <v>0</v>
      </c>
      <c r="J1870" s="186">
        <f>'INFO'!$D$7</f>
        <v>0</v>
      </c>
      <c r="K1870" t="s" s="187">
        <f>'INFO'!$D$8</f>
      </c>
      <c r="L1870" s="186">
        <f>'INFO'!$D$9</f>
        <v>0</v>
      </c>
      <c r="M1870" s="186">
        <f>'INFO'!$D$10</f>
        <v>0</v>
      </c>
      <c r="N1870" t="s" s="187">
        <f>'INFO'!$D$11</f>
      </c>
      <c r="O1870" s="186">
        <f>'INFO'!$D$13</f>
        <v>0</v>
      </c>
      <c r="P1870" s="186">
        <f>'INFO'!$D$14</f>
        <v>0</v>
      </c>
      <c r="Q1870" t="s" s="187">
        <f>'INFO'!$D$15</f>
      </c>
      <c r="R1870" s="188">
        <f>'INFO'!$D$17</f>
      </c>
      <c r="S1870" t="s" s="187">
        <f>'INFO'!$D$18</f>
      </c>
      <c r="T1870" t="s" s="187">
        <f>'INFO'!$D$19</f>
      </c>
      <c r="U1870" s="186">
        <f>'INFO'!$D$22</f>
        <v>0</v>
      </c>
      <c r="V1870" s="186">
        <f>'INFO'!$D$23</f>
        <v>0</v>
      </c>
      <c r="W1870" t="s" s="187">
        <f>'INFO'!$D$24</f>
      </c>
      <c r="X1870" s="186">
        <f>'INFO'!$D$25</f>
        <v>0</v>
      </c>
      <c r="Y1870" s="186">
        <f>'INFO'!$D$26</f>
        <v>0</v>
      </c>
      <c r="Z1870" s="186">
        <f>'INFO'!$D$27</f>
        <v>0</v>
      </c>
      <c r="AA1870" t="s" s="187">
        <f>'INFO'!$D$28</f>
      </c>
      <c r="AB1870" s="186">
        <f>'INFO'!$D$29</f>
        <v>0</v>
      </c>
      <c r="AC1870" s="189">
        <f>'INFO'!$J$10</f>
        <v>0</v>
      </c>
      <c r="AD1870" s="186">
        <f>'INFO'!$J$9</f>
        <v>0</v>
      </c>
      <c r="AE1870" s="186">
        <f>IF($G$1845&gt;0,10*$G$1845/D1870,0)</f>
        <v>0</v>
      </c>
    </row>
    <row r="1871" ht="15.35" customHeight="1">
      <c r="A1871" t="s" s="180">
        <v>607</v>
      </c>
      <c r="B1871" t="s" s="180">
        <v>235</v>
      </c>
      <c r="C1871" s="181">
        <v>10137</v>
      </c>
      <c r="D1871" s="182">
        <f>_xlfn.SUMIFS('HOLDS'!R1:R155,'HOLDS'!C1:C155,B1871)+_xlfn.SUMIFS('HOLDS'!R1:R155,'HOLDS'!C1:C155,"CH.GR.RDGSET")</f>
        <v>0</v>
      </c>
      <c r="E1871" t="s" s="183">
        <v>10</v>
      </c>
      <c r="F1871" s="184">
        <f>VLOOKUP(B1871,'HOLDS'!C1:T155,5,FALSE)*1.05</f>
        <v>157.5</v>
      </c>
      <c r="G1871" s="182">
        <f>_xlfn.SUMIFS('HOLDS'!R1:R155,'HOLDS'!C1:C155,B1871)</f>
        <v>0</v>
      </c>
      <c r="H1871" s="185">
        <f>F1871*G1871</f>
        <v>0</v>
      </c>
      <c r="I1871" s="186">
        <f>'INFO'!$D$6</f>
        <v>0</v>
      </c>
      <c r="J1871" s="186">
        <f>'INFO'!$D$7</f>
        <v>0</v>
      </c>
      <c r="K1871" t="s" s="187">
        <f>'INFO'!$D$8</f>
      </c>
      <c r="L1871" s="186">
        <f>'INFO'!$D$9</f>
        <v>0</v>
      </c>
      <c r="M1871" s="186">
        <f>'INFO'!$D$10</f>
        <v>0</v>
      </c>
      <c r="N1871" t="s" s="187">
        <f>'INFO'!$D$11</f>
      </c>
      <c r="O1871" s="186">
        <f>'INFO'!$D$13</f>
        <v>0</v>
      </c>
      <c r="P1871" s="186">
        <f>'INFO'!$D$14</f>
        <v>0</v>
      </c>
      <c r="Q1871" t="s" s="187">
        <f>'INFO'!$D$15</f>
      </c>
      <c r="R1871" s="188">
        <f>'INFO'!$D$17</f>
      </c>
      <c r="S1871" t="s" s="187">
        <f>'INFO'!$D$18</f>
      </c>
      <c r="T1871" t="s" s="187">
        <f>'INFO'!$D$19</f>
      </c>
      <c r="U1871" s="186">
        <f>'INFO'!$D$22</f>
        <v>0</v>
      </c>
      <c r="V1871" s="186">
        <f>'INFO'!$D$23</f>
        <v>0</v>
      </c>
      <c r="W1871" t="s" s="187">
        <f>'INFO'!$D$24</f>
      </c>
      <c r="X1871" s="186">
        <f>'INFO'!$D$25</f>
        <v>0</v>
      </c>
      <c r="Y1871" s="186">
        <f>'INFO'!$D$26</f>
        <v>0</v>
      </c>
      <c r="Z1871" s="186">
        <f>'INFO'!$D$27</f>
        <v>0</v>
      </c>
      <c r="AA1871" t="s" s="187">
        <f>'INFO'!$D$28</f>
      </c>
      <c r="AB1871" s="186">
        <f>'INFO'!$D$29</f>
        <v>0</v>
      </c>
      <c r="AC1871" s="189">
        <f>'INFO'!$J$10</f>
        <v>0</v>
      </c>
      <c r="AD1871" s="186">
        <f>'INFO'!$J$9</f>
        <v>0</v>
      </c>
      <c r="AE1871" s="186">
        <f>IF($G$1845&gt;0,10*$G$1845/D1871,0)</f>
        <v>0</v>
      </c>
    </row>
    <row r="1872" ht="15.35" customHeight="1">
      <c r="A1872" t="s" s="180">
        <v>608</v>
      </c>
      <c r="B1872" t="s" s="180">
        <v>237</v>
      </c>
      <c r="C1872" s="181">
        <v>10137</v>
      </c>
      <c r="D1872" s="182">
        <f>_xlfn.SUMIFS('HOLDS'!R1:R155,'HOLDS'!C1:C155,B1872)+_xlfn.SUMIFS('HOLDS'!R1:R155,'HOLDS'!C1:C155,"CH.GR.RDGSET")</f>
        <v>0</v>
      </c>
      <c r="E1872" t="s" s="183">
        <v>10</v>
      </c>
      <c r="F1872" s="184">
        <f>VLOOKUP(B1872,'HOLDS'!C1:T155,5,FALSE)*1.05</f>
        <v>194.25</v>
      </c>
      <c r="G1872" s="182">
        <f>_xlfn.SUMIFS('HOLDS'!R1:R155,'HOLDS'!C1:C155,B1872)</f>
        <v>0</v>
      </c>
      <c r="H1872" s="185">
        <f>F1872*G1872</f>
        <v>0</v>
      </c>
      <c r="I1872" s="186">
        <f>'INFO'!$D$6</f>
        <v>0</v>
      </c>
      <c r="J1872" s="186">
        <f>'INFO'!$D$7</f>
        <v>0</v>
      </c>
      <c r="K1872" t="s" s="187">
        <f>'INFO'!$D$8</f>
      </c>
      <c r="L1872" s="186">
        <f>'INFO'!$D$9</f>
        <v>0</v>
      </c>
      <c r="M1872" s="186">
        <f>'INFO'!$D$10</f>
        <v>0</v>
      </c>
      <c r="N1872" t="s" s="187">
        <f>'INFO'!$D$11</f>
      </c>
      <c r="O1872" s="186">
        <f>'INFO'!$D$13</f>
        <v>0</v>
      </c>
      <c r="P1872" s="186">
        <f>'INFO'!$D$14</f>
        <v>0</v>
      </c>
      <c r="Q1872" t="s" s="187">
        <f>'INFO'!$D$15</f>
      </c>
      <c r="R1872" s="188">
        <f>'INFO'!$D$17</f>
      </c>
      <c r="S1872" t="s" s="187">
        <f>'INFO'!$D$18</f>
      </c>
      <c r="T1872" t="s" s="187">
        <f>'INFO'!$D$19</f>
      </c>
      <c r="U1872" s="186">
        <f>'INFO'!$D$22</f>
        <v>0</v>
      </c>
      <c r="V1872" s="186">
        <f>'INFO'!$D$23</f>
        <v>0</v>
      </c>
      <c r="W1872" t="s" s="187">
        <f>'INFO'!$D$24</f>
      </c>
      <c r="X1872" s="186">
        <f>'INFO'!$D$25</f>
        <v>0</v>
      </c>
      <c r="Y1872" s="186">
        <f>'INFO'!$D$26</f>
        <v>0</v>
      </c>
      <c r="Z1872" s="186">
        <f>'INFO'!$D$27</f>
        <v>0</v>
      </c>
      <c r="AA1872" t="s" s="187">
        <f>'INFO'!$D$28</f>
      </c>
      <c r="AB1872" s="186">
        <f>'INFO'!$D$29</f>
        <v>0</v>
      </c>
      <c r="AC1872" s="189">
        <f>'INFO'!$J$10</f>
        <v>0</v>
      </c>
      <c r="AD1872" s="186">
        <f>'INFO'!$J$9</f>
        <v>0</v>
      </c>
      <c r="AE1872" s="186">
        <f>IF($G$1845&gt;0,10*$G$1845/D1872,0)</f>
        <v>0</v>
      </c>
    </row>
    <row r="1873" ht="15.35" customHeight="1">
      <c r="A1873" t="s" s="180">
        <v>609</v>
      </c>
      <c r="B1873" t="s" s="180">
        <v>239</v>
      </c>
      <c r="C1873" s="181">
        <v>10137</v>
      </c>
      <c r="D1873" s="182">
        <f>_xlfn.SUMIFS('HOLDS'!R1:R155,'HOLDS'!C1:C155,B1873)+_xlfn.SUMIFS('HOLDS'!R1:R155,'HOLDS'!C1:C155,"CH.GR.RDGSET")</f>
        <v>0</v>
      </c>
      <c r="E1873" t="s" s="183">
        <v>10</v>
      </c>
      <c r="F1873" s="184">
        <f>VLOOKUP(B1873,'HOLDS'!C1:T155,5,FALSE)*1.05</f>
        <v>152.775</v>
      </c>
      <c r="G1873" s="182">
        <f>_xlfn.SUMIFS('HOLDS'!R1:R155,'HOLDS'!C1:C155,B1873)</f>
        <v>0</v>
      </c>
      <c r="H1873" s="185">
        <f>F1873*G1873</f>
        <v>0</v>
      </c>
      <c r="I1873" s="186">
        <f>'INFO'!$D$6</f>
        <v>0</v>
      </c>
      <c r="J1873" s="186">
        <f>'INFO'!$D$7</f>
        <v>0</v>
      </c>
      <c r="K1873" t="s" s="187">
        <f>'INFO'!$D$8</f>
      </c>
      <c r="L1873" s="186">
        <f>'INFO'!$D$9</f>
        <v>0</v>
      </c>
      <c r="M1873" s="186">
        <f>'INFO'!$D$10</f>
        <v>0</v>
      </c>
      <c r="N1873" t="s" s="187">
        <f>'INFO'!$D$11</f>
      </c>
      <c r="O1873" s="186">
        <f>'INFO'!$D$13</f>
        <v>0</v>
      </c>
      <c r="P1873" s="186">
        <f>'INFO'!$D$14</f>
        <v>0</v>
      </c>
      <c r="Q1873" t="s" s="187">
        <f>'INFO'!$D$15</f>
      </c>
      <c r="R1873" s="188">
        <f>'INFO'!$D$17</f>
      </c>
      <c r="S1873" t="s" s="187">
        <f>'INFO'!$D$18</f>
      </c>
      <c r="T1873" t="s" s="187">
        <f>'INFO'!$D$19</f>
      </c>
      <c r="U1873" s="186">
        <f>'INFO'!$D$22</f>
        <v>0</v>
      </c>
      <c r="V1873" s="186">
        <f>'INFO'!$D$23</f>
        <v>0</v>
      </c>
      <c r="W1873" t="s" s="187">
        <f>'INFO'!$D$24</f>
      </c>
      <c r="X1873" s="186">
        <f>'INFO'!$D$25</f>
        <v>0</v>
      </c>
      <c r="Y1873" s="186">
        <f>'INFO'!$D$26</f>
        <v>0</v>
      </c>
      <c r="Z1873" s="186">
        <f>'INFO'!$D$27</f>
        <v>0</v>
      </c>
      <c r="AA1873" t="s" s="187">
        <f>'INFO'!$D$28</f>
      </c>
      <c r="AB1873" s="186">
        <f>'INFO'!$D$29</f>
        <v>0</v>
      </c>
      <c r="AC1873" s="189">
        <f>'INFO'!$J$10</f>
        <v>0</v>
      </c>
      <c r="AD1873" s="186">
        <f>'INFO'!$J$9</f>
        <v>0</v>
      </c>
      <c r="AE1873" s="186">
        <f>IF($G$1845&gt;0,10*$G$1845/D1873,0)</f>
        <v>0</v>
      </c>
    </row>
    <row r="1874" ht="15.35" customHeight="1">
      <c r="A1874" t="s" s="180">
        <v>610</v>
      </c>
      <c r="B1874" t="s" s="180">
        <v>241</v>
      </c>
      <c r="C1874" s="181">
        <v>10137</v>
      </c>
      <c r="D1874" s="182">
        <f>_xlfn.SUMIFS('HOLDS'!R1:R155,'HOLDS'!C1:C155,B1874)+_xlfn.SUMIFS('HOLDS'!R1:R155,'HOLDS'!C1:C155,"CH.GR.RDGSET")</f>
        <v>0</v>
      </c>
      <c r="E1874" t="s" s="183">
        <v>10</v>
      </c>
      <c r="F1874" s="184">
        <f>VLOOKUP(B1874,'HOLDS'!C1:T155,5,FALSE)*1.05</f>
        <v>190.05</v>
      </c>
      <c r="G1874" s="182">
        <f>_xlfn.SUMIFS('HOLDS'!R1:R155,'HOLDS'!C1:C155,B1874)</f>
        <v>0</v>
      </c>
      <c r="H1874" s="185">
        <f>F1874*G1874</f>
        <v>0</v>
      </c>
      <c r="I1874" s="186">
        <f>'INFO'!$D$6</f>
        <v>0</v>
      </c>
      <c r="J1874" s="186">
        <f>'INFO'!$D$7</f>
        <v>0</v>
      </c>
      <c r="K1874" t="s" s="187">
        <f>'INFO'!$D$8</f>
      </c>
      <c r="L1874" s="186">
        <f>'INFO'!$D$9</f>
        <v>0</v>
      </c>
      <c r="M1874" s="186">
        <f>'INFO'!$D$10</f>
        <v>0</v>
      </c>
      <c r="N1874" t="s" s="187">
        <f>'INFO'!$D$11</f>
      </c>
      <c r="O1874" s="186">
        <f>'INFO'!$D$13</f>
        <v>0</v>
      </c>
      <c r="P1874" s="186">
        <f>'INFO'!$D$14</f>
        <v>0</v>
      </c>
      <c r="Q1874" t="s" s="187">
        <f>'INFO'!$D$15</f>
      </c>
      <c r="R1874" s="188">
        <f>'INFO'!$D$17</f>
      </c>
      <c r="S1874" t="s" s="187">
        <f>'INFO'!$D$18</f>
      </c>
      <c r="T1874" t="s" s="187">
        <f>'INFO'!$D$19</f>
      </c>
      <c r="U1874" s="186">
        <f>'INFO'!$D$22</f>
        <v>0</v>
      </c>
      <c r="V1874" s="186">
        <f>'INFO'!$D$23</f>
        <v>0</v>
      </c>
      <c r="W1874" t="s" s="187">
        <f>'INFO'!$D$24</f>
      </c>
      <c r="X1874" s="186">
        <f>'INFO'!$D$25</f>
        <v>0</v>
      </c>
      <c r="Y1874" s="186">
        <f>'INFO'!$D$26</f>
        <v>0</v>
      </c>
      <c r="Z1874" s="186">
        <f>'INFO'!$D$27</f>
        <v>0</v>
      </c>
      <c r="AA1874" t="s" s="187">
        <f>'INFO'!$D$28</f>
      </c>
      <c r="AB1874" s="186">
        <f>'INFO'!$D$29</f>
        <v>0</v>
      </c>
      <c r="AC1874" s="189">
        <f>'INFO'!$J$10</f>
        <v>0</v>
      </c>
      <c r="AD1874" s="186">
        <f>'INFO'!$J$9</f>
        <v>0</v>
      </c>
      <c r="AE1874" s="186">
        <f>IF($G$1845&gt;0,10*$G$1845/D1874,0)</f>
        <v>0</v>
      </c>
    </row>
    <row r="1875" ht="15.35" customHeight="1">
      <c r="A1875" t="s" s="180">
        <v>611</v>
      </c>
      <c r="B1875" t="s" s="180">
        <v>243</v>
      </c>
      <c r="C1875" s="181">
        <v>10137</v>
      </c>
      <c r="D1875" s="182">
        <f>_xlfn.SUMIFS('HOLDS'!R1:R155,'HOLDS'!C1:C155,B1875)+_xlfn.SUMIFS('HOLDS'!R1:R155,'HOLDS'!C1:C155,"CH.GR.RDGSET")</f>
        <v>0</v>
      </c>
      <c r="E1875" t="s" s="183">
        <v>10</v>
      </c>
      <c r="F1875" s="184">
        <f>VLOOKUP(B1875,'HOLDS'!C1:T155,5,FALSE)*1.05</f>
        <v>176.925</v>
      </c>
      <c r="G1875" s="182">
        <f>_xlfn.SUMIFS('HOLDS'!R1:R155,'HOLDS'!C1:C155,B1875)</f>
        <v>0</v>
      </c>
      <c r="H1875" s="185">
        <f>F1875*G1875</f>
        <v>0</v>
      </c>
      <c r="I1875" s="186">
        <f>'INFO'!$D$6</f>
        <v>0</v>
      </c>
      <c r="J1875" s="186">
        <f>'INFO'!$D$7</f>
        <v>0</v>
      </c>
      <c r="K1875" t="s" s="187">
        <f>'INFO'!$D$8</f>
      </c>
      <c r="L1875" s="186">
        <f>'INFO'!$D$9</f>
        <v>0</v>
      </c>
      <c r="M1875" s="186">
        <f>'INFO'!$D$10</f>
        <v>0</v>
      </c>
      <c r="N1875" t="s" s="187">
        <f>'INFO'!$D$11</f>
      </c>
      <c r="O1875" s="186">
        <f>'INFO'!$D$13</f>
        <v>0</v>
      </c>
      <c r="P1875" s="186">
        <f>'INFO'!$D$14</f>
        <v>0</v>
      </c>
      <c r="Q1875" t="s" s="187">
        <f>'INFO'!$D$15</f>
      </c>
      <c r="R1875" s="188">
        <f>'INFO'!$D$17</f>
      </c>
      <c r="S1875" t="s" s="187">
        <f>'INFO'!$D$18</f>
      </c>
      <c r="T1875" t="s" s="187">
        <f>'INFO'!$D$19</f>
      </c>
      <c r="U1875" s="186">
        <f>'INFO'!$D$22</f>
        <v>0</v>
      </c>
      <c r="V1875" s="186">
        <f>'INFO'!$D$23</f>
        <v>0</v>
      </c>
      <c r="W1875" t="s" s="187">
        <f>'INFO'!$D$24</f>
      </c>
      <c r="X1875" s="186">
        <f>'INFO'!$D$25</f>
        <v>0</v>
      </c>
      <c r="Y1875" s="186">
        <f>'INFO'!$D$26</f>
        <v>0</v>
      </c>
      <c r="Z1875" s="186">
        <f>'INFO'!$D$27</f>
        <v>0</v>
      </c>
      <c r="AA1875" t="s" s="187">
        <f>'INFO'!$D$28</f>
      </c>
      <c r="AB1875" s="186">
        <f>'INFO'!$D$29</f>
        <v>0</v>
      </c>
      <c r="AC1875" s="189">
        <f>'INFO'!$J$10</f>
        <v>0</v>
      </c>
      <c r="AD1875" s="186">
        <f>'INFO'!$J$9</f>
        <v>0</v>
      </c>
      <c r="AE1875" s="186">
        <f>IF($G$1845&gt;0,10*$G$1845/D1875,0)</f>
        <v>0</v>
      </c>
    </row>
    <row r="1876" ht="15.35" customHeight="1">
      <c r="A1876" t="s" s="180">
        <v>612</v>
      </c>
      <c r="B1876" t="s" s="180">
        <v>246</v>
      </c>
      <c r="C1876" s="181">
        <v>10137</v>
      </c>
      <c r="D1876" s="182">
        <f>_xlfn.SUMIFS('HOLDS'!R1:R155,'HOLDS'!C1:C155,B1876)+_xlfn.SUMIFS('HOLDS'!R1:R155,'HOLDS'!C1:C155,"CH.GR.RDGSET")</f>
        <v>0</v>
      </c>
      <c r="E1876" t="s" s="183">
        <v>10</v>
      </c>
      <c r="F1876" s="184">
        <f>VLOOKUP(B1876,'HOLDS'!C1:T155,5,FALSE)*1.05</f>
        <v>145.95</v>
      </c>
      <c r="G1876" s="182">
        <f>_xlfn.SUMIFS('HOLDS'!R1:R155,'HOLDS'!C1:C155,B1876)</f>
        <v>0</v>
      </c>
      <c r="H1876" s="185">
        <f>F1876*G1876</f>
        <v>0</v>
      </c>
      <c r="I1876" s="186">
        <f>'INFO'!$D$6</f>
        <v>0</v>
      </c>
      <c r="J1876" s="186">
        <f>'INFO'!$D$7</f>
        <v>0</v>
      </c>
      <c r="K1876" t="s" s="187">
        <f>'INFO'!$D$8</f>
      </c>
      <c r="L1876" s="186">
        <f>'INFO'!$D$9</f>
        <v>0</v>
      </c>
      <c r="M1876" s="186">
        <f>'INFO'!$D$10</f>
        <v>0</v>
      </c>
      <c r="N1876" t="s" s="187">
        <f>'INFO'!$D$11</f>
      </c>
      <c r="O1876" s="186">
        <f>'INFO'!$D$13</f>
        <v>0</v>
      </c>
      <c r="P1876" s="186">
        <f>'INFO'!$D$14</f>
        <v>0</v>
      </c>
      <c r="Q1876" t="s" s="187">
        <f>'INFO'!$D$15</f>
      </c>
      <c r="R1876" s="188">
        <f>'INFO'!$D$17</f>
      </c>
      <c r="S1876" t="s" s="187">
        <f>'INFO'!$D$18</f>
      </c>
      <c r="T1876" t="s" s="187">
        <f>'INFO'!$D$19</f>
      </c>
      <c r="U1876" s="186">
        <f>'INFO'!$D$22</f>
        <v>0</v>
      </c>
      <c r="V1876" s="186">
        <f>'INFO'!$D$23</f>
        <v>0</v>
      </c>
      <c r="W1876" t="s" s="187">
        <f>'INFO'!$D$24</f>
      </c>
      <c r="X1876" s="186">
        <f>'INFO'!$D$25</f>
        <v>0</v>
      </c>
      <c r="Y1876" s="186">
        <f>'INFO'!$D$26</f>
        <v>0</v>
      </c>
      <c r="Z1876" s="186">
        <f>'INFO'!$D$27</f>
        <v>0</v>
      </c>
      <c r="AA1876" t="s" s="187">
        <f>'INFO'!$D$28</f>
      </c>
      <c r="AB1876" s="186">
        <f>'INFO'!$D$29</f>
        <v>0</v>
      </c>
      <c r="AC1876" s="189">
        <f>'INFO'!$J$10</f>
        <v>0</v>
      </c>
      <c r="AD1876" s="186">
        <f>'INFO'!$J$9</f>
        <v>0</v>
      </c>
      <c r="AE1876" s="186">
        <f>IF($G$1845&gt;0,10*$G$1845/D1876,0)</f>
        <v>0</v>
      </c>
    </row>
    <row r="1877" ht="15.35" customHeight="1">
      <c r="A1877" t="s" s="180">
        <v>613</v>
      </c>
      <c r="B1877" t="s" s="180">
        <v>248</v>
      </c>
      <c r="C1877" s="181">
        <v>10137</v>
      </c>
      <c r="D1877" s="182">
        <f>_xlfn.SUMIFS('HOLDS'!R1:R155,'HOLDS'!C1:C155,B1877)+_xlfn.SUMIFS('HOLDS'!R1:R155,'HOLDS'!C1:C155,"CH.GR.RDGSET")</f>
        <v>0</v>
      </c>
      <c r="E1877" t="s" s="183">
        <v>10</v>
      </c>
      <c r="F1877" s="184">
        <f>VLOOKUP(B1877,'HOLDS'!C1:T155,5,FALSE)*1.05</f>
        <v>144.375</v>
      </c>
      <c r="G1877" s="182">
        <f>_xlfn.SUMIFS('HOLDS'!R1:R155,'HOLDS'!C1:C155,B1877)</f>
        <v>0</v>
      </c>
      <c r="H1877" s="185">
        <f>F1877*G1877</f>
        <v>0</v>
      </c>
      <c r="I1877" s="186">
        <f>'INFO'!$D$6</f>
        <v>0</v>
      </c>
      <c r="J1877" s="186">
        <f>'INFO'!$D$7</f>
        <v>0</v>
      </c>
      <c r="K1877" t="s" s="187">
        <f>'INFO'!$D$8</f>
      </c>
      <c r="L1877" s="186">
        <f>'INFO'!$D$9</f>
        <v>0</v>
      </c>
      <c r="M1877" s="186">
        <f>'INFO'!$D$10</f>
        <v>0</v>
      </c>
      <c r="N1877" t="s" s="187">
        <f>'INFO'!$D$11</f>
      </c>
      <c r="O1877" s="186">
        <f>'INFO'!$D$13</f>
        <v>0</v>
      </c>
      <c r="P1877" s="186">
        <f>'INFO'!$D$14</f>
        <v>0</v>
      </c>
      <c r="Q1877" t="s" s="187">
        <f>'INFO'!$D$15</f>
      </c>
      <c r="R1877" s="188">
        <f>'INFO'!$D$17</f>
      </c>
      <c r="S1877" t="s" s="187">
        <f>'INFO'!$D$18</f>
      </c>
      <c r="T1877" t="s" s="187">
        <f>'INFO'!$D$19</f>
      </c>
      <c r="U1877" s="186">
        <f>'INFO'!$D$22</f>
        <v>0</v>
      </c>
      <c r="V1877" s="186">
        <f>'INFO'!$D$23</f>
        <v>0</v>
      </c>
      <c r="W1877" t="s" s="187">
        <f>'INFO'!$D$24</f>
      </c>
      <c r="X1877" s="186">
        <f>'INFO'!$D$25</f>
        <v>0</v>
      </c>
      <c r="Y1877" s="186">
        <f>'INFO'!$D$26</f>
        <v>0</v>
      </c>
      <c r="Z1877" s="186">
        <f>'INFO'!$D$27</f>
        <v>0</v>
      </c>
      <c r="AA1877" t="s" s="187">
        <f>'INFO'!$D$28</f>
      </c>
      <c r="AB1877" s="186">
        <f>'INFO'!$D$29</f>
        <v>0</v>
      </c>
      <c r="AC1877" s="189">
        <f>'INFO'!$J$10</f>
        <v>0</v>
      </c>
      <c r="AD1877" s="186">
        <f>'INFO'!$J$9</f>
        <v>0</v>
      </c>
      <c r="AE1877" s="186">
        <f>IF($G$1845&gt;0,10*$G$1845/D1877,0)</f>
        <v>0</v>
      </c>
    </row>
    <row r="1878" ht="15.35" customHeight="1">
      <c r="A1878" t="s" s="180">
        <v>614</v>
      </c>
      <c r="B1878" t="s" s="180">
        <v>250</v>
      </c>
      <c r="C1878" s="181">
        <v>10137</v>
      </c>
      <c r="D1878" s="182">
        <f>_xlfn.SUMIFS('HOLDS'!R1:R155,'HOLDS'!C1:C155,B1878)+_xlfn.SUMIFS('HOLDS'!R1:R155,'HOLDS'!C1:C155,"CH.GR.RDGSET")</f>
        <v>0</v>
      </c>
      <c r="E1878" t="s" s="183">
        <v>10</v>
      </c>
      <c r="F1878" s="184">
        <f>VLOOKUP(B1878,'HOLDS'!C1:T155,5,FALSE)*1.05</f>
        <v>151.725</v>
      </c>
      <c r="G1878" s="182">
        <f>_xlfn.SUMIFS('HOLDS'!R1:R155,'HOLDS'!C1:C155,B1878)</f>
        <v>0</v>
      </c>
      <c r="H1878" s="185">
        <f>F1878*G1878</f>
        <v>0</v>
      </c>
      <c r="I1878" s="186">
        <f>'INFO'!$D$6</f>
        <v>0</v>
      </c>
      <c r="J1878" s="186">
        <f>'INFO'!$D$7</f>
        <v>0</v>
      </c>
      <c r="K1878" t="s" s="187">
        <f>'INFO'!$D$8</f>
      </c>
      <c r="L1878" s="186">
        <f>'INFO'!$D$9</f>
        <v>0</v>
      </c>
      <c r="M1878" s="186">
        <f>'INFO'!$D$10</f>
        <v>0</v>
      </c>
      <c r="N1878" t="s" s="187">
        <f>'INFO'!$D$11</f>
      </c>
      <c r="O1878" s="186">
        <f>'INFO'!$D$13</f>
        <v>0</v>
      </c>
      <c r="P1878" s="186">
        <f>'INFO'!$D$14</f>
        <v>0</v>
      </c>
      <c r="Q1878" t="s" s="187">
        <f>'INFO'!$D$15</f>
      </c>
      <c r="R1878" s="188">
        <f>'INFO'!$D$17</f>
      </c>
      <c r="S1878" t="s" s="187">
        <f>'INFO'!$D$18</f>
      </c>
      <c r="T1878" t="s" s="187">
        <f>'INFO'!$D$19</f>
      </c>
      <c r="U1878" s="186">
        <f>'INFO'!$D$22</f>
        <v>0</v>
      </c>
      <c r="V1878" s="186">
        <f>'INFO'!$D$23</f>
        <v>0</v>
      </c>
      <c r="W1878" t="s" s="187">
        <f>'INFO'!$D$24</f>
      </c>
      <c r="X1878" s="186">
        <f>'INFO'!$D$25</f>
        <v>0</v>
      </c>
      <c r="Y1878" s="186">
        <f>'INFO'!$D$26</f>
        <v>0</v>
      </c>
      <c r="Z1878" s="186">
        <f>'INFO'!$D$27</f>
        <v>0</v>
      </c>
      <c r="AA1878" t="s" s="187">
        <f>'INFO'!$D$28</f>
      </c>
      <c r="AB1878" s="186">
        <f>'INFO'!$D$29</f>
        <v>0</v>
      </c>
      <c r="AC1878" s="189">
        <f>'INFO'!$J$10</f>
        <v>0</v>
      </c>
      <c r="AD1878" s="186">
        <f>'INFO'!$J$9</f>
        <v>0</v>
      </c>
      <c r="AE1878" s="186">
        <f>IF($G$1845&gt;0,10*$G$1845/D1878,0)</f>
        <v>0</v>
      </c>
    </row>
    <row r="1879" ht="15.35" customHeight="1">
      <c r="A1879" t="s" s="180">
        <v>615</v>
      </c>
      <c r="B1879" t="s" s="180">
        <v>252</v>
      </c>
      <c r="C1879" s="181">
        <v>10137</v>
      </c>
      <c r="D1879" s="182">
        <f>_xlfn.SUMIFS('HOLDS'!R1:R155,'HOLDS'!C1:C155,B1879)+_xlfn.SUMIFS('HOLDS'!R1:R155,'HOLDS'!C1:C155,"CH.GR.RDGSET")</f>
        <v>0</v>
      </c>
      <c r="E1879" t="s" s="183">
        <v>10</v>
      </c>
      <c r="F1879" s="184">
        <f>VLOOKUP(B1879,'HOLDS'!C1:T155,5,FALSE)*1.05</f>
        <v>147</v>
      </c>
      <c r="G1879" s="182">
        <f>_xlfn.SUMIFS('HOLDS'!R1:R155,'HOLDS'!C1:C155,B1879)</f>
        <v>0</v>
      </c>
      <c r="H1879" s="185">
        <f>F1879*G1879</f>
        <v>0</v>
      </c>
      <c r="I1879" s="186">
        <f>'INFO'!$D$6</f>
        <v>0</v>
      </c>
      <c r="J1879" s="186">
        <f>'INFO'!$D$7</f>
        <v>0</v>
      </c>
      <c r="K1879" t="s" s="187">
        <f>'INFO'!$D$8</f>
      </c>
      <c r="L1879" s="186">
        <f>'INFO'!$D$9</f>
        <v>0</v>
      </c>
      <c r="M1879" s="186">
        <f>'INFO'!$D$10</f>
        <v>0</v>
      </c>
      <c r="N1879" t="s" s="187">
        <f>'INFO'!$D$11</f>
      </c>
      <c r="O1879" s="186">
        <f>'INFO'!$D$13</f>
        <v>0</v>
      </c>
      <c r="P1879" s="186">
        <f>'INFO'!$D$14</f>
        <v>0</v>
      </c>
      <c r="Q1879" t="s" s="187">
        <f>'INFO'!$D$15</f>
      </c>
      <c r="R1879" s="188">
        <f>'INFO'!$D$17</f>
      </c>
      <c r="S1879" t="s" s="187">
        <f>'INFO'!$D$18</f>
      </c>
      <c r="T1879" t="s" s="187">
        <f>'INFO'!$D$19</f>
      </c>
      <c r="U1879" s="186">
        <f>'INFO'!$D$22</f>
        <v>0</v>
      </c>
      <c r="V1879" s="186">
        <f>'INFO'!$D$23</f>
        <v>0</v>
      </c>
      <c r="W1879" t="s" s="187">
        <f>'INFO'!$D$24</f>
      </c>
      <c r="X1879" s="186">
        <f>'INFO'!$D$25</f>
        <v>0</v>
      </c>
      <c r="Y1879" s="186">
        <f>'INFO'!$D$26</f>
        <v>0</v>
      </c>
      <c r="Z1879" s="186">
        <f>'INFO'!$D$27</f>
        <v>0</v>
      </c>
      <c r="AA1879" t="s" s="187">
        <f>'INFO'!$D$28</f>
      </c>
      <c r="AB1879" s="186">
        <f>'INFO'!$D$29</f>
        <v>0</v>
      </c>
      <c r="AC1879" s="189">
        <f>'INFO'!$J$10</f>
        <v>0</v>
      </c>
      <c r="AD1879" s="186">
        <f>'INFO'!$J$9</f>
        <v>0</v>
      </c>
      <c r="AE1879" s="186">
        <f>IF($G$1845&gt;0,10*$G$1845/D1879,0)</f>
        <v>0</v>
      </c>
    </row>
    <row r="1880" ht="15.35" customHeight="1">
      <c r="A1880" t="s" s="180">
        <v>616</v>
      </c>
      <c r="B1880" t="s" s="180">
        <v>254</v>
      </c>
      <c r="C1880" s="181">
        <v>10137</v>
      </c>
      <c r="D1880" s="182">
        <f>_xlfn.SUMIFS('HOLDS'!R1:R155,'HOLDS'!C1:C155,B1880)+_xlfn.SUMIFS('HOLDS'!R1:R155,'HOLDS'!C1:C155,"CH.GR.RDGSET")</f>
        <v>0</v>
      </c>
      <c r="E1880" t="s" s="183">
        <v>10</v>
      </c>
      <c r="F1880" s="184">
        <f>VLOOKUP(B1880,'HOLDS'!C1:T155,5,FALSE)*1.05</f>
        <v>142.275</v>
      </c>
      <c r="G1880" s="182">
        <f>_xlfn.SUMIFS('HOLDS'!R1:R155,'HOLDS'!C1:C155,B1880)</f>
        <v>0</v>
      </c>
      <c r="H1880" s="185">
        <f>F1880*G1880</f>
        <v>0</v>
      </c>
      <c r="I1880" s="186">
        <f>'INFO'!$D$6</f>
        <v>0</v>
      </c>
      <c r="J1880" s="186">
        <f>'INFO'!$D$7</f>
        <v>0</v>
      </c>
      <c r="K1880" t="s" s="187">
        <f>'INFO'!$D$8</f>
      </c>
      <c r="L1880" s="186">
        <f>'INFO'!$D$9</f>
        <v>0</v>
      </c>
      <c r="M1880" s="186">
        <f>'INFO'!$D$10</f>
        <v>0</v>
      </c>
      <c r="N1880" t="s" s="187">
        <f>'INFO'!$D$11</f>
      </c>
      <c r="O1880" s="186">
        <f>'INFO'!$D$13</f>
        <v>0</v>
      </c>
      <c r="P1880" s="186">
        <f>'INFO'!$D$14</f>
        <v>0</v>
      </c>
      <c r="Q1880" t="s" s="187">
        <f>'INFO'!$D$15</f>
      </c>
      <c r="R1880" s="188">
        <f>'INFO'!$D$17</f>
      </c>
      <c r="S1880" t="s" s="187">
        <f>'INFO'!$D$18</f>
      </c>
      <c r="T1880" t="s" s="187">
        <f>'INFO'!$D$19</f>
      </c>
      <c r="U1880" s="186">
        <f>'INFO'!$D$22</f>
        <v>0</v>
      </c>
      <c r="V1880" s="186">
        <f>'INFO'!$D$23</f>
        <v>0</v>
      </c>
      <c r="W1880" t="s" s="187">
        <f>'INFO'!$D$24</f>
      </c>
      <c r="X1880" s="186">
        <f>'INFO'!$D$25</f>
        <v>0</v>
      </c>
      <c r="Y1880" s="186">
        <f>'INFO'!$D$26</f>
        <v>0</v>
      </c>
      <c r="Z1880" s="186">
        <f>'INFO'!$D$27</f>
        <v>0</v>
      </c>
      <c r="AA1880" t="s" s="187">
        <f>'INFO'!$D$28</f>
      </c>
      <c r="AB1880" s="186">
        <f>'INFO'!$D$29</f>
        <v>0</v>
      </c>
      <c r="AC1880" s="189">
        <f>'INFO'!$J$10</f>
        <v>0</v>
      </c>
      <c r="AD1880" s="186">
        <f>'INFO'!$J$9</f>
        <v>0</v>
      </c>
      <c r="AE1880" s="186">
        <f>IF($G$1845&gt;0,10*$G$1845/D1880,0)</f>
        <v>0</v>
      </c>
    </row>
    <row r="1881" ht="15.35" customHeight="1">
      <c r="A1881" t="s" s="180">
        <v>617</v>
      </c>
      <c r="B1881" t="s" s="180">
        <v>256</v>
      </c>
      <c r="C1881" s="181">
        <v>10137</v>
      </c>
      <c r="D1881" s="182">
        <f>_xlfn.SUMIFS('HOLDS'!R1:R155,'HOLDS'!C1:C155,B1881)+_xlfn.SUMIFS('HOLDS'!R1:R155,'HOLDS'!C1:C155,"CH.GR.RDGSET")</f>
        <v>0</v>
      </c>
      <c r="E1881" t="s" s="183">
        <v>10</v>
      </c>
      <c r="F1881" s="184">
        <f>VLOOKUP(B1881,'HOLDS'!C1:T155,5,FALSE)*1.05</f>
        <v>141.225</v>
      </c>
      <c r="G1881" s="182">
        <f>_xlfn.SUMIFS('HOLDS'!R1:R155,'HOLDS'!C1:C155,B1881)</f>
        <v>0</v>
      </c>
      <c r="H1881" s="185">
        <f>F1881*G1881</f>
        <v>0</v>
      </c>
      <c r="I1881" s="186">
        <f>'INFO'!$D$6</f>
        <v>0</v>
      </c>
      <c r="J1881" s="186">
        <f>'INFO'!$D$7</f>
        <v>0</v>
      </c>
      <c r="K1881" t="s" s="187">
        <f>'INFO'!$D$8</f>
      </c>
      <c r="L1881" s="186">
        <f>'INFO'!$D$9</f>
        <v>0</v>
      </c>
      <c r="M1881" s="186">
        <f>'INFO'!$D$10</f>
        <v>0</v>
      </c>
      <c r="N1881" t="s" s="187">
        <f>'INFO'!$D$11</f>
      </c>
      <c r="O1881" s="186">
        <f>'INFO'!$D$13</f>
        <v>0</v>
      </c>
      <c r="P1881" s="186">
        <f>'INFO'!$D$14</f>
        <v>0</v>
      </c>
      <c r="Q1881" t="s" s="187">
        <f>'INFO'!$D$15</f>
      </c>
      <c r="R1881" s="188">
        <f>'INFO'!$D$17</f>
      </c>
      <c r="S1881" t="s" s="187">
        <f>'INFO'!$D$18</f>
      </c>
      <c r="T1881" t="s" s="187">
        <f>'INFO'!$D$19</f>
      </c>
      <c r="U1881" s="186">
        <f>'INFO'!$D$22</f>
        <v>0</v>
      </c>
      <c r="V1881" s="186">
        <f>'INFO'!$D$23</f>
        <v>0</v>
      </c>
      <c r="W1881" t="s" s="187">
        <f>'INFO'!$D$24</f>
      </c>
      <c r="X1881" s="186">
        <f>'INFO'!$D$25</f>
        <v>0</v>
      </c>
      <c r="Y1881" s="186">
        <f>'INFO'!$D$26</f>
        <v>0</v>
      </c>
      <c r="Z1881" s="186">
        <f>'INFO'!$D$27</f>
        <v>0</v>
      </c>
      <c r="AA1881" t="s" s="187">
        <f>'INFO'!$D$28</f>
      </c>
      <c r="AB1881" s="186">
        <f>'INFO'!$D$29</f>
        <v>0</v>
      </c>
      <c r="AC1881" s="189">
        <f>'INFO'!$J$10</f>
        <v>0</v>
      </c>
      <c r="AD1881" s="186">
        <f>'INFO'!$J$9</f>
        <v>0</v>
      </c>
      <c r="AE1881" s="186">
        <f>IF($G$1845&gt;0,10*$G$1845/D1881,0)</f>
        <v>0</v>
      </c>
    </row>
    <row r="1882" ht="15.35" customHeight="1">
      <c r="A1882" t="s" s="180">
        <v>618</v>
      </c>
      <c r="B1882" t="s" s="180">
        <v>258</v>
      </c>
      <c r="C1882" s="181">
        <v>10137</v>
      </c>
      <c r="D1882" s="182">
        <f>_xlfn.SUMIFS('HOLDS'!R1:R155,'HOLDS'!C1:C155,B1882)+_xlfn.SUMIFS('HOLDS'!R1:R155,'HOLDS'!C1:C155,"CH.GR.RDGSET")</f>
        <v>0</v>
      </c>
      <c r="E1882" t="s" s="183">
        <v>10</v>
      </c>
      <c r="F1882" s="184">
        <f>VLOOKUP(B1882,'HOLDS'!C1:T155,5,FALSE)*1.05</f>
        <v>158.55</v>
      </c>
      <c r="G1882" s="182">
        <f>_xlfn.SUMIFS('HOLDS'!R1:R155,'HOLDS'!C1:C155,B1882)</f>
        <v>0</v>
      </c>
      <c r="H1882" s="185">
        <f>F1882*G1882</f>
        <v>0</v>
      </c>
      <c r="I1882" s="186">
        <f>'INFO'!$D$6</f>
        <v>0</v>
      </c>
      <c r="J1882" s="186">
        <f>'INFO'!$D$7</f>
        <v>0</v>
      </c>
      <c r="K1882" t="s" s="187">
        <f>'INFO'!$D$8</f>
      </c>
      <c r="L1882" s="186">
        <f>'INFO'!$D$9</f>
        <v>0</v>
      </c>
      <c r="M1882" s="186">
        <f>'INFO'!$D$10</f>
        <v>0</v>
      </c>
      <c r="N1882" t="s" s="187">
        <f>'INFO'!$D$11</f>
      </c>
      <c r="O1882" s="186">
        <f>'INFO'!$D$13</f>
        <v>0</v>
      </c>
      <c r="P1882" s="186">
        <f>'INFO'!$D$14</f>
        <v>0</v>
      </c>
      <c r="Q1882" t="s" s="187">
        <f>'INFO'!$D$15</f>
      </c>
      <c r="R1882" s="188">
        <f>'INFO'!$D$17</f>
      </c>
      <c r="S1882" t="s" s="187">
        <f>'INFO'!$D$18</f>
      </c>
      <c r="T1882" t="s" s="187">
        <f>'INFO'!$D$19</f>
      </c>
      <c r="U1882" s="186">
        <f>'INFO'!$D$22</f>
        <v>0</v>
      </c>
      <c r="V1882" s="186">
        <f>'INFO'!$D$23</f>
        <v>0</v>
      </c>
      <c r="W1882" t="s" s="187">
        <f>'INFO'!$D$24</f>
      </c>
      <c r="X1882" s="186">
        <f>'INFO'!$D$25</f>
        <v>0</v>
      </c>
      <c r="Y1882" s="186">
        <f>'INFO'!$D$26</f>
        <v>0</v>
      </c>
      <c r="Z1882" s="186">
        <f>'INFO'!$D$27</f>
        <v>0</v>
      </c>
      <c r="AA1882" t="s" s="187">
        <f>'INFO'!$D$28</f>
      </c>
      <c r="AB1882" s="186">
        <f>'INFO'!$D$29</f>
        <v>0</v>
      </c>
      <c r="AC1882" s="189">
        <f>'INFO'!$J$10</f>
        <v>0</v>
      </c>
      <c r="AD1882" s="186">
        <f>'INFO'!$J$9</f>
        <v>0</v>
      </c>
      <c r="AE1882" s="186">
        <f>IF($G$1845&gt;0,10*$G$1845/D1882,0)</f>
        <v>0</v>
      </c>
    </row>
    <row r="1883" ht="15.35" customHeight="1">
      <c r="A1883" t="s" s="180">
        <v>619</v>
      </c>
      <c r="B1883" t="s" s="180">
        <v>260</v>
      </c>
      <c r="C1883" s="181">
        <v>10137</v>
      </c>
      <c r="D1883" s="182">
        <f>_xlfn.SUMIFS('HOLDS'!R1:R155,'HOLDS'!C1:C155,B1883)+_xlfn.SUMIFS('HOLDS'!R1:R155,'HOLDS'!C1:C155,"CH.GR.RDGSET")</f>
        <v>0</v>
      </c>
      <c r="E1883" t="s" s="183">
        <v>10</v>
      </c>
      <c r="F1883" s="184">
        <f>VLOOKUP(B1883,'HOLDS'!C1:T155,5,FALSE)*1.05</f>
        <v>164.85</v>
      </c>
      <c r="G1883" s="182">
        <f>_xlfn.SUMIFS('HOLDS'!R1:R155,'HOLDS'!C1:C155,B1883)</f>
        <v>0</v>
      </c>
      <c r="H1883" s="185">
        <f>F1883*G1883</f>
        <v>0</v>
      </c>
      <c r="I1883" s="186">
        <f>'INFO'!$D$6</f>
        <v>0</v>
      </c>
      <c r="J1883" s="186">
        <f>'INFO'!$D$7</f>
        <v>0</v>
      </c>
      <c r="K1883" t="s" s="187">
        <f>'INFO'!$D$8</f>
      </c>
      <c r="L1883" s="186">
        <f>'INFO'!$D$9</f>
        <v>0</v>
      </c>
      <c r="M1883" s="186">
        <f>'INFO'!$D$10</f>
        <v>0</v>
      </c>
      <c r="N1883" t="s" s="187">
        <f>'INFO'!$D$11</f>
      </c>
      <c r="O1883" s="186">
        <f>'INFO'!$D$13</f>
        <v>0</v>
      </c>
      <c r="P1883" s="186">
        <f>'INFO'!$D$14</f>
        <v>0</v>
      </c>
      <c r="Q1883" t="s" s="187">
        <f>'INFO'!$D$15</f>
      </c>
      <c r="R1883" s="188">
        <f>'INFO'!$D$17</f>
      </c>
      <c r="S1883" t="s" s="187">
        <f>'INFO'!$D$18</f>
      </c>
      <c r="T1883" t="s" s="187">
        <f>'INFO'!$D$19</f>
      </c>
      <c r="U1883" s="186">
        <f>'INFO'!$D$22</f>
        <v>0</v>
      </c>
      <c r="V1883" s="186">
        <f>'INFO'!$D$23</f>
        <v>0</v>
      </c>
      <c r="W1883" t="s" s="187">
        <f>'INFO'!$D$24</f>
      </c>
      <c r="X1883" s="186">
        <f>'INFO'!$D$25</f>
        <v>0</v>
      </c>
      <c r="Y1883" s="186">
        <f>'INFO'!$D$26</f>
        <v>0</v>
      </c>
      <c r="Z1883" s="186">
        <f>'INFO'!$D$27</f>
        <v>0</v>
      </c>
      <c r="AA1883" t="s" s="187">
        <f>'INFO'!$D$28</f>
      </c>
      <c r="AB1883" s="186">
        <f>'INFO'!$D$29</f>
        <v>0</v>
      </c>
      <c r="AC1883" s="189">
        <f>'INFO'!$J$10</f>
        <v>0</v>
      </c>
      <c r="AD1883" s="186">
        <f>'INFO'!$J$9</f>
        <v>0</v>
      </c>
      <c r="AE1883" s="186">
        <f>IF($G$1845&gt;0,10*$G$1845/D1883,0)</f>
        <v>0</v>
      </c>
    </row>
    <row r="1884" ht="15.35" customHeight="1">
      <c r="A1884" t="s" s="180">
        <v>620</v>
      </c>
      <c r="B1884" t="s" s="180">
        <v>262</v>
      </c>
      <c r="C1884" s="181">
        <v>10137</v>
      </c>
      <c r="D1884" s="182">
        <f>_xlfn.SUMIFS('HOLDS'!R1:R155,'HOLDS'!C1:C155,B1884)+_xlfn.SUMIFS('HOLDS'!R1:R155,'HOLDS'!C1:C155,"CH.GR.RDGSET")</f>
        <v>0</v>
      </c>
      <c r="E1884" t="s" s="183">
        <v>10</v>
      </c>
      <c r="F1884" s="184">
        <f>VLOOKUP(B1884,'HOLDS'!C1:T155,5,FALSE)*1.05</f>
        <v>192.15</v>
      </c>
      <c r="G1884" s="182">
        <f>_xlfn.SUMIFS('HOLDS'!R1:R155,'HOLDS'!C1:C155,B1884)</f>
        <v>0</v>
      </c>
      <c r="H1884" s="185">
        <f>F1884*G1884</f>
        <v>0</v>
      </c>
      <c r="I1884" s="186">
        <f>'INFO'!$D$6</f>
        <v>0</v>
      </c>
      <c r="J1884" s="186">
        <f>'INFO'!$D$7</f>
        <v>0</v>
      </c>
      <c r="K1884" t="s" s="187">
        <f>'INFO'!$D$8</f>
      </c>
      <c r="L1884" s="186">
        <f>'INFO'!$D$9</f>
        <v>0</v>
      </c>
      <c r="M1884" s="186">
        <f>'INFO'!$D$10</f>
        <v>0</v>
      </c>
      <c r="N1884" t="s" s="187">
        <f>'INFO'!$D$11</f>
      </c>
      <c r="O1884" s="186">
        <f>'INFO'!$D$13</f>
        <v>0</v>
      </c>
      <c r="P1884" s="186">
        <f>'INFO'!$D$14</f>
        <v>0</v>
      </c>
      <c r="Q1884" t="s" s="187">
        <f>'INFO'!$D$15</f>
      </c>
      <c r="R1884" s="188">
        <f>'INFO'!$D$17</f>
      </c>
      <c r="S1884" t="s" s="187">
        <f>'INFO'!$D$18</f>
      </c>
      <c r="T1884" t="s" s="187">
        <f>'INFO'!$D$19</f>
      </c>
      <c r="U1884" s="186">
        <f>'INFO'!$D$22</f>
        <v>0</v>
      </c>
      <c r="V1884" s="186">
        <f>'INFO'!$D$23</f>
        <v>0</v>
      </c>
      <c r="W1884" t="s" s="187">
        <f>'INFO'!$D$24</f>
      </c>
      <c r="X1884" s="186">
        <f>'INFO'!$D$25</f>
        <v>0</v>
      </c>
      <c r="Y1884" s="186">
        <f>'INFO'!$D$26</f>
        <v>0</v>
      </c>
      <c r="Z1884" s="186">
        <f>'INFO'!$D$27</f>
        <v>0</v>
      </c>
      <c r="AA1884" t="s" s="187">
        <f>'INFO'!$D$28</f>
      </c>
      <c r="AB1884" s="186">
        <f>'INFO'!$D$29</f>
        <v>0</v>
      </c>
      <c r="AC1884" s="189">
        <f>'INFO'!$J$10</f>
        <v>0</v>
      </c>
      <c r="AD1884" s="186">
        <f>'INFO'!$J$9</f>
        <v>0</v>
      </c>
      <c r="AE1884" s="186">
        <f>IF($G$1845&gt;0,10*$G$1845/D1884,0)</f>
        <v>0</v>
      </c>
    </row>
    <row r="1885" ht="15.35" customHeight="1">
      <c r="A1885" t="s" s="180">
        <v>621</v>
      </c>
      <c r="B1885" t="s" s="180">
        <v>264</v>
      </c>
      <c r="C1885" s="181">
        <v>10137</v>
      </c>
      <c r="D1885" s="182">
        <f>_xlfn.SUMIFS('HOLDS'!R1:R155,'HOLDS'!C1:C155,B1885)+_xlfn.SUMIFS('HOLDS'!R1:R155,'HOLDS'!C1:C155,"CH.GR.RDGSET")</f>
        <v>0</v>
      </c>
      <c r="E1885" t="s" s="183">
        <v>10</v>
      </c>
      <c r="F1885" s="184">
        <f>VLOOKUP(B1885,'HOLDS'!C1:T155,5,FALSE)*1.05</f>
        <v>194.775</v>
      </c>
      <c r="G1885" s="182">
        <f>_xlfn.SUMIFS('HOLDS'!R1:R155,'HOLDS'!C1:C155,B1885)</f>
        <v>0</v>
      </c>
      <c r="H1885" s="185">
        <f>F1885*G1885</f>
        <v>0</v>
      </c>
      <c r="I1885" s="186">
        <f>'INFO'!$D$6</f>
        <v>0</v>
      </c>
      <c r="J1885" s="186">
        <f>'INFO'!$D$7</f>
        <v>0</v>
      </c>
      <c r="K1885" t="s" s="187">
        <f>'INFO'!$D$8</f>
      </c>
      <c r="L1885" s="186">
        <f>'INFO'!$D$9</f>
        <v>0</v>
      </c>
      <c r="M1885" s="186">
        <f>'INFO'!$D$10</f>
        <v>0</v>
      </c>
      <c r="N1885" t="s" s="187">
        <f>'INFO'!$D$11</f>
      </c>
      <c r="O1885" s="186">
        <f>'INFO'!$D$13</f>
        <v>0</v>
      </c>
      <c r="P1885" s="186">
        <f>'INFO'!$D$14</f>
        <v>0</v>
      </c>
      <c r="Q1885" t="s" s="187">
        <f>'INFO'!$D$15</f>
      </c>
      <c r="R1885" s="188">
        <f>'INFO'!$D$17</f>
      </c>
      <c r="S1885" t="s" s="187">
        <f>'INFO'!$D$18</f>
      </c>
      <c r="T1885" t="s" s="187">
        <f>'INFO'!$D$19</f>
      </c>
      <c r="U1885" s="186">
        <f>'INFO'!$D$22</f>
        <v>0</v>
      </c>
      <c r="V1885" s="186">
        <f>'INFO'!$D$23</f>
        <v>0</v>
      </c>
      <c r="W1885" t="s" s="187">
        <f>'INFO'!$D$24</f>
      </c>
      <c r="X1885" s="186">
        <f>'INFO'!$D$25</f>
        <v>0</v>
      </c>
      <c r="Y1885" s="186">
        <f>'INFO'!$D$26</f>
        <v>0</v>
      </c>
      <c r="Z1885" s="186">
        <f>'INFO'!$D$27</f>
        <v>0</v>
      </c>
      <c r="AA1885" t="s" s="187">
        <f>'INFO'!$D$28</f>
      </c>
      <c r="AB1885" s="186">
        <f>'INFO'!$D$29</f>
        <v>0</v>
      </c>
      <c r="AC1885" s="189">
        <f>'INFO'!$J$10</f>
        <v>0</v>
      </c>
      <c r="AD1885" s="186">
        <f>'INFO'!$J$9</f>
        <v>0</v>
      </c>
      <c r="AE1885" s="191">
        <f>IF($G$1845&gt;0,10*$G$1845/D1885,0)</f>
        <v>0</v>
      </c>
    </row>
    <row r="1886" ht="15.35" customHeight="1">
      <c r="A1886" t="s" s="192">
        <v>581</v>
      </c>
      <c r="B1886" t="s" s="192">
        <v>182</v>
      </c>
      <c r="C1886" s="193">
        <v>10082</v>
      </c>
      <c r="D1886" s="169"/>
      <c r="E1886" t="s" s="194">
        <v>11</v>
      </c>
      <c r="F1886" s="195">
        <f>VLOOKUP(B1886,'HOLDS'!C1:T155,5,FALSE)*1.05</f>
        <v>6198.15</v>
      </c>
      <c r="G1886" s="172">
        <f>_xlfn.SUMIFS('HOLDS'!S1:S155,'HOLDS'!C1:C155,B1886)</f>
        <v>0</v>
      </c>
      <c r="H1886" s="196">
        <f>F1886*G1886</f>
        <v>0</v>
      </c>
      <c r="I1886" s="197">
        <f>'INFO'!$D$6</f>
        <v>0</v>
      </c>
      <c r="J1886" s="197">
        <f>'INFO'!$D$7</f>
        <v>0</v>
      </c>
      <c r="K1886" t="s" s="198">
        <f>'INFO'!$D$8</f>
      </c>
      <c r="L1886" s="197">
        <f>'INFO'!$D$9</f>
        <v>0</v>
      </c>
      <c r="M1886" s="197">
        <f>'INFO'!$D$10</f>
        <v>0</v>
      </c>
      <c r="N1886" t="s" s="198">
        <f>'INFO'!$D$11</f>
      </c>
      <c r="O1886" s="197">
        <f>'INFO'!$D$13</f>
        <v>0</v>
      </c>
      <c r="P1886" s="197">
        <f>'INFO'!$D$14</f>
        <v>0</v>
      </c>
      <c r="Q1886" t="s" s="198">
        <f>'INFO'!$D$15</f>
      </c>
      <c r="R1886" s="199">
        <f>'INFO'!$D$17</f>
      </c>
      <c r="S1886" t="s" s="198">
        <f>'INFO'!$D$18</f>
      </c>
      <c r="T1886" t="s" s="198">
        <f>'INFO'!$D$19</f>
      </c>
      <c r="U1886" s="197">
        <f>'INFO'!$D$22</f>
        <v>0</v>
      </c>
      <c r="V1886" s="197">
        <f>'INFO'!$D$23</f>
        <v>0</v>
      </c>
      <c r="W1886" t="s" s="198">
        <f>'INFO'!$D$24</f>
      </c>
      <c r="X1886" s="197">
        <f>'INFO'!$D$25</f>
        <v>0</v>
      </c>
      <c r="Y1886" s="197">
        <f>'INFO'!$D$26</f>
        <v>0</v>
      </c>
      <c r="Z1886" s="197">
        <f>'INFO'!$D$27</f>
        <v>0</v>
      </c>
      <c r="AA1886" t="s" s="198">
        <f>'INFO'!$D$28</f>
      </c>
      <c r="AB1886" s="197">
        <f>'INFO'!$D$29</f>
        <v>0</v>
      </c>
      <c r="AC1886" s="200">
        <f>'INFO'!$J$10</f>
        <v>0</v>
      </c>
      <c r="AD1886" s="201">
        <f>'INFO'!$J$9</f>
        <v>0</v>
      </c>
      <c r="AE1886" s="179"/>
    </row>
    <row r="1887" ht="15.35" customHeight="1">
      <c r="A1887" t="s" s="180">
        <v>582</v>
      </c>
      <c r="B1887" t="s" s="180">
        <v>184</v>
      </c>
      <c r="C1887" s="181">
        <v>10082</v>
      </c>
      <c r="D1887" s="182">
        <f>_xlfn.SUMIFS('HOLDS'!S1:S155,'HOLDS'!C1:C155,B1887)+_xlfn.SUMIFS('HOLDS'!S1:S155,'HOLDS'!C1:C155,"CH.GR.RDGSET")</f>
        <v>0</v>
      </c>
      <c r="E1887" t="s" s="183">
        <v>11</v>
      </c>
      <c r="F1887" s="184">
        <f>VLOOKUP(B1887,'HOLDS'!C1:T155,5,FALSE)*1.05</f>
        <v>168</v>
      </c>
      <c r="G1887" s="182">
        <f>_xlfn.SUMIFS('HOLDS'!S1:S155,'HOLDS'!C1:C155,B1887)</f>
        <v>0</v>
      </c>
      <c r="H1887" s="185">
        <f>F1887*G1887</f>
        <v>0</v>
      </c>
      <c r="I1887" s="186">
        <f>'INFO'!$D$6</f>
        <v>0</v>
      </c>
      <c r="J1887" s="186">
        <f>'INFO'!$D$7</f>
        <v>0</v>
      </c>
      <c r="K1887" t="s" s="187">
        <f>'INFO'!$D$8</f>
      </c>
      <c r="L1887" s="186">
        <f>'INFO'!$D$9</f>
        <v>0</v>
      </c>
      <c r="M1887" s="186">
        <f>'INFO'!$D$10</f>
        <v>0</v>
      </c>
      <c r="N1887" t="s" s="187">
        <f>'INFO'!$D$11</f>
      </c>
      <c r="O1887" s="186">
        <f>'INFO'!$D$13</f>
        <v>0</v>
      </c>
      <c r="P1887" s="186">
        <f>'INFO'!$D$14</f>
        <v>0</v>
      </c>
      <c r="Q1887" t="s" s="187">
        <f>'INFO'!$D$15</f>
      </c>
      <c r="R1887" s="188">
        <f>'INFO'!$D$17</f>
      </c>
      <c r="S1887" t="s" s="187">
        <f>'INFO'!$D$18</f>
      </c>
      <c r="T1887" t="s" s="187">
        <f>'INFO'!$D$19</f>
      </c>
      <c r="U1887" s="186">
        <f>'INFO'!$D$22</f>
        <v>0</v>
      </c>
      <c r="V1887" s="186">
        <f>'INFO'!$D$23</f>
        <v>0</v>
      </c>
      <c r="W1887" t="s" s="187">
        <f>'INFO'!$D$24</f>
      </c>
      <c r="X1887" s="186">
        <f>'INFO'!$D$25</f>
        <v>0</v>
      </c>
      <c r="Y1887" s="186">
        <f>'INFO'!$D$26</f>
        <v>0</v>
      </c>
      <c r="Z1887" s="186">
        <f>'INFO'!$D$27</f>
        <v>0</v>
      </c>
      <c r="AA1887" t="s" s="187">
        <f>'INFO'!$D$28</f>
      </c>
      <c r="AB1887" s="186">
        <f>'INFO'!$D$29</f>
        <v>0</v>
      </c>
      <c r="AC1887" s="189">
        <f>'INFO'!$J$10</f>
        <v>0</v>
      </c>
      <c r="AD1887" s="186">
        <f>'INFO'!$J$9</f>
        <v>0</v>
      </c>
      <c r="AE1887" s="190">
        <f>IF($G$1886&gt;0,10*$G$1886/D1887,0)</f>
        <v>0</v>
      </c>
    </row>
    <row r="1888" ht="15.35" customHeight="1">
      <c r="A1888" t="s" s="180">
        <v>583</v>
      </c>
      <c r="B1888" t="s" s="180">
        <v>186</v>
      </c>
      <c r="C1888" s="181">
        <v>10082</v>
      </c>
      <c r="D1888" s="182">
        <f>_xlfn.SUMIFS('HOLDS'!S1:S155,'HOLDS'!C1:C155,B1888)+_xlfn.SUMIFS('HOLDS'!S1:S155,'HOLDS'!C1:C155,"CH.GR.RDGSET")</f>
        <v>0</v>
      </c>
      <c r="E1888" t="s" s="183">
        <v>11</v>
      </c>
      <c r="F1888" s="184">
        <f>VLOOKUP(B1888,'HOLDS'!C1:T155,5,FALSE)*1.05</f>
        <v>148.05</v>
      </c>
      <c r="G1888" s="182">
        <f>_xlfn.SUMIFS('HOLDS'!S1:S155,'HOLDS'!C1:C155,B1888)</f>
        <v>0</v>
      </c>
      <c r="H1888" s="185">
        <f>F1888*G1888</f>
        <v>0</v>
      </c>
      <c r="I1888" s="186">
        <f>'INFO'!$D$6</f>
        <v>0</v>
      </c>
      <c r="J1888" s="186">
        <f>'INFO'!$D$7</f>
        <v>0</v>
      </c>
      <c r="K1888" t="s" s="187">
        <f>'INFO'!$D$8</f>
      </c>
      <c r="L1888" s="186">
        <f>'INFO'!$D$9</f>
        <v>0</v>
      </c>
      <c r="M1888" s="186">
        <f>'INFO'!$D$10</f>
        <v>0</v>
      </c>
      <c r="N1888" t="s" s="187">
        <f>'INFO'!$D$11</f>
      </c>
      <c r="O1888" s="186">
        <f>'INFO'!$D$13</f>
        <v>0</v>
      </c>
      <c r="P1888" s="186">
        <f>'INFO'!$D$14</f>
        <v>0</v>
      </c>
      <c r="Q1888" t="s" s="187">
        <f>'INFO'!$D$15</f>
      </c>
      <c r="R1888" s="188">
        <f>'INFO'!$D$17</f>
      </c>
      <c r="S1888" t="s" s="187">
        <f>'INFO'!$D$18</f>
      </c>
      <c r="T1888" t="s" s="187">
        <f>'INFO'!$D$19</f>
      </c>
      <c r="U1888" s="186">
        <f>'INFO'!$D$22</f>
        <v>0</v>
      </c>
      <c r="V1888" s="186">
        <f>'INFO'!$D$23</f>
        <v>0</v>
      </c>
      <c r="W1888" t="s" s="187">
        <f>'INFO'!$D$24</f>
      </c>
      <c r="X1888" s="186">
        <f>'INFO'!$D$25</f>
        <v>0</v>
      </c>
      <c r="Y1888" s="186">
        <f>'INFO'!$D$26</f>
        <v>0</v>
      </c>
      <c r="Z1888" s="186">
        <f>'INFO'!$D$27</f>
        <v>0</v>
      </c>
      <c r="AA1888" t="s" s="187">
        <f>'INFO'!$D$28</f>
      </c>
      <c r="AB1888" s="186">
        <f>'INFO'!$D$29</f>
        <v>0</v>
      </c>
      <c r="AC1888" s="189">
        <f>'INFO'!$J$10</f>
        <v>0</v>
      </c>
      <c r="AD1888" s="186">
        <f>'INFO'!$J$9</f>
        <v>0</v>
      </c>
      <c r="AE1888" s="186">
        <f>IF($G$1886&gt;0,10*$G$1886/D1888,0)</f>
        <v>0</v>
      </c>
    </row>
    <row r="1889" ht="15.35" customHeight="1">
      <c r="A1889" t="s" s="180">
        <v>584</v>
      </c>
      <c r="B1889" t="s" s="180">
        <v>188</v>
      </c>
      <c r="C1889" s="181">
        <v>10082</v>
      </c>
      <c r="D1889" s="182">
        <f>_xlfn.SUMIFS('HOLDS'!S1:S155,'HOLDS'!C1:C155,B1889)+_xlfn.SUMIFS('HOLDS'!S1:S155,'HOLDS'!C1:C155,"CH.GR.RDGSET")</f>
        <v>0</v>
      </c>
      <c r="E1889" t="s" s="183">
        <v>11</v>
      </c>
      <c r="F1889" s="184">
        <f>VLOOKUP(B1889,'HOLDS'!C1:T155,5,FALSE)*1.05</f>
        <v>161.7</v>
      </c>
      <c r="G1889" s="182">
        <f>_xlfn.SUMIFS('HOLDS'!S1:S155,'HOLDS'!C1:C155,B1889)</f>
        <v>0</v>
      </c>
      <c r="H1889" s="185">
        <f>F1889*G1889</f>
        <v>0</v>
      </c>
      <c r="I1889" s="186">
        <f>'INFO'!$D$6</f>
        <v>0</v>
      </c>
      <c r="J1889" s="186">
        <f>'INFO'!$D$7</f>
        <v>0</v>
      </c>
      <c r="K1889" t="s" s="187">
        <f>'INFO'!$D$8</f>
      </c>
      <c r="L1889" s="186">
        <f>'INFO'!$D$9</f>
        <v>0</v>
      </c>
      <c r="M1889" s="186">
        <f>'INFO'!$D$10</f>
        <v>0</v>
      </c>
      <c r="N1889" t="s" s="187">
        <f>'INFO'!$D$11</f>
      </c>
      <c r="O1889" s="186">
        <f>'INFO'!$D$13</f>
        <v>0</v>
      </c>
      <c r="P1889" s="186">
        <f>'INFO'!$D$14</f>
        <v>0</v>
      </c>
      <c r="Q1889" t="s" s="187">
        <f>'INFO'!$D$15</f>
      </c>
      <c r="R1889" s="188">
        <f>'INFO'!$D$17</f>
      </c>
      <c r="S1889" t="s" s="187">
        <f>'INFO'!$D$18</f>
      </c>
      <c r="T1889" t="s" s="187">
        <f>'INFO'!$D$19</f>
      </c>
      <c r="U1889" s="186">
        <f>'INFO'!$D$22</f>
        <v>0</v>
      </c>
      <c r="V1889" s="186">
        <f>'INFO'!$D$23</f>
        <v>0</v>
      </c>
      <c r="W1889" t="s" s="187">
        <f>'INFO'!$D$24</f>
      </c>
      <c r="X1889" s="186">
        <f>'INFO'!$D$25</f>
        <v>0</v>
      </c>
      <c r="Y1889" s="186">
        <f>'INFO'!$D$26</f>
        <v>0</v>
      </c>
      <c r="Z1889" s="186">
        <f>'INFO'!$D$27</f>
        <v>0</v>
      </c>
      <c r="AA1889" t="s" s="187">
        <f>'INFO'!$D$28</f>
      </c>
      <c r="AB1889" s="186">
        <f>'INFO'!$D$29</f>
        <v>0</v>
      </c>
      <c r="AC1889" s="189">
        <f>'INFO'!$J$10</f>
        <v>0</v>
      </c>
      <c r="AD1889" s="186">
        <f>'INFO'!$J$9</f>
        <v>0</v>
      </c>
      <c r="AE1889" s="186">
        <f>IF($G$1886&gt;0,10*$G$1886/D1889,0)</f>
        <v>0</v>
      </c>
    </row>
    <row r="1890" ht="15.35" customHeight="1">
      <c r="A1890" t="s" s="180">
        <v>585</v>
      </c>
      <c r="B1890" t="s" s="180">
        <v>190</v>
      </c>
      <c r="C1890" s="181">
        <v>10082</v>
      </c>
      <c r="D1890" s="182">
        <f>_xlfn.SUMIFS('HOLDS'!S1:S155,'HOLDS'!C1:C155,B1890)+_xlfn.SUMIFS('HOLDS'!S1:S155,'HOLDS'!C1:C155,"CH.GR.RDGSET")</f>
        <v>0</v>
      </c>
      <c r="E1890" t="s" s="183">
        <v>11</v>
      </c>
      <c r="F1890" s="184">
        <f>VLOOKUP(B1890,'HOLDS'!C1:T155,5,FALSE)*1.05</f>
        <v>129.15</v>
      </c>
      <c r="G1890" s="182">
        <f>_xlfn.SUMIFS('HOLDS'!S1:S155,'HOLDS'!C1:C155,B1890)</f>
        <v>0</v>
      </c>
      <c r="H1890" s="185">
        <f>F1890*G1890</f>
        <v>0</v>
      </c>
      <c r="I1890" s="186">
        <f>'INFO'!$D$6</f>
        <v>0</v>
      </c>
      <c r="J1890" s="186">
        <f>'INFO'!$D$7</f>
        <v>0</v>
      </c>
      <c r="K1890" t="s" s="187">
        <f>'INFO'!$D$8</f>
      </c>
      <c r="L1890" s="186">
        <f>'INFO'!$D$9</f>
        <v>0</v>
      </c>
      <c r="M1890" s="186">
        <f>'INFO'!$D$10</f>
        <v>0</v>
      </c>
      <c r="N1890" t="s" s="187">
        <f>'INFO'!$D$11</f>
      </c>
      <c r="O1890" s="186">
        <f>'INFO'!$D$13</f>
        <v>0</v>
      </c>
      <c r="P1890" s="186">
        <f>'INFO'!$D$14</f>
        <v>0</v>
      </c>
      <c r="Q1890" t="s" s="187">
        <f>'INFO'!$D$15</f>
      </c>
      <c r="R1890" s="188">
        <f>'INFO'!$D$17</f>
      </c>
      <c r="S1890" t="s" s="187">
        <f>'INFO'!$D$18</f>
      </c>
      <c r="T1890" t="s" s="187">
        <f>'INFO'!$D$19</f>
      </c>
      <c r="U1890" s="186">
        <f>'INFO'!$D$22</f>
        <v>0</v>
      </c>
      <c r="V1890" s="186">
        <f>'INFO'!$D$23</f>
        <v>0</v>
      </c>
      <c r="W1890" t="s" s="187">
        <f>'INFO'!$D$24</f>
      </c>
      <c r="X1890" s="186">
        <f>'INFO'!$D$25</f>
        <v>0</v>
      </c>
      <c r="Y1890" s="186">
        <f>'INFO'!$D$26</f>
        <v>0</v>
      </c>
      <c r="Z1890" s="186">
        <f>'INFO'!$D$27</f>
        <v>0</v>
      </c>
      <c r="AA1890" t="s" s="187">
        <f>'INFO'!$D$28</f>
      </c>
      <c r="AB1890" s="186">
        <f>'INFO'!$D$29</f>
        <v>0</v>
      </c>
      <c r="AC1890" s="189">
        <f>'INFO'!$J$10</f>
        <v>0</v>
      </c>
      <c r="AD1890" s="186">
        <f>'INFO'!$J$9</f>
        <v>0</v>
      </c>
      <c r="AE1890" s="186">
        <f>IF($G$1886&gt;0,10*$G$1886/D1890,0)</f>
        <v>0</v>
      </c>
    </row>
    <row r="1891" ht="15.35" customHeight="1">
      <c r="A1891" t="s" s="180">
        <v>586</v>
      </c>
      <c r="B1891" t="s" s="180">
        <v>192</v>
      </c>
      <c r="C1891" s="181">
        <v>10082</v>
      </c>
      <c r="D1891" s="182">
        <f>_xlfn.SUMIFS('HOLDS'!S1:S155,'HOLDS'!C1:C155,B1891)+_xlfn.SUMIFS('HOLDS'!S1:S155,'HOLDS'!C1:C155,"CH.GR.RDGSET")</f>
        <v>0</v>
      </c>
      <c r="E1891" t="s" s="183">
        <v>11</v>
      </c>
      <c r="F1891" s="184">
        <f>VLOOKUP(B1891,'HOLDS'!C1:T155,5,FALSE)*1.05</f>
        <v>186.375</v>
      </c>
      <c r="G1891" s="182">
        <f>_xlfn.SUMIFS('HOLDS'!S1:S155,'HOLDS'!C1:C155,B1891)</f>
        <v>0</v>
      </c>
      <c r="H1891" s="185">
        <f>F1891*G1891</f>
        <v>0</v>
      </c>
      <c r="I1891" s="186">
        <f>'INFO'!$D$6</f>
        <v>0</v>
      </c>
      <c r="J1891" s="186">
        <f>'INFO'!$D$7</f>
        <v>0</v>
      </c>
      <c r="K1891" t="s" s="187">
        <f>'INFO'!$D$8</f>
      </c>
      <c r="L1891" s="186">
        <f>'INFO'!$D$9</f>
        <v>0</v>
      </c>
      <c r="M1891" s="186">
        <f>'INFO'!$D$10</f>
        <v>0</v>
      </c>
      <c r="N1891" t="s" s="187">
        <f>'INFO'!$D$11</f>
      </c>
      <c r="O1891" s="186">
        <f>'INFO'!$D$13</f>
        <v>0</v>
      </c>
      <c r="P1891" s="186">
        <f>'INFO'!$D$14</f>
        <v>0</v>
      </c>
      <c r="Q1891" t="s" s="187">
        <f>'INFO'!$D$15</f>
      </c>
      <c r="R1891" s="188">
        <f>'INFO'!$D$17</f>
      </c>
      <c r="S1891" t="s" s="187">
        <f>'INFO'!$D$18</f>
      </c>
      <c r="T1891" t="s" s="187">
        <f>'INFO'!$D$19</f>
      </c>
      <c r="U1891" s="186">
        <f>'INFO'!$D$22</f>
        <v>0</v>
      </c>
      <c r="V1891" s="186">
        <f>'INFO'!$D$23</f>
        <v>0</v>
      </c>
      <c r="W1891" t="s" s="187">
        <f>'INFO'!$D$24</f>
      </c>
      <c r="X1891" s="186">
        <f>'INFO'!$D$25</f>
        <v>0</v>
      </c>
      <c r="Y1891" s="186">
        <f>'INFO'!$D$26</f>
        <v>0</v>
      </c>
      <c r="Z1891" s="186">
        <f>'INFO'!$D$27</f>
        <v>0</v>
      </c>
      <c r="AA1891" t="s" s="187">
        <f>'INFO'!$D$28</f>
      </c>
      <c r="AB1891" s="186">
        <f>'INFO'!$D$29</f>
        <v>0</v>
      </c>
      <c r="AC1891" s="189">
        <f>'INFO'!$J$10</f>
        <v>0</v>
      </c>
      <c r="AD1891" s="186">
        <f>'INFO'!$J$9</f>
        <v>0</v>
      </c>
      <c r="AE1891" s="186">
        <f>IF($G$1886&gt;0,10*$G$1886/D1891,0)</f>
        <v>0</v>
      </c>
    </row>
    <row r="1892" ht="15.35" customHeight="1">
      <c r="A1892" t="s" s="180">
        <v>587</v>
      </c>
      <c r="B1892" t="s" s="180">
        <v>194</v>
      </c>
      <c r="C1892" s="181">
        <v>10082</v>
      </c>
      <c r="D1892" s="182">
        <f>_xlfn.SUMIFS('HOLDS'!S1:S155,'HOLDS'!C1:C155,B1892)+_xlfn.SUMIFS('HOLDS'!S1:S155,'HOLDS'!C1:C155,"CH.GR.RDGSET")</f>
        <v>0</v>
      </c>
      <c r="E1892" t="s" s="183">
        <v>11</v>
      </c>
      <c r="F1892" s="184">
        <f>VLOOKUP(B1892,'HOLDS'!C1:T155,5,FALSE)*1.05</f>
        <v>135.45</v>
      </c>
      <c r="G1892" s="182">
        <f>_xlfn.SUMIFS('HOLDS'!S1:S155,'HOLDS'!C1:C155,B1892)</f>
        <v>0</v>
      </c>
      <c r="H1892" s="185">
        <f>F1892*G1892</f>
        <v>0</v>
      </c>
      <c r="I1892" s="186">
        <f>'INFO'!$D$6</f>
        <v>0</v>
      </c>
      <c r="J1892" s="186">
        <f>'INFO'!$D$7</f>
        <v>0</v>
      </c>
      <c r="K1892" t="s" s="187">
        <f>'INFO'!$D$8</f>
      </c>
      <c r="L1892" s="186">
        <f>'INFO'!$D$9</f>
        <v>0</v>
      </c>
      <c r="M1892" s="186">
        <f>'INFO'!$D$10</f>
        <v>0</v>
      </c>
      <c r="N1892" t="s" s="187">
        <f>'INFO'!$D$11</f>
      </c>
      <c r="O1892" s="186">
        <f>'INFO'!$D$13</f>
        <v>0</v>
      </c>
      <c r="P1892" s="186">
        <f>'INFO'!$D$14</f>
        <v>0</v>
      </c>
      <c r="Q1892" t="s" s="187">
        <f>'INFO'!$D$15</f>
      </c>
      <c r="R1892" s="188">
        <f>'INFO'!$D$17</f>
      </c>
      <c r="S1892" t="s" s="187">
        <f>'INFO'!$D$18</f>
      </c>
      <c r="T1892" t="s" s="187">
        <f>'INFO'!$D$19</f>
      </c>
      <c r="U1892" s="186">
        <f>'INFO'!$D$22</f>
        <v>0</v>
      </c>
      <c r="V1892" s="186">
        <f>'INFO'!$D$23</f>
        <v>0</v>
      </c>
      <c r="W1892" t="s" s="187">
        <f>'INFO'!$D$24</f>
      </c>
      <c r="X1892" s="186">
        <f>'INFO'!$D$25</f>
        <v>0</v>
      </c>
      <c r="Y1892" s="186">
        <f>'INFO'!$D$26</f>
        <v>0</v>
      </c>
      <c r="Z1892" s="186">
        <f>'INFO'!$D$27</f>
        <v>0</v>
      </c>
      <c r="AA1892" t="s" s="187">
        <f>'INFO'!$D$28</f>
      </c>
      <c r="AB1892" s="186">
        <f>'INFO'!$D$29</f>
        <v>0</v>
      </c>
      <c r="AC1892" s="189">
        <f>'INFO'!$J$10</f>
        <v>0</v>
      </c>
      <c r="AD1892" s="186">
        <f>'INFO'!$J$9</f>
        <v>0</v>
      </c>
      <c r="AE1892" s="186">
        <f>IF($G$1886&gt;0,10*$G$1886/D1892,0)</f>
        <v>0</v>
      </c>
    </row>
    <row r="1893" ht="15.35" customHeight="1">
      <c r="A1893" t="s" s="180">
        <v>588</v>
      </c>
      <c r="B1893" t="s" s="180">
        <v>196</v>
      </c>
      <c r="C1893" s="181">
        <v>10082</v>
      </c>
      <c r="D1893" s="182">
        <f>_xlfn.SUMIFS('HOLDS'!S1:S155,'HOLDS'!C1:C155,B1893)+_xlfn.SUMIFS('HOLDS'!S1:S155,'HOLDS'!C1:C155,"CH.GR.RDGSET")</f>
        <v>0</v>
      </c>
      <c r="E1893" t="s" s="183">
        <v>11</v>
      </c>
      <c r="F1893" s="184">
        <f>VLOOKUP(B1893,'HOLDS'!C1:T155,5,FALSE)*1.05</f>
        <v>156.975</v>
      </c>
      <c r="G1893" s="182">
        <f>_xlfn.SUMIFS('HOLDS'!S1:S155,'HOLDS'!C1:C155,B1893)</f>
        <v>0</v>
      </c>
      <c r="H1893" s="185">
        <f>F1893*G1893</f>
        <v>0</v>
      </c>
      <c r="I1893" s="186">
        <f>'INFO'!$D$6</f>
        <v>0</v>
      </c>
      <c r="J1893" s="186">
        <f>'INFO'!$D$7</f>
        <v>0</v>
      </c>
      <c r="K1893" t="s" s="187">
        <f>'INFO'!$D$8</f>
      </c>
      <c r="L1893" s="186">
        <f>'INFO'!$D$9</f>
        <v>0</v>
      </c>
      <c r="M1893" s="186">
        <f>'INFO'!$D$10</f>
        <v>0</v>
      </c>
      <c r="N1893" t="s" s="187">
        <f>'INFO'!$D$11</f>
      </c>
      <c r="O1893" s="186">
        <f>'INFO'!$D$13</f>
        <v>0</v>
      </c>
      <c r="P1893" s="186">
        <f>'INFO'!$D$14</f>
        <v>0</v>
      </c>
      <c r="Q1893" t="s" s="187">
        <f>'INFO'!$D$15</f>
      </c>
      <c r="R1893" s="188">
        <f>'INFO'!$D$17</f>
      </c>
      <c r="S1893" t="s" s="187">
        <f>'INFO'!$D$18</f>
      </c>
      <c r="T1893" t="s" s="187">
        <f>'INFO'!$D$19</f>
      </c>
      <c r="U1893" s="186">
        <f>'INFO'!$D$22</f>
        <v>0</v>
      </c>
      <c r="V1893" s="186">
        <f>'INFO'!$D$23</f>
        <v>0</v>
      </c>
      <c r="W1893" t="s" s="187">
        <f>'INFO'!$D$24</f>
      </c>
      <c r="X1893" s="186">
        <f>'INFO'!$D$25</f>
        <v>0</v>
      </c>
      <c r="Y1893" s="186">
        <f>'INFO'!$D$26</f>
        <v>0</v>
      </c>
      <c r="Z1893" s="186">
        <f>'INFO'!$D$27</f>
        <v>0</v>
      </c>
      <c r="AA1893" t="s" s="187">
        <f>'INFO'!$D$28</f>
      </c>
      <c r="AB1893" s="186">
        <f>'INFO'!$D$29</f>
        <v>0</v>
      </c>
      <c r="AC1893" s="189">
        <f>'INFO'!$J$10</f>
        <v>0</v>
      </c>
      <c r="AD1893" s="186">
        <f>'INFO'!$J$9</f>
        <v>0</v>
      </c>
      <c r="AE1893" s="186">
        <f>IF($G$1886&gt;0,10*$G$1886/D1893,0)</f>
        <v>0</v>
      </c>
    </row>
    <row r="1894" ht="15.35" customHeight="1">
      <c r="A1894" t="s" s="180">
        <v>589</v>
      </c>
      <c r="B1894" t="s" s="180">
        <v>198</v>
      </c>
      <c r="C1894" s="181">
        <v>10082</v>
      </c>
      <c r="D1894" s="182">
        <f>_xlfn.SUMIFS('HOLDS'!S1:S155,'HOLDS'!C1:C155,B1894)+_xlfn.SUMIFS('HOLDS'!S1:S155,'HOLDS'!C1:C155,"CH.GR.RDGSET")</f>
        <v>0</v>
      </c>
      <c r="E1894" t="s" s="183">
        <v>11</v>
      </c>
      <c r="F1894" s="184">
        <f>VLOOKUP(B1894,'HOLDS'!C1:T155,5,FALSE)*1.05</f>
        <v>129.15</v>
      </c>
      <c r="G1894" s="182">
        <f>_xlfn.SUMIFS('HOLDS'!S1:S155,'HOLDS'!C1:C155,B1894)</f>
        <v>0</v>
      </c>
      <c r="H1894" s="185">
        <f>F1894*G1894</f>
        <v>0</v>
      </c>
      <c r="I1894" s="186">
        <f>'INFO'!$D$6</f>
        <v>0</v>
      </c>
      <c r="J1894" s="186">
        <f>'INFO'!$D$7</f>
        <v>0</v>
      </c>
      <c r="K1894" t="s" s="187">
        <f>'INFO'!$D$8</f>
      </c>
      <c r="L1894" s="186">
        <f>'INFO'!$D$9</f>
        <v>0</v>
      </c>
      <c r="M1894" s="186">
        <f>'INFO'!$D$10</f>
        <v>0</v>
      </c>
      <c r="N1894" t="s" s="187">
        <f>'INFO'!$D$11</f>
      </c>
      <c r="O1894" s="186">
        <f>'INFO'!$D$13</f>
        <v>0</v>
      </c>
      <c r="P1894" s="186">
        <f>'INFO'!$D$14</f>
        <v>0</v>
      </c>
      <c r="Q1894" t="s" s="187">
        <f>'INFO'!$D$15</f>
      </c>
      <c r="R1894" s="188">
        <f>'INFO'!$D$17</f>
      </c>
      <c r="S1894" t="s" s="187">
        <f>'INFO'!$D$18</f>
      </c>
      <c r="T1894" t="s" s="187">
        <f>'INFO'!$D$19</f>
      </c>
      <c r="U1894" s="186">
        <f>'INFO'!$D$22</f>
        <v>0</v>
      </c>
      <c r="V1894" s="186">
        <f>'INFO'!$D$23</f>
        <v>0</v>
      </c>
      <c r="W1894" t="s" s="187">
        <f>'INFO'!$D$24</f>
      </c>
      <c r="X1894" s="186">
        <f>'INFO'!$D$25</f>
        <v>0</v>
      </c>
      <c r="Y1894" s="186">
        <f>'INFO'!$D$26</f>
        <v>0</v>
      </c>
      <c r="Z1894" s="186">
        <f>'INFO'!$D$27</f>
        <v>0</v>
      </c>
      <c r="AA1894" t="s" s="187">
        <f>'INFO'!$D$28</f>
      </c>
      <c r="AB1894" s="186">
        <f>'INFO'!$D$29</f>
        <v>0</v>
      </c>
      <c r="AC1894" s="189">
        <f>'INFO'!$J$10</f>
        <v>0</v>
      </c>
      <c r="AD1894" s="186">
        <f>'INFO'!$J$9</f>
        <v>0</v>
      </c>
      <c r="AE1894" s="186">
        <f>IF($G$1886&gt;0,10*$G$1886/D1894,0)</f>
        <v>0</v>
      </c>
    </row>
    <row r="1895" ht="15.35" customHeight="1">
      <c r="A1895" t="s" s="180">
        <v>590</v>
      </c>
      <c r="B1895" t="s" s="180">
        <v>200</v>
      </c>
      <c r="C1895" s="181">
        <v>10082</v>
      </c>
      <c r="D1895" s="182">
        <f>_xlfn.SUMIFS('HOLDS'!S1:S155,'HOLDS'!C1:C155,B1895)+_xlfn.SUMIFS('HOLDS'!S1:S155,'HOLDS'!C1:C155,"CH.GR.RDGSET")</f>
        <v>0</v>
      </c>
      <c r="E1895" t="s" s="183">
        <v>11</v>
      </c>
      <c r="F1895" s="184">
        <f>VLOOKUP(B1895,'HOLDS'!C1:T155,5,FALSE)*1.05</f>
        <v>173.25</v>
      </c>
      <c r="G1895" s="182">
        <f>_xlfn.SUMIFS('HOLDS'!S1:S155,'HOLDS'!C1:C155,B1895)</f>
        <v>0</v>
      </c>
      <c r="H1895" s="185">
        <f>F1895*G1895</f>
        <v>0</v>
      </c>
      <c r="I1895" s="186">
        <f>'INFO'!$D$6</f>
        <v>0</v>
      </c>
      <c r="J1895" s="186">
        <f>'INFO'!$D$7</f>
        <v>0</v>
      </c>
      <c r="K1895" t="s" s="187">
        <f>'INFO'!$D$8</f>
      </c>
      <c r="L1895" s="186">
        <f>'INFO'!$D$9</f>
        <v>0</v>
      </c>
      <c r="M1895" s="186">
        <f>'INFO'!$D$10</f>
        <v>0</v>
      </c>
      <c r="N1895" t="s" s="187">
        <f>'INFO'!$D$11</f>
      </c>
      <c r="O1895" s="186">
        <f>'INFO'!$D$13</f>
        <v>0</v>
      </c>
      <c r="P1895" s="186">
        <f>'INFO'!$D$14</f>
        <v>0</v>
      </c>
      <c r="Q1895" t="s" s="187">
        <f>'INFO'!$D$15</f>
      </c>
      <c r="R1895" s="188">
        <f>'INFO'!$D$17</f>
      </c>
      <c r="S1895" t="s" s="187">
        <f>'INFO'!$D$18</f>
      </c>
      <c r="T1895" t="s" s="187">
        <f>'INFO'!$D$19</f>
      </c>
      <c r="U1895" s="186">
        <f>'INFO'!$D$22</f>
        <v>0</v>
      </c>
      <c r="V1895" s="186">
        <f>'INFO'!$D$23</f>
        <v>0</v>
      </c>
      <c r="W1895" t="s" s="187">
        <f>'INFO'!$D$24</f>
      </c>
      <c r="X1895" s="186">
        <f>'INFO'!$D$25</f>
        <v>0</v>
      </c>
      <c r="Y1895" s="186">
        <f>'INFO'!$D$26</f>
        <v>0</v>
      </c>
      <c r="Z1895" s="186">
        <f>'INFO'!$D$27</f>
        <v>0</v>
      </c>
      <c r="AA1895" t="s" s="187">
        <f>'INFO'!$D$28</f>
      </c>
      <c r="AB1895" s="186">
        <f>'INFO'!$D$29</f>
        <v>0</v>
      </c>
      <c r="AC1895" s="189">
        <f>'INFO'!$J$10</f>
        <v>0</v>
      </c>
      <c r="AD1895" s="186">
        <f>'INFO'!$J$9</f>
        <v>0</v>
      </c>
      <c r="AE1895" s="186">
        <f>IF($G$1886&gt;0,10*$G$1886/D1895,0)</f>
        <v>0</v>
      </c>
    </row>
    <row r="1896" ht="15.35" customHeight="1">
      <c r="A1896" t="s" s="180">
        <v>591</v>
      </c>
      <c r="B1896" t="s" s="180">
        <v>202</v>
      </c>
      <c r="C1896" s="181">
        <v>10082</v>
      </c>
      <c r="D1896" s="182">
        <f>_xlfn.SUMIFS('HOLDS'!S1:S155,'HOLDS'!C1:C155,B1896)+_xlfn.SUMIFS('HOLDS'!S1:S155,'HOLDS'!C1:C155,"CH.GR.RDGSET")</f>
        <v>0</v>
      </c>
      <c r="E1896" t="s" s="183">
        <v>11</v>
      </c>
      <c r="F1896" s="184">
        <f>VLOOKUP(B1896,'HOLDS'!C1:T155,5,FALSE)*1.05</f>
        <v>213.15</v>
      </c>
      <c r="G1896" s="182">
        <f>_xlfn.SUMIFS('HOLDS'!S1:S155,'HOLDS'!C1:C155,B1896)</f>
        <v>0</v>
      </c>
      <c r="H1896" s="185">
        <f>F1896*G1896</f>
        <v>0</v>
      </c>
      <c r="I1896" s="186">
        <f>'INFO'!$D$6</f>
        <v>0</v>
      </c>
      <c r="J1896" s="186">
        <f>'INFO'!$D$7</f>
        <v>0</v>
      </c>
      <c r="K1896" t="s" s="187">
        <f>'INFO'!$D$8</f>
      </c>
      <c r="L1896" s="186">
        <f>'INFO'!$D$9</f>
        <v>0</v>
      </c>
      <c r="M1896" s="186">
        <f>'INFO'!$D$10</f>
        <v>0</v>
      </c>
      <c r="N1896" t="s" s="187">
        <f>'INFO'!$D$11</f>
      </c>
      <c r="O1896" s="186">
        <f>'INFO'!$D$13</f>
        <v>0</v>
      </c>
      <c r="P1896" s="186">
        <f>'INFO'!$D$14</f>
        <v>0</v>
      </c>
      <c r="Q1896" t="s" s="187">
        <f>'INFO'!$D$15</f>
      </c>
      <c r="R1896" s="188">
        <f>'INFO'!$D$17</f>
      </c>
      <c r="S1896" t="s" s="187">
        <f>'INFO'!$D$18</f>
      </c>
      <c r="T1896" t="s" s="187">
        <f>'INFO'!$D$19</f>
      </c>
      <c r="U1896" s="186">
        <f>'INFO'!$D$22</f>
        <v>0</v>
      </c>
      <c r="V1896" s="186">
        <f>'INFO'!$D$23</f>
        <v>0</v>
      </c>
      <c r="W1896" t="s" s="187">
        <f>'INFO'!$D$24</f>
      </c>
      <c r="X1896" s="186">
        <f>'INFO'!$D$25</f>
        <v>0</v>
      </c>
      <c r="Y1896" s="186">
        <f>'INFO'!$D$26</f>
        <v>0</v>
      </c>
      <c r="Z1896" s="186">
        <f>'INFO'!$D$27</f>
        <v>0</v>
      </c>
      <c r="AA1896" t="s" s="187">
        <f>'INFO'!$D$28</f>
      </c>
      <c r="AB1896" s="186">
        <f>'INFO'!$D$29</f>
        <v>0</v>
      </c>
      <c r="AC1896" s="189">
        <f>'INFO'!$J$10</f>
        <v>0</v>
      </c>
      <c r="AD1896" s="186">
        <f>'INFO'!$J$9</f>
        <v>0</v>
      </c>
      <c r="AE1896" s="186">
        <f>IF($G$1886&gt;0,10*$G$1886/D1896,0)</f>
        <v>0</v>
      </c>
    </row>
    <row r="1897" ht="15.35" customHeight="1">
      <c r="A1897" t="s" s="180">
        <v>592</v>
      </c>
      <c r="B1897" t="s" s="180">
        <v>205</v>
      </c>
      <c r="C1897" s="181">
        <v>10082</v>
      </c>
      <c r="D1897" s="182">
        <f>_xlfn.SUMIFS('HOLDS'!S1:S155,'HOLDS'!C1:C155,B1897)+_xlfn.SUMIFS('HOLDS'!S1:S155,'HOLDS'!C1:C155,"CH.GR.RDGSET")</f>
        <v>0</v>
      </c>
      <c r="E1897" t="s" s="183">
        <v>11</v>
      </c>
      <c r="F1897" s="184">
        <f>VLOOKUP(B1897,'HOLDS'!C1:T155,5,FALSE)*1.05</f>
        <v>205.275</v>
      </c>
      <c r="G1897" s="182">
        <f>_xlfn.SUMIFS('HOLDS'!S1:S155,'HOLDS'!C1:C155,B1897)</f>
        <v>0</v>
      </c>
      <c r="H1897" s="185">
        <f>F1897*G1897</f>
        <v>0</v>
      </c>
      <c r="I1897" s="186">
        <f>'INFO'!$D$6</f>
        <v>0</v>
      </c>
      <c r="J1897" s="186">
        <f>'INFO'!$D$7</f>
        <v>0</v>
      </c>
      <c r="K1897" t="s" s="187">
        <f>'INFO'!$D$8</f>
      </c>
      <c r="L1897" s="186">
        <f>'INFO'!$D$9</f>
        <v>0</v>
      </c>
      <c r="M1897" s="186">
        <f>'INFO'!$D$10</f>
        <v>0</v>
      </c>
      <c r="N1897" t="s" s="187">
        <f>'INFO'!$D$11</f>
      </c>
      <c r="O1897" s="186">
        <f>'INFO'!$D$13</f>
        <v>0</v>
      </c>
      <c r="P1897" s="186">
        <f>'INFO'!$D$14</f>
        <v>0</v>
      </c>
      <c r="Q1897" t="s" s="187">
        <f>'INFO'!$D$15</f>
      </c>
      <c r="R1897" s="188">
        <f>'INFO'!$D$17</f>
      </c>
      <c r="S1897" t="s" s="187">
        <f>'INFO'!$D$18</f>
      </c>
      <c r="T1897" t="s" s="187">
        <f>'INFO'!$D$19</f>
      </c>
      <c r="U1897" s="186">
        <f>'INFO'!$D$22</f>
        <v>0</v>
      </c>
      <c r="V1897" s="186">
        <f>'INFO'!$D$23</f>
        <v>0</v>
      </c>
      <c r="W1897" t="s" s="187">
        <f>'INFO'!$D$24</f>
      </c>
      <c r="X1897" s="186">
        <f>'INFO'!$D$25</f>
        <v>0</v>
      </c>
      <c r="Y1897" s="186">
        <f>'INFO'!$D$26</f>
        <v>0</v>
      </c>
      <c r="Z1897" s="186">
        <f>'INFO'!$D$27</f>
        <v>0</v>
      </c>
      <c r="AA1897" t="s" s="187">
        <f>'INFO'!$D$28</f>
      </c>
      <c r="AB1897" s="186">
        <f>'INFO'!$D$29</f>
        <v>0</v>
      </c>
      <c r="AC1897" s="189">
        <f>'INFO'!$J$10</f>
        <v>0</v>
      </c>
      <c r="AD1897" s="186">
        <f>'INFO'!$J$9</f>
        <v>0</v>
      </c>
      <c r="AE1897" s="186">
        <f>IF($G$1886&gt;0,10*$G$1886/D1897,0)</f>
        <v>0</v>
      </c>
    </row>
    <row r="1898" ht="15.35" customHeight="1">
      <c r="A1898" t="s" s="180">
        <v>593</v>
      </c>
      <c r="B1898" t="s" s="180">
        <v>207</v>
      </c>
      <c r="C1898" s="181">
        <v>10082</v>
      </c>
      <c r="D1898" s="182">
        <f>_xlfn.SUMIFS('HOLDS'!S1:S155,'HOLDS'!C1:C155,B1898)+_xlfn.SUMIFS('HOLDS'!S1:S155,'HOLDS'!C1:C155,"CH.GR.RDGSET")</f>
        <v>0</v>
      </c>
      <c r="E1898" t="s" s="183">
        <v>11</v>
      </c>
      <c r="F1898" s="184">
        <f>VLOOKUP(B1898,'HOLDS'!C1:T155,5,FALSE)*1.05</f>
        <v>248.85</v>
      </c>
      <c r="G1898" s="182">
        <f>_xlfn.SUMIFS('HOLDS'!S1:S155,'HOLDS'!C1:C155,B1898)</f>
        <v>0</v>
      </c>
      <c r="H1898" s="185">
        <f>F1898*G1898</f>
        <v>0</v>
      </c>
      <c r="I1898" s="186">
        <f>'INFO'!$D$6</f>
        <v>0</v>
      </c>
      <c r="J1898" s="186">
        <f>'INFO'!$D$7</f>
        <v>0</v>
      </c>
      <c r="K1898" t="s" s="187">
        <f>'INFO'!$D$8</f>
      </c>
      <c r="L1898" s="186">
        <f>'INFO'!$D$9</f>
        <v>0</v>
      </c>
      <c r="M1898" s="186">
        <f>'INFO'!$D$10</f>
        <v>0</v>
      </c>
      <c r="N1898" t="s" s="187">
        <f>'INFO'!$D$11</f>
      </c>
      <c r="O1898" s="186">
        <f>'INFO'!$D$13</f>
        <v>0</v>
      </c>
      <c r="P1898" s="186">
        <f>'INFO'!$D$14</f>
        <v>0</v>
      </c>
      <c r="Q1898" t="s" s="187">
        <f>'INFO'!$D$15</f>
      </c>
      <c r="R1898" s="188">
        <f>'INFO'!$D$17</f>
      </c>
      <c r="S1898" t="s" s="187">
        <f>'INFO'!$D$18</f>
      </c>
      <c r="T1898" t="s" s="187">
        <f>'INFO'!$D$19</f>
      </c>
      <c r="U1898" s="186">
        <f>'INFO'!$D$22</f>
        <v>0</v>
      </c>
      <c r="V1898" s="186">
        <f>'INFO'!$D$23</f>
        <v>0</v>
      </c>
      <c r="W1898" t="s" s="187">
        <f>'INFO'!$D$24</f>
      </c>
      <c r="X1898" s="186">
        <f>'INFO'!$D$25</f>
        <v>0</v>
      </c>
      <c r="Y1898" s="186">
        <f>'INFO'!$D$26</f>
        <v>0</v>
      </c>
      <c r="Z1898" s="186">
        <f>'INFO'!$D$27</f>
        <v>0</v>
      </c>
      <c r="AA1898" t="s" s="187">
        <f>'INFO'!$D$28</f>
      </c>
      <c r="AB1898" s="186">
        <f>'INFO'!$D$29</f>
        <v>0</v>
      </c>
      <c r="AC1898" s="189">
        <f>'INFO'!$J$10</f>
        <v>0</v>
      </c>
      <c r="AD1898" s="186">
        <f>'INFO'!$J$9</f>
        <v>0</v>
      </c>
      <c r="AE1898" s="186">
        <f>IF($G$1886&gt;0,10*$G$1886/D1898,0)</f>
        <v>0</v>
      </c>
    </row>
    <row r="1899" ht="15.35" customHeight="1">
      <c r="A1899" t="s" s="180">
        <v>594</v>
      </c>
      <c r="B1899" t="s" s="180">
        <v>209</v>
      </c>
      <c r="C1899" s="181">
        <v>10082</v>
      </c>
      <c r="D1899" s="182">
        <f>_xlfn.SUMIFS('HOLDS'!S1:S155,'HOLDS'!C1:C155,B1899)+_xlfn.SUMIFS('HOLDS'!S1:S155,'HOLDS'!C1:C155,"CH.GR.RDGSET")</f>
        <v>0</v>
      </c>
      <c r="E1899" t="s" s="183">
        <v>11</v>
      </c>
      <c r="F1899" s="184">
        <f>VLOOKUP(B1899,'HOLDS'!C1:T155,5,FALSE)*1.05</f>
        <v>221.025</v>
      </c>
      <c r="G1899" s="182">
        <f>_xlfn.SUMIFS('HOLDS'!S1:S155,'HOLDS'!C1:C155,B1899)</f>
        <v>0</v>
      </c>
      <c r="H1899" s="185">
        <f>F1899*G1899</f>
        <v>0</v>
      </c>
      <c r="I1899" s="186">
        <f>'INFO'!$D$6</f>
        <v>0</v>
      </c>
      <c r="J1899" s="186">
        <f>'INFO'!$D$7</f>
        <v>0</v>
      </c>
      <c r="K1899" t="s" s="187">
        <f>'INFO'!$D$8</f>
      </c>
      <c r="L1899" s="186">
        <f>'INFO'!$D$9</f>
        <v>0</v>
      </c>
      <c r="M1899" s="186">
        <f>'INFO'!$D$10</f>
        <v>0</v>
      </c>
      <c r="N1899" t="s" s="187">
        <f>'INFO'!$D$11</f>
      </c>
      <c r="O1899" s="186">
        <f>'INFO'!$D$13</f>
        <v>0</v>
      </c>
      <c r="P1899" s="186">
        <f>'INFO'!$D$14</f>
        <v>0</v>
      </c>
      <c r="Q1899" t="s" s="187">
        <f>'INFO'!$D$15</f>
      </c>
      <c r="R1899" s="188">
        <f>'INFO'!$D$17</f>
      </c>
      <c r="S1899" t="s" s="187">
        <f>'INFO'!$D$18</f>
      </c>
      <c r="T1899" t="s" s="187">
        <f>'INFO'!$D$19</f>
      </c>
      <c r="U1899" s="186">
        <f>'INFO'!$D$22</f>
        <v>0</v>
      </c>
      <c r="V1899" s="186">
        <f>'INFO'!$D$23</f>
        <v>0</v>
      </c>
      <c r="W1899" t="s" s="187">
        <f>'INFO'!$D$24</f>
      </c>
      <c r="X1899" s="186">
        <f>'INFO'!$D$25</f>
        <v>0</v>
      </c>
      <c r="Y1899" s="186">
        <f>'INFO'!$D$26</f>
        <v>0</v>
      </c>
      <c r="Z1899" s="186">
        <f>'INFO'!$D$27</f>
        <v>0</v>
      </c>
      <c r="AA1899" t="s" s="187">
        <f>'INFO'!$D$28</f>
      </c>
      <c r="AB1899" s="186">
        <f>'INFO'!$D$29</f>
        <v>0</v>
      </c>
      <c r="AC1899" s="189">
        <f>'INFO'!$J$10</f>
        <v>0</v>
      </c>
      <c r="AD1899" s="186">
        <f>'INFO'!$J$9</f>
        <v>0</v>
      </c>
      <c r="AE1899" s="186">
        <f>IF($G$1886&gt;0,10*$G$1886/D1899,0)</f>
        <v>0</v>
      </c>
    </row>
    <row r="1900" ht="15.35" customHeight="1">
      <c r="A1900" t="s" s="180">
        <v>595</v>
      </c>
      <c r="B1900" t="s" s="180">
        <v>211</v>
      </c>
      <c r="C1900" s="181">
        <v>10082</v>
      </c>
      <c r="D1900" s="182">
        <f>_xlfn.SUMIFS('HOLDS'!S1:S155,'HOLDS'!C1:C155,B1900)+_xlfn.SUMIFS('HOLDS'!S1:S155,'HOLDS'!C1:C155,"CH.GR.RDGSET")</f>
        <v>0</v>
      </c>
      <c r="E1900" t="s" s="183">
        <v>11</v>
      </c>
      <c r="F1900" s="184">
        <f>VLOOKUP(B1900,'HOLDS'!C1:T155,5,FALSE)*1.05</f>
        <v>222.6</v>
      </c>
      <c r="G1900" s="182">
        <f>_xlfn.SUMIFS('HOLDS'!S1:S155,'HOLDS'!C1:C155,B1900)</f>
        <v>0</v>
      </c>
      <c r="H1900" s="185">
        <f>F1900*G1900</f>
        <v>0</v>
      </c>
      <c r="I1900" s="186">
        <f>'INFO'!$D$6</f>
        <v>0</v>
      </c>
      <c r="J1900" s="186">
        <f>'INFO'!$D$7</f>
        <v>0</v>
      </c>
      <c r="K1900" t="s" s="187">
        <f>'INFO'!$D$8</f>
      </c>
      <c r="L1900" s="186">
        <f>'INFO'!$D$9</f>
        <v>0</v>
      </c>
      <c r="M1900" s="186">
        <f>'INFO'!$D$10</f>
        <v>0</v>
      </c>
      <c r="N1900" t="s" s="187">
        <f>'INFO'!$D$11</f>
      </c>
      <c r="O1900" s="186">
        <f>'INFO'!$D$13</f>
        <v>0</v>
      </c>
      <c r="P1900" s="186">
        <f>'INFO'!$D$14</f>
        <v>0</v>
      </c>
      <c r="Q1900" t="s" s="187">
        <f>'INFO'!$D$15</f>
      </c>
      <c r="R1900" s="188">
        <f>'INFO'!$D$17</f>
      </c>
      <c r="S1900" t="s" s="187">
        <f>'INFO'!$D$18</f>
      </c>
      <c r="T1900" t="s" s="187">
        <f>'INFO'!$D$19</f>
      </c>
      <c r="U1900" s="186">
        <f>'INFO'!$D$22</f>
        <v>0</v>
      </c>
      <c r="V1900" s="186">
        <f>'INFO'!$D$23</f>
        <v>0</v>
      </c>
      <c r="W1900" t="s" s="187">
        <f>'INFO'!$D$24</f>
      </c>
      <c r="X1900" s="186">
        <f>'INFO'!$D$25</f>
        <v>0</v>
      </c>
      <c r="Y1900" s="186">
        <f>'INFO'!$D$26</f>
        <v>0</v>
      </c>
      <c r="Z1900" s="186">
        <f>'INFO'!$D$27</f>
        <v>0</v>
      </c>
      <c r="AA1900" t="s" s="187">
        <f>'INFO'!$D$28</f>
      </c>
      <c r="AB1900" s="186">
        <f>'INFO'!$D$29</f>
        <v>0</v>
      </c>
      <c r="AC1900" s="189">
        <f>'INFO'!$J$10</f>
        <v>0</v>
      </c>
      <c r="AD1900" s="186">
        <f>'INFO'!$J$9</f>
        <v>0</v>
      </c>
      <c r="AE1900" s="186">
        <f>IF($G$1886&gt;0,10*$G$1886/D1900,0)</f>
        <v>0</v>
      </c>
    </row>
    <row r="1901" ht="15.35" customHeight="1">
      <c r="A1901" t="s" s="180">
        <v>596</v>
      </c>
      <c r="B1901" t="s" s="180">
        <v>213</v>
      </c>
      <c r="C1901" s="181">
        <v>10082</v>
      </c>
      <c r="D1901" s="182">
        <f>_xlfn.SUMIFS('HOLDS'!S1:S155,'HOLDS'!C1:C155,B1901)+_xlfn.SUMIFS('HOLDS'!S1:S155,'HOLDS'!C1:C155,"CH.GR.RDGSET")</f>
        <v>0</v>
      </c>
      <c r="E1901" t="s" s="183">
        <v>11</v>
      </c>
      <c r="F1901" s="184">
        <f>VLOOKUP(B1901,'HOLDS'!C1:T155,5,FALSE)*1.05</f>
        <v>162.75</v>
      </c>
      <c r="G1901" s="182">
        <f>_xlfn.SUMIFS('HOLDS'!S1:S155,'HOLDS'!C1:C155,B1901)</f>
        <v>0</v>
      </c>
      <c r="H1901" s="185">
        <f>F1901*G1901</f>
        <v>0</v>
      </c>
      <c r="I1901" s="186">
        <f>'INFO'!$D$6</f>
        <v>0</v>
      </c>
      <c r="J1901" s="186">
        <f>'INFO'!$D$7</f>
        <v>0</v>
      </c>
      <c r="K1901" t="s" s="187">
        <f>'INFO'!$D$8</f>
      </c>
      <c r="L1901" s="186">
        <f>'INFO'!$D$9</f>
        <v>0</v>
      </c>
      <c r="M1901" s="186">
        <f>'INFO'!$D$10</f>
        <v>0</v>
      </c>
      <c r="N1901" t="s" s="187">
        <f>'INFO'!$D$11</f>
      </c>
      <c r="O1901" s="186">
        <f>'INFO'!$D$13</f>
        <v>0</v>
      </c>
      <c r="P1901" s="186">
        <f>'INFO'!$D$14</f>
        <v>0</v>
      </c>
      <c r="Q1901" t="s" s="187">
        <f>'INFO'!$D$15</f>
      </c>
      <c r="R1901" s="188">
        <f>'INFO'!$D$17</f>
      </c>
      <c r="S1901" t="s" s="187">
        <f>'INFO'!$D$18</f>
      </c>
      <c r="T1901" t="s" s="187">
        <f>'INFO'!$D$19</f>
      </c>
      <c r="U1901" s="186">
        <f>'INFO'!$D$22</f>
        <v>0</v>
      </c>
      <c r="V1901" s="186">
        <f>'INFO'!$D$23</f>
        <v>0</v>
      </c>
      <c r="W1901" t="s" s="187">
        <f>'INFO'!$D$24</f>
      </c>
      <c r="X1901" s="186">
        <f>'INFO'!$D$25</f>
        <v>0</v>
      </c>
      <c r="Y1901" s="186">
        <f>'INFO'!$D$26</f>
        <v>0</v>
      </c>
      <c r="Z1901" s="186">
        <f>'INFO'!$D$27</f>
        <v>0</v>
      </c>
      <c r="AA1901" t="s" s="187">
        <f>'INFO'!$D$28</f>
      </c>
      <c r="AB1901" s="186">
        <f>'INFO'!$D$29</f>
        <v>0</v>
      </c>
      <c r="AC1901" s="189">
        <f>'INFO'!$J$10</f>
        <v>0</v>
      </c>
      <c r="AD1901" s="186">
        <f>'INFO'!$J$9</f>
        <v>0</v>
      </c>
      <c r="AE1901" s="186">
        <f>IF($G$1886&gt;0,10*$G$1886/D1901,0)</f>
        <v>0</v>
      </c>
    </row>
    <row r="1902" ht="15.35" customHeight="1">
      <c r="A1902" t="s" s="180">
        <v>597</v>
      </c>
      <c r="B1902" t="s" s="180">
        <v>215</v>
      </c>
      <c r="C1902" s="181">
        <v>10082</v>
      </c>
      <c r="D1902" s="182">
        <f>_xlfn.SUMIFS('HOLDS'!S1:S155,'HOLDS'!C1:C155,B1902)+_xlfn.SUMIFS('HOLDS'!S1:S155,'HOLDS'!C1:C155,"CH.GR.RDGSET")</f>
        <v>0</v>
      </c>
      <c r="E1902" t="s" s="183">
        <v>11</v>
      </c>
      <c r="F1902" s="184">
        <f>VLOOKUP(B1902,'HOLDS'!C1:T155,5,FALSE)*1.05</f>
        <v>161.175</v>
      </c>
      <c r="G1902" s="182">
        <f>_xlfn.SUMIFS('HOLDS'!S1:S155,'HOLDS'!C1:C155,B1902)</f>
        <v>0</v>
      </c>
      <c r="H1902" s="185">
        <f>F1902*G1902</f>
        <v>0</v>
      </c>
      <c r="I1902" s="186">
        <f>'INFO'!$D$6</f>
        <v>0</v>
      </c>
      <c r="J1902" s="186">
        <f>'INFO'!$D$7</f>
        <v>0</v>
      </c>
      <c r="K1902" t="s" s="187">
        <f>'INFO'!$D$8</f>
      </c>
      <c r="L1902" s="186">
        <f>'INFO'!$D$9</f>
        <v>0</v>
      </c>
      <c r="M1902" s="186">
        <f>'INFO'!$D$10</f>
        <v>0</v>
      </c>
      <c r="N1902" t="s" s="187">
        <f>'INFO'!$D$11</f>
      </c>
      <c r="O1902" s="186">
        <f>'INFO'!$D$13</f>
        <v>0</v>
      </c>
      <c r="P1902" s="186">
        <f>'INFO'!$D$14</f>
        <v>0</v>
      </c>
      <c r="Q1902" t="s" s="187">
        <f>'INFO'!$D$15</f>
      </c>
      <c r="R1902" s="188">
        <f>'INFO'!$D$17</f>
      </c>
      <c r="S1902" t="s" s="187">
        <f>'INFO'!$D$18</f>
      </c>
      <c r="T1902" t="s" s="187">
        <f>'INFO'!$D$19</f>
      </c>
      <c r="U1902" s="186">
        <f>'INFO'!$D$22</f>
        <v>0</v>
      </c>
      <c r="V1902" s="186">
        <f>'INFO'!$D$23</f>
        <v>0</v>
      </c>
      <c r="W1902" t="s" s="187">
        <f>'INFO'!$D$24</f>
      </c>
      <c r="X1902" s="186">
        <f>'INFO'!$D$25</f>
        <v>0</v>
      </c>
      <c r="Y1902" s="186">
        <f>'INFO'!$D$26</f>
        <v>0</v>
      </c>
      <c r="Z1902" s="186">
        <f>'INFO'!$D$27</f>
        <v>0</v>
      </c>
      <c r="AA1902" t="s" s="187">
        <f>'INFO'!$D$28</f>
      </c>
      <c r="AB1902" s="186">
        <f>'INFO'!$D$29</f>
        <v>0</v>
      </c>
      <c r="AC1902" s="189">
        <f>'INFO'!$J$10</f>
        <v>0</v>
      </c>
      <c r="AD1902" s="186">
        <f>'INFO'!$J$9</f>
        <v>0</v>
      </c>
      <c r="AE1902" s="186">
        <f>IF($G$1886&gt;0,10*$G$1886/D1902,0)</f>
        <v>0</v>
      </c>
    </row>
    <row r="1903" ht="15.35" customHeight="1">
      <c r="A1903" t="s" s="180">
        <v>598</v>
      </c>
      <c r="B1903" t="s" s="180">
        <v>217</v>
      </c>
      <c r="C1903" s="181">
        <v>10082</v>
      </c>
      <c r="D1903" s="182">
        <f>_xlfn.SUMIFS('HOLDS'!S1:S155,'HOLDS'!C1:C155,B1903)+_xlfn.SUMIFS('HOLDS'!S1:S155,'HOLDS'!C1:C155,"CH.GR.RDGSET")</f>
        <v>0</v>
      </c>
      <c r="E1903" t="s" s="183">
        <v>11</v>
      </c>
      <c r="F1903" s="184">
        <f>VLOOKUP(B1903,'HOLDS'!C1:T155,5,FALSE)*1.05</f>
        <v>170.1</v>
      </c>
      <c r="G1903" s="182">
        <f>_xlfn.SUMIFS('HOLDS'!S1:S155,'HOLDS'!C1:C155,B1903)</f>
        <v>0</v>
      </c>
      <c r="H1903" s="185">
        <f>F1903*G1903</f>
        <v>0</v>
      </c>
      <c r="I1903" s="186">
        <f>'INFO'!$D$6</f>
        <v>0</v>
      </c>
      <c r="J1903" s="186">
        <f>'INFO'!$D$7</f>
        <v>0</v>
      </c>
      <c r="K1903" t="s" s="187">
        <f>'INFO'!$D$8</f>
      </c>
      <c r="L1903" s="186">
        <f>'INFO'!$D$9</f>
        <v>0</v>
      </c>
      <c r="M1903" s="186">
        <f>'INFO'!$D$10</f>
        <v>0</v>
      </c>
      <c r="N1903" t="s" s="187">
        <f>'INFO'!$D$11</f>
      </c>
      <c r="O1903" s="186">
        <f>'INFO'!$D$13</f>
        <v>0</v>
      </c>
      <c r="P1903" s="186">
        <f>'INFO'!$D$14</f>
        <v>0</v>
      </c>
      <c r="Q1903" t="s" s="187">
        <f>'INFO'!$D$15</f>
      </c>
      <c r="R1903" s="188">
        <f>'INFO'!$D$17</f>
      </c>
      <c r="S1903" t="s" s="187">
        <f>'INFO'!$D$18</f>
      </c>
      <c r="T1903" t="s" s="187">
        <f>'INFO'!$D$19</f>
      </c>
      <c r="U1903" s="186">
        <f>'INFO'!$D$22</f>
        <v>0</v>
      </c>
      <c r="V1903" s="186">
        <f>'INFO'!$D$23</f>
        <v>0</v>
      </c>
      <c r="W1903" t="s" s="187">
        <f>'INFO'!$D$24</f>
      </c>
      <c r="X1903" s="186">
        <f>'INFO'!$D$25</f>
        <v>0</v>
      </c>
      <c r="Y1903" s="186">
        <f>'INFO'!$D$26</f>
        <v>0</v>
      </c>
      <c r="Z1903" s="186">
        <f>'INFO'!$D$27</f>
        <v>0</v>
      </c>
      <c r="AA1903" t="s" s="187">
        <f>'INFO'!$D$28</f>
      </c>
      <c r="AB1903" s="186">
        <f>'INFO'!$D$29</f>
        <v>0</v>
      </c>
      <c r="AC1903" s="189">
        <f>'INFO'!$J$10</f>
        <v>0</v>
      </c>
      <c r="AD1903" s="186">
        <f>'INFO'!$J$9</f>
        <v>0</v>
      </c>
      <c r="AE1903" s="186">
        <f>IF($G$1886&gt;0,10*$G$1886/D1903,0)</f>
        <v>0</v>
      </c>
    </row>
    <row r="1904" ht="15.35" customHeight="1">
      <c r="A1904" t="s" s="180">
        <v>599</v>
      </c>
      <c r="B1904" t="s" s="180">
        <v>219</v>
      </c>
      <c r="C1904" s="181">
        <v>10082</v>
      </c>
      <c r="D1904" s="182">
        <f>_xlfn.SUMIFS('HOLDS'!S1:S155,'HOLDS'!C1:C155,B1904)+_xlfn.SUMIFS('HOLDS'!S1:S155,'HOLDS'!C1:C155,"CH.GR.RDGSET")</f>
        <v>0</v>
      </c>
      <c r="E1904" t="s" s="183">
        <v>11</v>
      </c>
      <c r="F1904" s="184">
        <f>VLOOKUP(B1904,'HOLDS'!C1:T155,5,FALSE)*1.05</f>
        <v>214.725</v>
      </c>
      <c r="G1904" s="182">
        <f>_xlfn.SUMIFS('HOLDS'!S1:S155,'HOLDS'!C1:C155,B1904)</f>
        <v>0</v>
      </c>
      <c r="H1904" s="185">
        <f>F1904*G1904</f>
        <v>0</v>
      </c>
      <c r="I1904" s="186">
        <f>'INFO'!$D$6</f>
        <v>0</v>
      </c>
      <c r="J1904" s="186">
        <f>'INFO'!$D$7</f>
        <v>0</v>
      </c>
      <c r="K1904" t="s" s="187">
        <f>'INFO'!$D$8</f>
      </c>
      <c r="L1904" s="186">
        <f>'INFO'!$D$9</f>
        <v>0</v>
      </c>
      <c r="M1904" s="186">
        <f>'INFO'!$D$10</f>
        <v>0</v>
      </c>
      <c r="N1904" t="s" s="187">
        <f>'INFO'!$D$11</f>
      </c>
      <c r="O1904" s="186">
        <f>'INFO'!$D$13</f>
        <v>0</v>
      </c>
      <c r="P1904" s="186">
        <f>'INFO'!$D$14</f>
        <v>0</v>
      </c>
      <c r="Q1904" t="s" s="187">
        <f>'INFO'!$D$15</f>
      </c>
      <c r="R1904" s="188">
        <f>'INFO'!$D$17</f>
      </c>
      <c r="S1904" t="s" s="187">
        <f>'INFO'!$D$18</f>
      </c>
      <c r="T1904" t="s" s="187">
        <f>'INFO'!$D$19</f>
      </c>
      <c r="U1904" s="186">
        <f>'INFO'!$D$22</f>
        <v>0</v>
      </c>
      <c r="V1904" s="186">
        <f>'INFO'!$D$23</f>
        <v>0</v>
      </c>
      <c r="W1904" t="s" s="187">
        <f>'INFO'!$D$24</f>
      </c>
      <c r="X1904" s="186">
        <f>'INFO'!$D$25</f>
        <v>0</v>
      </c>
      <c r="Y1904" s="186">
        <f>'INFO'!$D$26</f>
        <v>0</v>
      </c>
      <c r="Z1904" s="186">
        <f>'INFO'!$D$27</f>
        <v>0</v>
      </c>
      <c r="AA1904" t="s" s="187">
        <f>'INFO'!$D$28</f>
      </c>
      <c r="AB1904" s="186">
        <f>'INFO'!$D$29</f>
        <v>0</v>
      </c>
      <c r="AC1904" s="189">
        <f>'INFO'!$J$10</f>
        <v>0</v>
      </c>
      <c r="AD1904" s="186">
        <f>'INFO'!$J$9</f>
        <v>0</v>
      </c>
      <c r="AE1904" s="186">
        <f>IF($G$1886&gt;0,10*$G$1886/D1904,0)</f>
        <v>0</v>
      </c>
    </row>
    <row r="1905" ht="15.35" customHeight="1">
      <c r="A1905" t="s" s="180">
        <v>600</v>
      </c>
      <c r="B1905" t="s" s="180">
        <v>221</v>
      </c>
      <c r="C1905" s="181">
        <v>10082</v>
      </c>
      <c r="D1905" s="182">
        <f>_xlfn.SUMIFS('HOLDS'!S1:S155,'HOLDS'!C1:C155,B1905)+_xlfn.SUMIFS('HOLDS'!S1:S155,'HOLDS'!C1:C155,"CH.GR.RDGSET")</f>
        <v>0</v>
      </c>
      <c r="E1905" t="s" s="183">
        <v>11</v>
      </c>
      <c r="F1905" s="184">
        <f>VLOOKUP(B1905,'HOLDS'!C1:T155,5,FALSE)*1.05</f>
        <v>202.65</v>
      </c>
      <c r="G1905" s="182">
        <f>_xlfn.SUMIFS('HOLDS'!S1:S155,'HOLDS'!C1:C155,B1905)</f>
        <v>0</v>
      </c>
      <c r="H1905" s="185">
        <f>F1905*G1905</f>
        <v>0</v>
      </c>
      <c r="I1905" s="186">
        <f>'INFO'!$D$6</f>
        <v>0</v>
      </c>
      <c r="J1905" s="186">
        <f>'INFO'!$D$7</f>
        <v>0</v>
      </c>
      <c r="K1905" t="s" s="187">
        <f>'INFO'!$D$8</f>
      </c>
      <c r="L1905" s="186">
        <f>'INFO'!$D$9</f>
        <v>0</v>
      </c>
      <c r="M1905" s="186">
        <f>'INFO'!$D$10</f>
        <v>0</v>
      </c>
      <c r="N1905" t="s" s="187">
        <f>'INFO'!$D$11</f>
      </c>
      <c r="O1905" s="186">
        <f>'INFO'!$D$13</f>
        <v>0</v>
      </c>
      <c r="P1905" s="186">
        <f>'INFO'!$D$14</f>
        <v>0</v>
      </c>
      <c r="Q1905" t="s" s="187">
        <f>'INFO'!$D$15</f>
      </c>
      <c r="R1905" s="188">
        <f>'INFO'!$D$17</f>
      </c>
      <c r="S1905" t="s" s="187">
        <f>'INFO'!$D$18</f>
      </c>
      <c r="T1905" t="s" s="187">
        <f>'INFO'!$D$19</f>
      </c>
      <c r="U1905" s="186">
        <f>'INFO'!$D$22</f>
        <v>0</v>
      </c>
      <c r="V1905" s="186">
        <f>'INFO'!$D$23</f>
        <v>0</v>
      </c>
      <c r="W1905" t="s" s="187">
        <f>'INFO'!$D$24</f>
      </c>
      <c r="X1905" s="186">
        <f>'INFO'!$D$25</f>
        <v>0</v>
      </c>
      <c r="Y1905" s="186">
        <f>'INFO'!$D$26</f>
        <v>0</v>
      </c>
      <c r="Z1905" s="186">
        <f>'INFO'!$D$27</f>
        <v>0</v>
      </c>
      <c r="AA1905" t="s" s="187">
        <f>'INFO'!$D$28</f>
      </c>
      <c r="AB1905" s="186">
        <f>'INFO'!$D$29</f>
        <v>0</v>
      </c>
      <c r="AC1905" s="189">
        <f>'INFO'!$J$10</f>
        <v>0</v>
      </c>
      <c r="AD1905" s="186">
        <f>'INFO'!$J$9</f>
        <v>0</v>
      </c>
      <c r="AE1905" s="186">
        <f>IF($G$1886&gt;0,10*$G$1886/D1905,0)</f>
        <v>0</v>
      </c>
    </row>
    <row r="1906" ht="15.35" customHeight="1">
      <c r="A1906" t="s" s="180">
        <v>601</v>
      </c>
      <c r="B1906" t="s" s="180">
        <v>223</v>
      </c>
      <c r="C1906" s="181">
        <v>10082</v>
      </c>
      <c r="D1906" s="182">
        <f>_xlfn.SUMIFS('HOLDS'!S1:S155,'HOLDS'!C1:C155,B1906)+_xlfn.SUMIFS('HOLDS'!S1:S155,'HOLDS'!C1:C155,"CH.GR.RDGSET")</f>
        <v>0</v>
      </c>
      <c r="E1906" t="s" s="183">
        <v>11</v>
      </c>
      <c r="F1906" s="184">
        <f>VLOOKUP(B1906,'HOLDS'!C1:T155,5,FALSE)*1.05</f>
        <v>168.525</v>
      </c>
      <c r="G1906" s="182">
        <f>_xlfn.SUMIFS('HOLDS'!S1:S155,'HOLDS'!C1:C155,B1906)</f>
        <v>0</v>
      </c>
      <c r="H1906" s="185">
        <f>F1906*G1906</f>
        <v>0</v>
      </c>
      <c r="I1906" s="186">
        <f>'INFO'!$D$6</f>
        <v>0</v>
      </c>
      <c r="J1906" s="186">
        <f>'INFO'!$D$7</f>
        <v>0</v>
      </c>
      <c r="K1906" t="s" s="187">
        <f>'INFO'!$D$8</f>
      </c>
      <c r="L1906" s="186">
        <f>'INFO'!$D$9</f>
        <v>0</v>
      </c>
      <c r="M1906" s="186">
        <f>'INFO'!$D$10</f>
        <v>0</v>
      </c>
      <c r="N1906" t="s" s="187">
        <f>'INFO'!$D$11</f>
      </c>
      <c r="O1906" s="186">
        <f>'INFO'!$D$13</f>
        <v>0</v>
      </c>
      <c r="P1906" s="186">
        <f>'INFO'!$D$14</f>
        <v>0</v>
      </c>
      <c r="Q1906" t="s" s="187">
        <f>'INFO'!$D$15</f>
      </c>
      <c r="R1906" s="188">
        <f>'INFO'!$D$17</f>
      </c>
      <c r="S1906" t="s" s="187">
        <f>'INFO'!$D$18</f>
      </c>
      <c r="T1906" t="s" s="187">
        <f>'INFO'!$D$19</f>
      </c>
      <c r="U1906" s="186">
        <f>'INFO'!$D$22</f>
        <v>0</v>
      </c>
      <c r="V1906" s="186">
        <f>'INFO'!$D$23</f>
        <v>0</v>
      </c>
      <c r="W1906" t="s" s="187">
        <f>'INFO'!$D$24</f>
      </c>
      <c r="X1906" s="186">
        <f>'INFO'!$D$25</f>
        <v>0</v>
      </c>
      <c r="Y1906" s="186">
        <f>'INFO'!$D$26</f>
        <v>0</v>
      </c>
      <c r="Z1906" s="186">
        <f>'INFO'!$D$27</f>
        <v>0</v>
      </c>
      <c r="AA1906" t="s" s="187">
        <f>'INFO'!$D$28</f>
      </c>
      <c r="AB1906" s="186">
        <f>'INFO'!$D$29</f>
        <v>0</v>
      </c>
      <c r="AC1906" s="189">
        <f>'INFO'!$J$10</f>
        <v>0</v>
      </c>
      <c r="AD1906" s="186">
        <f>'INFO'!$J$9</f>
        <v>0</v>
      </c>
      <c r="AE1906" s="186">
        <f>IF($G$1886&gt;0,10*$G$1886/D1906,0)</f>
        <v>0</v>
      </c>
    </row>
    <row r="1907" ht="15.35" customHeight="1">
      <c r="A1907" t="s" s="180">
        <v>602</v>
      </c>
      <c r="B1907" t="s" s="180">
        <v>225</v>
      </c>
      <c r="C1907" s="181">
        <v>10082</v>
      </c>
      <c r="D1907" s="182">
        <f>_xlfn.SUMIFS('HOLDS'!S1:S155,'HOLDS'!C1:C155,B1907)+_xlfn.SUMIFS('HOLDS'!S1:S155,'HOLDS'!C1:C155,"CH.GR.RDGSET")</f>
        <v>0</v>
      </c>
      <c r="E1907" t="s" s="183">
        <v>11</v>
      </c>
      <c r="F1907" s="184">
        <f>VLOOKUP(B1907,'HOLDS'!C1:T155,5,FALSE)*1.05</f>
        <v>191.1</v>
      </c>
      <c r="G1907" s="182">
        <f>_xlfn.SUMIFS('HOLDS'!S1:S155,'HOLDS'!C1:C155,B1907)</f>
        <v>0</v>
      </c>
      <c r="H1907" s="185">
        <f>F1907*G1907</f>
        <v>0</v>
      </c>
      <c r="I1907" s="186">
        <f>'INFO'!$D$6</f>
        <v>0</v>
      </c>
      <c r="J1907" s="186">
        <f>'INFO'!$D$7</f>
        <v>0</v>
      </c>
      <c r="K1907" t="s" s="187">
        <f>'INFO'!$D$8</f>
      </c>
      <c r="L1907" s="186">
        <f>'INFO'!$D$9</f>
        <v>0</v>
      </c>
      <c r="M1907" s="186">
        <f>'INFO'!$D$10</f>
        <v>0</v>
      </c>
      <c r="N1907" t="s" s="187">
        <f>'INFO'!$D$11</f>
      </c>
      <c r="O1907" s="186">
        <f>'INFO'!$D$13</f>
        <v>0</v>
      </c>
      <c r="P1907" s="186">
        <f>'INFO'!$D$14</f>
        <v>0</v>
      </c>
      <c r="Q1907" t="s" s="187">
        <f>'INFO'!$D$15</f>
      </c>
      <c r="R1907" s="188">
        <f>'INFO'!$D$17</f>
      </c>
      <c r="S1907" t="s" s="187">
        <f>'INFO'!$D$18</f>
      </c>
      <c r="T1907" t="s" s="187">
        <f>'INFO'!$D$19</f>
      </c>
      <c r="U1907" s="186">
        <f>'INFO'!$D$22</f>
        <v>0</v>
      </c>
      <c r="V1907" s="186">
        <f>'INFO'!$D$23</f>
        <v>0</v>
      </c>
      <c r="W1907" t="s" s="187">
        <f>'INFO'!$D$24</f>
      </c>
      <c r="X1907" s="186">
        <f>'INFO'!$D$25</f>
        <v>0</v>
      </c>
      <c r="Y1907" s="186">
        <f>'INFO'!$D$26</f>
        <v>0</v>
      </c>
      <c r="Z1907" s="186">
        <f>'INFO'!$D$27</f>
        <v>0</v>
      </c>
      <c r="AA1907" t="s" s="187">
        <f>'INFO'!$D$28</f>
      </c>
      <c r="AB1907" s="186">
        <f>'INFO'!$D$29</f>
        <v>0</v>
      </c>
      <c r="AC1907" s="189">
        <f>'INFO'!$J$10</f>
        <v>0</v>
      </c>
      <c r="AD1907" s="186">
        <f>'INFO'!$J$9</f>
        <v>0</v>
      </c>
      <c r="AE1907" s="186">
        <f>IF($G$1886&gt;0,10*$G$1886/D1907,0)</f>
        <v>0</v>
      </c>
    </row>
    <row r="1908" ht="15.35" customHeight="1">
      <c r="A1908" t="s" s="180">
        <v>603</v>
      </c>
      <c r="B1908" t="s" s="180">
        <v>227</v>
      </c>
      <c r="C1908" s="181">
        <v>10082</v>
      </c>
      <c r="D1908" s="182">
        <f>_xlfn.SUMIFS('HOLDS'!S1:S155,'HOLDS'!C1:C155,B1908)+_xlfn.SUMIFS('HOLDS'!S1:S155,'HOLDS'!C1:C155,"CH.GR.RDGSET")</f>
        <v>0</v>
      </c>
      <c r="E1908" t="s" s="183">
        <v>11</v>
      </c>
      <c r="F1908" s="184">
        <f>VLOOKUP(B1908,'HOLDS'!C1:T155,5,FALSE)*1.05</f>
        <v>152.25</v>
      </c>
      <c r="G1908" s="182">
        <f>_xlfn.SUMIFS('HOLDS'!S1:S155,'HOLDS'!C1:C155,B1908)</f>
        <v>0</v>
      </c>
      <c r="H1908" s="185">
        <f>F1908*G1908</f>
        <v>0</v>
      </c>
      <c r="I1908" s="186">
        <f>'INFO'!$D$6</f>
        <v>0</v>
      </c>
      <c r="J1908" s="186">
        <f>'INFO'!$D$7</f>
        <v>0</v>
      </c>
      <c r="K1908" t="s" s="187">
        <f>'INFO'!$D$8</f>
      </c>
      <c r="L1908" s="186">
        <f>'INFO'!$D$9</f>
        <v>0</v>
      </c>
      <c r="M1908" s="186">
        <f>'INFO'!$D$10</f>
        <v>0</v>
      </c>
      <c r="N1908" t="s" s="187">
        <f>'INFO'!$D$11</f>
      </c>
      <c r="O1908" s="186">
        <f>'INFO'!$D$13</f>
        <v>0</v>
      </c>
      <c r="P1908" s="186">
        <f>'INFO'!$D$14</f>
        <v>0</v>
      </c>
      <c r="Q1908" t="s" s="187">
        <f>'INFO'!$D$15</f>
      </c>
      <c r="R1908" s="188">
        <f>'INFO'!$D$17</f>
      </c>
      <c r="S1908" t="s" s="187">
        <f>'INFO'!$D$18</f>
      </c>
      <c r="T1908" t="s" s="187">
        <f>'INFO'!$D$19</f>
      </c>
      <c r="U1908" s="186">
        <f>'INFO'!$D$22</f>
        <v>0</v>
      </c>
      <c r="V1908" s="186">
        <f>'INFO'!$D$23</f>
        <v>0</v>
      </c>
      <c r="W1908" t="s" s="187">
        <f>'INFO'!$D$24</f>
      </c>
      <c r="X1908" s="186">
        <f>'INFO'!$D$25</f>
        <v>0</v>
      </c>
      <c r="Y1908" s="186">
        <f>'INFO'!$D$26</f>
        <v>0</v>
      </c>
      <c r="Z1908" s="186">
        <f>'INFO'!$D$27</f>
        <v>0</v>
      </c>
      <c r="AA1908" t="s" s="187">
        <f>'INFO'!$D$28</f>
      </c>
      <c r="AB1908" s="186">
        <f>'INFO'!$D$29</f>
        <v>0</v>
      </c>
      <c r="AC1908" s="189">
        <f>'INFO'!$J$10</f>
        <v>0</v>
      </c>
      <c r="AD1908" s="186">
        <f>'INFO'!$J$9</f>
        <v>0</v>
      </c>
      <c r="AE1908" s="186">
        <f>IF($G$1886&gt;0,10*$G$1886/D1908,0)</f>
        <v>0</v>
      </c>
    </row>
    <row r="1909" ht="15.35" customHeight="1">
      <c r="A1909" t="s" s="180">
        <v>604</v>
      </c>
      <c r="B1909" t="s" s="180">
        <v>229</v>
      </c>
      <c r="C1909" s="181">
        <v>10082</v>
      </c>
      <c r="D1909" s="182">
        <f>_xlfn.SUMIFS('HOLDS'!S1:S155,'HOLDS'!C1:C155,B1909)+_xlfn.SUMIFS('HOLDS'!S1:S155,'HOLDS'!C1:C155,"CH.GR.RDGSET")</f>
        <v>0</v>
      </c>
      <c r="E1909" t="s" s="183">
        <v>11</v>
      </c>
      <c r="F1909" s="184">
        <f>VLOOKUP(B1909,'HOLDS'!C1:T155,5,FALSE)*1.05</f>
        <v>160.65</v>
      </c>
      <c r="G1909" s="182">
        <f>_xlfn.SUMIFS('HOLDS'!S1:S155,'HOLDS'!C1:C155,B1909)</f>
        <v>0</v>
      </c>
      <c r="H1909" s="185">
        <f>F1909*G1909</f>
        <v>0</v>
      </c>
      <c r="I1909" s="186">
        <f>'INFO'!$D$6</f>
        <v>0</v>
      </c>
      <c r="J1909" s="186">
        <f>'INFO'!$D$7</f>
        <v>0</v>
      </c>
      <c r="K1909" t="s" s="187">
        <f>'INFO'!$D$8</f>
      </c>
      <c r="L1909" s="186">
        <f>'INFO'!$D$9</f>
        <v>0</v>
      </c>
      <c r="M1909" s="186">
        <f>'INFO'!$D$10</f>
        <v>0</v>
      </c>
      <c r="N1909" t="s" s="187">
        <f>'INFO'!$D$11</f>
      </c>
      <c r="O1909" s="186">
        <f>'INFO'!$D$13</f>
        <v>0</v>
      </c>
      <c r="P1909" s="186">
        <f>'INFO'!$D$14</f>
        <v>0</v>
      </c>
      <c r="Q1909" t="s" s="187">
        <f>'INFO'!$D$15</f>
      </c>
      <c r="R1909" s="188">
        <f>'INFO'!$D$17</f>
      </c>
      <c r="S1909" t="s" s="187">
        <f>'INFO'!$D$18</f>
      </c>
      <c r="T1909" t="s" s="187">
        <f>'INFO'!$D$19</f>
      </c>
      <c r="U1909" s="186">
        <f>'INFO'!$D$22</f>
        <v>0</v>
      </c>
      <c r="V1909" s="186">
        <f>'INFO'!$D$23</f>
        <v>0</v>
      </c>
      <c r="W1909" t="s" s="187">
        <f>'INFO'!$D$24</f>
      </c>
      <c r="X1909" s="186">
        <f>'INFO'!$D$25</f>
        <v>0</v>
      </c>
      <c r="Y1909" s="186">
        <f>'INFO'!$D$26</f>
        <v>0</v>
      </c>
      <c r="Z1909" s="186">
        <f>'INFO'!$D$27</f>
        <v>0</v>
      </c>
      <c r="AA1909" t="s" s="187">
        <f>'INFO'!$D$28</f>
      </c>
      <c r="AB1909" s="186">
        <f>'INFO'!$D$29</f>
        <v>0</v>
      </c>
      <c r="AC1909" s="189">
        <f>'INFO'!$J$10</f>
        <v>0</v>
      </c>
      <c r="AD1909" s="186">
        <f>'INFO'!$J$9</f>
        <v>0</v>
      </c>
      <c r="AE1909" s="186">
        <f>IF($G$1886&gt;0,10*$G$1886/D1909,0)</f>
        <v>0</v>
      </c>
    </row>
    <row r="1910" ht="15.35" customHeight="1">
      <c r="A1910" t="s" s="180">
        <v>605</v>
      </c>
      <c r="B1910" t="s" s="180">
        <v>231</v>
      </c>
      <c r="C1910" s="181">
        <v>10082</v>
      </c>
      <c r="D1910" s="182">
        <f>_xlfn.SUMIFS('HOLDS'!S1:S155,'HOLDS'!C1:C155,B1910)+_xlfn.SUMIFS('HOLDS'!S1:S155,'HOLDS'!C1:C155,"CH.GR.RDGSET")</f>
        <v>0</v>
      </c>
      <c r="E1910" t="s" s="183">
        <v>11</v>
      </c>
      <c r="F1910" s="184">
        <f>VLOOKUP(B1910,'HOLDS'!C1:T155,5,FALSE)*1.05</f>
        <v>173.775</v>
      </c>
      <c r="G1910" s="182">
        <f>_xlfn.SUMIFS('HOLDS'!S1:S155,'HOLDS'!C1:C155,B1910)</f>
        <v>0</v>
      </c>
      <c r="H1910" s="185">
        <f>F1910*G1910</f>
        <v>0</v>
      </c>
      <c r="I1910" s="186">
        <f>'INFO'!$D$6</f>
        <v>0</v>
      </c>
      <c r="J1910" s="186">
        <f>'INFO'!$D$7</f>
        <v>0</v>
      </c>
      <c r="K1910" t="s" s="187">
        <f>'INFO'!$D$8</f>
      </c>
      <c r="L1910" s="186">
        <f>'INFO'!$D$9</f>
        <v>0</v>
      </c>
      <c r="M1910" s="186">
        <f>'INFO'!$D$10</f>
        <v>0</v>
      </c>
      <c r="N1910" t="s" s="187">
        <f>'INFO'!$D$11</f>
      </c>
      <c r="O1910" s="186">
        <f>'INFO'!$D$13</f>
        <v>0</v>
      </c>
      <c r="P1910" s="186">
        <f>'INFO'!$D$14</f>
        <v>0</v>
      </c>
      <c r="Q1910" t="s" s="187">
        <f>'INFO'!$D$15</f>
      </c>
      <c r="R1910" s="188">
        <f>'INFO'!$D$17</f>
      </c>
      <c r="S1910" t="s" s="187">
        <f>'INFO'!$D$18</f>
      </c>
      <c r="T1910" t="s" s="187">
        <f>'INFO'!$D$19</f>
      </c>
      <c r="U1910" s="186">
        <f>'INFO'!$D$22</f>
        <v>0</v>
      </c>
      <c r="V1910" s="186">
        <f>'INFO'!$D$23</f>
        <v>0</v>
      </c>
      <c r="W1910" t="s" s="187">
        <f>'INFO'!$D$24</f>
      </c>
      <c r="X1910" s="186">
        <f>'INFO'!$D$25</f>
        <v>0</v>
      </c>
      <c r="Y1910" s="186">
        <f>'INFO'!$D$26</f>
        <v>0</v>
      </c>
      <c r="Z1910" s="186">
        <f>'INFO'!$D$27</f>
        <v>0</v>
      </c>
      <c r="AA1910" t="s" s="187">
        <f>'INFO'!$D$28</f>
      </c>
      <c r="AB1910" s="186">
        <f>'INFO'!$D$29</f>
        <v>0</v>
      </c>
      <c r="AC1910" s="189">
        <f>'INFO'!$J$10</f>
        <v>0</v>
      </c>
      <c r="AD1910" s="186">
        <f>'INFO'!$J$9</f>
        <v>0</v>
      </c>
      <c r="AE1910" s="186">
        <f>IF($G$1886&gt;0,10*$G$1886/D1910,0)</f>
        <v>0</v>
      </c>
    </row>
    <row r="1911" ht="15.35" customHeight="1">
      <c r="A1911" t="s" s="180">
        <v>606</v>
      </c>
      <c r="B1911" t="s" s="180">
        <v>233</v>
      </c>
      <c r="C1911" s="181">
        <v>10082</v>
      </c>
      <c r="D1911" s="182">
        <f>_xlfn.SUMIFS('HOLDS'!S1:S155,'HOLDS'!C1:C155,B1911)+_xlfn.SUMIFS('HOLDS'!S1:S155,'HOLDS'!C1:C155,"CH.GR.RDGSET")</f>
        <v>0</v>
      </c>
      <c r="E1911" t="s" s="183">
        <v>11</v>
      </c>
      <c r="F1911" s="184">
        <f>VLOOKUP(B1911,'HOLDS'!C1:T155,5,FALSE)*1.05</f>
        <v>175.35</v>
      </c>
      <c r="G1911" s="182">
        <f>_xlfn.SUMIFS('HOLDS'!S1:S155,'HOLDS'!C1:C155,B1911)</f>
        <v>0</v>
      </c>
      <c r="H1911" s="185">
        <f>F1911*G1911</f>
        <v>0</v>
      </c>
      <c r="I1911" s="186">
        <f>'INFO'!$D$6</f>
        <v>0</v>
      </c>
      <c r="J1911" s="186">
        <f>'INFO'!$D$7</f>
        <v>0</v>
      </c>
      <c r="K1911" t="s" s="187">
        <f>'INFO'!$D$8</f>
      </c>
      <c r="L1911" s="186">
        <f>'INFO'!$D$9</f>
        <v>0</v>
      </c>
      <c r="M1911" s="186">
        <f>'INFO'!$D$10</f>
        <v>0</v>
      </c>
      <c r="N1911" t="s" s="187">
        <f>'INFO'!$D$11</f>
      </c>
      <c r="O1911" s="186">
        <f>'INFO'!$D$13</f>
        <v>0</v>
      </c>
      <c r="P1911" s="186">
        <f>'INFO'!$D$14</f>
        <v>0</v>
      </c>
      <c r="Q1911" t="s" s="187">
        <f>'INFO'!$D$15</f>
      </c>
      <c r="R1911" s="188">
        <f>'INFO'!$D$17</f>
      </c>
      <c r="S1911" t="s" s="187">
        <f>'INFO'!$D$18</f>
      </c>
      <c r="T1911" t="s" s="187">
        <f>'INFO'!$D$19</f>
      </c>
      <c r="U1911" s="186">
        <f>'INFO'!$D$22</f>
        <v>0</v>
      </c>
      <c r="V1911" s="186">
        <f>'INFO'!$D$23</f>
        <v>0</v>
      </c>
      <c r="W1911" t="s" s="187">
        <f>'INFO'!$D$24</f>
      </c>
      <c r="X1911" s="186">
        <f>'INFO'!$D$25</f>
        <v>0</v>
      </c>
      <c r="Y1911" s="186">
        <f>'INFO'!$D$26</f>
        <v>0</v>
      </c>
      <c r="Z1911" s="186">
        <f>'INFO'!$D$27</f>
        <v>0</v>
      </c>
      <c r="AA1911" t="s" s="187">
        <f>'INFO'!$D$28</f>
      </c>
      <c r="AB1911" s="186">
        <f>'INFO'!$D$29</f>
        <v>0</v>
      </c>
      <c r="AC1911" s="189">
        <f>'INFO'!$J$10</f>
        <v>0</v>
      </c>
      <c r="AD1911" s="186">
        <f>'INFO'!$J$9</f>
        <v>0</v>
      </c>
      <c r="AE1911" s="186">
        <f>IF($G$1886&gt;0,10*$G$1886/D1911,0)</f>
        <v>0</v>
      </c>
    </row>
    <row r="1912" ht="15.35" customHeight="1">
      <c r="A1912" t="s" s="180">
        <v>607</v>
      </c>
      <c r="B1912" t="s" s="180">
        <v>235</v>
      </c>
      <c r="C1912" s="181">
        <v>10082</v>
      </c>
      <c r="D1912" s="182">
        <f>_xlfn.SUMIFS('HOLDS'!S1:S155,'HOLDS'!C1:C155,B1912)+_xlfn.SUMIFS('HOLDS'!S1:S155,'HOLDS'!C1:C155,"CH.GR.RDGSET")</f>
        <v>0</v>
      </c>
      <c r="E1912" t="s" s="183">
        <v>11</v>
      </c>
      <c r="F1912" s="184">
        <f>VLOOKUP(B1912,'HOLDS'!C1:T155,5,FALSE)*1.05</f>
        <v>157.5</v>
      </c>
      <c r="G1912" s="182">
        <f>_xlfn.SUMIFS('HOLDS'!S1:S155,'HOLDS'!C1:C155,B1912)</f>
        <v>0</v>
      </c>
      <c r="H1912" s="185">
        <f>F1912*G1912</f>
        <v>0</v>
      </c>
      <c r="I1912" s="186">
        <f>'INFO'!$D$6</f>
        <v>0</v>
      </c>
      <c r="J1912" s="186">
        <f>'INFO'!$D$7</f>
        <v>0</v>
      </c>
      <c r="K1912" t="s" s="187">
        <f>'INFO'!$D$8</f>
      </c>
      <c r="L1912" s="186">
        <f>'INFO'!$D$9</f>
        <v>0</v>
      </c>
      <c r="M1912" s="186">
        <f>'INFO'!$D$10</f>
        <v>0</v>
      </c>
      <c r="N1912" t="s" s="187">
        <f>'INFO'!$D$11</f>
      </c>
      <c r="O1912" s="186">
        <f>'INFO'!$D$13</f>
        <v>0</v>
      </c>
      <c r="P1912" s="186">
        <f>'INFO'!$D$14</f>
        <v>0</v>
      </c>
      <c r="Q1912" t="s" s="187">
        <f>'INFO'!$D$15</f>
      </c>
      <c r="R1912" s="188">
        <f>'INFO'!$D$17</f>
      </c>
      <c r="S1912" t="s" s="187">
        <f>'INFO'!$D$18</f>
      </c>
      <c r="T1912" t="s" s="187">
        <f>'INFO'!$D$19</f>
      </c>
      <c r="U1912" s="186">
        <f>'INFO'!$D$22</f>
        <v>0</v>
      </c>
      <c r="V1912" s="186">
        <f>'INFO'!$D$23</f>
        <v>0</v>
      </c>
      <c r="W1912" t="s" s="187">
        <f>'INFO'!$D$24</f>
      </c>
      <c r="X1912" s="186">
        <f>'INFO'!$D$25</f>
        <v>0</v>
      </c>
      <c r="Y1912" s="186">
        <f>'INFO'!$D$26</f>
        <v>0</v>
      </c>
      <c r="Z1912" s="186">
        <f>'INFO'!$D$27</f>
        <v>0</v>
      </c>
      <c r="AA1912" t="s" s="187">
        <f>'INFO'!$D$28</f>
      </c>
      <c r="AB1912" s="186">
        <f>'INFO'!$D$29</f>
        <v>0</v>
      </c>
      <c r="AC1912" s="189">
        <f>'INFO'!$J$10</f>
        <v>0</v>
      </c>
      <c r="AD1912" s="186">
        <f>'INFO'!$J$9</f>
        <v>0</v>
      </c>
      <c r="AE1912" s="186">
        <f>IF($G$1886&gt;0,10*$G$1886/D1912,0)</f>
        <v>0</v>
      </c>
    </row>
    <row r="1913" ht="15.35" customHeight="1">
      <c r="A1913" t="s" s="180">
        <v>608</v>
      </c>
      <c r="B1913" t="s" s="180">
        <v>237</v>
      </c>
      <c r="C1913" s="181">
        <v>10082</v>
      </c>
      <c r="D1913" s="182">
        <f>_xlfn.SUMIFS('HOLDS'!S1:S155,'HOLDS'!C1:C155,B1913)+_xlfn.SUMIFS('HOLDS'!S1:S155,'HOLDS'!C1:C155,"CH.GR.RDGSET")</f>
        <v>0</v>
      </c>
      <c r="E1913" t="s" s="183">
        <v>11</v>
      </c>
      <c r="F1913" s="184">
        <f>VLOOKUP(B1913,'HOLDS'!C1:T155,5,FALSE)*1.05</f>
        <v>194.25</v>
      </c>
      <c r="G1913" s="182">
        <f>_xlfn.SUMIFS('HOLDS'!S1:S155,'HOLDS'!C1:C155,B1913)</f>
        <v>0</v>
      </c>
      <c r="H1913" s="185">
        <f>F1913*G1913</f>
        <v>0</v>
      </c>
      <c r="I1913" s="186">
        <f>'INFO'!$D$6</f>
        <v>0</v>
      </c>
      <c r="J1913" s="186">
        <f>'INFO'!$D$7</f>
        <v>0</v>
      </c>
      <c r="K1913" t="s" s="187">
        <f>'INFO'!$D$8</f>
      </c>
      <c r="L1913" s="186">
        <f>'INFO'!$D$9</f>
        <v>0</v>
      </c>
      <c r="M1913" s="186">
        <f>'INFO'!$D$10</f>
        <v>0</v>
      </c>
      <c r="N1913" t="s" s="187">
        <f>'INFO'!$D$11</f>
      </c>
      <c r="O1913" s="186">
        <f>'INFO'!$D$13</f>
        <v>0</v>
      </c>
      <c r="P1913" s="186">
        <f>'INFO'!$D$14</f>
        <v>0</v>
      </c>
      <c r="Q1913" t="s" s="187">
        <f>'INFO'!$D$15</f>
      </c>
      <c r="R1913" s="188">
        <f>'INFO'!$D$17</f>
      </c>
      <c r="S1913" t="s" s="187">
        <f>'INFO'!$D$18</f>
      </c>
      <c r="T1913" t="s" s="187">
        <f>'INFO'!$D$19</f>
      </c>
      <c r="U1913" s="186">
        <f>'INFO'!$D$22</f>
        <v>0</v>
      </c>
      <c r="V1913" s="186">
        <f>'INFO'!$D$23</f>
        <v>0</v>
      </c>
      <c r="W1913" t="s" s="187">
        <f>'INFO'!$D$24</f>
      </c>
      <c r="X1913" s="186">
        <f>'INFO'!$D$25</f>
        <v>0</v>
      </c>
      <c r="Y1913" s="186">
        <f>'INFO'!$D$26</f>
        <v>0</v>
      </c>
      <c r="Z1913" s="186">
        <f>'INFO'!$D$27</f>
        <v>0</v>
      </c>
      <c r="AA1913" t="s" s="187">
        <f>'INFO'!$D$28</f>
      </c>
      <c r="AB1913" s="186">
        <f>'INFO'!$D$29</f>
        <v>0</v>
      </c>
      <c r="AC1913" s="189">
        <f>'INFO'!$J$10</f>
        <v>0</v>
      </c>
      <c r="AD1913" s="186">
        <f>'INFO'!$J$9</f>
        <v>0</v>
      </c>
      <c r="AE1913" s="186">
        <f>IF($G$1886&gt;0,10*$G$1886/D1913,0)</f>
        <v>0</v>
      </c>
    </row>
    <row r="1914" ht="15.35" customHeight="1">
      <c r="A1914" t="s" s="180">
        <v>609</v>
      </c>
      <c r="B1914" t="s" s="180">
        <v>239</v>
      </c>
      <c r="C1914" s="181">
        <v>10082</v>
      </c>
      <c r="D1914" s="182">
        <f>_xlfn.SUMIFS('HOLDS'!S1:S155,'HOLDS'!C1:C155,B1914)+_xlfn.SUMIFS('HOLDS'!S1:S155,'HOLDS'!C1:C155,"CH.GR.RDGSET")</f>
        <v>0</v>
      </c>
      <c r="E1914" t="s" s="183">
        <v>11</v>
      </c>
      <c r="F1914" s="184">
        <f>VLOOKUP(B1914,'HOLDS'!C1:T155,5,FALSE)*1.05</f>
        <v>152.775</v>
      </c>
      <c r="G1914" s="182">
        <f>_xlfn.SUMIFS('HOLDS'!S1:S155,'HOLDS'!C1:C155,B1914)</f>
        <v>0</v>
      </c>
      <c r="H1914" s="185">
        <f>F1914*G1914</f>
        <v>0</v>
      </c>
      <c r="I1914" s="186">
        <f>'INFO'!$D$6</f>
        <v>0</v>
      </c>
      <c r="J1914" s="186">
        <f>'INFO'!$D$7</f>
        <v>0</v>
      </c>
      <c r="K1914" t="s" s="187">
        <f>'INFO'!$D$8</f>
      </c>
      <c r="L1914" s="186">
        <f>'INFO'!$D$9</f>
        <v>0</v>
      </c>
      <c r="M1914" s="186">
        <f>'INFO'!$D$10</f>
        <v>0</v>
      </c>
      <c r="N1914" t="s" s="187">
        <f>'INFO'!$D$11</f>
      </c>
      <c r="O1914" s="186">
        <f>'INFO'!$D$13</f>
        <v>0</v>
      </c>
      <c r="P1914" s="186">
        <f>'INFO'!$D$14</f>
        <v>0</v>
      </c>
      <c r="Q1914" t="s" s="187">
        <f>'INFO'!$D$15</f>
      </c>
      <c r="R1914" s="188">
        <f>'INFO'!$D$17</f>
      </c>
      <c r="S1914" t="s" s="187">
        <f>'INFO'!$D$18</f>
      </c>
      <c r="T1914" t="s" s="187">
        <f>'INFO'!$D$19</f>
      </c>
      <c r="U1914" s="186">
        <f>'INFO'!$D$22</f>
        <v>0</v>
      </c>
      <c r="V1914" s="186">
        <f>'INFO'!$D$23</f>
        <v>0</v>
      </c>
      <c r="W1914" t="s" s="187">
        <f>'INFO'!$D$24</f>
      </c>
      <c r="X1914" s="186">
        <f>'INFO'!$D$25</f>
        <v>0</v>
      </c>
      <c r="Y1914" s="186">
        <f>'INFO'!$D$26</f>
        <v>0</v>
      </c>
      <c r="Z1914" s="186">
        <f>'INFO'!$D$27</f>
        <v>0</v>
      </c>
      <c r="AA1914" t="s" s="187">
        <f>'INFO'!$D$28</f>
      </c>
      <c r="AB1914" s="186">
        <f>'INFO'!$D$29</f>
        <v>0</v>
      </c>
      <c r="AC1914" s="189">
        <f>'INFO'!$J$10</f>
        <v>0</v>
      </c>
      <c r="AD1914" s="186">
        <f>'INFO'!$J$9</f>
        <v>0</v>
      </c>
      <c r="AE1914" s="186">
        <f>IF($G$1886&gt;0,10*$G$1886/D1914,0)</f>
        <v>0</v>
      </c>
    </row>
    <row r="1915" ht="15.35" customHeight="1">
      <c r="A1915" t="s" s="180">
        <v>610</v>
      </c>
      <c r="B1915" t="s" s="180">
        <v>241</v>
      </c>
      <c r="C1915" s="181">
        <v>10082</v>
      </c>
      <c r="D1915" s="182">
        <f>_xlfn.SUMIFS('HOLDS'!S1:S155,'HOLDS'!C1:C155,B1915)+_xlfn.SUMIFS('HOLDS'!S1:S155,'HOLDS'!C1:C155,"CH.GR.RDGSET")</f>
        <v>0</v>
      </c>
      <c r="E1915" t="s" s="183">
        <v>11</v>
      </c>
      <c r="F1915" s="184">
        <f>VLOOKUP(B1915,'HOLDS'!C1:T155,5,FALSE)*1.05</f>
        <v>190.05</v>
      </c>
      <c r="G1915" s="182">
        <f>_xlfn.SUMIFS('HOLDS'!S1:S155,'HOLDS'!C1:C155,B1915)</f>
        <v>0</v>
      </c>
      <c r="H1915" s="185">
        <f>F1915*G1915</f>
        <v>0</v>
      </c>
      <c r="I1915" s="186">
        <f>'INFO'!$D$6</f>
        <v>0</v>
      </c>
      <c r="J1915" s="186">
        <f>'INFO'!$D$7</f>
        <v>0</v>
      </c>
      <c r="K1915" t="s" s="187">
        <f>'INFO'!$D$8</f>
      </c>
      <c r="L1915" s="186">
        <f>'INFO'!$D$9</f>
        <v>0</v>
      </c>
      <c r="M1915" s="186">
        <f>'INFO'!$D$10</f>
        <v>0</v>
      </c>
      <c r="N1915" t="s" s="187">
        <f>'INFO'!$D$11</f>
      </c>
      <c r="O1915" s="186">
        <f>'INFO'!$D$13</f>
        <v>0</v>
      </c>
      <c r="P1915" s="186">
        <f>'INFO'!$D$14</f>
        <v>0</v>
      </c>
      <c r="Q1915" t="s" s="187">
        <f>'INFO'!$D$15</f>
      </c>
      <c r="R1915" s="188">
        <f>'INFO'!$D$17</f>
      </c>
      <c r="S1915" t="s" s="187">
        <f>'INFO'!$D$18</f>
      </c>
      <c r="T1915" t="s" s="187">
        <f>'INFO'!$D$19</f>
      </c>
      <c r="U1915" s="186">
        <f>'INFO'!$D$22</f>
        <v>0</v>
      </c>
      <c r="V1915" s="186">
        <f>'INFO'!$D$23</f>
        <v>0</v>
      </c>
      <c r="W1915" t="s" s="187">
        <f>'INFO'!$D$24</f>
      </c>
      <c r="X1915" s="186">
        <f>'INFO'!$D$25</f>
        <v>0</v>
      </c>
      <c r="Y1915" s="186">
        <f>'INFO'!$D$26</f>
        <v>0</v>
      </c>
      <c r="Z1915" s="186">
        <f>'INFO'!$D$27</f>
        <v>0</v>
      </c>
      <c r="AA1915" t="s" s="187">
        <f>'INFO'!$D$28</f>
      </c>
      <c r="AB1915" s="186">
        <f>'INFO'!$D$29</f>
        <v>0</v>
      </c>
      <c r="AC1915" s="189">
        <f>'INFO'!$J$10</f>
        <v>0</v>
      </c>
      <c r="AD1915" s="186">
        <f>'INFO'!$J$9</f>
        <v>0</v>
      </c>
      <c r="AE1915" s="186">
        <f>IF($G$1886&gt;0,10*$G$1886/D1915,0)</f>
        <v>0</v>
      </c>
    </row>
    <row r="1916" ht="15.35" customHeight="1">
      <c r="A1916" t="s" s="180">
        <v>611</v>
      </c>
      <c r="B1916" t="s" s="180">
        <v>243</v>
      </c>
      <c r="C1916" s="181">
        <v>10082</v>
      </c>
      <c r="D1916" s="182">
        <f>_xlfn.SUMIFS('HOLDS'!S1:S155,'HOLDS'!C1:C155,B1916)+_xlfn.SUMIFS('HOLDS'!S1:S155,'HOLDS'!C1:C155,"CH.GR.RDGSET")</f>
        <v>0</v>
      </c>
      <c r="E1916" t="s" s="183">
        <v>11</v>
      </c>
      <c r="F1916" s="184">
        <f>VLOOKUP(B1916,'HOLDS'!C1:T155,5,FALSE)*1.05</f>
        <v>176.925</v>
      </c>
      <c r="G1916" s="182">
        <f>_xlfn.SUMIFS('HOLDS'!S1:S155,'HOLDS'!C1:C155,B1916)</f>
        <v>0</v>
      </c>
      <c r="H1916" s="185">
        <f>F1916*G1916</f>
        <v>0</v>
      </c>
      <c r="I1916" s="186">
        <f>'INFO'!$D$6</f>
        <v>0</v>
      </c>
      <c r="J1916" s="186">
        <f>'INFO'!$D$7</f>
        <v>0</v>
      </c>
      <c r="K1916" t="s" s="187">
        <f>'INFO'!$D$8</f>
      </c>
      <c r="L1916" s="186">
        <f>'INFO'!$D$9</f>
        <v>0</v>
      </c>
      <c r="M1916" s="186">
        <f>'INFO'!$D$10</f>
        <v>0</v>
      </c>
      <c r="N1916" t="s" s="187">
        <f>'INFO'!$D$11</f>
      </c>
      <c r="O1916" s="186">
        <f>'INFO'!$D$13</f>
        <v>0</v>
      </c>
      <c r="P1916" s="186">
        <f>'INFO'!$D$14</f>
        <v>0</v>
      </c>
      <c r="Q1916" t="s" s="187">
        <f>'INFO'!$D$15</f>
      </c>
      <c r="R1916" s="188">
        <f>'INFO'!$D$17</f>
      </c>
      <c r="S1916" t="s" s="187">
        <f>'INFO'!$D$18</f>
      </c>
      <c r="T1916" t="s" s="187">
        <f>'INFO'!$D$19</f>
      </c>
      <c r="U1916" s="186">
        <f>'INFO'!$D$22</f>
        <v>0</v>
      </c>
      <c r="V1916" s="186">
        <f>'INFO'!$D$23</f>
        <v>0</v>
      </c>
      <c r="W1916" t="s" s="187">
        <f>'INFO'!$D$24</f>
      </c>
      <c r="X1916" s="186">
        <f>'INFO'!$D$25</f>
        <v>0</v>
      </c>
      <c r="Y1916" s="186">
        <f>'INFO'!$D$26</f>
        <v>0</v>
      </c>
      <c r="Z1916" s="186">
        <f>'INFO'!$D$27</f>
        <v>0</v>
      </c>
      <c r="AA1916" t="s" s="187">
        <f>'INFO'!$D$28</f>
      </c>
      <c r="AB1916" s="186">
        <f>'INFO'!$D$29</f>
        <v>0</v>
      </c>
      <c r="AC1916" s="189">
        <f>'INFO'!$J$10</f>
        <v>0</v>
      </c>
      <c r="AD1916" s="186">
        <f>'INFO'!$J$9</f>
        <v>0</v>
      </c>
      <c r="AE1916" s="186">
        <f>IF($G$1886&gt;0,10*$G$1886/D1916,0)</f>
        <v>0</v>
      </c>
    </row>
    <row r="1917" ht="15.35" customHeight="1">
      <c r="A1917" t="s" s="180">
        <v>612</v>
      </c>
      <c r="B1917" t="s" s="180">
        <v>246</v>
      </c>
      <c r="C1917" s="181">
        <v>10082</v>
      </c>
      <c r="D1917" s="182">
        <f>_xlfn.SUMIFS('HOLDS'!S1:S155,'HOLDS'!C1:C155,B1917)+_xlfn.SUMIFS('HOLDS'!S1:S155,'HOLDS'!C1:C155,"CH.GR.RDGSET")</f>
        <v>0</v>
      </c>
      <c r="E1917" t="s" s="183">
        <v>11</v>
      </c>
      <c r="F1917" s="184">
        <f>VLOOKUP(B1917,'HOLDS'!C1:T155,5,FALSE)*1.05</f>
        <v>145.95</v>
      </c>
      <c r="G1917" s="182">
        <f>_xlfn.SUMIFS('HOLDS'!S1:S155,'HOLDS'!C1:C155,B1917)</f>
        <v>0</v>
      </c>
      <c r="H1917" s="185">
        <f>F1917*G1917</f>
        <v>0</v>
      </c>
      <c r="I1917" s="186">
        <f>'INFO'!$D$6</f>
        <v>0</v>
      </c>
      <c r="J1917" s="186">
        <f>'INFO'!$D$7</f>
        <v>0</v>
      </c>
      <c r="K1917" t="s" s="187">
        <f>'INFO'!$D$8</f>
      </c>
      <c r="L1917" s="186">
        <f>'INFO'!$D$9</f>
        <v>0</v>
      </c>
      <c r="M1917" s="186">
        <f>'INFO'!$D$10</f>
        <v>0</v>
      </c>
      <c r="N1917" t="s" s="187">
        <f>'INFO'!$D$11</f>
      </c>
      <c r="O1917" s="186">
        <f>'INFO'!$D$13</f>
        <v>0</v>
      </c>
      <c r="P1917" s="186">
        <f>'INFO'!$D$14</f>
        <v>0</v>
      </c>
      <c r="Q1917" t="s" s="187">
        <f>'INFO'!$D$15</f>
      </c>
      <c r="R1917" s="188">
        <f>'INFO'!$D$17</f>
      </c>
      <c r="S1917" t="s" s="187">
        <f>'INFO'!$D$18</f>
      </c>
      <c r="T1917" t="s" s="187">
        <f>'INFO'!$D$19</f>
      </c>
      <c r="U1917" s="186">
        <f>'INFO'!$D$22</f>
        <v>0</v>
      </c>
      <c r="V1917" s="186">
        <f>'INFO'!$D$23</f>
        <v>0</v>
      </c>
      <c r="W1917" t="s" s="187">
        <f>'INFO'!$D$24</f>
      </c>
      <c r="X1917" s="186">
        <f>'INFO'!$D$25</f>
        <v>0</v>
      </c>
      <c r="Y1917" s="186">
        <f>'INFO'!$D$26</f>
        <v>0</v>
      </c>
      <c r="Z1917" s="186">
        <f>'INFO'!$D$27</f>
        <v>0</v>
      </c>
      <c r="AA1917" t="s" s="187">
        <f>'INFO'!$D$28</f>
      </c>
      <c r="AB1917" s="186">
        <f>'INFO'!$D$29</f>
        <v>0</v>
      </c>
      <c r="AC1917" s="189">
        <f>'INFO'!$J$10</f>
        <v>0</v>
      </c>
      <c r="AD1917" s="186">
        <f>'INFO'!$J$9</f>
        <v>0</v>
      </c>
      <c r="AE1917" s="186">
        <f>IF($G$1886&gt;0,10*$G$1886/D1917,0)</f>
        <v>0</v>
      </c>
    </row>
    <row r="1918" ht="15.35" customHeight="1">
      <c r="A1918" t="s" s="180">
        <v>613</v>
      </c>
      <c r="B1918" t="s" s="180">
        <v>248</v>
      </c>
      <c r="C1918" s="181">
        <v>10082</v>
      </c>
      <c r="D1918" s="182">
        <f>_xlfn.SUMIFS('HOLDS'!S1:S155,'HOLDS'!C1:C155,B1918)+_xlfn.SUMIFS('HOLDS'!S1:S155,'HOLDS'!C1:C155,"CH.GR.RDGSET")</f>
        <v>0</v>
      </c>
      <c r="E1918" t="s" s="183">
        <v>11</v>
      </c>
      <c r="F1918" s="184">
        <f>VLOOKUP(B1918,'HOLDS'!C1:T155,5,FALSE)*1.05</f>
        <v>144.375</v>
      </c>
      <c r="G1918" s="182">
        <f>_xlfn.SUMIFS('HOLDS'!S1:S155,'HOLDS'!C1:C155,B1918)</f>
        <v>0</v>
      </c>
      <c r="H1918" s="185">
        <f>F1918*G1918</f>
        <v>0</v>
      </c>
      <c r="I1918" s="186">
        <f>'INFO'!$D$6</f>
        <v>0</v>
      </c>
      <c r="J1918" s="186">
        <f>'INFO'!$D$7</f>
        <v>0</v>
      </c>
      <c r="K1918" t="s" s="187">
        <f>'INFO'!$D$8</f>
      </c>
      <c r="L1918" s="186">
        <f>'INFO'!$D$9</f>
        <v>0</v>
      </c>
      <c r="M1918" s="186">
        <f>'INFO'!$D$10</f>
        <v>0</v>
      </c>
      <c r="N1918" t="s" s="187">
        <f>'INFO'!$D$11</f>
      </c>
      <c r="O1918" s="186">
        <f>'INFO'!$D$13</f>
        <v>0</v>
      </c>
      <c r="P1918" s="186">
        <f>'INFO'!$D$14</f>
        <v>0</v>
      </c>
      <c r="Q1918" t="s" s="187">
        <f>'INFO'!$D$15</f>
      </c>
      <c r="R1918" s="188">
        <f>'INFO'!$D$17</f>
      </c>
      <c r="S1918" t="s" s="187">
        <f>'INFO'!$D$18</f>
      </c>
      <c r="T1918" t="s" s="187">
        <f>'INFO'!$D$19</f>
      </c>
      <c r="U1918" s="186">
        <f>'INFO'!$D$22</f>
        <v>0</v>
      </c>
      <c r="V1918" s="186">
        <f>'INFO'!$D$23</f>
        <v>0</v>
      </c>
      <c r="W1918" t="s" s="187">
        <f>'INFO'!$D$24</f>
      </c>
      <c r="X1918" s="186">
        <f>'INFO'!$D$25</f>
        <v>0</v>
      </c>
      <c r="Y1918" s="186">
        <f>'INFO'!$D$26</f>
        <v>0</v>
      </c>
      <c r="Z1918" s="186">
        <f>'INFO'!$D$27</f>
        <v>0</v>
      </c>
      <c r="AA1918" t="s" s="187">
        <f>'INFO'!$D$28</f>
      </c>
      <c r="AB1918" s="186">
        <f>'INFO'!$D$29</f>
        <v>0</v>
      </c>
      <c r="AC1918" s="189">
        <f>'INFO'!$J$10</f>
        <v>0</v>
      </c>
      <c r="AD1918" s="186">
        <f>'INFO'!$J$9</f>
        <v>0</v>
      </c>
      <c r="AE1918" s="186">
        <f>IF($G$1886&gt;0,10*$G$1886/D1918,0)</f>
        <v>0</v>
      </c>
    </row>
    <row r="1919" ht="15.35" customHeight="1">
      <c r="A1919" t="s" s="180">
        <v>614</v>
      </c>
      <c r="B1919" t="s" s="180">
        <v>250</v>
      </c>
      <c r="C1919" s="181">
        <v>10082</v>
      </c>
      <c r="D1919" s="182">
        <f>_xlfn.SUMIFS('HOLDS'!S1:S155,'HOLDS'!C1:C155,B1919)+_xlfn.SUMIFS('HOLDS'!S1:S155,'HOLDS'!C1:C155,"CH.GR.RDGSET")</f>
        <v>0</v>
      </c>
      <c r="E1919" t="s" s="183">
        <v>11</v>
      </c>
      <c r="F1919" s="184">
        <f>VLOOKUP(B1919,'HOLDS'!C1:T155,5,FALSE)*1.05</f>
        <v>151.725</v>
      </c>
      <c r="G1919" s="182">
        <f>_xlfn.SUMIFS('HOLDS'!S1:S155,'HOLDS'!C1:C155,B1919)</f>
        <v>0</v>
      </c>
      <c r="H1919" s="185">
        <f>F1919*G1919</f>
        <v>0</v>
      </c>
      <c r="I1919" s="186">
        <f>'INFO'!$D$6</f>
        <v>0</v>
      </c>
      <c r="J1919" s="186">
        <f>'INFO'!$D$7</f>
        <v>0</v>
      </c>
      <c r="K1919" t="s" s="187">
        <f>'INFO'!$D$8</f>
      </c>
      <c r="L1919" s="186">
        <f>'INFO'!$D$9</f>
        <v>0</v>
      </c>
      <c r="M1919" s="186">
        <f>'INFO'!$D$10</f>
        <v>0</v>
      </c>
      <c r="N1919" t="s" s="187">
        <f>'INFO'!$D$11</f>
      </c>
      <c r="O1919" s="186">
        <f>'INFO'!$D$13</f>
        <v>0</v>
      </c>
      <c r="P1919" s="186">
        <f>'INFO'!$D$14</f>
        <v>0</v>
      </c>
      <c r="Q1919" t="s" s="187">
        <f>'INFO'!$D$15</f>
      </c>
      <c r="R1919" s="188">
        <f>'INFO'!$D$17</f>
      </c>
      <c r="S1919" t="s" s="187">
        <f>'INFO'!$D$18</f>
      </c>
      <c r="T1919" t="s" s="187">
        <f>'INFO'!$D$19</f>
      </c>
      <c r="U1919" s="186">
        <f>'INFO'!$D$22</f>
        <v>0</v>
      </c>
      <c r="V1919" s="186">
        <f>'INFO'!$D$23</f>
        <v>0</v>
      </c>
      <c r="W1919" t="s" s="187">
        <f>'INFO'!$D$24</f>
      </c>
      <c r="X1919" s="186">
        <f>'INFO'!$D$25</f>
        <v>0</v>
      </c>
      <c r="Y1919" s="186">
        <f>'INFO'!$D$26</f>
        <v>0</v>
      </c>
      <c r="Z1919" s="186">
        <f>'INFO'!$D$27</f>
        <v>0</v>
      </c>
      <c r="AA1919" t="s" s="187">
        <f>'INFO'!$D$28</f>
      </c>
      <c r="AB1919" s="186">
        <f>'INFO'!$D$29</f>
        <v>0</v>
      </c>
      <c r="AC1919" s="189">
        <f>'INFO'!$J$10</f>
        <v>0</v>
      </c>
      <c r="AD1919" s="186">
        <f>'INFO'!$J$9</f>
        <v>0</v>
      </c>
      <c r="AE1919" s="186">
        <f>IF($G$1886&gt;0,10*$G$1886/D1919,0)</f>
        <v>0</v>
      </c>
    </row>
    <row r="1920" ht="15.35" customHeight="1">
      <c r="A1920" t="s" s="180">
        <v>615</v>
      </c>
      <c r="B1920" t="s" s="180">
        <v>252</v>
      </c>
      <c r="C1920" s="181">
        <v>10082</v>
      </c>
      <c r="D1920" s="182">
        <f>_xlfn.SUMIFS('HOLDS'!S1:S155,'HOLDS'!C1:C155,B1920)+_xlfn.SUMIFS('HOLDS'!S1:S155,'HOLDS'!C1:C155,"CH.GR.RDGSET")</f>
        <v>0</v>
      </c>
      <c r="E1920" t="s" s="183">
        <v>11</v>
      </c>
      <c r="F1920" s="184">
        <f>VLOOKUP(B1920,'HOLDS'!C1:T155,5,FALSE)*1.05</f>
        <v>147</v>
      </c>
      <c r="G1920" s="182">
        <f>_xlfn.SUMIFS('HOLDS'!S1:S155,'HOLDS'!C1:C155,B1920)</f>
        <v>0</v>
      </c>
      <c r="H1920" s="185">
        <f>F1920*G1920</f>
        <v>0</v>
      </c>
      <c r="I1920" s="186">
        <f>'INFO'!$D$6</f>
        <v>0</v>
      </c>
      <c r="J1920" s="186">
        <f>'INFO'!$D$7</f>
        <v>0</v>
      </c>
      <c r="K1920" t="s" s="187">
        <f>'INFO'!$D$8</f>
      </c>
      <c r="L1920" s="186">
        <f>'INFO'!$D$9</f>
        <v>0</v>
      </c>
      <c r="M1920" s="186">
        <f>'INFO'!$D$10</f>
        <v>0</v>
      </c>
      <c r="N1920" t="s" s="187">
        <f>'INFO'!$D$11</f>
      </c>
      <c r="O1920" s="186">
        <f>'INFO'!$D$13</f>
        <v>0</v>
      </c>
      <c r="P1920" s="186">
        <f>'INFO'!$D$14</f>
        <v>0</v>
      </c>
      <c r="Q1920" t="s" s="187">
        <f>'INFO'!$D$15</f>
      </c>
      <c r="R1920" s="188">
        <f>'INFO'!$D$17</f>
      </c>
      <c r="S1920" t="s" s="187">
        <f>'INFO'!$D$18</f>
      </c>
      <c r="T1920" t="s" s="187">
        <f>'INFO'!$D$19</f>
      </c>
      <c r="U1920" s="186">
        <f>'INFO'!$D$22</f>
        <v>0</v>
      </c>
      <c r="V1920" s="186">
        <f>'INFO'!$D$23</f>
        <v>0</v>
      </c>
      <c r="W1920" t="s" s="187">
        <f>'INFO'!$D$24</f>
      </c>
      <c r="X1920" s="186">
        <f>'INFO'!$D$25</f>
        <v>0</v>
      </c>
      <c r="Y1920" s="186">
        <f>'INFO'!$D$26</f>
        <v>0</v>
      </c>
      <c r="Z1920" s="186">
        <f>'INFO'!$D$27</f>
        <v>0</v>
      </c>
      <c r="AA1920" t="s" s="187">
        <f>'INFO'!$D$28</f>
      </c>
      <c r="AB1920" s="186">
        <f>'INFO'!$D$29</f>
        <v>0</v>
      </c>
      <c r="AC1920" s="189">
        <f>'INFO'!$J$10</f>
        <v>0</v>
      </c>
      <c r="AD1920" s="186">
        <f>'INFO'!$J$9</f>
        <v>0</v>
      </c>
      <c r="AE1920" s="186">
        <f>IF($G$1886&gt;0,10*$G$1886/D1920,0)</f>
        <v>0</v>
      </c>
    </row>
    <row r="1921" ht="15.35" customHeight="1">
      <c r="A1921" t="s" s="180">
        <v>616</v>
      </c>
      <c r="B1921" t="s" s="180">
        <v>254</v>
      </c>
      <c r="C1921" s="181">
        <v>10082</v>
      </c>
      <c r="D1921" s="182">
        <f>_xlfn.SUMIFS('HOLDS'!S1:S155,'HOLDS'!C1:C155,B1921)+_xlfn.SUMIFS('HOLDS'!S1:S155,'HOLDS'!C1:C155,"CH.GR.RDGSET")</f>
        <v>0</v>
      </c>
      <c r="E1921" t="s" s="183">
        <v>11</v>
      </c>
      <c r="F1921" s="184">
        <f>VLOOKUP(B1921,'HOLDS'!C1:T155,5,FALSE)*1.05</f>
        <v>142.275</v>
      </c>
      <c r="G1921" s="182">
        <f>_xlfn.SUMIFS('HOLDS'!S1:S155,'HOLDS'!C1:C155,B1921)</f>
        <v>0</v>
      </c>
      <c r="H1921" s="185">
        <f>F1921*G1921</f>
        <v>0</v>
      </c>
      <c r="I1921" s="186">
        <f>'INFO'!$D$6</f>
        <v>0</v>
      </c>
      <c r="J1921" s="186">
        <f>'INFO'!$D$7</f>
        <v>0</v>
      </c>
      <c r="K1921" t="s" s="187">
        <f>'INFO'!$D$8</f>
      </c>
      <c r="L1921" s="186">
        <f>'INFO'!$D$9</f>
        <v>0</v>
      </c>
      <c r="M1921" s="186">
        <f>'INFO'!$D$10</f>
        <v>0</v>
      </c>
      <c r="N1921" t="s" s="187">
        <f>'INFO'!$D$11</f>
      </c>
      <c r="O1921" s="186">
        <f>'INFO'!$D$13</f>
        <v>0</v>
      </c>
      <c r="P1921" s="186">
        <f>'INFO'!$D$14</f>
        <v>0</v>
      </c>
      <c r="Q1921" t="s" s="187">
        <f>'INFO'!$D$15</f>
      </c>
      <c r="R1921" s="188">
        <f>'INFO'!$D$17</f>
      </c>
      <c r="S1921" t="s" s="187">
        <f>'INFO'!$D$18</f>
      </c>
      <c r="T1921" t="s" s="187">
        <f>'INFO'!$D$19</f>
      </c>
      <c r="U1921" s="186">
        <f>'INFO'!$D$22</f>
        <v>0</v>
      </c>
      <c r="V1921" s="186">
        <f>'INFO'!$D$23</f>
        <v>0</v>
      </c>
      <c r="W1921" t="s" s="187">
        <f>'INFO'!$D$24</f>
      </c>
      <c r="X1921" s="186">
        <f>'INFO'!$D$25</f>
        <v>0</v>
      </c>
      <c r="Y1921" s="186">
        <f>'INFO'!$D$26</f>
        <v>0</v>
      </c>
      <c r="Z1921" s="186">
        <f>'INFO'!$D$27</f>
        <v>0</v>
      </c>
      <c r="AA1921" t="s" s="187">
        <f>'INFO'!$D$28</f>
      </c>
      <c r="AB1921" s="186">
        <f>'INFO'!$D$29</f>
        <v>0</v>
      </c>
      <c r="AC1921" s="189">
        <f>'INFO'!$J$10</f>
        <v>0</v>
      </c>
      <c r="AD1921" s="186">
        <f>'INFO'!$J$9</f>
        <v>0</v>
      </c>
      <c r="AE1921" s="186">
        <f>IF($G$1886&gt;0,10*$G$1886/D1921,0)</f>
        <v>0</v>
      </c>
    </row>
    <row r="1922" ht="15.35" customHeight="1">
      <c r="A1922" t="s" s="180">
        <v>617</v>
      </c>
      <c r="B1922" t="s" s="180">
        <v>256</v>
      </c>
      <c r="C1922" s="181">
        <v>10082</v>
      </c>
      <c r="D1922" s="182">
        <f>_xlfn.SUMIFS('HOLDS'!S1:S155,'HOLDS'!C1:C155,B1922)+_xlfn.SUMIFS('HOLDS'!S1:S155,'HOLDS'!C1:C155,"CH.GR.RDGSET")</f>
        <v>0</v>
      </c>
      <c r="E1922" t="s" s="183">
        <v>11</v>
      </c>
      <c r="F1922" s="184">
        <f>VLOOKUP(B1922,'HOLDS'!C1:T155,5,FALSE)*1.05</f>
        <v>141.225</v>
      </c>
      <c r="G1922" s="182">
        <f>_xlfn.SUMIFS('HOLDS'!S1:S155,'HOLDS'!C1:C155,B1922)</f>
        <v>0</v>
      </c>
      <c r="H1922" s="185">
        <f>F1922*G1922</f>
        <v>0</v>
      </c>
      <c r="I1922" s="186">
        <f>'INFO'!$D$6</f>
        <v>0</v>
      </c>
      <c r="J1922" s="186">
        <f>'INFO'!$D$7</f>
        <v>0</v>
      </c>
      <c r="K1922" t="s" s="187">
        <f>'INFO'!$D$8</f>
      </c>
      <c r="L1922" s="186">
        <f>'INFO'!$D$9</f>
        <v>0</v>
      </c>
      <c r="M1922" s="186">
        <f>'INFO'!$D$10</f>
        <v>0</v>
      </c>
      <c r="N1922" t="s" s="187">
        <f>'INFO'!$D$11</f>
      </c>
      <c r="O1922" s="186">
        <f>'INFO'!$D$13</f>
        <v>0</v>
      </c>
      <c r="P1922" s="186">
        <f>'INFO'!$D$14</f>
        <v>0</v>
      </c>
      <c r="Q1922" t="s" s="187">
        <f>'INFO'!$D$15</f>
      </c>
      <c r="R1922" s="188">
        <f>'INFO'!$D$17</f>
      </c>
      <c r="S1922" t="s" s="187">
        <f>'INFO'!$D$18</f>
      </c>
      <c r="T1922" t="s" s="187">
        <f>'INFO'!$D$19</f>
      </c>
      <c r="U1922" s="186">
        <f>'INFO'!$D$22</f>
        <v>0</v>
      </c>
      <c r="V1922" s="186">
        <f>'INFO'!$D$23</f>
        <v>0</v>
      </c>
      <c r="W1922" t="s" s="187">
        <f>'INFO'!$D$24</f>
      </c>
      <c r="X1922" s="186">
        <f>'INFO'!$D$25</f>
        <v>0</v>
      </c>
      <c r="Y1922" s="186">
        <f>'INFO'!$D$26</f>
        <v>0</v>
      </c>
      <c r="Z1922" s="186">
        <f>'INFO'!$D$27</f>
        <v>0</v>
      </c>
      <c r="AA1922" t="s" s="187">
        <f>'INFO'!$D$28</f>
      </c>
      <c r="AB1922" s="186">
        <f>'INFO'!$D$29</f>
        <v>0</v>
      </c>
      <c r="AC1922" s="189">
        <f>'INFO'!$J$10</f>
        <v>0</v>
      </c>
      <c r="AD1922" s="186">
        <f>'INFO'!$J$9</f>
        <v>0</v>
      </c>
      <c r="AE1922" s="186">
        <f>IF($G$1886&gt;0,10*$G$1886/D1922,0)</f>
        <v>0</v>
      </c>
    </row>
    <row r="1923" ht="15.35" customHeight="1">
      <c r="A1923" t="s" s="180">
        <v>618</v>
      </c>
      <c r="B1923" t="s" s="180">
        <v>258</v>
      </c>
      <c r="C1923" s="181">
        <v>10082</v>
      </c>
      <c r="D1923" s="182">
        <f>_xlfn.SUMIFS('HOLDS'!S1:S155,'HOLDS'!C1:C155,B1923)+_xlfn.SUMIFS('HOLDS'!S1:S155,'HOLDS'!C1:C155,"CH.GR.RDGSET")</f>
        <v>0</v>
      </c>
      <c r="E1923" t="s" s="183">
        <v>11</v>
      </c>
      <c r="F1923" s="184">
        <f>VLOOKUP(B1923,'HOLDS'!C1:T155,5,FALSE)*1.05</f>
        <v>158.55</v>
      </c>
      <c r="G1923" s="182">
        <f>_xlfn.SUMIFS('HOLDS'!S1:S155,'HOLDS'!C1:C155,B1923)</f>
        <v>0</v>
      </c>
      <c r="H1923" s="185">
        <f>F1923*G1923</f>
        <v>0</v>
      </c>
      <c r="I1923" s="186">
        <f>'INFO'!$D$6</f>
        <v>0</v>
      </c>
      <c r="J1923" s="186">
        <f>'INFO'!$D$7</f>
        <v>0</v>
      </c>
      <c r="K1923" t="s" s="187">
        <f>'INFO'!$D$8</f>
      </c>
      <c r="L1923" s="186">
        <f>'INFO'!$D$9</f>
        <v>0</v>
      </c>
      <c r="M1923" s="186">
        <f>'INFO'!$D$10</f>
        <v>0</v>
      </c>
      <c r="N1923" t="s" s="187">
        <f>'INFO'!$D$11</f>
      </c>
      <c r="O1923" s="186">
        <f>'INFO'!$D$13</f>
        <v>0</v>
      </c>
      <c r="P1923" s="186">
        <f>'INFO'!$D$14</f>
        <v>0</v>
      </c>
      <c r="Q1923" t="s" s="187">
        <f>'INFO'!$D$15</f>
      </c>
      <c r="R1923" s="188">
        <f>'INFO'!$D$17</f>
      </c>
      <c r="S1923" t="s" s="187">
        <f>'INFO'!$D$18</f>
      </c>
      <c r="T1923" t="s" s="187">
        <f>'INFO'!$D$19</f>
      </c>
      <c r="U1923" s="186">
        <f>'INFO'!$D$22</f>
        <v>0</v>
      </c>
      <c r="V1923" s="186">
        <f>'INFO'!$D$23</f>
        <v>0</v>
      </c>
      <c r="W1923" t="s" s="187">
        <f>'INFO'!$D$24</f>
      </c>
      <c r="X1923" s="186">
        <f>'INFO'!$D$25</f>
        <v>0</v>
      </c>
      <c r="Y1923" s="186">
        <f>'INFO'!$D$26</f>
        <v>0</v>
      </c>
      <c r="Z1923" s="186">
        <f>'INFO'!$D$27</f>
        <v>0</v>
      </c>
      <c r="AA1923" t="s" s="187">
        <f>'INFO'!$D$28</f>
      </c>
      <c r="AB1923" s="186">
        <f>'INFO'!$D$29</f>
        <v>0</v>
      </c>
      <c r="AC1923" s="189">
        <f>'INFO'!$J$10</f>
        <v>0</v>
      </c>
      <c r="AD1923" s="186">
        <f>'INFO'!$J$9</f>
        <v>0</v>
      </c>
      <c r="AE1923" s="186">
        <f>IF($G$1886&gt;0,10*$G$1886/D1923,0)</f>
        <v>0</v>
      </c>
    </row>
    <row r="1924" ht="15.35" customHeight="1">
      <c r="A1924" t="s" s="180">
        <v>619</v>
      </c>
      <c r="B1924" t="s" s="180">
        <v>260</v>
      </c>
      <c r="C1924" s="181">
        <v>10082</v>
      </c>
      <c r="D1924" s="182">
        <f>_xlfn.SUMIFS('HOLDS'!S1:S155,'HOLDS'!C1:C155,B1924)+_xlfn.SUMIFS('HOLDS'!S1:S155,'HOLDS'!C1:C155,"CH.GR.RDGSET")</f>
        <v>0</v>
      </c>
      <c r="E1924" t="s" s="183">
        <v>11</v>
      </c>
      <c r="F1924" s="184">
        <f>VLOOKUP(B1924,'HOLDS'!C1:T155,5,FALSE)*1.05</f>
        <v>164.85</v>
      </c>
      <c r="G1924" s="182">
        <f>_xlfn.SUMIFS('HOLDS'!S1:S155,'HOLDS'!C1:C155,B1924)</f>
        <v>0</v>
      </c>
      <c r="H1924" s="185">
        <f>F1924*G1924</f>
        <v>0</v>
      </c>
      <c r="I1924" s="186">
        <f>'INFO'!$D$6</f>
        <v>0</v>
      </c>
      <c r="J1924" s="186">
        <f>'INFO'!$D$7</f>
        <v>0</v>
      </c>
      <c r="K1924" t="s" s="187">
        <f>'INFO'!$D$8</f>
      </c>
      <c r="L1924" s="186">
        <f>'INFO'!$D$9</f>
        <v>0</v>
      </c>
      <c r="M1924" s="186">
        <f>'INFO'!$D$10</f>
        <v>0</v>
      </c>
      <c r="N1924" t="s" s="187">
        <f>'INFO'!$D$11</f>
      </c>
      <c r="O1924" s="186">
        <f>'INFO'!$D$13</f>
        <v>0</v>
      </c>
      <c r="P1924" s="186">
        <f>'INFO'!$D$14</f>
        <v>0</v>
      </c>
      <c r="Q1924" t="s" s="187">
        <f>'INFO'!$D$15</f>
      </c>
      <c r="R1924" s="188">
        <f>'INFO'!$D$17</f>
      </c>
      <c r="S1924" t="s" s="187">
        <f>'INFO'!$D$18</f>
      </c>
      <c r="T1924" t="s" s="187">
        <f>'INFO'!$D$19</f>
      </c>
      <c r="U1924" s="186">
        <f>'INFO'!$D$22</f>
        <v>0</v>
      </c>
      <c r="V1924" s="186">
        <f>'INFO'!$D$23</f>
        <v>0</v>
      </c>
      <c r="W1924" t="s" s="187">
        <f>'INFO'!$D$24</f>
      </c>
      <c r="X1924" s="186">
        <f>'INFO'!$D$25</f>
        <v>0</v>
      </c>
      <c r="Y1924" s="186">
        <f>'INFO'!$D$26</f>
        <v>0</v>
      </c>
      <c r="Z1924" s="186">
        <f>'INFO'!$D$27</f>
        <v>0</v>
      </c>
      <c r="AA1924" t="s" s="187">
        <f>'INFO'!$D$28</f>
      </c>
      <c r="AB1924" s="186">
        <f>'INFO'!$D$29</f>
        <v>0</v>
      </c>
      <c r="AC1924" s="189">
        <f>'INFO'!$J$10</f>
        <v>0</v>
      </c>
      <c r="AD1924" s="186">
        <f>'INFO'!$J$9</f>
        <v>0</v>
      </c>
      <c r="AE1924" s="186">
        <f>IF($G$1886&gt;0,10*$G$1886/D1924,0)</f>
        <v>0</v>
      </c>
    </row>
    <row r="1925" ht="15.35" customHeight="1">
      <c r="A1925" t="s" s="180">
        <v>620</v>
      </c>
      <c r="B1925" t="s" s="180">
        <v>262</v>
      </c>
      <c r="C1925" s="181">
        <v>10082</v>
      </c>
      <c r="D1925" s="182">
        <f>_xlfn.SUMIFS('HOLDS'!S1:S155,'HOLDS'!C1:C155,B1925)+_xlfn.SUMIFS('HOLDS'!S1:S155,'HOLDS'!C1:C155,"CH.GR.RDGSET")</f>
        <v>0</v>
      </c>
      <c r="E1925" t="s" s="183">
        <v>11</v>
      </c>
      <c r="F1925" s="184">
        <f>VLOOKUP(B1925,'HOLDS'!C1:T155,5,FALSE)*1.05</f>
        <v>192.15</v>
      </c>
      <c r="G1925" s="182">
        <f>_xlfn.SUMIFS('HOLDS'!S1:S155,'HOLDS'!C1:C155,B1925)</f>
        <v>0</v>
      </c>
      <c r="H1925" s="185">
        <f>F1925*G1925</f>
        <v>0</v>
      </c>
      <c r="I1925" s="186">
        <f>'INFO'!$D$6</f>
        <v>0</v>
      </c>
      <c r="J1925" s="186">
        <f>'INFO'!$D$7</f>
        <v>0</v>
      </c>
      <c r="K1925" t="s" s="187">
        <f>'INFO'!$D$8</f>
      </c>
      <c r="L1925" s="186">
        <f>'INFO'!$D$9</f>
        <v>0</v>
      </c>
      <c r="M1925" s="186">
        <f>'INFO'!$D$10</f>
        <v>0</v>
      </c>
      <c r="N1925" t="s" s="187">
        <f>'INFO'!$D$11</f>
      </c>
      <c r="O1925" s="186">
        <f>'INFO'!$D$13</f>
        <v>0</v>
      </c>
      <c r="P1925" s="186">
        <f>'INFO'!$D$14</f>
        <v>0</v>
      </c>
      <c r="Q1925" t="s" s="187">
        <f>'INFO'!$D$15</f>
      </c>
      <c r="R1925" s="188">
        <f>'INFO'!$D$17</f>
      </c>
      <c r="S1925" t="s" s="187">
        <f>'INFO'!$D$18</f>
      </c>
      <c r="T1925" t="s" s="187">
        <f>'INFO'!$D$19</f>
      </c>
      <c r="U1925" s="186">
        <f>'INFO'!$D$22</f>
        <v>0</v>
      </c>
      <c r="V1925" s="186">
        <f>'INFO'!$D$23</f>
        <v>0</v>
      </c>
      <c r="W1925" t="s" s="187">
        <f>'INFO'!$D$24</f>
      </c>
      <c r="X1925" s="186">
        <f>'INFO'!$D$25</f>
        <v>0</v>
      </c>
      <c r="Y1925" s="186">
        <f>'INFO'!$D$26</f>
        <v>0</v>
      </c>
      <c r="Z1925" s="186">
        <f>'INFO'!$D$27</f>
        <v>0</v>
      </c>
      <c r="AA1925" t="s" s="187">
        <f>'INFO'!$D$28</f>
      </c>
      <c r="AB1925" s="186">
        <f>'INFO'!$D$29</f>
        <v>0</v>
      </c>
      <c r="AC1925" s="189">
        <f>'INFO'!$J$10</f>
        <v>0</v>
      </c>
      <c r="AD1925" s="186">
        <f>'INFO'!$J$9</f>
        <v>0</v>
      </c>
      <c r="AE1925" s="186">
        <f>IF($G$1886&gt;0,10*$G$1886/D1925,0)</f>
        <v>0</v>
      </c>
    </row>
    <row r="1926" ht="15.35" customHeight="1">
      <c r="A1926" t="s" s="180">
        <v>621</v>
      </c>
      <c r="B1926" t="s" s="180">
        <v>264</v>
      </c>
      <c r="C1926" s="181">
        <v>10082</v>
      </c>
      <c r="D1926" s="182">
        <f>_xlfn.SUMIFS('HOLDS'!S1:S155,'HOLDS'!C1:C155,B1926)+_xlfn.SUMIFS('HOLDS'!S1:S155,'HOLDS'!C1:C155,"CH.GR.RDGSET")</f>
        <v>0</v>
      </c>
      <c r="E1926" t="s" s="183">
        <v>11</v>
      </c>
      <c r="F1926" s="184">
        <f>VLOOKUP(B1926,'HOLDS'!C1:T155,5,FALSE)*1.05</f>
        <v>194.775</v>
      </c>
      <c r="G1926" s="182">
        <f>_xlfn.SUMIFS('HOLDS'!S1:S155,'HOLDS'!C1:C155,B1926)</f>
        <v>0</v>
      </c>
      <c r="H1926" s="185">
        <f>F1926*G1926</f>
        <v>0</v>
      </c>
      <c r="I1926" s="186">
        <f>'INFO'!$D$6</f>
        <v>0</v>
      </c>
      <c r="J1926" s="186">
        <f>'INFO'!$D$7</f>
        <v>0</v>
      </c>
      <c r="K1926" t="s" s="187">
        <f>'INFO'!$D$8</f>
      </c>
      <c r="L1926" s="186">
        <f>'INFO'!$D$9</f>
        <v>0</v>
      </c>
      <c r="M1926" s="186">
        <f>'INFO'!$D$10</f>
        <v>0</v>
      </c>
      <c r="N1926" t="s" s="187">
        <f>'INFO'!$D$11</f>
      </c>
      <c r="O1926" s="186">
        <f>'INFO'!$D$13</f>
        <v>0</v>
      </c>
      <c r="P1926" s="186">
        <f>'INFO'!$D$14</f>
        <v>0</v>
      </c>
      <c r="Q1926" t="s" s="187">
        <f>'INFO'!$D$15</f>
      </c>
      <c r="R1926" s="188">
        <f>'INFO'!$D$17</f>
      </c>
      <c r="S1926" t="s" s="187">
        <f>'INFO'!$D$18</f>
      </c>
      <c r="T1926" t="s" s="187">
        <f>'INFO'!$D$19</f>
      </c>
      <c r="U1926" s="186">
        <f>'INFO'!$D$22</f>
        <v>0</v>
      </c>
      <c r="V1926" s="186">
        <f>'INFO'!$D$23</f>
        <v>0</v>
      </c>
      <c r="W1926" t="s" s="187">
        <f>'INFO'!$D$24</f>
      </c>
      <c r="X1926" s="186">
        <f>'INFO'!$D$25</f>
        <v>0</v>
      </c>
      <c r="Y1926" s="186">
        <f>'INFO'!$D$26</f>
        <v>0</v>
      </c>
      <c r="Z1926" s="186">
        <f>'INFO'!$D$27</f>
        <v>0</v>
      </c>
      <c r="AA1926" t="s" s="187">
        <f>'INFO'!$D$28</f>
      </c>
      <c r="AB1926" s="186">
        <f>'INFO'!$D$29</f>
        <v>0</v>
      </c>
      <c r="AC1926" s="189">
        <f>'INFO'!$J$10</f>
        <v>0</v>
      </c>
      <c r="AD1926" s="186">
        <f>'INFO'!$J$9</f>
        <v>0</v>
      </c>
      <c r="AE1926" s="191">
        <f>IF($G$1886&gt;0,10*$G$1886/D1926,0)</f>
        <v>0</v>
      </c>
    </row>
    <row r="1927" ht="15.35" customHeight="1">
      <c r="A1927" t="s" s="192">
        <v>447</v>
      </c>
      <c r="B1927" t="s" s="192">
        <v>23</v>
      </c>
      <c r="C1927" s="193">
        <v>10189</v>
      </c>
      <c r="D1927" s="169"/>
      <c r="E1927" t="s" s="194">
        <v>9</v>
      </c>
      <c r="F1927" s="195">
        <f>VLOOKUP(B1927,'HOLDS'!C1:T155,5,FALSE)</f>
        <v>5635.5</v>
      </c>
      <c r="G1927" s="172">
        <f>_xlfn.SUMIFS('HOLDS'!Q1:Q155,'HOLDS'!C1:C155,B1927)</f>
        <v>0</v>
      </c>
      <c r="H1927" s="196">
        <f>F1927*G1927</f>
        <v>0</v>
      </c>
      <c r="I1927" s="197">
        <f>'INFO'!$D$6</f>
        <v>0</v>
      </c>
      <c r="J1927" s="197">
        <f>'INFO'!$D$7</f>
        <v>0</v>
      </c>
      <c r="K1927" t="s" s="198">
        <f>'INFO'!$D$8</f>
      </c>
      <c r="L1927" s="197">
        <f>'INFO'!$D$9</f>
        <v>0</v>
      </c>
      <c r="M1927" s="197">
        <f>'INFO'!$D$10</f>
        <v>0</v>
      </c>
      <c r="N1927" t="s" s="198">
        <f>'INFO'!$D$11</f>
      </c>
      <c r="O1927" s="197">
        <f>'INFO'!$D$13</f>
        <v>0</v>
      </c>
      <c r="P1927" s="197">
        <f>'INFO'!$D$14</f>
        <v>0</v>
      </c>
      <c r="Q1927" t="s" s="198">
        <f>'INFO'!$D$15</f>
      </c>
      <c r="R1927" s="199">
        <f>'INFO'!$D$17</f>
      </c>
      <c r="S1927" t="s" s="198">
        <f>'INFO'!$D$18</f>
      </c>
      <c r="T1927" t="s" s="198">
        <f>'INFO'!$D$19</f>
      </c>
      <c r="U1927" s="197">
        <f>'INFO'!$D$22</f>
        <v>0</v>
      </c>
      <c r="V1927" s="197">
        <f>'INFO'!$D$23</f>
        <v>0</v>
      </c>
      <c r="W1927" t="s" s="198">
        <f>'INFO'!$D$24</f>
      </c>
      <c r="X1927" s="197">
        <f>'INFO'!$D$25</f>
        <v>0</v>
      </c>
      <c r="Y1927" s="197">
        <f>'INFO'!$D$26</f>
        <v>0</v>
      </c>
      <c r="Z1927" s="197">
        <f>'INFO'!$D$27</f>
        <v>0</v>
      </c>
      <c r="AA1927" t="s" s="198">
        <f>'INFO'!$D$28</f>
      </c>
      <c r="AB1927" s="197">
        <f>'INFO'!$D$29</f>
        <v>0</v>
      </c>
      <c r="AC1927" s="200">
        <f>'INFO'!$J$10</f>
        <v>0</v>
      </c>
      <c r="AD1927" s="201">
        <f>'INFO'!$J$9</f>
        <v>0</v>
      </c>
      <c r="AE1927" s="179"/>
    </row>
    <row r="1928" ht="15.35" customHeight="1">
      <c r="A1928" t="s" s="180">
        <v>448</v>
      </c>
      <c r="B1928" t="s" s="180">
        <v>26</v>
      </c>
      <c r="C1928" s="181">
        <v>10189</v>
      </c>
      <c r="D1928" s="182">
        <f>_xlfn.SUMIFS('HOLDS'!Q1:Q155,'HOLDS'!C1:C155,B1928)+_xlfn.SUMIFS('HOLDS'!Q1:Q155,'HOLDS'!C1:C155,"CH.GR.RVSET")</f>
        <v>0</v>
      </c>
      <c r="E1928" t="s" s="183">
        <v>9</v>
      </c>
      <c r="F1928" s="184">
        <f>VLOOKUP(B1928,'HOLDS'!C1:T155,5,FALSE)</f>
        <v>149</v>
      </c>
      <c r="G1928" s="182">
        <f>_xlfn.SUMIFS('HOLDS'!Q1:Q155,'HOLDS'!C1:C155,B1928)</f>
        <v>0</v>
      </c>
      <c r="H1928" s="185">
        <f>F1928*G1928</f>
        <v>0</v>
      </c>
      <c r="I1928" s="186">
        <f>'INFO'!$D$6</f>
        <v>0</v>
      </c>
      <c r="J1928" s="186">
        <f>'INFO'!$D$7</f>
        <v>0</v>
      </c>
      <c r="K1928" t="s" s="187">
        <f>'INFO'!$D$8</f>
      </c>
      <c r="L1928" s="186">
        <f>'INFO'!$D$9</f>
        <v>0</v>
      </c>
      <c r="M1928" s="186">
        <f>'INFO'!$D$10</f>
        <v>0</v>
      </c>
      <c r="N1928" t="s" s="187">
        <f>'INFO'!$D$11</f>
      </c>
      <c r="O1928" s="186">
        <f>'INFO'!$D$13</f>
        <v>0</v>
      </c>
      <c r="P1928" s="186">
        <f>'INFO'!$D$14</f>
        <v>0</v>
      </c>
      <c r="Q1928" t="s" s="187">
        <f>'INFO'!$D$15</f>
      </c>
      <c r="R1928" s="188">
        <f>'INFO'!$D$17</f>
      </c>
      <c r="S1928" t="s" s="187">
        <f>'INFO'!$D$18</f>
      </c>
      <c r="T1928" t="s" s="187">
        <f>'INFO'!$D$19</f>
      </c>
      <c r="U1928" s="186">
        <f>'INFO'!$D$22</f>
        <v>0</v>
      </c>
      <c r="V1928" s="186">
        <f>'INFO'!$D$23</f>
        <v>0</v>
      </c>
      <c r="W1928" t="s" s="187">
        <f>'INFO'!$D$24</f>
      </c>
      <c r="X1928" s="186">
        <f>'INFO'!$D$25</f>
        <v>0</v>
      </c>
      <c r="Y1928" s="186">
        <f>'INFO'!$D$26</f>
        <v>0</v>
      </c>
      <c r="Z1928" s="186">
        <f>'INFO'!$D$27</f>
        <v>0</v>
      </c>
      <c r="AA1928" t="s" s="187">
        <f>'INFO'!$D$28</f>
      </c>
      <c r="AB1928" s="186">
        <f>'INFO'!$D$29</f>
        <v>0</v>
      </c>
      <c r="AC1928" s="189">
        <f>'INFO'!$J$10</f>
        <v>0</v>
      </c>
      <c r="AD1928" s="186">
        <f>'INFO'!$J$9</f>
        <v>0</v>
      </c>
      <c r="AE1928" s="190">
        <f>IF($G$1927&gt;0,10*$G$1927/D1928,0)</f>
        <v>0</v>
      </c>
    </row>
    <row r="1929" ht="15.35" customHeight="1">
      <c r="A1929" t="s" s="180">
        <v>449</v>
      </c>
      <c r="B1929" t="s" s="180">
        <v>29</v>
      </c>
      <c r="C1929" s="181">
        <v>10189</v>
      </c>
      <c r="D1929" s="182">
        <f>_xlfn.SUMIFS('HOLDS'!Q1:Q155,'HOLDS'!C1:C155,B1929)+_xlfn.SUMIFS('HOLDS'!Q1:Q155,'HOLDS'!C1:C155,"CH.GR.RVSET")</f>
        <v>0</v>
      </c>
      <c r="E1929" t="s" s="183">
        <v>9</v>
      </c>
      <c r="F1929" s="184">
        <f>VLOOKUP(B1929,'HOLDS'!C1:T155,5,FALSE)</f>
        <v>136.5</v>
      </c>
      <c r="G1929" s="182">
        <f>_xlfn.SUMIFS('HOLDS'!Q1:Q155,'HOLDS'!C1:C155,B1929)</f>
        <v>0</v>
      </c>
      <c r="H1929" s="185">
        <f>F1929*G1929</f>
        <v>0</v>
      </c>
      <c r="I1929" s="186">
        <f>'INFO'!$D$6</f>
        <v>0</v>
      </c>
      <c r="J1929" s="186">
        <f>'INFO'!$D$7</f>
        <v>0</v>
      </c>
      <c r="K1929" t="s" s="187">
        <f>'INFO'!$D$8</f>
      </c>
      <c r="L1929" s="186">
        <f>'INFO'!$D$9</f>
        <v>0</v>
      </c>
      <c r="M1929" s="186">
        <f>'INFO'!$D$10</f>
        <v>0</v>
      </c>
      <c r="N1929" t="s" s="187">
        <f>'INFO'!$D$11</f>
      </c>
      <c r="O1929" s="186">
        <f>'INFO'!$D$13</f>
        <v>0</v>
      </c>
      <c r="P1929" s="186">
        <f>'INFO'!$D$14</f>
        <v>0</v>
      </c>
      <c r="Q1929" t="s" s="187">
        <f>'INFO'!$D$15</f>
      </c>
      <c r="R1929" s="188">
        <f>'INFO'!$D$17</f>
      </c>
      <c r="S1929" t="s" s="187">
        <f>'INFO'!$D$18</f>
      </c>
      <c r="T1929" t="s" s="187">
        <f>'INFO'!$D$19</f>
      </c>
      <c r="U1929" s="186">
        <f>'INFO'!$D$22</f>
        <v>0</v>
      </c>
      <c r="V1929" s="186">
        <f>'INFO'!$D$23</f>
        <v>0</v>
      </c>
      <c r="W1929" t="s" s="187">
        <f>'INFO'!$D$24</f>
      </c>
      <c r="X1929" s="186">
        <f>'INFO'!$D$25</f>
        <v>0</v>
      </c>
      <c r="Y1929" s="186">
        <f>'INFO'!$D$26</f>
        <v>0</v>
      </c>
      <c r="Z1929" s="186">
        <f>'INFO'!$D$27</f>
        <v>0</v>
      </c>
      <c r="AA1929" t="s" s="187">
        <f>'INFO'!$D$28</f>
      </c>
      <c r="AB1929" s="186">
        <f>'INFO'!$D$29</f>
        <v>0</v>
      </c>
      <c r="AC1929" s="189">
        <f>'INFO'!$J$10</f>
        <v>0</v>
      </c>
      <c r="AD1929" s="186">
        <f>'INFO'!$J$9</f>
        <v>0</v>
      </c>
      <c r="AE1929" s="186">
        <f>IF($G$1927&gt;0,10*$G$1927/D1929,0)</f>
        <v>0</v>
      </c>
    </row>
    <row r="1930" ht="15.35" customHeight="1">
      <c r="A1930" t="s" s="180">
        <v>450</v>
      </c>
      <c r="B1930" t="s" s="180">
        <v>31</v>
      </c>
      <c r="C1930" s="181">
        <v>10189</v>
      </c>
      <c r="D1930" s="182">
        <f>_xlfn.SUMIFS('HOLDS'!Q1:Q155,'HOLDS'!C1:C155,B1930)+_xlfn.SUMIFS('HOLDS'!Q1:Q155,'HOLDS'!C1:C155,"CH.GR.RVSET")</f>
        <v>0</v>
      </c>
      <c r="E1930" t="s" s="183">
        <v>9</v>
      </c>
      <c r="F1930" s="184">
        <f>VLOOKUP(B1930,'HOLDS'!C1:T155,5,FALSE)</f>
        <v>128</v>
      </c>
      <c r="G1930" s="182">
        <f>_xlfn.SUMIFS('HOLDS'!Q1:Q155,'HOLDS'!C1:C155,B1930)</f>
        <v>0</v>
      </c>
      <c r="H1930" s="185">
        <f>F1930*G1930</f>
        <v>0</v>
      </c>
      <c r="I1930" s="186">
        <f>'INFO'!$D$6</f>
        <v>0</v>
      </c>
      <c r="J1930" s="186">
        <f>'INFO'!$D$7</f>
        <v>0</v>
      </c>
      <c r="K1930" t="s" s="187">
        <f>'INFO'!$D$8</f>
      </c>
      <c r="L1930" s="186">
        <f>'INFO'!$D$9</f>
        <v>0</v>
      </c>
      <c r="M1930" s="186">
        <f>'INFO'!$D$10</f>
        <v>0</v>
      </c>
      <c r="N1930" t="s" s="187">
        <f>'INFO'!$D$11</f>
      </c>
      <c r="O1930" s="186">
        <f>'INFO'!$D$13</f>
        <v>0</v>
      </c>
      <c r="P1930" s="186">
        <f>'INFO'!$D$14</f>
        <v>0</v>
      </c>
      <c r="Q1930" t="s" s="187">
        <f>'INFO'!$D$15</f>
      </c>
      <c r="R1930" s="188">
        <f>'INFO'!$D$17</f>
      </c>
      <c r="S1930" t="s" s="187">
        <f>'INFO'!$D$18</f>
      </c>
      <c r="T1930" t="s" s="187">
        <f>'INFO'!$D$19</f>
      </c>
      <c r="U1930" s="186">
        <f>'INFO'!$D$22</f>
        <v>0</v>
      </c>
      <c r="V1930" s="186">
        <f>'INFO'!$D$23</f>
        <v>0</v>
      </c>
      <c r="W1930" t="s" s="187">
        <f>'INFO'!$D$24</f>
      </c>
      <c r="X1930" s="186">
        <f>'INFO'!$D$25</f>
        <v>0</v>
      </c>
      <c r="Y1930" s="186">
        <f>'INFO'!$D$26</f>
        <v>0</v>
      </c>
      <c r="Z1930" s="186">
        <f>'INFO'!$D$27</f>
        <v>0</v>
      </c>
      <c r="AA1930" t="s" s="187">
        <f>'INFO'!$D$28</f>
      </c>
      <c r="AB1930" s="186">
        <f>'INFO'!$D$29</f>
        <v>0</v>
      </c>
      <c r="AC1930" s="189">
        <f>'INFO'!$J$10</f>
        <v>0</v>
      </c>
      <c r="AD1930" s="186">
        <f>'INFO'!$J$9</f>
        <v>0</v>
      </c>
      <c r="AE1930" s="186">
        <f>IF($G$1927&gt;0,10*$G$1927/D1930,0)</f>
        <v>0</v>
      </c>
    </row>
    <row r="1931" ht="15.35" customHeight="1">
      <c r="A1931" t="s" s="180">
        <v>451</v>
      </c>
      <c r="B1931" t="s" s="180">
        <v>34</v>
      </c>
      <c r="C1931" s="181">
        <v>10189</v>
      </c>
      <c r="D1931" s="182">
        <f>_xlfn.SUMIFS('HOLDS'!Q1:Q155,'HOLDS'!C1:C155,B1931)+_xlfn.SUMIFS('HOLDS'!Q1:Q155,'HOLDS'!C1:C155,"CH.GR.RVSET")</f>
        <v>0</v>
      </c>
      <c r="E1931" t="s" s="183">
        <v>9</v>
      </c>
      <c r="F1931" s="184">
        <f>VLOOKUP(B1931,'HOLDS'!C1:T155,5,FALSE)</f>
        <v>115</v>
      </c>
      <c r="G1931" s="182">
        <f>_xlfn.SUMIFS('HOLDS'!Q1:Q155,'HOLDS'!C1:C155,B1931)</f>
        <v>0</v>
      </c>
      <c r="H1931" s="185">
        <f>F1931*G1931</f>
        <v>0</v>
      </c>
      <c r="I1931" s="186">
        <f>'INFO'!$D$6</f>
        <v>0</v>
      </c>
      <c r="J1931" s="186">
        <f>'INFO'!$D$7</f>
        <v>0</v>
      </c>
      <c r="K1931" t="s" s="187">
        <f>'INFO'!$D$8</f>
      </c>
      <c r="L1931" s="186">
        <f>'INFO'!$D$9</f>
        <v>0</v>
      </c>
      <c r="M1931" s="186">
        <f>'INFO'!$D$10</f>
        <v>0</v>
      </c>
      <c r="N1931" t="s" s="187">
        <f>'INFO'!$D$11</f>
      </c>
      <c r="O1931" s="186">
        <f>'INFO'!$D$13</f>
        <v>0</v>
      </c>
      <c r="P1931" s="186">
        <f>'INFO'!$D$14</f>
        <v>0</v>
      </c>
      <c r="Q1931" t="s" s="187">
        <f>'INFO'!$D$15</f>
      </c>
      <c r="R1931" s="188">
        <f>'INFO'!$D$17</f>
      </c>
      <c r="S1931" t="s" s="187">
        <f>'INFO'!$D$18</f>
      </c>
      <c r="T1931" t="s" s="187">
        <f>'INFO'!$D$19</f>
      </c>
      <c r="U1931" s="186">
        <f>'INFO'!$D$22</f>
        <v>0</v>
      </c>
      <c r="V1931" s="186">
        <f>'INFO'!$D$23</f>
        <v>0</v>
      </c>
      <c r="W1931" t="s" s="187">
        <f>'INFO'!$D$24</f>
      </c>
      <c r="X1931" s="186">
        <f>'INFO'!$D$25</f>
        <v>0</v>
      </c>
      <c r="Y1931" s="186">
        <f>'INFO'!$D$26</f>
        <v>0</v>
      </c>
      <c r="Z1931" s="186">
        <f>'INFO'!$D$27</f>
        <v>0</v>
      </c>
      <c r="AA1931" t="s" s="187">
        <f>'INFO'!$D$28</f>
      </c>
      <c r="AB1931" s="186">
        <f>'INFO'!$D$29</f>
        <v>0</v>
      </c>
      <c r="AC1931" s="189">
        <f>'INFO'!$J$10</f>
        <v>0</v>
      </c>
      <c r="AD1931" s="186">
        <f>'INFO'!$J$9</f>
        <v>0</v>
      </c>
      <c r="AE1931" s="186">
        <f>IF($G$1927&gt;0,10*$G$1927/D1931,0)</f>
        <v>0</v>
      </c>
    </row>
    <row r="1932" ht="15.35" customHeight="1">
      <c r="A1932" t="s" s="180">
        <v>452</v>
      </c>
      <c r="B1932" t="s" s="180">
        <v>37</v>
      </c>
      <c r="C1932" s="181">
        <v>10189</v>
      </c>
      <c r="D1932" s="182">
        <f>_xlfn.SUMIFS('HOLDS'!Q1:Q155,'HOLDS'!C1:C155,B1932)+_xlfn.SUMIFS('HOLDS'!Q1:Q155,'HOLDS'!C1:C155,"CH.GR.RVSET")</f>
        <v>0</v>
      </c>
      <c r="E1932" t="s" s="183">
        <v>9</v>
      </c>
      <c r="F1932" s="184">
        <f>VLOOKUP(B1932,'HOLDS'!C1:T155,5,FALSE)</f>
        <v>159.5</v>
      </c>
      <c r="G1932" s="182">
        <f>_xlfn.SUMIFS('HOLDS'!Q1:Q155,'HOLDS'!C1:C155,B1932)</f>
        <v>0</v>
      </c>
      <c r="H1932" s="185">
        <f>F1932*G1932</f>
        <v>0</v>
      </c>
      <c r="I1932" s="186">
        <f>'INFO'!$D$6</f>
        <v>0</v>
      </c>
      <c r="J1932" s="186">
        <f>'INFO'!$D$7</f>
        <v>0</v>
      </c>
      <c r="K1932" t="s" s="187">
        <f>'INFO'!$D$8</f>
      </c>
      <c r="L1932" s="186">
        <f>'INFO'!$D$9</f>
        <v>0</v>
      </c>
      <c r="M1932" s="186">
        <f>'INFO'!$D$10</f>
        <v>0</v>
      </c>
      <c r="N1932" t="s" s="187">
        <f>'INFO'!$D$11</f>
      </c>
      <c r="O1932" s="186">
        <f>'INFO'!$D$13</f>
        <v>0</v>
      </c>
      <c r="P1932" s="186">
        <f>'INFO'!$D$14</f>
        <v>0</v>
      </c>
      <c r="Q1932" t="s" s="187">
        <f>'INFO'!$D$15</f>
      </c>
      <c r="R1932" s="188">
        <f>'INFO'!$D$17</f>
      </c>
      <c r="S1932" t="s" s="187">
        <f>'INFO'!$D$18</f>
      </c>
      <c r="T1932" t="s" s="187">
        <f>'INFO'!$D$19</f>
      </c>
      <c r="U1932" s="186">
        <f>'INFO'!$D$22</f>
        <v>0</v>
      </c>
      <c r="V1932" s="186">
        <f>'INFO'!$D$23</f>
        <v>0</v>
      </c>
      <c r="W1932" t="s" s="187">
        <f>'INFO'!$D$24</f>
      </c>
      <c r="X1932" s="186">
        <f>'INFO'!$D$25</f>
        <v>0</v>
      </c>
      <c r="Y1932" s="186">
        <f>'INFO'!$D$26</f>
        <v>0</v>
      </c>
      <c r="Z1932" s="186">
        <f>'INFO'!$D$27</f>
        <v>0</v>
      </c>
      <c r="AA1932" t="s" s="187">
        <f>'INFO'!$D$28</f>
      </c>
      <c r="AB1932" s="186">
        <f>'INFO'!$D$29</f>
        <v>0</v>
      </c>
      <c r="AC1932" s="189">
        <f>'INFO'!$J$10</f>
        <v>0</v>
      </c>
      <c r="AD1932" s="186">
        <f>'INFO'!$J$9</f>
        <v>0</v>
      </c>
      <c r="AE1932" s="186">
        <f>IF($G$1927&gt;0,10*$G$1927/D1932,0)</f>
        <v>0</v>
      </c>
    </row>
    <row r="1933" ht="15.35" customHeight="1">
      <c r="A1933" t="s" s="180">
        <v>453</v>
      </c>
      <c r="B1933" t="s" s="180">
        <v>39</v>
      </c>
      <c r="C1933" s="181">
        <v>10189</v>
      </c>
      <c r="D1933" s="182">
        <f>_xlfn.SUMIFS('HOLDS'!Q1:Q155,'HOLDS'!C1:C155,B1933)+_xlfn.SUMIFS('HOLDS'!Q1:Q155,'HOLDS'!C1:C155,"CH.GR.RVSET")</f>
        <v>0</v>
      </c>
      <c r="E1933" t="s" s="183">
        <v>9</v>
      </c>
      <c r="F1933" s="184">
        <f>VLOOKUP(B1933,'HOLDS'!C1:T155,5,FALSE)</f>
        <v>119.5</v>
      </c>
      <c r="G1933" s="182">
        <f>_xlfn.SUMIFS('HOLDS'!Q1:Q155,'HOLDS'!C1:C155,B1933)</f>
        <v>0</v>
      </c>
      <c r="H1933" s="185">
        <f>F1933*G1933</f>
        <v>0</v>
      </c>
      <c r="I1933" s="186">
        <f>'INFO'!$D$6</f>
        <v>0</v>
      </c>
      <c r="J1933" s="186">
        <f>'INFO'!$D$7</f>
        <v>0</v>
      </c>
      <c r="K1933" t="s" s="187">
        <f>'INFO'!$D$8</f>
      </c>
      <c r="L1933" s="186">
        <f>'INFO'!$D$9</f>
        <v>0</v>
      </c>
      <c r="M1933" s="186">
        <f>'INFO'!$D$10</f>
        <v>0</v>
      </c>
      <c r="N1933" t="s" s="187">
        <f>'INFO'!$D$11</f>
      </c>
      <c r="O1933" s="186">
        <f>'INFO'!$D$13</f>
        <v>0</v>
      </c>
      <c r="P1933" s="186">
        <f>'INFO'!$D$14</f>
        <v>0</v>
      </c>
      <c r="Q1933" t="s" s="187">
        <f>'INFO'!$D$15</f>
      </c>
      <c r="R1933" s="188">
        <f>'INFO'!$D$17</f>
      </c>
      <c r="S1933" t="s" s="187">
        <f>'INFO'!$D$18</f>
      </c>
      <c r="T1933" t="s" s="187">
        <f>'INFO'!$D$19</f>
      </c>
      <c r="U1933" s="186">
        <f>'INFO'!$D$22</f>
        <v>0</v>
      </c>
      <c r="V1933" s="186">
        <f>'INFO'!$D$23</f>
        <v>0</v>
      </c>
      <c r="W1933" t="s" s="187">
        <f>'INFO'!$D$24</f>
      </c>
      <c r="X1933" s="186">
        <f>'INFO'!$D$25</f>
        <v>0</v>
      </c>
      <c r="Y1933" s="186">
        <f>'INFO'!$D$26</f>
        <v>0</v>
      </c>
      <c r="Z1933" s="186">
        <f>'INFO'!$D$27</f>
        <v>0</v>
      </c>
      <c r="AA1933" t="s" s="187">
        <f>'INFO'!$D$28</f>
      </c>
      <c r="AB1933" s="186">
        <f>'INFO'!$D$29</f>
        <v>0</v>
      </c>
      <c r="AC1933" s="189">
        <f>'INFO'!$J$10</f>
        <v>0</v>
      </c>
      <c r="AD1933" s="186">
        <f>'INFO'!$J$9</f>
        <v>0</v>
      </c>
      <c r="AE1933" s="186">
        <f>IF($G$1927&gt;0,10*$G$1927/D1933,0)</f>
        <v>0</v>
      </c>
    </row>
    <row r="1934" ht="15.35" customHeight="1">
      <c r="A1934" t="s" s="180">
        <v>454</v>
      </c>
      <c r="B1934" t="s" s="180">
        <v>41</v>
      </c>
      <c r="C1934" s="181">
        <v>10189</v>
      </c>
      <c r="D1934" s="182">
        <f>_xlfn.SUMIFS('HOLDS'!Q1:Q155,'HOLDS'!C1:C155,B1934)+_xlfn.SUMIFS('HOLDS'!Q1:Q155,'HOLDS'!C1:C155,"CH.GR.RVSET")</f>
        <v>0</v>
      </c>
      <c r="E1934" t="s" s="183">
        <v>9</v>
      </c>
      <c r="F1934" s="184">
        <f>VLOOKUP(B1934,'HOLDS'!C1:T155,5,FALSE)</f>
        <v>149</v>
      </c>
      <c r="G1934" s="182">
        <f>_xlfn.SUMIFS('HOLDS'!Q1:Q155,'HOLDS'!C1:C155,B1934)</f>
        <v>0</v>
      </c>
      <c r="H1934" s="185">
        <f>F1934*G1934</f>
        <v>0</v>
      </c>
      <c r="I1934" s="186">
        <f>'INFO'!$D$6</f>
        <v>0</v>
      </c>
      <c r="J1934" s="186">
        <f>'INFO'!$D$7</f>
        <v>0</v>
      </c>
      <c r="K1934" t="s" s="187">
        <f>'INFO'!$D$8</f>
      </c>
      <c r="L1934" s="186">
        <f>'INFO'!$D$9</f>
        <v>0</v>
      </c>
      <c r="M1934" s="186">
        <f>'INFO'!$D$10</f>
        <v>0</v>
      </c>
      <c r="N1934" t="s" s="187">
        <f>'INFO'!$D$11</f>
      </c>
      <c r="O1934" s="186">
        <f>'INFO'!$D$13</f>
        <v>0</v>
      </c>
      <c r="P1934" s="186">
        <f>'INFO'!$D$14</f>
        <v>0</v>
      </c>
      <c r="Q1934" t="s" s="187">
        <f>'INFO'!$D$15</f>
      </c>
      <c r="R1934" s="188">
        <f>'INFO'!$D$17</f>
      </c>
      <c r="S1934" t="s" s="187">
        <f>'INFO'!$D$18</f>
      </c>
      <c r="T1934" t="s" s="187">
        <f>'INFO'!$D$19</f>
      </c>
      <c r="U1934" s="186">
        <f>'INFO'!$D$22</f>
        <v>0</v>
      </c>
      <c r="V1934" s="186">
        <f>'INFO'!$D$23</f>
        <v>0</v>
      </c>
      <c r="W1934" t="s" s="187">
        <f>'INFO'!$D$24</f>
      </c>
      <c r="X1934" s="186">
        <f>'INFO'!$D$25</f>
        <v>0</v>
      </c>
      <c r="Y1934" s="186">
        <f>'INFO'!$D$26</f>
        <v>0</v>
      </c>
      <c r="Z1934" s="186">
        <f>'INFO'!$D$27</f>
        <v>0</v>
      </c>
      <c r="AA1934" t="s" s="187">
        <f>'INFO'!$D$28</f>
      </c>
      <c r="AB1934" s="186">
        <f>'INFO'!$D$29</f>
        <v>0</v>
      </c>
      <c r="AC1934" s="189">
        <f>'INFO'!$J$10</f>
        <v>0</v>
      </c>
      <c r="AD1934" s="186">
        <f>'INFO'!$J$9</f>
        <v>0</v>
      </c>
      <c r="AE1934" s="186">
        <f>IF($G$1927&gt;0,10*$G$1927/D1934,0)</f>
        <v>0</v>
      </c>
    </row>
    <row r="1935" ht="15.35" customHeight="1">
      <c r="A1935" t="s" s="180">
        <v>455</v>
      </c>
      <c r="B1935" t="s" s="180">
        <v>43</v>
      </c>
      <c r="C1935" s="181">
        <v>10189</v>
      </c>
      <c r="D1935" s="182">
        <f>_xlfn.SUMIFS('HOLDS'!Q1:Q155,'HOLDS'!C1:C155,B1935)+_xlfn.SUMIFS('HOLDS'!Q1:Q155,'HOLDS'!C1:C155,"CH.GR.RVSET")</f>
        <v>0</v>
      </c>
      <c r="E1935" t="s" s="183">
        <v>9</v>
      </c>
      <c r="F1935" s="184">
        <f>VLOOKUP(B1935,'HOLDS'!C1:T155,5,FALSE)</f>
        <v>113</v>
      </c>
      <c r="G1935" s="182">
        <f>_xlfn.SUMIFS('HOLDS'!Q1:Q155,'HOLDS'!C1:C155,B1935)</f>
        <v>0</v>
      </c>
      <c r="H1935" s="185">
        <f>F1935*G1935</f>
        <v>0</v>
      </c>
      <c r="I1935" s="186">
        <f>'INFO'!$D$6</f>
        <v>0</v>
      </c>
      <c r="J1935" s="186">
        <f>'INFO'!$D$7</f>
        <v>0</v>
      </c>
      <c r="K1935" t="s" s="187">
        <f>'INFO'!$D$8</f>
      </c>
      <c r="L1935" s="186">
        <f>'INFO'!$D$9</f>
        <v>0</v>
      </c>
      <c r="M1935" s="186">
        <f>'INFO'!$D$10</f>
        <v>0</v>
      </c>
      <c r="N1935" t="s" s="187">
        <f>'INFO'!$D$11</f>
      </c>
      <c r="O1935" s="186">
        <f>'INFO'!$D$13</f>
        <v>0</v>
      </c>
      <c r="P1935" s="186">
        <f>'INFO'!$D$14</f>
        <v>0</v>
      </c>
      <c r="Q1935" t="s" s="187">
        <f>'INFO'!$D$15</f>
      </c>
      <c r="R1935" s="188">
        <f>'INFO'!$D$17</f>
      </c>
      <c r="S1935" t="s" s="187">
        <f>'INFO'!$D$18</f>
      </c>
      <c r="T1935" t="s" s="187">
        <f>'INFO'!$D$19</f>
      </c>
      <c r="U1935" s="186">
        <f>'INFO'!$D$22</f>
        <v>0</v>
      </c>
      <c r="V1935" s="186">
        <f>'INFO'!$D$23</f>
        <v>0</v>
      </c>
      <c r="W1935" t="s" s="187">
        <f>'INFO'!$D$24</f>
      </c>
      <c r="X1935" s="186">
        <f>'INFO'!$D$25</f>
        <v>0</v>
      </c>
      <c r="Y1935" s="186">
        <f>'INFO'!$D$26</f>
        <v>0</v>
      </c>
      <c r="Z1935" s="186">
        <f>'INFO'!$D$27</f>
        <v>0</v>
      </c>
      <c r="AA1935" t="s" s="187">
        <f>'INFO'!$D$28</f>
      </c>
      <c r="AB1935" s="186">
        <f>'INFO'!$D$29</f>
        <v>0</v>
      </c>
      <c r="AC1935" s="189">
        <f>'INFO'!$J$10</f>
        <v>0</v>
      </c>
      <c r="AD1935" s="186">
        <f>'INFO'!$J$9</f>
        <v>0</v>
      </c>
      <c r="AE1935" s="186">
        <f>IF($G$1927&gt;0,10*$G$1927/D1935,0)</f>
        <v>0</v>
      </c>
    </row>
    <row r="1936" ht="15.35" customHeight="1">
      <c r="A1936" t="s" s="180">
        <v>456</v>
      </c>
      <c r="B1936" t="s" s="180">
        <v>45</v>
      </c>
      <c r="C1936" s="181">
        <v>10189</v>
      </c>
      <c r="D1936" s="182">
        <f>_xlfn.SUMIFS('HOLDS'!Q1:Q155,'HOLDS'!C1:C155,B1936)+_xlfn.SUMIFS('HOLDS'!Q1:Q155,'HOLDS'!C1:C155,"CH.GR.RVSET")</f>
        <v>0</v>
      </c>
      <c r="E1936" t="s" s="183">
        <v>9</v>
      </c>
      <c r="F1936" s="184">
        <f>VLOOKUP(B1936,'HOLDS'!C1:T155,5,FALSE)</f>
        <v>136.5</v>
      </c>
      <c r="G1936" s="182">
        <f>_xlfn.SUMIFS('HOLDS'!Q1:Q155,'HOLDS'!C1:C155,B1936)</f>
        <v>0</v>
      </c>
      <c r="H1936" s="185">
        <f>F1936*G1936</f>
        <v>0</v>
      </c>
      <c r="I1936" s="186">
        <f>'INFO'!$D$6</f>
        <v>0</v>
      </c>
      <c r="J1936" s="186">
        <f>'INFO'!$D$7</f>
        <v>0</v>
      </c>
      <c r="K1936" t="s" s="187">
        <f>'INFO'!$D$8</f>
      </c>
      <c r="L1936" s="186">
        <f>'INFO'!$D$9</f>
        <v>0</v>
      </c>
      <c r="M1936" s="186">
        <f>'INFO'!$D$10</f>
        <v>0</v>
      </c>
      <c r="N1936" t="s" s="187">
        <f>'INFO'!$D$11</f>
      </c>
      <c r="O1936" s="186">
        <f>'INFO'!$D$13</f>
        <v>0</v>
      </c>
      <c r="P1936" s="186">
        <f>'INFO'!$D$14</f>
        <v>0</v>
      </c>
      <c r="Q1936" t="s" s="187">
        <f>'INFO'!$D$15</f>
      </c>
      <c r="R1936" s="188">
        <f>'INFO'!$D$17</f>
      </c>
      <c r="S1936" t="s" s="187">
        <f>'INFO'!$D$18</f>
      </c>
      <c r="T1936" t="s" s="187">
        <f>'INFO'!$D$19</f>
      </c>
      <c r="U1936" s="186">
        <f>'INFO'!$D$22</f>
        <v>0</v>
      </c>
      <c r="V1936" s="186">
        <f>'INFO'!$D$23</f>
        <v>0</v>
      </c>
      <c r="W1936" t="s" s="187">
        <f>'INFO'!$D$24</f>
      </c>
      <c r="X1936" s="186">
        <f>'INFO'!$D$25</f>
        <v>0</v>
      </c>
      <c r="Y1936" s="186">
        <f>'INFO'!$D$26</f>
        <v>0</v>
      </c>
      <c r="Z1936" s="186">
        <f>'INFO'!$D$27</f>
        <v>0</v>
      </c>
      <c r="AA1936" t="s" s="187">
        <f>'INFO'!$D$28</f>
      </c>
      <c r="AB1936" s="186">
        <f>'INFO'!$D$29</f>
        <v>0</v>
      </c>
      <c r="AC1936" s="189">
        <f>'INFO'!$J$10</f>
        <v>0</v>
      </c>
      <c r="AD1936" s="186">
        <f>'INFO'!$J$9</f>
        <v>0</v>
      </c>
      <c r="AE1936" s="186">
        <f>IF($G$1927&gt;0,10*$G$1927/D1936,0)</f>
        <v>0</v>
      </c>
    </row>
    <row r="1937" ht="15.35" customHeight="1">
      <c r="A1937" t="s" s="180">
        <v>457</v>
      </c>
      <c r="B1937" t="s" s="180">
        <v>47</v>
      </c>
      <c r="C1937" s="181">
        <v>10189</v>
      </c>
      <c r="D1937" s="182">
        <f>_xlfn.SUMIFS('HOLDS'!Q1:Q155,'HOLDS'!C1:C155,B1937)+_xlfn.SUMIFS('HOLDS'!Q1:Q155,'HOLDS'!C1:C155,"CH.GR.RVSET")</f>
        <v>0</v>
      </c>
      <c r="E1937" t="s" s="183">
        <v>9</v>
      </c>
      <c r="F1937" s="184">
        <f>VLOOKUP(B1937,'HOLDS'!C1:T155,5,FALSE)</f>
        <v>140</v>
      </c>
      <c r="G1937" s="182">
        <f>_xlfn.SUMIFS('HOLDS'!Q1:Q155,'HOLDS'!C1:C155,B1937)</f>
        <v>0</v>
      </c>
      <c r="H1937" s="185">
        <f>F1937*G1937</f>
        <v>0</v>
      </c>
      <c r="I1937" s="186">
        <f>'INFO'!$D$6</f>
        <v>0</v>
      </c>
      <c r="J1937" s="186">
        <f>'INFO'!$D$7</f>
        <v>0</v>
      </c>
      <c r="K1937" t="s" s="187">
        <f>'INFO'!$D$8</f>
      </c>
      <c r="L1937" s="186">
        <f>'INFO'!$D$9</f>
        <v>0</v>
      </c>
      <c r="M1937" s="186">
        <f>'INFO'!$D$10</f>
        <v>0</v>
      </c>
      <c r="N1937" t="s" s="187">
        <f>'INFO'!$D$11</f>
      </c>
      <c r="O1937" s="186">
        <f>'INFO'!$D$13</f>
        <v>0</v>
      </c>
      <c r="P1937" s="186">
        <f>'INFO'!$D$14</f>
        <v>0</v>
      </c>
      <c r="Q1937" t="s" s="187">
        <f>'INFO'!$D$15</f>
      </c>
      <c r="R1937" s="188">
        <f>'INFO'!$D$17</f>
      </c>
      <c r="S1937" t="s" s="187">
        <f>'INFO'!$D$18</f>
      </c>
      <c r="T1937" t="s" s="187">
        <f>'INFO'!$D$19</f>
      </c>
      <c r="U1937" s="186">
        <f>'INFO'!$D$22</f>
        <v>0</v>
      </c>
      <c r="V1937" s="186">
        <f>'INFO'!$D$23</f>
        <v>0</v>
      </c>
      <c r="W1937" t="s" s="187">
        <f>'INFO'!$D$24</f>
      </c>
      <c r="X1937" s="186">
        <f>'INFO'!$D$25</f>
        <v>0</v>
      </c>
      <c r="Y1937" s="186">
        <f>'INFO'!$D$26</f>
        <v>0</v>
      </c>
      <c r="Z1937" s="186">
        <f>'INFO'!$D$27</f>
        <v>0</v>
      </c>
      <c r="AA1937" t="s" s="187">
        <f>'INFO'!$D$28</f>
      </c>
      <c r="AB1937" s="186">
        <f>'INFO'!$D$29</f>
        <v>0</v>
      </c>
      <c r="AC1937" s="189">
        <f>'INFO'!$J$10</f>
        <v>0</v>
      </c>
      <c r="AD1937" s="186">
        <f>'INFO'!$J$9</f>
        <v>0</v>
      </c>
      <c r="AE1937" s="186">
        <f>IF($G$1927&gt;0,10*$G$1927/D1937,0)</f>
        <v>0</v>
      </c>
    </row>
    <row r="1938" ht="15.35" customHeight="1">
      <c r="A1938" t="s" s="180">
        <v>458</v>
      </c>
      <c r="B1938" t="s" s="180">
        <v>50</v>
      </c>
      <c r="C1938" s="181">
        <v>10189</v>
      </c>
      <c r="D1938" s="182">
        <f>_xlfn.SUMIFS('HOLDS'!Q1:Q155,'HOLDS'!C1:C155,B1938)+_xlfn.SUMIFS('HOLDS'!Q1:Q155,'HOLDS'!C1:C155,"CH.GR.RVSET")</f>
        <v>0</v>
      </c>
      <c r="E1938" t="s" s="183">
        <v>9</v>
      </c>
      <c r="F1938" s="184">
        <f>VLOOKUP(B1938,'HOLDS'!C1:T155,5,FALSE)</f>
        <v>129</v>
      </c>
      <c r="G1938" s="182">
        <f>_xlfn.SUMIFS('HOLDS'!Q1:Q155,'HOLDS'!C1:C155,B1938)</f>
        <v>0</v>
      </c>
      <c r="H1938" s="185">
        <f>F1938*G1938</f>
        <v>0</v>
      </c>
      <c r="I1938" s="186">
        <f>'INFO'!$D$6</f>
        <v>0</v>
      </c>
      <c r="J1938" s="186">
        <f>'INFO'!$D$7</f>
        <v>0</v>
      </c>
      <c r="K1938" t="s" s="187">
        <f>'INFO'!$D$8</f>
      </c>
      <c r="L1938" s="186">
        <f>'INFO'!$D$9</f>
        <v>0</v>
      </c>
      <c r="M1938" s="186">
        <f>'INFO'!$D$10</f>
        <v>0</v>
      </c>
      <c r="N1938" t="s" s="187">
        <f>'INFO'!$D$11</f>
      </c>
      <c r="O1938" s="186">
        <f>'INFO'!$D$13</f>
        <v>0</v>
      </c>
      <c r="P1938" s="186">
        <f>'INFO'!$D$14</f>
        <v>0</v>
      </c>
      <c r="Q1938" t="s" s="187">
        <f>'INFO'!$D$15</f>
      </c>
      <c r="R1938" s="188">
        <f>'INFO'!$D$17</f>
      </c>
      <c r="S1938" t="s" s="187">
        <f>'INFO'!$D$18</f>
      </c>
      <c r="T1938" t="s" s="187">
        <f>'INFO'!$D$19</f>
      </c>
      <c r="U1938" s="186">
        <f>'INFO'!$D$22</f>
        <v>0</v>
      </c>
      <c r="V1938" s="186">
        <f>'INFO'!$D$23</f>
        <v>0</v>
      </c>
      <c r="W1938" t="s" s="187">
        <f>'INFO'!$D$24</f>
      </c>
      <c r="X1938" s="186">
        <f>'INFO'!$D$25</f>
        <v>0</v>
      </c>
      <c r="Y1938" s="186">
        <f>'INFO'!$D$26</f>
        <v>0</v>
      </c>
      <c r="Z1938" s="186">
        <f>'INFO'!$D$27</f>
        <v>0</v>
      </c>
      <c r="AA1938" t="s" s="187">
        <f>'INFO'!$D$28</f>
      </c>
      <c r="AB1938" s="186">
        <f>'INFO'!$D$29</f>
        <v>0</v>
      </c>
      <c r="AC1938" s="189">
        <f>'INFO'!$J$10</f>
        <v>0</v>
      </c>
      <c r="AD1938" s="186">
        <f>'INFO'!$J$9</f>
        <v>0</v>
      </c>
      <c r="AE1938" s="186">
        <f>IF($G$1927&gt;0,10*$G$1927/D1938,0)</f>
        <v>0</v>
      </c>
    </row>
    <row r="1939" ht="15.35" customHeight="1">
      <c r="A1939" t="s" s="180">
        <v>459</v>
      </c>
      <c r="B1939" t="s" s="180">
        <v>53</v>
      </c>
      <c r="C1939" s="181">
        <v>10189</v>
      </c>
      <c r="D1939" s="182">
        <f>_xlfn.SUMIFS('HOLDS'!Q1:Q155,'HOLDS'!C1:C155,B1939)+_xlfn.SUMIFS('HOLDS'!Q1:Q155,'HOLDS'!C1:C155,"CH.GR.RVSET")</f>
        <v>0</v>
      </c>
      <c r="E1939" t="s" s="183">
        <v>9</v>
      </c>
      <c r="F1939" s="184">
        <f>VLOOKUP(B1939,'HOLDS'!C1:T155,5,FALSE)</f>
        <v>121.5</v>
      </c>
      <c r="G1939" s="182">
        <f>_xlfn.SUMIFS('HOLDS'!Q1:Q155,'HOLDS'!C1:C155,B1939)</f>
        <v>0</v>
      </c>
      <c r="H1939" s="185">
        <f>F1939*G1939</f>
        <v>0</v>
      </c>
      <c r="I1939" s="186">
        <f>'INFO'!$D$6</f>
        <v>0</v>
      </c>
      <c r="J1939" s="186">
        <f>'INFO'!$D$7</f>
        <v>0</v>
      </c>
      <c r="K1939" t="s" s="187">
        <f>'INFO'!$D$8</f>
      </c>
      <c r="L1939" s="186">
        <f>'INFO'!$D$9</f>
        <v>0</v>
      </c>
      <c r="M1939" s="186">
        <f>'INFO'!$D$10</f>
        <v>0</v>
      </c>
      <c r="N1939" t="s" s="187">
        <f>'INFO'!$D$11</f>
      </c>
      <c r="O1939" s="186">
        <f>'INFO'!$D$13</f>
        <v>0</v>
      </c>
      <c r="P1939" s="186">
        <f>'INFO'!$D$14</f>
        <v>0</v>
      </c>
      <c r="Q1939" t="s" s="187">
        <f>'INFO'!$D$15</f>
      </c>
      <c r="R1939" s="188">
        <f>'INFO'!$D$17</f>
      </c>
      <c r="S1939" t="s" s="187">
        <f>'INFO'!$D$18</f>
      </c>
      <c r="T1939" t="s" s="187">
        <f>'INFO'!$D$19</f>
      </c>
      <c r="U1939" s="186">
        <f>'INFO'!$D$22</f>
        <v>0</v>
      </c>
      <c r="V1939" s="186">
        <f>'INFO'!$D$23</f>
        <v>0</v>
      </c>
      <c r="W1939" t="s" s="187">
        <f>'INFO'!$D$24</f>
      </c>
      <c r="X1939" s="186">
        <f>'INFO'!$D$25</f>
        <v>0</v>
      </c>
      <c r="Y1939" s="186">
        <f>'INFO'!$D$26</f>
        <v>0</v>
      </c>
      <c r="Z1939" s="186">
        <f>'INFO'!$D$27</f>
        <v>0</v>
      </c>
      <c r="AA1939" t="s" s="187">
        <f>'INFO'!$D$28</f>
      </c>
      <c r="AB1939" s="186">
        <f>'INFO'!$D$29</f>
        <v>0</v>
      </c>
      <c r="AC1939" s="189">
        <f>'INFO'!$J$10</f>
        <v>0</v>
      </c>
      <c r="AD1939" s="186">
        <f>'INFO'!$J$9</f>
        <v>0</v>
      </c>
      <c r="AE1939" s="186">
        <f>IF($G$1927&gt;0,10*$G$1927/D1939,0)</f>
        <v>0</v>
      </c>
    </row>
    <row r="1940" ht="15.35" customHeight="1">
      <c r="A1940" t="s" s="180">
        <v>460</v>
      </c>
      <c r="B1940" t="s" s="180">
        <v>55</v>
      </c>
      <c r="C1940" s="181">
        <v>10189</v>
      </c>
      <c r="D1940" s="182">
        <f>_xlfn.SUMIFS('HOLDS'!Q1:Q155,'HOLDS'!C1:C155,B1940)+_xlfn.SUMIFS('HOLDS'!Q1:Q155,'HOLDS'!C1:C155,"CH.GR.RVSET")</f>
        <v>0</v>
      </c>
      <c r="E1940" t="s" s="183">
        <v>9</v>
      </c>
      <c r="F1940" s="184">
        <f>VLOOKUP(B1940,'HOLDS'!C1:T155,5,FALSE)</f>
        <v>133</v>
      </c>
      <c r="G1940" s="182">
        <f>_xlfn.SUMIFS('HOLDS'!Q1:Q155,'HOLDS'!C1:C155,B1940)</f>
        <v>0</v>
      </c>
      <c r="H1940" s="185">
        <f>F1940*G1940</f>
        <v>0</v>
      </c>
      <c r="I1940" s="186">
        <f>'INFO'!$D$6</f>
        <v>0</v>
      </c>
      <c r="J1940" s="186">
        <f>'INFO'!$D$7</f>
        <v>0</v>
      </c>
      <c r="K1940" t="s" s="187">
        <f>'INFO'!$D$8</f>
      </c>
      <c r="L1940" s="186">
        <f>'INFO'!$D$9</f>
        <v>0</v>
      </c>
      <c r="M1940" s="186">
        <f>'INFO'!$D$10</f>
        <v>0</v>
      </c>
      <c r="N1940" t="s" s="187">
        <f>'INFO'!$D$11</f>
      </c>
      <c r="O1940" s="186">
        <f>'INFO'!$D$13</f>
        <v>0</v>
      </c>
      <c r="P1940" s="186">
        <f>'INFO'!$D$14</f>
        <v>0</v>
      </c>
      <c r="Q1940" t="s" s="187">
        <f>'INFO'!$D$15</f>
      </c>
      <c r="R1940" s="188">
        <f>'INFO'!$D$17</f>
      </c>
      <c r="S1940" t="s" s="187">
        <f>'INFO'!$D$18</f>
      </c>
      <c r="T1940" t="s" s="187">
        <f>'INFO'!$D$19</f>
      </c>
      <c r="U1940" s="186">
        <f>'INFO'!$D$22</f>
        <v>0</v>
      </c>
      <c r="V1940" s="186">
        <f>'INFO'!$D$23</f>
        <v>0</v>
      </c>
      <c r="W1940" t="s" s="187">
        <f>'INFO'!$D$24</f>
      </c>
      <c r="X1940" s="186">
        <f>'INFO'!$D$25</f>
        <v>0</v>
      </c>
      <c r="Y1940" s="186">
        <f>'INFO'!$D$26</f>
        <v>0</v>
      </c>
      <c r="Z1940" s="186">
        <f>'INFO'!$D$27</f>
        <v>0</v>
      </c>
      <c r="AA1940" t="s" s="187">
        <f>'INFO'!$D$28</f>
      </c>
      <c r="AB1940" s="186">
        <f>'INFO'!$D$29</f>
        <v>0</v>
      </c>
      <c r="AC1940" s="189">
        <f>'INFO'!$J$10</f>
        <v>0</v>
      </c>
      <c r="AD1940" s="186">
        <f>'INFO'!$J$9</f>
        <v>0</v>
      </c>
      <c r="AE1940" s="186">
        <f>IF($G$1927&gt;0,10*$G$1927/D1940,0)</f>
        <v>0</v>
      </c>
    </row>
    <row r="1941" ht="15.35" customHeight="1">
      <c r="A1941" t="s" s="180">
        <v>461</v>
      </c>
      <c r="B1941" t="s" s="180">
        <v>57</v>
      </c>
      <c r="C1941" s="181">
        <v>10189</v>
      </c>
      <c r="D1941" s="182">
        <f>_xlfn.SUMIFS('HOLDS'!Q1:Q155,'HOLDS'!C1:C155,B1941)+_xlfn.SUMIFS('HOLDS'!Q1:Q155,'HOLDS'!C1:C155,"CH.GR.RVSET")</f>
        <v>0</v>
      </c>
      <c r="E1941" t="s" s="183">
        <v>9</v>
      </c>
      <c r="F1941" s="184">
        <f>VLOOKUP(B1941,'HOLDS'!C1:T155,5,FALSE)</f>
        <v>125</v>
      </c>
      <c r="G1941" s="182">
        <f>_xlfn.SUMIFS('HOLDS'!Q1:Q155,'HOLDS'!C1:C155,B1941)</f>
        <v>0</v>
      </c>
      <c r="H1941" s="185">
        <f>F1941*G1941</f>
        <v>0</v>
      </c>
      <c r="I1941" s="186">
        <f>'INFO'!$D$6</f>
        <v>0</v>
      </c>
      <c r="J1941" s="186">
        <f>'INFO'!$D$7</f>
        <v>0</v>
      </c>
      <c r="K1941" t="s" s="187">
        <f>'INFO'!$D$8</f>
      </c>
      <c r="L1941" s="186">
        <f>'INFO'!$D$9</f>
        <v>0</v>
      </c>
      <c r="M1941" s="186">
        <f>'INFO'!$D$10</f>
        <v>0</v>
      </c>
      <c r="N1941" t="s" s="187">
        <f>'INFO'!$D$11</f>
      </c>
      <c r="O1941" s="186">
        <f>'INFO'!$D$13</f>
        <v>0</v>
      </c>
      <c r="P1941" s="186">
        <f>'INFO'!$D$14</f>
        <v>0</v>
      </c>
      <c r="Q1941" t="s" s="187">
        <f>'INFO'!$D$15</f>
      </c>
      <c r="R1941" s="188">
        <f>'INFO'!$D$17</f>
      </c>
      <c r="S1941" t="s" s="187">
        <f>'INFO'!$D$18</f>
      </c>
      <c r="T1941" t="s" s="187">
        <f>'INFO'!$D$19</f>
      </c>
      <c r="U1941" s="186">
        <f>'INFO'!$D$22</f>
        <v>0</v>
      </c>
      <c r="V1941" s="186">
        <f>'INFO'!$D$23</f>
        <v>0</v>
      </c>
      <c r="W1941" t="s" s="187">
        <f>'INFO'!$D$24</f>
      </c>
      <c r="X1941" s="186">
        <f>'INFO'!$D$25</f>
        <v>0</v>
      </c>
      <c r="Y1941" s="186">
        <f>'INFO'!$D$26</f>
        <v>0</v>
      </c>
      <c r="Z1941" s="186">
        <f>'INFO'!$D$27</f>
        <v>0</v>
      </c>
      <c r="AA1941" t="s" s="187">
        <f>'INFO'!$D$28</f>
      </c>
      <c r="AB1941" s="186">
        <f>'INFO'!$D$29</f>
        <v>0</v>
      </c>
      <c r="AC1941" s="189">
        <f>'INFO'!$J$10</f>
        <v>0</v>
      </c>
      <c r="AD1941" s="186">
        <f>'INFO'!$J$9</f>
        <v>0</v>
      </c>
      <c r="AE1941" s="186">
        <f>IF($G$1927&gt;0,10*$G$1927/D1941,0)</f>
        <v>0</v>
      </c>
    </row>
    <row r="1942" ht="15.35" customHeight="1">
      <c r="A1942" t="s" s="180">
        <v>462</v>
      </c>
      <c r="B1942" t="s" s="180">
        <v>59</v>
      </c>
      <c r="C1942" s="181">
        <v>10189</v>
      </c>
      <c r="D1942" s="182">
        <f>_xlfn.SUMIFS('HOLDS'!Q1:Q155,'HOLDS'!C1:C155,B1942)+_xlfn.SUMIFS('HOLDS'!Q1:Q155,'HOLDS'!C1:C155,"CH.GR.RVSET")</f>
        <v>0</v>
      </c>
      <c r="E1942" t="s" s="183">
        <v>9</v>
      </c>
      <c r="F1942" s="184">
        <f>VLOOKUP(B1942,'HOLDS'!C1:T155,5,FALSE)</f>
        <v>131</v>
      </c>
      <c r="G1942" s="182">
        <f>_xlfn.SUMIFS('HOLDS'!Q1:Q155,'HOLDS'!C1:C155,B1942)</f>
        <v>0</v>
      </c>
      <c r="H1942" s="185">
        <f>F1942*G1942</f>
        <v>0</v>
      </c>
      <c r="I1942" s="186">
        <f>'INFO'!$D$6</f>
        <v>0</v>
      </c>
      <c r="J1942" s="186">
        <f>'INFO'!$D$7</f>
        <v>0</v>
      </c>
      <c r="K1942" t="s" s="187">
        <f>'INFO'!$D$8</f>
      </c>
      <c r="L1942" s="186">
        <f>'INFO'!$D$9</f>
        <v>0</v>
      </c>
      <c r="M1942" s="186">
        <f>'INFO'!$D$10</f>
        <v>0</v>
      </c>
      <c r="N1942" t="s" s="187">
        <f>'INFO'!$D$11</f>
      </c>
      <c r="O1942" s="186">
        <f>'INFO'!$D$13</f>
        <v>0</v>
      </c>
      <c r="P1942" s="186">
        <f>'INFO'!$D$14</f>
        <v>0</v>
      </c>
      <c r="Q1942" t="s" s="187">
        <f>'INFO'!$D$15</f>
      </c>
      <c r="R1942" s="188">
        <f>'INFO'!$D$17</f>
      </c>
      <c r="S1942" t="s" s="187">
        <f>'INFO'!$D$18</f>
      </c>
      <c r="T1942" t="s" s="187">
        <f>'INFO'!$D$19</f>
      </c>
      <c r="U1942" s="186">
        <f>'INFO'!$D$22</f>
        <v>0</v>
      </c>
      <c r="V1942" s="186">
        <f>'INFO'!$D$23</f>
        <v>0</v>
      </c>
      <c r="W1942" t="s" s="187">
        <f>'INFO'!$D$24</f>
      </c>
      <c r="X1942" s="186">
        <f>'INFO'!$D$25</f>
        <v>0</v>
      </c>
      <c r="Y1942" s="186">
        <f>'INFO'!$D$26</f>
        <v>0</v>
      </c>
      <c r="Z1942" s="186">
        <f>'INFO'!$D$27</f>
        <v>0</v>
      </c>
      <c r="AA1942" t="s" s="187">
        <f>'INFO'!$D$28</f>
      </c>
      <c r="AB1942" s="186">
        <f>'INFO'!$D$29</f>
        <v>0</v>
      </c>
      <c r="AC1942" s="189">
        <f>'INFO'!$J$10</f>
        <v>0</v>
      </c>
      <c r="AD1942" s="186">
        <f>'INFO'!$J$9</f>
        <v>0</v>
      </c>
      <c r="AE1942" s="186">
        <f>IF($G$1927&gt;0,10*$G$1927/D1942,0)</f>
        <v>0</v>
      </c>
    </row>
    <row r="1943" ht="15.35" customHeight="1">
      <c r="A1943" t="s" s="180">
        <v>463</v>
      </c>
      <c r="B1943" t="s" s="180">
        <v>61</v>
      </c>
      <c r="C1943" s="181">
        <v>10189</v>
      </c>
      <c r="D1943" s="182">
        <f>_xlfn.SUMIFS('HOLDS'!Q1:Q155,'HOLDS'!C1:C155,B1943)+_xlfn.SUMIFS('HOLDS'!Q1:Q155,'HOLDS'!C1:C155,"CH.GR.RVSET")</f>
        <v>0</v>
      </c>
      <c r="E1943" t="s" s="183">
        <v>9</v>
      </c>
      <c r="F1943" s="184">
        <f>VLOOKUP(B1943,'HOLDS'!C1:T155,5,FALSE)</f>
        <v>129.5</v>
      </c>
      <c r="G1943" s="182">
        <f>_xlfn.SUMIFS('HOLDS'!Q1:Q155,'HOLDS'!C1:C155,B1943)</f>
        <v>0</v>
      </c>
      <c r="H1943" s="185">
        <f>F1943*G1943</f>
        <v>0</v>
      </c>
      <c r="I1943" s="186">
        <f>'INFO'!$D$6</f>
        <v>0</v>
      </c>
      <c r="J1943" s="186">
        <f>'INFO'!$D$7</f>
        <v>0</v>
      </c>
      <c r="K1943" t="s" s="187">
        <f>'INFO'!$D$8</f>
      </c>
      <c r="L1943" s="186">
        <f>'INFO'!$D$9</f>
        <v>0</v>
      </c>
      <c r="M1943" s="186">
        <f>'INFO'!$D$10</f>
        <v>0</v>
      </c>
      <c r="N1943" t="s" s="187">
        <f>'INFO'!$D$11</f>
      </c>
      <c r="O1943" s="186">
        <f>'INFO'!$D$13</f>
        <v>0</v>
      </c>
      <c r="P1943" s="186">
        <f>'INFO'!$D$14</f>
        <v>0</v>
      </c>
      <c r="Q1943" t="s" s="187">
        <f>'INFO'!$D$15</f>
      </c>
      <c r="R1943" s="188">
        <f>'INFO'!$D$17</f>
      </c>
      <c r="S1943" t="s" s="187">
        <f>'INFO'!$D$18</f>
      </c>
      <c r="T1943" t="s" s="187">
        <f>'INFO'!$D$19</f>
      </c>
      <c r="U1943" s="186">
        <f>'INFO'!$D$22</f>
        <v>0</v>
      </c>
      <c r="V1943" s="186">
        <f>'INFO'!$D$23</f>
        <v>0</v>
      </c>
      <c r="W1943" t="s" s="187">
        <f>'INFO'!$D$24</f>
      </c>
      <c r="X1943" s="186">
        <f>'INFO'!$D$25</f>
        <v>0</v>
      </c>
      <c r="Y1943" s="186">
        <f>'INFO'!$D$26</f>
        <v>0</v>
      </c>
      <c r="Z1943" s="186">
        <f>'INFO'!$D$27</f>
        <v>0</v>
      </c>
      <c r="AA1943" t="s" s="187">
        <f>'INFO'!$D$28</f>
      </c>
      <c r="AB1943" s="186">
        <f>'INFO'!$D$29</f>
        <v>0</v>
      </c>
      <c r="AC1943" s="189">
        <f>'INFO'!$J$10</f>
        <v>0</v>
      </c>
      <c r="AD1943" s="186">
        <f>'INFO'!$J$9</f>
        <v>0</v>
      </c>
      <c r="AE1943" s="186">
        <f>IF($G$1927&gt;0,10*$G$1927/D1943,0)</f>
        <v>0</v>
      </c>
    </row>
    <row r="1944" ht="15.35" customHeight="1">
      <c r="A1944" t="s" s="180">
        <v>464</v>
      </c>
      <c r="B1944" t="s" s="180">
        <v>63</v>
      </c>
      <c r="C1944" s="181">
        <v>10189</v>
      </c>
      <c r="D1944" s="182">
        <f>_xlfn.SUMIFS('HOLDS'!Q1:Q155,'HOLDS'!C1:C155,B1944)+_xlfn.SUMIFS('HOLDS'!Q1:Q155,'HOLDS'!C1:C155,"CH.GR.RVSET")</f>
        <v>0</v>
      </c>
      <c r="E1944" t="s" s="183">
        <v>9</v>
      </c>
      <c r="F1944" s="184">
        <f>VLOOKUP(B1944,'HOLDS'!C1:T155,5,FALSE)</f>
        <v>139.5</v>
      </c>
      <c r="G1944" s="182">
        <f>_xlfn.SUMIFS('HOLDS'!Q1:Q155,'HOLDS'!C1:C155,B1944)</f>
        <v>0</v>
      </c>
      <c r="H1944" s="185">
        <f>F1944*G1944</f>
        <v>0</v>
      </c>
      <c r="I1944" s="186">
        <f>'INFO'!$D$6</f>
        <v>0</v>
      </c>
      <c r="J1944" s="186">
        <f>'INFO'!$D$7</f>
        <v>0</v>
      </c>
      <c r="K1944" t="s" s="187">
        <f>'INFO'!$D$8</f>
      </c>
      <c r="L1944" s="186">
        <f>'INFO'!$D$9</f>
        <v>0</v>
      </c>
      <c r="M1944" s="186">
        <f>'INFO'!$D$10</f>
        <v>0</v>
      </c>
      <c r="N1944" t="s" s="187">
        <f>'INFO'!$D$11</f>
      </c>
      <c r="O1944" s="186">
        <f>'INFO'!$D$13</f>
        <v>0</v>
      </c>
      <c r="P1944" s="186">
        <f>'INFO'!$D$14</f>
        <v>0</v>
      </c>
      <c r="Q1944" t="s" s="187">
        <f>'INFO'!$D$15</f>
      </c>
      <c r="R1944" s="188">
        <f>'INFO'!$D$17</f>
      </c>
      <c r="S1944" t="s" s="187">
        <f>'INFO'!$D$18</f>
      </c>
      <c r="T1944" t="s" s="187">
        <f>'INFO'!$D$19</f>
      </c>
      <c r="U1944" s="186">
        <f>'INFO'!$D$22</f>
        <v>0</v>
      </c>
      <c r="V1944" s="186">
        <f>'INFO'!$D$23</f>
        <v>0</v>
      </c>
      <c r="W1944" t="s" s="187">
        <f>'INFO'!$D$24</f>
      </c>
      <c r="X1944" s="186">
        <f>'INFO'!$D$25</f>
        <v>0</v>
      </c>
      <c r="Y1944" s="186">
        <f>'INFO'!$D$26</f>
        <v>0</v>
      </c>
      <c r="Z1944" s="186">
        <f>'INFO'!$D$27</f>
        <v>0</v>
      </c>
      <c r="AA1944" t="s" s="187">
        <f>'INFO'!$D$28</f>
      </c>
      <c r="AB1944" s="186">
        <f>'INFO'!$D$29</f>
        <v>0</v>
      </c>
      <c r="AC1944" s="189">
        <f>'INFO'!$J$10</f>
        <v>0</v>
      </c>
      <c r="AD1944" s="186">
        <f>'INFO'!$J$9</f>
        <v>0</v>
      </c>
      <c r="AE1944" s="186">
        <f>IF($G$1927&gt;0,10*$G$1927/D1944,0)</f>
        <v>0</v>
      </c>
    </row>
    <row r="1945" ht="15.35" customHeight="1">
      <c r="A1945" t="s" s="180">
        <v>465</v>
      </c>
      <c r="B1945" t="s" s="180">
        <v>65</v>
      </c>
      <c r="C1945" s="181">
        <v>10189</v>
      </c>
      <c r="D1945" s="182">
        <f>_xlfn.SUMIFS('HOLDS'!Q1:Q155,'HOLDS'!C1:C155,B1945)+_xlfn.SUMIFS('HOLDS'!Q1:Q155,'HOLDS'!C1:C155,"CH.GR.RVSET")</f>
        <v>0</v>
      </c>
      <c r="E1945" t="s" s="183">
        <v>9</v>
      </c>
      <c r="F1945" s="184">
        <f>VLOOKUP(B1945,'HOLDS'!C1:T155,5,FALSE)</f>
        <v>131.5</v>
      </c>
      <c r="G1945" s="182">
        <f>_xlfn.SUMIFS('HOLDS'!Q1:Q155,'HOLDS'!C1:C155,B1945)</f>
        <v>0</v>
      </c>
      <c r="H1945" s="185">
        <f>F1945*G1945</f>
        <v>0</v>
      </c>
      <c r="I1945" s="186">
        <f>'INFO'!$D$6</f>
        <v>0</v>
      </c>
      <c r="J1945" s="186">
        <f>'INFO'!$D$7</f>
        <v>0</v>
      </c>
      <c r="K1945" t="s" s="187">
        <f>'INFO'!$D$8</f>
      </c>
      <c r="L1945" s="186">
        <f>'INFO'!$D$9</f>
        <v>0</v>
      </c>
      <c r="M1945" s="186">
        <f>'INFO'!$D$10</f>
        <v>0</v>
      </c>
      <c r="N1945" t="s" s="187">
        <f>'INFO'!$D$11</f>
      </c>
      <c r="O1945" s="186">
        <f>'INFO'!$D$13</f>
        <v>0</v>
      </c>
      <c r="P1945" s="186">
        <f>'INFO'!$D$14</f>
        <v>0</v>
      </c>
      <c r="Q1945" t="s" s="187">
        <f>'INFO'!$D$15</f>
      </c>
      <c r="R1945" s="188">
        <f>'INFO'!$D$17</f>
      </c>
      <c r="S1945" t="s" s="187">
        <f>'INFO'!$D$18</f>
      </c>
      <c r="T1945" t="s" s="187">
        <f>'INFO'!$D$19</f>
      </c>
      <c r="U1945" s="186">
        <f>'INFO'!$D$22</f>
        <v>0</v>
      </c>
      <c r="V1945" s="186">
        <f>'INFO'!$D$23</f>
        <v>0</v>
      </c>
      <c r="W1945" t="s" s="187">
        <f>'INFO'!$D$24</f>
      </c>
      <c r="X1945" s="186">
        <f>'INFO'!$D$25</f>
        <v>0</v>
      </c>
      <c r="Y1945" s="186">
        <f>'INFO'!$D$26</f>
        <v>0</v>
      </c>
      <c r="Z1945" s="186">
        <f>'INFO'!$D$27</f>
        <v>0</v>
      </c>
      <c r="AA1945" t="s" s="187">
        <f>'INFO'!$D$28</f>
      </c>
      <c r="AB1945" s="186">
        <f>'INFO'!$D$29</f>
        <v>0</v>
      </c>
      <c r="AC1945" s="189">
        <f>'INFO'!$J$10</f>
        <v>0</v>
      </c>
      <c r="AD1945" s="186">
        <f>'INFO'!$J$9</f>
        <v>0</v>
      </c>
      <c r="AE1945" s="186">
        <f>IF($G$1927&gt;0,10*$G$1927/D1945,0)</f>
        <v>0</v>
      </c>
    </row>
    <row r="1946" ht="15.35" customHeight="1">
      <c r="A1946" t="s" s="180">
        <v>466</v>
      </c>
      <c r="B1946" t="s" s="180">
        <v>67</v>
      </c>
      <c r="C1946" s="181">
        <v>10189</v>
      </c>
      <c r="D1946" s="182">
        <f>_xlfn.SUMIFS('HOLDS'!Q1:Q155,'HOLDS'!C1:C155,B1946)+_xlfn.SUMIFS('HOLDS'!Q1:Q155,'HOLDS'!C1:C155,"CH.GR.RVSET")</f>
        <v>0</v>
      </c>
      <c r="E1946" t="s" s="183">
        <v>9</v>
      </c>
      <c r="F1946" s="184">
        <f>VLOOKUP(B1946,'HOLDS'!C1:T155,5,FALSE)</f>
        <v>123</v>
      </c>
      <c r="G1946" s="182">
        <f>_xlfn.SUMIFS('HOLDS'!Q1:Q155,'HOLDS'!C1:C155,B1946)</f>
        <v>0</v>
      </c>
      <c r="H1946" s="185">
        <f>F1946*G1946</f>
        <v>0</v>
      </c>
      <c r="I1946" s="186">
        <f>'INFO'!$D$6</f>
        <v>0</v>
      </c>
      <c r="J1946" s="186">
        <f>'INFO'!$D$7</f>
        <v>0</v>
      </c>
      <c r="K1946" t="s" s="187">
        <f>'INFO'!$D$8</f>
      </c>
      <c r="L1946" s="186">
        <f>'INFO'!$D$9</f>
        <v>0</v>
      </c>
      <c r="M1946" s="186">
        <f>'INFO'!$D$10</f>
        <v>0</v>
      </c>
      <c r="N1946" t="s" s="187">
        <f>'INFO'!$D$11</f>
      </c>
      <c r="O1946" s="186">
        <f>'INFO'!$D$13</f>
        <v>0</v>
      </c>
      <c r="P1946" s="186">
        <f>'INFO'!$D$14</f>
        <v>0</v>
      </c>
      <c r="Q1946" t="s" s="187">
        <f>'INFO'!$D$15</f>
      </c>
      <c r="R1946" s="188">
        <f>'INFO'!$D$17</f>
      </c>
      <c r="S1946" t="s" s="187">
        <f>'INFO'!$D$18</f>
      </c>
      <c r="T1946" t="s" s="187">
        <f>'INFO'!$D$19</f>
      </c>
      <c r="U1946" s="186">
        <f>'INFO'!$D$22</f>
        <v>0</v>
      </c>
      <c r="V1946" s="186">
        <f>'INFO'!$D$23</f>
        <v>0</v>
      </c>
      <c r="W1946" t="s" s="187">
        <f>'INFO'!$D$24</f>
      </c>
      <c r="X1946" s="186">
        <f>'INFO'!$D$25</f>
        <v>0</v>
      </c>
      <c r="Y1946" s="186">
        <f>'INFO'!$D$26</f>
        <v>0</v>
      </c>
      <c r="Z1946" s="186">
        <f>'INFO'!$D$27</f>
        <v>0</v>
      </c>
      <c r="AA1946" t="s" s="187">
        <f>'INFO'!$D$28</f>
      </c>
      <c r="AB1946" s="186">
        <f>'INFO'!$D$29</f>
        <v>0</v>
      </c>
      <c r="AC1946" s="189">
        <f>'INFO'!$J$10</f>
        <v>0</v>
      </c>
      <c r="AD1946" s="186">
        <f>'INFO'!$J$9</f>
        <v>0</v>
      </c>
      <c r="AE1946" s="186">
        <f>IF($G$1927&gt;0,10*$G$1927/D1946,0)</f>
        <v>0</v>
      </c>
    </row>
    <row r="1947" ht="15.35" customHeight="1">
      <c r="A1947" t="s" s="180">
        <v>467</v>
      </c>
      <c r="B1947" t="s" s="180">
        <v>69</v>
      </c>
      <c r="C1947" s="181">
        <v>10189</v>
      </c>
      <c r="D1947" s="182">
        <f>_xlfn.SUMIFS('HOLDS'!Q1:Q155,'HOLDS'!C1:C155,B1947)+_xlfn.SUMIFS('HOLDS'!Q1:Q155,'HOLDS'!C1:C155,"CH.GR.RVSET")</f>
        <v>0</v>
      </c>
      <c r="E1947" t="s" s="183">
        <v>9</v>
      </c>
      <c r="F1947" s="184">
        <f>VLOOKUP(B1947,'HOLDS'!C1:T155,5,FALSE)</f>
        <v>136.5</v>
      </c>
      <c r="G1947" s="182">
        <f>_xlfn.SUMIFS('HOLDS'!Q1:Q155,'HOLDS'!C1:C155,B1947)</f>
        <v>0</v>
      </c>
      <c r="H1947" s="185">
        <f>F1947*G1947</f>
        <v>0</v>
      </c>
      <c r="I1947" s="186">
        <f>'INFO'!$D$6</f>
        <v>0</v>
      </c>
      <c r="J1947" s="186">
        <f>'INFO'!$D$7</f>
        <v>0</v>
      </c>
      <c r="K1947" t="s" s="187">
        <f>'INFO'!$D$8</f>
      </c>
      <c r="L1947" s="186">
        <f>'INFO'!$D$9</f>
        <v>0</v>
      </c>
      <c r="M1947" s="186">
        <f>'INFO'!$D$10</f>
        <v>0</v>
      </c>
      <c r="N1947" t="s" s="187">
        <f>'INFO'!$D$11</f>
      </c>
      <c r="O1947" s="186">
        <f>'INFO'!$D$13</f>
        <v>0</v>
      </c>
      <c r="P1947" s="186">
        <f>'INFO'!$D$14</f>
        <v>0</v>
      </c>
      <c r="Q1947" t="s" s="187">
        <f>'INFO'!$D$15</f>
      </c>
      <c r="R1947" s="188">
        <f>'INFO'!$D$17</f>
      </c>
      <c r="S1947" t="s" s="187">
        <f>'INFO'!$D$18</f>
      </c>
      <c r="T1947" t="s" s="187">
        <f>'INFO'!$D$19</f>
      </c>
      <c r="U1947" s="186">
        <f>'INFO'!$D$22</f>
        <v>0</v>
      </c>
      <c r="V1947" s="186">
        <f>'INFO'!$D$23</f>
        <v>0</v>
      </c>
      <c r="W1947" t="s" s="187">
        <f>'INFO'!$D$24</f>
      </c>
      <c r="X1947" s="186">
        <f>'INFO'!$D$25</f>
        <v>0</v>
      </c>
      <c r="Y1947" s="186">
        <f>'INFO'!$D$26</f>
        <v>0</v>
      </c>
      <c r="Z1947" s="186">
        <f>'INFO'!$D$27</f>
        <v>0</v>
      </c>
      <c r="AA1947" t="s" s="187">
        <f>'INFO'!$D$28</f>
      </c>
      <c r="AB1947" s="186">
        <f>'INFO'!$D$29</f>
        <v>0</v>
      </c>
      <c r="AC1947" s="189">
        <f>'INFO'!$J$10</f>
        <v>0</v>
      </c>
      <c r="AD1947" s="186">
        <f>'INFO'!$J$9</f>
        <v>0</v>
      </c>
      <c r="AE1947" s="186">
        <f>IF($G$1927&gt;0,10*$G$1927/D1947,0)</f>
        <v>0</v>
      </c>
    </row>
    <row r="1948" ht="15.35" customHeight="1">
      <c r="A1948" t="s" s="180">
        <v>468</v>
      </c>
      <c r="B1948" t="s" s="180">
        <v>71</v>
      </c>
      <c r="C1948" s="181">
        <v>10189</v>
      </c>
      <c r="D1948" s="182">
        <f>_xlfn.SUMIFS('HOLDS'!Q1:Q155,'HOLDS'!C1:C155,B1948)+_xlfn.SUMIFS('HOLDS'!Q1:Q155,'HOLDS'!C1:C155,"CH.GR.RVSET")</f>
        <v>0</v>
      </c>
      <c r="E1948" t="s" s="183">
        <v>9</v>
      </c>
      <c r="F1948" s="184">
        <f>VLOOKUP(B1948,'HOLDS'!C1:T155,5,FALSE)</f>
        <v>159.5</v>
      </c>
      <c r="G1948" s="182">
        <f>_xlfn.SUMIFS('HOLDS'!Q1:Q155,'HOLDS'!C1:C155,B1948)</f>
        <v>0</v>
      </c>
      <c r="H1948" s="185">
        <f>F1948*G1948</f>
        <v>0</v>
      </c>
      <c r="I1948" s="186">
        <f>'INFO'!$D$6</f>
        <v>0</v>
      </c>
      <c r="J1948" s="186">
        <f>'INFO'!$D$7</f>
        <v>0</v>
      </c>
      <c r="K1948" t="s" s="187">
        <f>'INFO'!$D$8</f>
      </c>
      <c r="L1948" s="186">
        <f>'INFO'!$D$9</f>
        <v>0</v>
      </c>
      <c r="M1948" s="186">
        <f>'INFO'!$D$10</f>
        <v>0</v>
      </c>
      <c r="N1948" t="s" s="187">
        <f>'INFO'!$D$11</f>
      </c>
      <c r="O1948" s="186">
        <f>'INFO'!$D$13</f>
        <v>0</v>
      </c>
      <c r="P1948" s="186">
        <f>'INFO'!$D$14</f>
        <v>0</v>
      </c>
      <c r="Q1948" t="s" s="187">
        <f>'INFO'!$D$15</f>
      </c>
      <c r="R1948" s="188">
        <f>'INFO'!$D$17</f>
      </c>
      <c r="S1948" t="s" s="187">
        <f>'INFO'!$D$18</f>
      </c>
      <c r="T1948" t="s" s="187">
        <f>'INFO'!$D$19</f>
      </c>
      <c r="U1948" s="186">
        <f>'INFO'!$D$22</f>
        <v>0</v>
      </c>
      <c r="V1948" s="186">
        <f>'INFO'!$D$23</f>
        <v>0</v>
      </c>
      <c r="W1948" t="s" s="187">
        <f>'INFO'!$D$24</f>
      </c>
      <c r="X1948" s="186">
        <f>'INFO'!$D$25</f>
        <v>0</v>
      </c>
      <c r="Y1948" s="186">
        <f>'INFO'!$D$26</f>
        <v>0</v>
      </c>
      <c r="Z1948" s="186">
        <f>'INFO'!$D$27</f>
        <v>0</v>
      </c>
      <c r="AA1948" t="s" s="187">
        <f>'INFO'!$D$28</f>
      </c>
      <c r="AB1948" s="186">
        <f>'INFO'!$D$29</f>
        <v>0</v>
      </c>
      <c r="AC1948" s="189">
        <f>'INFO'!$J$10</f>
        <v>0</v>
      </c>
      <c r="AD1948" s="186">
        <f>'INFO'!$J$9</f>
        <v>0</v>
      </c>
      <c r="AE1948" s="186">
        <f>IF($G$1927&gt;0,10*$G$1927/D1948,0)</f>
        <v>0</v>
      </c>
    </row>
    <row r="1949" ht="15.35" customHeight="1">
      <c r="A1949" t="s" s="180">
        <v>469</v>
      </c>
      <c r="B1949" t="s" s="180">
        <v>74</v>
      </c>
      <c r="C1949" s="181">
        <v>10189</v>
      </c>
      <c r="D1949" s="182">
        <f>_xlfn.SUMIFS('HOLDS'!Q1:Q155,'HOLDS'!C1:C155,B1949)+_xlfn.SUMIFS('HOLDS'!Q1:Q155,'HOLDS'!C1:C155,"CH.GR.RVSET")</f>
        <v>0</v>
      </c>
      <c r="E1949" t="s" s="183">
        <v>9</v>
      </c>
      <c r="F1949" s="184">
        <f>VLOOKUP(B1949,'HOLDS'!C1:T155,5,FALSE)</f>
        <v>161.5</v>
      </c>
      <c r="G1949" s="182">
        <f>_xlfn.SUMIFS('HOLDS'!Q1:Q155,'HOLDS'!C1:C155,B1949)</f>
        <v>0</v>
      </c>
      <c r="H1949" s="185">
        <f>F1949*G1949</f>
        <v>0</v>
      </c>
      <c r="I1949" s="186">
        <f>'INFO'!$D$6</f>
        <v>0</v>
      </c>
      <c r="J1949" s="186">
        <f>'INFO'!$D$7</f>
        <v>0</v>
      </c>
      <c r="K1949" t="s" s="187">
        <f>'INFO'!$D$8</f>
      </c>
      <c r="L1949" s="186">
        <f>'INFO'!$D$9</f>
        <v>0</v>
      </c>
      <c r="M1949" s="186">
        <f>'INFO'!$D$10</f>
        <v>0</v>
      </c>
      <c r="N1949" t="s" s="187">
        <f>'INFO'!$D$11</f>
      </c>
      <c r="O1949" s="186">
        <f>'INFO'!$D$13</f>
        <v>0</v>
      </c>
      <c r="P1949" s="186">
        <f>'INFO'!$D$14</f>
        <v>0</v>
      </c>
      <c r="Q1949" t="s" s="187">
        <f>'INFO'!$D$15</f>
      </c>
      <c r="R1949" s="188">
        <f>'INFO'!$D$17</f>
      </c>
      <c r="S1949" t="s" s="187">
        <f>'INFO'!$D$18</f>
      </c>
      <c r="T1949" t="s" s="187">
        <f>'INFO'!$D$19</f>
      </c>
      <c r="U1949" s="186">
        <f>'INFO'!$D$22</f>
        <v>0</v>
      </c>
      <c r="V1949" s="186">
        <f>'INFO'!$D$23</f>
        <v>0</v>
      </c>
      <c r="W1949" t="s" s="187">
        <f>'INFO'!$D$24</f>
      </c>
      <c r="X1949" s="186">
        <f>'INFO'!$D$25</f>
        <v>0</v>
      </c>
      <c r="Y1949" s="186">
        <f>'INFO'!$D$26</f>
        <v>0</v>
      </c>
      <c r="Z1949" s="186">
        <f>'INFO'!$D$27</f>
        <v>0</v>
      </c>
      <c r="AA1949" t="s" s="187">
        <f>'INFO'!$D$28</f>
      </c>
      <c r="AB1949" s="186">
        <f>'INFO'!$D$29</f>
        <v>0</v>
      </c>
      <c r="AC1949" s="189">
        <f>'INFO'!$J$10</f>
        <v>0</v>
      </c>
      <c r="AD1949" s="186">
        <f>'INFO'!$J$9</f>
        <v>0</v>
      </c>
      <c r="AE1949" s="186">
        <f>IF($G$1927&gt;0,10*$G$1927/D1949,0)</f>
        <v>0</v>
      </c>
    </row>
    <row r="1950" ht="15.35" customHeight="1">
      <c r="A1950" t="s" s="180">
        <v>470</v>
      </c>
      <c r="B1950" t="s" s="180">
        <v>76</v>
      </c>
      <c r="C1950" s="181">
        <v>10189</v>
      </c>
      <c r="D1950" s="182">
        <f>_xlfn.SUMIFS('HOLDS'!Q1:Q155,'HOLDS'!C1:C155,B1950)+_xlfn.SUMIFS('HOLDS'!Q1:Q155,'HOLDS'!C1:C155,"CH.GR.RVSET")</f>
        <v>0</v>
      </c>
      <c r="E1950" t="s" s="183">
        <v>9</v>
      </c>
      <c r="F1950" s="184">
        <f>VLOOKUP(B1950,'HOLDS'!C1:T155,5,FALSE)</f>
        <v>227.5</v>
      </c>
      <c r="G1950" s="182">
        <f>_xlfn.SUMIFS('HOLDS'!Q1:Q155,'HOLDS'!C1:C155,B1950)</f>
        <v>0</v>
      </c>
      <c r="H1950" s="185">
        <f>F1950*G1950</f>
        <v>0</v>
      </c>
      <c r="I1950" s="186">
        <f>'INFO'!$D$6</f>
        <v>0</v>
      </c>
      <c r="J1950" s="186">
        <f>'INFO'!$D$7</f>
        <v>0</v>
      </c>
      <c r="K1950" t="s" s="187">
        <f>'INFO'!$D$8</f>
      </c>
      <c r="L1950" s="186">
        <f>'INFO'!$D$9</f>
        <v>0</v>
      </c>
      <c r="M1950" s="186">
        <f>'INFO'!$D$10</f>
        <v>0</v>
      </c>
      <c r="N1950" t="s" s="187">
        <f>'INFO'!$D$11</f>
      </c>
      <c r="O1950" s="186">
        <f>'INFO'!$D$13</f>
        <v>0</v>
      </c>
      <c r="P1950" s="186">
        <f>'INFO'!$D$14</f>
        <v>0</v>
      </c>
      <c r="Q1950" t="s" s="187">
        <f>'INFO'!$D$15</f>
      </c>
      <c r="R1950" s="188">
        <f>'INFO'!$D$17</f>
      </c>
      <c r="S1950" t="s" s="187">
        <f>'INFO'!$D$18</f>
      </c>
      <c r="T1950" t="s" s="187">
        <f>'INFO'!$D$19</f>
      </c>
      <c r="U1950" s="186">
        <f>'INFO'!$D$22</f>
        <v>0</v>
      </c>
      <c r="V1950" s="186">
        <f>'INFO'!$D$23</f>
        <v>0</v>
      </c>
      <c r="W1950" t="s" s="187">
        <f>'INFO'!$D$24</f>
      </c>
      <c r="X1950" s="186">
        <f>'INFO'!$D$25</f>
        <v>0</v>
      </c>
      <c r="Y1950" s="186">
        <f>'INFO'!$D$26</f>
        <v>0</v>
      </c>
      <c r="Z1950" s="186">
        <f>'INFO'!$D$27</f>
        <v>0</v>
      </c>
      <c r="AA1950" t="s" s="187">
        <f>'INFO'!$D$28</f>
      </c>
      <c r="AB1950" s="186">
        <f>'INFO'!$D$29</f>
        <v>0</v>
      </c>
      <c r="AC1950" s="189">
        <f>'INFO'!$J$10</f>
        <v>0</v>
      </c>
      <c r="AD1950" s="186">
        <f>'INFO'!$J$9</f>
        <v>0</v>
      </c>
      <c r="AE1950" s="186">
        <f>IF($G$1927&gt;0,10*$G$1927/D1950,0)</f>
        <v>0</v>
      </c>
    </row>
    <row r="1951" ht="15.35" customHeight="1">
      <c r="A1951" t="s" s="180">
        <v>471</v>
      </c>
      <c r="B1951" t="s" s="180">
        <v>78</v>
      </c>
      <c r="C1951" s="181">
        <v>10189</v>
      </c>
      <c r="D1951" s="182">
        <f>_xlfn.SUMIFS('HOLDS'!Q1:Q155,'HOLDS'!C1:C155,B1951)+_xlfn.SUMIFS('HOLDS'!Q1:Q155,'HOLDS'!C1:C155,"CH.GR.RVSET")</f>
        <v>0</v>
      </c>
      <c r="E1951" t="s" s="183">
        <v>9</v>
      </c>
      <c r="F1951" s="184">
        <f>VLOOKUP(B1951,'HOLDS'!C1:T155,5,FALSE)</f>
        <v>153</v>
      </c>
      <c r="G1951" s="182">
        <f>_xlfn.SUMIFS('HOLDS'!Q1:Q155,'HOLDS'!C1:C155,B1951)</f>
        <v>0</v>
      </c>
      <c r="H1951" s="185">
        <f>F1951*G1951</f>
        <v>0</v>
      </c>
      <c r="I1951" s="186">
        <f>'INFO'!$D$6</f>
        <v>0</v>
      </c>
      <c r="J1951" s="186">
        <f>'INFO'!$D$7</f>
        <v>0</v>
      </c>
      <c r="K1951" t="s" s="187">
        <f>'INFO'!$D$8</f>
      </c>
      <c r="L1951" s="186">
        <f>'INFO'!$D$9</f>
        <v>0</v>
      </c>
      <c r="M1951" s="186">
        <f>'INFO'!$D$10</f>
        <v>0</v>
      </c>
      <c r="N1951" t="s" s="187">
        <f>'INFO'!$D$11</f>
      </c>
      <c r="O1951" s="186">
        <f>'INFO'!$D$13</f>
        <v>0</v>
      </c>
      <c r="P1951" s="186">
        <f>'INFO'!$D$14</f>
        <v>0</v>
      </c>
      <c r="Q1951" t="s" s="187">
        <f>'INFO'!$D$15</f>
      </c>
      <c r="R1951" s="188">
        <f>'INFO'!$D$17</f>
      </c>
      <c r="S1951" t="s" s="187">
        <f>'INFO'!$D$18</f>
      </c>
      <c r="T1951" t="s" s="187">
        <f>'INFO'!$D$19</f>
      </c>
      <c r="U1951" s="186">
        <f>'INFO'!$D$22</f>
        <v>0</v>
      </c>
      <c r="V1951" s="186">
        <f>'INFO'!$D$23</f>
        <v>0</v>
      </c>
      <c r="W1951" t="s" s="187">
        <f>'INFO'!$D$24</f>
      </c>
      <c r="X1951" s="186">
        <f>'INFO'!$D$25</f>
        <v>0</v>
      </c>
      <c r="Y1951" s="186">
        <f>'INFO'!$D$26</f>
        <v>0</v>
      </c>
      <c r="Z1951" s="186">
        <f>'INFO'!$D$27</f>
        <v>0</v>
      </c>
      <c r="AA1951" t="s" s="187">
        <f>'INFO'!$D$28</f>
      </c>
      <c r="AB1951" s="186">
        <f>'INFO'!$D$29</f>
        <v>0</v>
      </c>
      <c r="AC1951" s="189">
        <f>'INFO'!$J$10</f>
        <v>0</v>
      </c>
      <c r="AD1951" s="186">
        <f>'INFO'!$J$9</f>
        <v>0</v>
      </c>
      <c r="AE1951" s="186">
        <f>IF($G$1927&gt;0,10*$G$1927/D1951,0)</f>
        <v>0</v>
      </c>
    </row>
    <row r="1952" ht="15.35" customHeight="1">
      <c r="A1952" t="s" s="180">
        <v>472</v>
      </c>
      <c r="B1952" t="s" s="180">
        <v>80</v>
      </c>
      <c r="C1952" s="181">
        <v>10189</v>
      </c>
      <c r="D1952" s="182">
        <f>_xlfn.SUMIFS('HOLDS'!Q1:Q155,'HOLDS'!C1:C155,B1952)+_xlfn.SUMIFS('HOLDS'!Q1:Q155,'HOLDS'!C1:C155,"CH.GR.RVSET")</f>
        <v>0</v>
      </c>
      <c r="E1952" t="s" s="183">
        <v>9</v>
      </c>
      <c r="F1952" s="184">
        <f>VLOOKUP(B1952,'HOLDS'!C1:T155,5,FALSE)</f>
        <v>141</v>
      </c>
      <c r="G1952" s="182">
        <f>_xlfn.SUMIFS('HOLDS'!Q1:Q155,'HOLDS'!C1:C155,B1952)</f>
        <v>0</v>
      </c>
      <c r="H1952" s="185">
        <f>F1952*G1952</f>
        <v>0</v>
      </c>
      <c r="I1952" s="186">
        <f>'INFO'!$D$6</f>
        <v>0</v>
      </c>
      <c r="J1952" s="186">
        <f>'INFO'!$D$7</f>
        <v>0</v>
      </c>
      <c r="K1952" t="s" s="187">
        <f>'INFO'!$D$8</f>
      </c>
      <c r="L1952" s="186">
        <f>'INFO'!$D$9</f>
        <v>0</v>
      </c>
      <c r="M1952" s="186">
        <f>'INFO'!$D$10</f>
        <v>0</v>
      </c>
      <c r="N1952" t="s" s="187">
        <f>'INFO'!$D$11</f>
      </c>
      <c r="O1952" s="186">
        <f>'INFO'!$D$13</f>
        <v>0</v>
      </c>
      <c r="P1952" s="186">
        <f>'INFO'!$D$14</f>
        <v>0</v>
      </c>
      <c r="Q1952" t="s" s="187">
        <f>'INFO'!$D$15</f>
      </c>
      <c r="R1952" s="188">
        <f>'INFO'!$D$17</f>
      </c>
      <c r="S1952" t="s" s="187">
        <f>'INFO'!$D$18</f>
      </c>
      <c r="T1952" t="s" s="187">
        <f>'INFO'!$D$19</f>
      </c>
      <c r="U1952" s="186">
        <f>'INFO'!$D$22</f>
        <v>0</v>
      </c>
      <c r="V1952" s="186">
        <f>'INFO'!$D$23</f>
        <v>0</v>
      </c>
      <c r="W1952" t="s" s="187">
        <f>'INFO'!$D$24</f>
      </c>
      <c r="X1952" s="186">
        <f>'INFO'!$D$25</f>
        <v>0</v>
      </c>
      <c r="Y1952" s="186">
        <f>'INFO'!$D$26</f>
        <v>0</v>
      </c>
      <c r="Z1952" s="186">
        <f>'INFO'!$D$27</f>
        <v>0</v>
      </c>
      <c r="AA1952" t="s" s="187">
        <f>'INFO'!$D$28</f>
      </c>
      <c r="AB1952" s="186">
        <f>'INFO'!$D$29</f>
        <v>0</v>
      </c>
      <c r="AC1952" s="189">
        <f>'INFO'!$J$10</f>
        <v>0</v>
      </c>
      <c r="AD1952" s="186">
        <f>'INFO'!$J$9</f>
        <v>0</v>
      </c>
      <c r="AE1952" s="186">
        <f>IF($G$1927&gt;0,10*$G$1927/D1952,0)</f>
        <v>0</v>
      </c>
    </row>
    <row r="1953" ht="15.35" customHeight="1">
      <c r="A1953" t="s" s="180">
        <v>473</v>
      </c>
      <c r="B1953" t="s" s="180">
        <v>82</v>
      </c>
      <c r="C1953" s="181">
        <v>10189</v>
      </c>
      <c r="D1953" s="182">
        <f>_xlfn.SUMIFS('HOLDS'!Q1:Q155,'HOLDS'!C1:C155,B1953)+_xlfn.SUMIFS('HOLDS'!Q1:Q155,'HOLDS'!C1:C155,"CH.GR.RVSET")</f>
        <v>0</v>
      </c>
      <c r="E1953" t="s" s="183">
        <v>9</v>
      </c>
      <c r="F1953" s="184">
        <f>VLOOKUP(B1953,'HOLDS'!C1:T155,5,FALSE)</f>
        <v>129.5</v>
      </c>
      <c r="G1953" s="182">
        <f>_xlfn.SUMIFS('HOLDS'!Q1:Q155,'HOLDS'!C1:C155,B1953)</f>
        <v>0</v>
      </c>
      <c r="H1953" s="185">
        <f>F1953*G1953</f>
        <v>0</v>
      </c>
      <c r="I1953" s="186">
        <f>'INFO'!$D$6</f>
        <v>0</v>
      </c>
      <c r="J1953" s="186">
        <f>'INFO'!$D$7</f>
        <v>0</v>
      </c>
      <c r="K1953" t="s" s="187">
        <f>'INFO'!$D$8</f>
      </c>
      <c r="L1953" s="186">
        <f>'INFO'!$D$9</f>
        <v>0</v>
      </c>
      <c r="M1953" s="186">
        <f>'INFO'!$D$10</f>
        <v>0</v>
      </c>
      <c r="N1953" t="s" s="187">
        <f>'INFO'!$D$11</f>
      </c>
      <c r="O1953" s="186">
        <f>'INFO'!$D$13</f>
        <v>0</v>
      </c>
      <c r="P1953" s="186">
        <f>'INFO'!$D$14</f>
        <v>0</v>
      </c>
      <c r="Q1953" t="s" s="187">
        <f>'INFO'!$D$15</f>
      </c>
      <c r="R1953" s="188">
        <f>'INFO'!$D$17</f>
      </c>
      <c r="S1953" t="s" s="187">
        <f>'INFO'!$D$18</f>
      </c>
      <c r="T1953" t="s" s="187">
        <f>'INFO'!$D$19</f>
      </c>
      <c r="U1953" s="186">
        <f>'INFO'!$D$22</f>
        <v>0</v>
      </c>
      <c r="V1953" s="186">
        <f>'INFO'!$D$23</f>
        <v>0</v>
      </c>
      <c r="W1953" t="s" s="187">
        <f>'INFO'!$D$24</f>
      </c>
      <c r="X1953" s="186">
        <f>'INFO'!$D$25</f>
        <v>0</v>
      </c>
      <c r="Y1953" s="186">
        <f>'INFO'!$D$26</f>
        <v>0</v>
      </c>
      <c r="Z1953" s="186">
        <f>'INFO'!$D$27</f>
        <v>0</v>
      </c>
      <c r="AA1953" t="s" s="187">
        <f>'INFO'!$D$28</f>
      </c>
      <c r="AB1953" s="186">
        <f>'INFO'!$D$29</f>
        <v>0</v>
      </c>
      <c r="AC1953" s="189">
        <f>'INFO'!$J$10</f>
        <v>0</v>
      </c>
      <c r="AD1953" s="186">
        <f>'INFO'!$J$9</f>
        <v>0</v>
      </c>
      <c r="AE1953" s="186">
        <f>IF($G$1927&gt;0,10*$G$1927/D1953,0)</f>
        <v>0</v>
      </c>
    </row>
    <row r="1954" ht="15.35" customHeight="1">
      <c r="A1954" t="s" s="180">
        <v>474</v>
      </c>
      <c r="B1954" t="s" s="180">
        <v>84</v>
      </c>
      <c r="C1954" s="181">
        <v>10189</v>
      </c>
      <c r="D1954" s="182">
        <f>_xlfn.SUMIFS('HOLDS'!Q1:Q155,'HOLDS'!C1:C155,B1954)+_xlfn.SUMIFS('HOLDS'!Q1:Q155,'HOLDS'!C1:C155,"CH.GR.RVSET")</f>
        <v>0</v>
      </c>
      <c r="E1954" t="s" s="183">
        <v>9</v>
      </c>
      <c r="F1954" s="184">
        <f>VLOOKUP(B1954,'HOLDS'!C1:T155,5,FALSE)</f>
        <v>126.5</v>
      </c>
      <c r="G1954" s="182">
        <f>_xlfn.SUMIFS('HOLDS'!Q1:Q155,'HOLDS'!C1:C155,B1954)</f>
        <v>0</v>
      </c>
      <c r="H1954" s="185">
        <f>F1954*G1954</f>
        <v>0</v>
      </c>
      <c r="I1954" s="186">
        <f>'INFO'!$D$6</f>
        <v>0</v>
      </c>
      <c r="J1954" s="186">
        <f>'INFO'!$D$7</f>
        <v>0</v>
      </c>
      <c r="K1954" t="s" s="187">
        <f>'INFO'!$D$8</f>
      </c>
      <c r="L1954" s="186">
        <f>'INFO'!$D$9</f>
        <v>0</v>
      </c>
      <c r="M1954" s="186">
        <f>'INFO'!$D$10</f>
        <v>0</v>
      </c>
      <c r="N1954" t="s" s="187">
        <f>'INFO'!$D$11</f>
      </c>
      <c r="O1954" s="186">
        <f>'INFO'!$D$13</f>
        <v>0</v>
      </c>
      <c r="P1954" s="186">
        <f>'INFO'!$D$14</f>
        <v>0</v>
      </c>
      <c r="Q1954" t="s" s="187">
        <f>'INFO'!$D$15</f>
      </c>
      <c r="R1954" s="188">
        <f>'INFO'!$D$17</f>
      </c>
      <c r="S1954" t="s" s="187">
        <f>'INFO'!$D$18</f>
      </c>
      <c r="T1954" t="s" s="187">
        <f>'INFO'!$D$19</f>
      </c>
      <c r="U1954" s="186">
        <f>'INFO'!$D$22</f>
        <v>0</v>
      </c>
      <c r="V1954" s="186">
        <f>'INFO'!$D$23</f>
        <v>0</v>
      </c>
      <c r="W1954" t="s" s="187">
        <f>'INFO'!$D$24</f>
      </c>
      <c r="X1954" s="186">
        <f>'INFO'!$D$25</f>
        <v>0</v>
      </c>
      <c r="Y1954" s="186">
        <f>'INFO'!$D$26</f>
        <v>0</v>
      </c>
      <c r="Z1954" s="186">
        <f>'INFO'!$D$27</f>
        <v>0</v>
      </c>
      <c r="AA1954" t="s" s="187">
        <f>'INFO'!$D$28</f>
      </c>
      <c r="AB1954" s="186">
        <f>'INFO'!$D$29</f>
        <v>0</v>
      </c>
      <c r="AC1954" s="189">
        <f>'INFO'!$J$10</f>
        <v>0</v>
      </c>
      <c r="AD1954" s="186">
        <f>'INFO'!$J$9</f>
        <v>0</v>
      </c>
      <c r="AE1954" s="186">
        <f>IF($G$1927&gt;0,10*$G$1927/D1954,0)</f>
        <v>0</v>
      </c>
    </row>
    <row r="1955" ht="15.35" customHeight="1">
      <c r="A1955" t="s" s="180">
        <v>475</v>
      </c>
      <c r="B1955" t="s" s="180">
        <v>86</v>
      </c>
      <c r="C1955" s="181">
        <v>10189</v>
      </c>
      <c r="D1955" s="182">
        <f>_xlfn.SUMIFS('HOLDS'!Q1:Q155,'HOLDS'!C1:C155,B1955)+_xlfn.SUMIFS('HOLDS'!Q1:Q155,'HOLDS'!C1:C155,"CH.GR.RVSET")</f>
        <v>0</v>
      </c>
      <c r="E1955" t="s" s="183">
        <v>9</v>
      </c>
      <c r="F1955" s="184">
        <f>VLOOKUP(B1955,'HOLDS'!C1:T155,5,FALSE)</f>
        <v>126</v>
      </c>
      <c r="G1955" s="182">
        <f>_xlfn.SUMIFS('HOLDS'!Q1:Q155,'HOLDS'!C1:C155,B1955)</f>
        <v>0</v>
      </c>
      <c r="H1955" s="185">
        <f>F1955*G1955</f>
        <v>0</v>
      </c>
      <c r="I1955" s="186">
        <f>'INFO'!$D$6</f>
        <v>0</v>
      </c>
      <c r="J1955" s="186">
        <f>'INFO'!$D$7</f>
        <v>0</v>
      </c>
      <c r="K1955" t="s" s="187">
        <f>'INFO'!$D$8</f>
      </c>
      <c r="L1955" s="186">
        <f>'INFO'!$D$9</f>
        <v>0</v>
      </c>
      <c r="M1955" s="186">
        <f>'INFO'!$D$10</f>
        <v>0</v>
      </c>
      <c r="N1955" t="s" s="187">
        <f>'INFO'!$D$11</f>
      </c>
      <c r="O1955" s="186">
        <f>'INFO'!$D$13</f>
        <v>0</v>
      </c>
      <c r="P1955" s="186">
        <f>'INFO'!$D$14</f>
        <v>0</v>
      </c>
      <c r="Q1955" t="s" s="187">
        <f>'INFO'!$D$15</f>
      </c>
      <c r="R1955" s="188">
        <f>'INFO'!$D$17</f>
      </c>
      <c r="S1955" t="s" s="187">
        <f>'INFO'!$D$18</f>
      </c>
      <c r="T1955" t="s" s="187">
        <f>'INFO'!$D$19</f>
      </c>
      <c r="U1955" s="186">
        <f>'INFO'!$D$22</f>
        <v>0</v>
      </c>
      <c r="V1955" s="186">
        <f>'INFO'!$D$23</f>
        <v>0</v>
      </c>
      <c r="W1955" t="s" s="187">
        <f>'INFO'!$D$24</f>
      </c>
      <c r="X1955" s="186">
        <f>'INFO'!$D$25</f>
        <v>0</v>
      </c>
      <c r="Y1955" s="186">
        <f>'INFO'!$D$26</f>
        <v>0</v>
      </c>
      <c r="Z1955" s="186">
        <f>'INFO'!$D$27</f>
        <v>0</v>
      </c>
      <c r="AA1955" t="s" s="187">
        <f>'INFO'!$D$28</f>
      </c>
      <c r="AB1955" s="186">
        <f>'INFO'!$D$29</f>
        <v>0</v>
      </c>
      <c r="AC1955" s="189">
        <f>'INFO'!$J$10</f>
        <v>0</v>
      </c>
      <c r="AD1955" s="186">
        <f>'INFO'!$J$9</f>
        <v>0</v>
      </c>
      <c r="AE1955" s="186">
        <f>IF($G$1927&gt;0,10*$G$1927/D1955,0)</f>
        <v>0</v>
      </c>
    </row>
    <row r="1956" ht="15.35" customHeight="1">
      <c r="A1956" t="s" s="180">
        <v>476</v>
      </c>
      <c r="B1956" t="s" s="180">
        <v>88</v>
      </c>
      <c r="C1956" s="181">
        <v>10189</v>
      </c>
      <c r="D1956" s="182">
        <f>_xlfn.SUMIFS('HOLDS'!Q1:Q155,'HOLDS'!C1:C155,B1956)+_xlfn.SUMIFS('HOLDS'!Q1:Q155,'HOLDS'!C1:C155,"CH.GR.RVSET")</f>
        <v>0</v>
      </c>
      <c r="E1956" t="s" s="183">
        <v>9</v>
      </c>
      <c r="F1956" s="184">
        <f>VLOOKUP(B1956,'HOLDS'!C1:T155,5,FALSE)</f>
        <v>133</v>
      </c>
      <c r="G1956" s="182">
        <f>_xlfn.SUMIFS('HOLDS'!Q1:Q155,'HOLDS'!C1:C155,B1956)</f>
        <v>0</v>
      </c>
      <c r="H1956" s="185">
        <f>F1956*G1956</f>
        <v>0</v>
      </c>
      <c r="I1956" s="186">
        <f>'INFO'!$D$6</f>
        <v>0</v>
      </c>
      <c r="J1956" s="186">
        <f>'INFO'!$D$7</f>
        <v>0</v>
      </c>
      <c r="K1956" t="s" s="187">
        <f>'INFO'!$D$8</f>
      </c>
      <c r="L1956" s="186">
        <f>'INFO'!$D$9</f>
        <v>0</v>
      </c>
      <c r="M1956" s="186">
        <f>'INFO'!$D$10</f>
        <v>0</v>
      </c>
      <c r="N1956" t="s" s="187">
        <f>'INFO'!$D$11</f>
      </c>
      <c r="O1956" s="186">
        <f>'INFO'!$D$13</f>
        <v>0</v>
      </c>
      <c r="P1956" s="186">
        <f>'INFO'!$D$14</f>
        <v>0</v>
      </c>
      <c r="Q1956" t="s" s="187">
        <f>'INFO'!$D$15</f>
      </c>
      <c r="R1956" s="188">
        <f>'INFO'!$D$17</f>
      </c>
      <c r="S1956" t="s" s="187">
        <f>'INFO'!$D$18</f>
      </c>
      <c r="T1956" t="s" s="187">
        <f>'INFO'!$D$19</f>
      </c>
      <c r="U1956" s="186">
        <f>'INFO'!$D$22</f>
        <v>0</v>
      </c>
      <c r="V1956" s="186">
        <f>'INFO'!$D$23</f>
        <v>0</v>
      </c>
      <c r="W1956" t="s" s="187">
        <f>'INFO'!$D$24</f>
      </c>
      <c r="X1956" s="186">
        <f>'INFO'!$D$25</f>
        <v>0</v>
      </c>
      <c r="Y1956" s="186">
        <f>'INFO'!$D$26</f>
        <v>0</v>
      </c>
      <c r="Z1956" s="186">
        <f>'INFO'!$D$27</f>
        <v>0</v>
      </c>
      <c r="AA1956" t="s" s="187">
        <f>'INFO'!$D$28</f>
      </c>
      <c r="AB1956" s="186">
        <f>'INFO'!$D$29</f>
        <v>0</v>
      </c>
      <c r="AC1956" s="189">
        <f>'INFO'!$J$10</f>
        <v>0</v>
      </c>
      <c r="AD1956" s="186">
        <f>'INFO'!$J$9</f>
        <v>0</v>
      </c>
      <c r="AE1956" s="186">
        <f>IF($G$1927&gt;0,10*$G$1927/D1956,0)</f>
        <v>0</v>
      </c>
    </row>
    <row r="1957" ht="15.35" customHeight="1">
      <c r="A1957" t="s" s="180">
        <v>477</v>
      </c>
      <c r="B1957" t="s" s="180">
        <v>90</v>
      </c>
      <c r="C1957" s="181">
        <v>10189</v>
      </c>
      <c r="D1957" s="182">
        <f>_xlfn.SUMIFS('HOLDS'!Q1:Q155,'HOLDS'!C1:C155,B1957)+_xlfn.SUMIFS('HOLDS'!Q1:Q155,'HOLDS'!C1:C155,"CH.GR.RVSET")</f>
        <v>0</v>
      </c>
      <c r="E1957" t="s" s="183">
        <v>9</v>
      </c>
      <c r="F1957" s="184">
        <f>VLOOKUP(B1957,'HOLDS'!C1:T155,5,FALSE)</f>
        <v>152.5</v>
      </c>
      <c r="G1957" s="182">
        <f>_xlfn.SUMIFS('HOLDS'!Q1:Q155,'HOLDS'!C1:C155,B1957)</f>
        <v>0</v>
      </c>
      <c r="H1957" s="185">
        <f>F1957*G1957</f>
        <v>0</v>
      </c>
      <c r="I1957" s="186">
        <f>'INFO'!$D$6</f>
        <v>0</v>
      </c>
      <c r="J1957" s="186">
        <f>'INFO'!$D$7</f>
        <v>0</v>
      </c>
      <c r="K1957" t="s" s="187">
        <f>'INFO'!$D$8</f>
      </c>
      <c r="L1957" s="186">
        <f>'INFO'!$D$9</f>
        <v>0</v>
      </c>
      <c r="M1957" s="186">
        <f>'INFO'!$D$10</f>
        <v>0</v>
      </c>
      <c r="N1957" t="s" s="187">
        <f>'INFO'!$D$11</f>
      </c>
      <c r="O1957" s="186">
        <f>'INFO'!$D$13</f>
        <v>0</v>
      </c>
      <c r="P1957" s="186">
        <f>'INFO'!$D$14</f>
        <v>0</v>
      </c>
      <c r="Q1957" t="s" s="187">
        <f>'INFO'!$D$15</f>
      </c>
      <c r="R1957" s="188">
        <f>'INFO'!$D$17</f>
      </c>
      <c r="S1957" t="s" s="187">
        <f>'INFO'!$D$18</f>
      </c>
      <c r="T1957" t="s" s="187">
        <f>'INFO'!$D$19</f>
      </c>
      <c r="U1957" s="186">
        <f>'INFO'!$D$22</f>
        <v>0</v>
      </c>
      <c r="V1957" s="186">
        <f>'INFO'!$D$23</f>
        <v>0</v>
      </c>
      <c r="W1957" t="s" s="187">
        <f>'INFO'!$D$24</f>
      </c>
      <c r="X1957" s="186">
        <f>'INFO'!$D$25</f>
        <v>0</v>
      </c>
      <c r="Y1957" s="186">
        <f>'INFO'!$D$26</f>
        <v>0</v>
      </c>
      <c r="Z1957" s="186">
        <f>'INFO'!$D$27</f>
        <v>0</v>
      </c>
      <c r="AA1957" t="s" s="187">
        <f>'INFO'!$D$28</f>
      </c>
      <c r="AB1957" s="186">
        <f>'INFO'!$D$29</f>
        <v>0</v>
      </c>
      <c r="AC1957" s="189">
        <f>'INFO'!$J$10</f>
        <v>0</v>
      </c>
      <c r="AD1957" s="186">
        <f>'INFO'!$J$9</f>
        <v>0</v>
      </c>
      <c r="AE1957" s="186">
        <f>IF($G$1927&gt;0,10*$G$1927/D1957,0)</f>
        <v>0</v>
      </c>
    </row>
    <row r="1958" ht="15.35" customHeight="1">
      <c r="A1958" t="s" s="180">
        <v>478</v>
      </c>
      <c r="B1958" t="s" s="180">
        <v>92</v>
      </c>
      <c r="C1958" s="181">
        <v>10189</v>
      </c>
      <c r="D1958" s="182">
        <f>_xlfn.SUMIFS('HOLDS'!Q1:Q155,'HOLDS'!C1:C155,B1958)+_xlfn.SUMIFS('HOLDS'!Q1:Q155,'HOLDS'!C1:C155,"CH.GR.RVSET")</f>
        <v>0</v>
      </c>
      <c r="E1958" t="s" s="183">
        <v>9</v>
      </c>
      <c r="F1958" s="184">
        <f>VLOOKUP(B1958,'HOLDS'!C1:T155,5,FALSE)</f>
        <v>160</v>
      </c>
      <c r="G1958" s="182">
        <f>_xlfn.SUMIFS('HOLDS'!Q1:Q155,'HOLDS'!C1:C155,B1958)</f>
        <v>0</v>
      </c>
      <c r="H1958" s="185">
        <f>F1958*G1958</f>
        <v>0</v>
      </c>
      <c r="I1958" s="186">
        <f>'INFO'!$D$6</f>
        <v>0</v>
      </c>
      <c r="J1958" s="186">
        <f>'INFO'!$D$7</f>
        <v>0</v>
      </c>
      <c r="K1958" t="s" s="187">
        <f>'INFO'!$D$8</f>
      </c>
      <c r="L1958" s="186">
        <f>'INFO'!$D$9</f>
        <v>0</v>
      </c>
      <c r="M1958" s="186">
        <f>'INFO'!$D$10</f>
        <v>0</v>
      </c>
      <c r="N1958" t="s" s="187">
        <f>'INFO'!$D$11</f>
      </c>
      <c r="O1958" s="186">
        <f>'INFO'!$D$13</f>
        <v>0</v>
      </c>
      <c r="P1958" s="186">
        <f>'INFO'!$D$14</f>
        <v>0</v>
      </c>
      <c r="Q1958" t="s" s="187">
        <f>'INFO'!$D$15</f>
      </c>
      <c r="R1958" s="188">
        <f>'INFO'!$D$17</f>
      </c>
      <c r="S1958" t="s" s="187">
        <f>'INFO'!$D$18</f>
      </c>
      <c r="T1958" t="s" s="187">
        <f>'INFO'!$D$19</f>
      </c>
      <c r="U1958" s="186">
        <f>'INFO'!$D$22</f>
        <v>0</v>
      </c>
      <c r="V1958" s="186">
        <f>'INFO'!$D$23</f>
        <v>0</v>
      </c>
      <c r="W1958" t="s" s="187">
        <f>'INFO'!$D$24</f>
      </c>
      <c r="X1958" s="186">
        <f>'INFO'!$D$25</f>
        <v>0</v>
      </c>
      <c r="Y1958" s="186">
        <f>'INFO'!$D$26</f>
        <v>0</v>
      </c>
      <c r="Z1958" s="186">
        <f>'INFO'!$D$27</f>
        <v>0</v>
      </c>
      <c r="AA1958" t="s" s="187">
        <f>'INFO'!$D$28</f>
      </c>
      <c r="AB1958" s="186">
        <f>'INFO'!$D$29</f>
        <v>0</v>
      </c>
      <c r="AC1958" s="189">
        <f>'INFO'!$J$10</f>
        <v>0</v>
      </c>
      <c r="AD1958" s="186">
        <f>'INFO'!$J$9</f>
        <v>0</v>
      </c>
      <c r="AE1958" s="186">
        <f>IF($G$1927&gt;0,10*$G$1927/D1958,0)</f>
        <v>0</v>
      </c>
    </row>
    <row r="1959" ht="15.35" customHeight="1">
      <c r="A1959" t="s" s="180">
        <v>479</v>
      </c>
      <c r="B1959" t="s" s="180">
        <v>94</v>
      </c>
      <c r="C1959" s="181">
        <v>10189</v>
      </c>
      <c r="D1959" s="182">
        <f>_xlfn.SUMIFS('HOLDS'!Q1:Q155,'HOLDS'!C1:C155,B1959)+_xlfn.SUMIFS('HOLDS'!Q1:Q155,'HOLDS'!C1:C155,"CH.GR.RVSET")</f>
        <v>0</v>
      </c>
      <c r="E1959" t="s" s="183">
        <v>9</v>
      </c>
      <c r="F1959" s="184">
        <f>VLOOKUP(B1959,'HOLDS'!C1:T155,5,FALSE)</f>
        <v>159.5</v>
      </c>
      <c r="G1959" s="182">
        <f>_xlfn.SUMIFS('HOLDS'!Q1:Q155,'HOLDS'!C1:C155,B1959)</f>
        <v>0</v>
      </c>
      <c r="H1959" s="185">
        <f>F1959*G1959</f>
        <v>0</v>
      </c>
      <c r="I1959" s="186">
        <f>'INFO'!$D$6</f>
        <v>0</v>
      </c>
      <c r="J1959" s="186">
        <f>'INFO'!$D$7</f>
        <v>0</v>
      </c>
      <c r="K1959" t="s" s="187">
        <f>'INFO'!$D$8</f>
      </c>
      <c r="L1959" s="186">
        <f>'INFO'!$D$9</f>
        <v>0</v>
      </c>
      <c r="M1959" s="186">
        <f>'INFO'!$D$10</f>
        <v>0</v>
      </c>
      <c r="N1959" t="s" s="187">
        <f>'INFO'!$D$11</f>
      </c>
      <c r="O1959" s="186">
        <f>'INFO'!$D$13</f>
        <v>0</v>
      </c>
      <c r="P1959" s="186">
        <f>'INFO'!$D$14</f>
        <v>0</v>
      </c>
      <c r="Q1959" t="s" s="187">
        <f>'INFO'!$D$15</f>
      </c>
      <c r="R1959" s="188">
        <f>'INFO'!$D$17</f>
      </c>
      <c r="S1959" t="s" s="187">
        <f>'INFO'!$D$18</f>
      </c>
      <c r="T1959" t="s" s="187">
        <f>'INFO'!$D$19</f>
      </c>
      <c r="U1959" s="186">
        <f>'INFO'!$D$22</f>
        <v>0</v>
      </c>
      <c r="V1959" s="186">
        <f>'INFO'!$D$23</f>
        <v>0</v>
      </c>
      <c r="W1959" t="s" s="187">
        <f>'INFO'!$D$24</f>
      </c>
      <c r="X1959" s="186">
        <f>'INFO'!$D$25</f>
        <v>0</v>
      </c>
      <c r="Y1959" s="186">
        <f>'INFO'!$D$26</f>
        <v>0</v>
      </c>
      <c r="Z1959" s="186">
        <f>'INFO'!$D$27</f>
        <v>0</v>
      </c>
      <c r="AA1959" t="s" s="187">
        <f>'INFO'!$D$28</f>
      </c>
      <c r="AB1959" s="186">
        <f>'INFO'!$D$29</f>
        <v>0</v>
      </c>
      <c r="AC1959" s="189">
        <f>'INFO'!$J$10</f>
        <v>0</v>
      </c>
      <c r="AD1959" s="186">
        <f>'INFO'!$J$9</f>
        <v>0</v>
      </c>
      <c r="AE1959" s="186">
        <f>IF($G$1927&gt;0,10*$G$1927/D1959,0)</f>
        <v>0</v>
      </c>
    </row>
    <row r="1960" ht="15.35" customHeight="1">
      <c r="A1960" t="s" s="180">
        <v>480</v>
      </c>
      <c r="B1960" t="s" s="180">
        <v>96</v>
      </c>
      <c r="C1960" s="181">
        <v>10189</v>
      </c>
      <c r="D1960" s="182">
        <f>_xlfn.SUMIFS('HOLDS'!Q1:Q155,'HOLDS'!C1:C155,B1960)+_xlfn.SUMIFS('HOLDS'!Q1:Q155,'HOLDS'!C1:C155,"CH.GR.RVSET")</f>
        <v>0</v>
      </c>
      <c r="E1960" t="s" s="183">
        <v>9</v>
      </c>
      <c r="F1960" s="184">
        <f>VLOOKUP(B1960,'HOLDS'!C1:T155,5,FALSE)</f>
        <v>136.5</v>
      </c>
      <c r="G1960" s="182">
        <f>_xlfn.SUMIFS('HOLDS'!Q1:Q155,'HOLDS'!C1:C155,B1960)</f>
        <v>0</v>
      </c>
      <c r="H1960" s="185">
        <f>F1960*G1960</f>
        <v>0</v>
      </c>
      <c r="I1960" s="186">
        <f>'INFO'!$D$6</f>
        <v>0</v>
      </c>
      <c r="J1960" s="186">
        <f>'INFO'!$D$7</f>
        <v>0</v>
      </c>
      <c r="K1960" t="s" s="187">
        <f>'INFO'!$D$8</f>
      </c>
      <c r="L1960" s="186">
        <f>'INFO'!$D$9</f>
        <v>0</v>
      </c>
      <c r="M1960" s="186">
        <f>'INFO'!$D$10</f>
        <v>0</v>
      </c>
      <c r="N1960" t="s" s="187">
        <f>'INFO'!$D$11</f>
      </c>
      <c r="O1960" s="186">
        <f>'INFO'!$D$13</f>
        <v>0</v>
      </c>
      <c r="P1960" s="186">
        <f>'INFO'!$D$14</f>
        <v>0</v>
      </c>
      <c r="Q1960" t="s" s="187">
        <f>'INFO'!$D$15</f>
      </c>
      <c r="R1960" s="188">
        <f>'INFO'!$D$17</f>
      </c>
      <c r="S1960" t="s" s="187">
        <f>'INFO'!$D$18</f>
      </c>
      <c r="T1960" t="s" s="187">
        <f>'INFO'!$D$19</f>
      </c>
      <c r="U1960" s="186">
        <f>'INFO'!$D$22</f>
        <v>0</v>
      </c>
      <c r="V1960" s="186">
        <f>'INFO'!$D$23</f>
        <v>0</v>
      </c>
      <c r="W1960" t="s" s="187">
        <f>'INFO'!$D$24</f>
      </c>
      <c r="X1960" s="186">
        <f>'INFO'!$D$25</f>
        <v>0</v>
      </c>
      <c r="Y1960" s="186">
        <f>'INFO'!$D$26</f>
        <v>0</v>
      </c>
      <c r="Z1960" s="186">
        <f>'INFO'!$D$27</f>
        <v>0</v>
      </c>
      <c r="AA1960" t="s" s="187">
        <f>'INFO'!$D$28</f>
      </c>
      <c r="AB1960" s="186">
        <f>'INFO'!$D$29</f>
        <v>0</v>
      </c>
      <c r="AC1960" s="189">
        <f>'INFO'!$J$10</f>
        <v>0</v>
      </c>
      <c r="AD1960" s="186">
        <f>'INFO'!$J$9</f>
        <v>0</v>
      </c>
      <c r="AE1960" s="186">
        <f>IF($G$1927&gt;0,10*$G$1927/D1960,0)</f>
        <v>0</v>
      </c>
    </row>
    <row r="1961" ht="15.35" customHeight="1">
      <c r="A1961" t="s" s="180">
        <v>481</v>
      </c>
      <c r="B1961" t="s" s="180">
        <v>98</v>
      </c>
      <c r="C1961" s="181">
        <v>10189</v>
      </c>
      <c r="D1961" s="182">
        <f>_xlfn.SUMIFS('HOLDS'!Q1:Q155,'HOLDS'!C1:C155,B1961)+_xlfn.SUMIFS('HOLDS'!Q1:Q155,'HOLDS'!C1:C155,"CH.GR.RVSET")</f>
        <v>0</v>
      </c>
      <c r="E1961" t="s" s="183">
        <v>9</v>
      </c>
      <c r="F1961" s="184">
        <f>VLOOKUP(B1961,'HOLDS'!C1:T155,5,FALSE)</f>
        <v>141.5</v>
      </c>
      <c r="G1961" s="182">
        <f>_xlfn.SUMIFS('HOLDS'!Q1:Q155,'HOLDS'!C1:C155,B1961)</f>
        <v>0</v>
      </c>
      <c r="H1961" s="185">
        <f>F1961*G1961</f>
        <v>0</v>
      </c>
      <c r="I1961" s="186">
        <f>'INFO'!$D$6</f>
        <v>0</v>
      </c>
      <c r="J1961" s="186">
        <f>'INFO'!$D$7</f>
        <v>0</v>
      </c>
      <c r="K1961" t="s" s="187">
        <f>'INFO'!$D$8</f>
      </c>
      <c r="L1961" s="186">
        <f>'INFO'!$D$9</f>
        <v>0</v>
      </c>
      <c r="M1961" s="186">
        <f>'INFO'!$D$10</f>
        <v>0</v>
      </c>
      <c r="N1961" t="s" s="187">
        <f>'INFO'!$D$11</f>
      </c>
      <c r="O1961" s="186">
        <f>'INFO'!$D$13</f>
        <v>0</v>
      </c>
      <c r="P1961" s="186">
        <f>'INFO'!$D$14</f>
        <v>0</v>
      </c>
      <c r="Q1961" t="s" s="187">
        <f>'INFO'!$D$15</f>
      </c>
      <c r="R1961" s="188">
        <f>'INFO'!$D$17</f>
      </c>
      <c r="S1961" t="s" s="187">
        <f>'INFO'!$D$18</f>
      </c>
      <c r="T1961" t="s" s="187">
        <f>'INFO'!$D$19</f>
      </c>
      <c r="U1961" s="186">
        <f>'INFO'!$D$22</f>
        <v>0</v>
      </c>
      <c r="V1961" s="186">
        <f>'INFO'!$D$23</f>
        <v>0</v>
      </c>
      <c r="W1961" t="s" s="187">
        <f>'INFO'!$D$24</f>
      </c>
      <c r="X1961" s="186">
        <f>'INFO'!$D$25</f>
        <v>0</v>
      </c>
      <c r="Y1961" s="186">
        <f>'INFO'!$D$26</f>
        <v>0</v>
      </c>
      <c r="Z1961" s="186">
        <f>'INFO'!$D$27</f>
        <v>0</v>
      </c>
      <c r="AA1961" t="s" s="187">
        <f>'INFO'!$D$28</f>
      </c>
      <c r="AB1961" s="186">
        <f>'INFO'!$D$29</f>
        <v>0</v>
      </c>
      <c r="AC1961" s="189">
        <f>'INFO'!$J$10</f>
        <v>0</v>
      </c>
      <c r="AD1961" s="186">
        <f>'INFO'!$J$9</f>
        <v>0</v>
      </c>
      <c r="AE1961" s="186">
        <f>IF($G$1927&gt;0,10*$G$1927/D1961,0)</f>
        <v>0</v>
      </c>
    </row>
    <row r="1962" ht="15.35" customHeight="1">
      <c r="A1962" t="s" s="180">
        <v>482</v>
      </c>
      <c r="B1962" t="s" s="180">
        <v>100</v>
      </c>
      <c r="C1962" s="181">
        <v>10189</v>
      </c>
      <c r="D1962" s="182">
        <f>_xlfn.SUMIFS('HOLDS'!Q1:Q155,'HOLDS'!C1:C155,B1962)+_xlfn.SUMIFS('HOLDS'!Q1:Q155,'HOLDS'!C1:C155,"CH.GR.RVSET")</f>
        <v>0</v>
      </c>
      <c r="E1962" t="s" s="183">
        <v>9</v>
      </c>
      <c r="F1962" s="184">
        <f>VLOOKUP(B1962,'HOLDS'!C1:T155,5,FALSE)</f>
        <v>161.5</v>
      </c>
      <c r="G1962" s="182">
        <f>_xlfn.SUMIFS('HOLDS'!Q1:Q155,'HOLDS'!C1:C155,B1962)</f>
        <v>0</v>
      </c>
      <c r="H1962" s="185">
        <f>F1962*G1962</f>
        <v>0</v>
      </c>
      <c r="I1962" s="186">
        <f>'INFO'!$D$6</f>
        <v>0</v>
      </c>
      <c r="J1962" s="186">
        <f>'INFO'!$D$7</f>
        <v>0</v>
      </c>
      <c r="K1962" t="s" s="187">
        <f>'INFO'!$D$8</f>
      </c>
      <c r="L1962" s="186">
        <f>'INFO'!$D$9</f>
        <v>0</v>
      </c>
      <c r="M1962" s="186">
        <f>'INFO'!$D$10</f>
        <v>0</v>
      </c>
      <c r="N1962" t="s" s="187">
        <f>'INFO'!$D$11</f>
      </c>
      <c r="O1962" s="186">
        <f>'INFO'!$D$13</f>
        <v>0</v>
      </c>
      <c r="P1962" s="186">
        <f>'INFO'!$D$14</f>
        <v>0</v>
      </c>
      <c r="Q1962" t="s" s="187">
        <f>'INFO'!$D$15</f>
      </c>
      <c r="R1962" s="188">
        <f>'INFO'!$D$17</f>
      </c>
      <c r="S1962" t="s" s="187">
        <f>'INFO'!$D$18</f>
      </c>
      <c r="T1962" t="s" s="187">
        <f>'INFO'!$D$19</f>
      </c>
      <c r="U1962" s="186">
        <f>'INFO'!$D$22</f>
        <v>0</v>
      </c>
      <c r="V1962" s="186">
        <f>'INFO'!$D$23</f>
        <v>0</v>
      </c>
      <c r="W1962" t="s" s="187">
        <f>'INFO'!$D$24</f>
      </c>
      <c r="X1962" s="186">
        <f>'INFO'!$D$25</f>
        <v>0</v>
      </c>
      <c r="Y1962" s="186">
        <f>'INFO'!$D$26</f>
        <v>0</v>
      </c>
      <c r="Z1962" s="186">
        <f>'INFO'!$D$27</f>
        <v>0</v>
      </c>
      <c r="AA1962" t="s" s="187">
        <f>'INFO'!$D$28</f>
      </c>
      <c r="AB1962" s="186">
        <f>'INFO'!$D$29</f>
        <v>0</v>
      </c>
      <c r="AC1962" s="189">
        <f>'INFO'!$J$10</f>
        <v>0</v>
      </c>
      <c r="AD1962" s="186">
        <f>'INFO'!$J$9</f>
        <v>0</v>
      </c>
      <c r="AE1962" s="186">
        <f>IF($G$1927&gt;0,10*$G$1927/D1962,0)</f>
        <v>0</v>
      </c>
    </row>
    <row r="1963" ht="15.35" customHeight="1">
      <c r="A1963" t="s" s="180">
        <v>483</v>
      </c>
      <c r="B1963" t="s" s="180">
        <v>102</v>
      </c>
      <c r="C1963" s="181">
        <v>10189</v>
      </c>
      <c r="D1963" s="182">
        <f>_xlfn.SUMIFS('HOLDS'!Q1:Q155,'HOLDS'!C1:C155,B1963)+_xlfn.SUMIFS('HOLDS'!Q1:Q155,'HOLDS'!C1:C155,"CH.GR.RVSET")</f>
        <v>0</v>
      </c>
      <c r="E1963" t="s" s="183">
        <v>9</v>
      </c>
      <c r="F1963" s="184">
        <f>VLOOKUP(B1963,'HOLDS'!C1:T155,5,FALSE)</f>
        <v>183</v>
      </c>
      <c r="G1963" s="182">
        <f>_xlfn.SUMIFS('HOLDS'!Q1:Q155,'HOLDS'!C1:C155,B1963)</f>
        <v>0</v>
      </c>
      <c r="H1963" s="185">
        <f>F1963*G1963</f>
        <v>0</v>
      </c>
      <c r="I1963" s="186">
        <f>'INFO'!$D$6</f>
        <v>0</v>
      </c>
      <c r="J1963" s="186">
        <f>'INFO'!$D$7</f>
        <v>0</v>
      </c>
      <c r="K1963" t="s" s="187">
        <f>'INFO'!$D$8</f>
      </c>
      <c r="L1963" s="186">
        <f>'INFO'!$D$9</f>
        <v>0</v>
      </c>
      <c r="M1963" s="186">
        <f>'INFO'!$D$10</f>
        <v>0</v>
      </c>
      <c r="N1963" t="s" s="187">
        <f>'INFO'!$D$11</f>
      </c>
      <c r="O1963" s="186">
        <f>'INFO'!$D$13</f>
        <v>0</v>
      </c>
      <c r="P1963" s="186">
        <f>'INFO'!$D$14</f>
        <v>0</v>
      </c>
      <c r="Q1963" t="s" s="187">
        <f>'INFO'!$D$15</f>
      </c>
      <c r="R1963" s="188">
        <f>'INFO'!$D$17</f>
      </c>
      <c r="S1963" t="s" s="187">
        <f>'INFO'!$D$18</f>
      </c>
      <c r="T1963" t="s" s="187">
        <f>'INFO'!$D$19</f>
      </c>
      <c r="U1963" s="186">
        <f>'INFO'!$D$22</f>
        <v>0</v>
      </c>
      <c r="V1963" s="186">
        <f>'INFO'!$D$23</f>
        <v>0</v>
      </c>
      <c r="W1963" t="s" s="187">
        <f>'INFO'!$D$24</f>
      </c>
      <c r="X1963" s="186">
        <f>'INFO'!$D$25</f>
        <v>0</v>
      </c>
      <c r="Y1963" s="186">
        <f>'INFO'!$D$26</f>
        <v>0</v>
      </c>
      <c r="Z1963" s="186">
        <f>'INFO'!$D$27</f>
        <v>0</v>
      </c>
      <c r="AA1963" t="s" s="187">
        <f>'INFO'!$D$28</f>
      </c>
      <c r="AB1963" s="186">
        <f>'INFO'!$D$29</f>
        <v>0</v>
      </c>
      <c r="AC1963" s="189">
        <f>'INFO'!$J$10</f>
        <v>0</v>
      </c>
      <c r="AD1963" s="186">
        <f>'INFO'!$J$9</f>
        <v>0</v>
      </c>
      <c r="AE1963" s="186">
        <f>IF($G$1927&gt;0,10*$G$1927/D1963,0)</f>
        <v>0</v>
      </c>
    </row>
    <row r="1964" ht="15.35" customHeight="1">
      <c r="A1964" t="s" s="180">
        <v>484</v>
      </c>
      <c r="B1964" t="s" s="180">
        <v>104</v>
      </c>
      <c r="C1964" s="181">
        <v>10189</v>
      </c>
      <c r="D1964" s="182">
        <f>_xlfn.SUMIFS('HOLDS'!Q1:Q155,'HOLDS'!C1:C155,B1964)+_xlfn.SUMIFS('HOLDS'!Q1:Q155,'HOLDS'!C1:C155,"CH.GR.RVSET")</f>
        <v>0</v>
      </c>
      <c r="E1964" t="s" s="183">
        <v>9</v>
      </c>
      <c r="F1964" s="184">
        <f>VLOOKUP(B1964,'HOLDS'!C1:T155,5,FALSE)</f>
        <v>146.5</v>
      </c>
      <c r="G1964" s="182">
        <f>_xlfn.SUMIFS('HOLDS'!Q1:Q155,'HOLDS'!C1:C155,B1964)</f>
        <v>0</v>
      </c>
      <c r="H1964" s="185">
        <f>F1964*G1964</f>
        <v>0</v>
      </c>
      <c r="I1964" s="186">
        <f>'INFO'!$D$6</f>
        <v>0</v>
      </c>
      <c r="J1964" s="186">
        <f>'INFO'!$D$7</f>
        <v>0</v>
      </c>
      <c r="K1964" t="s" s="187">
        <f>'INFO'!$D$8</f>
      </c>
      <c r="L1964" s="186">
        <f>'INFO'!$D$9</f>
        <v>0</v>
      </c>
      <c r="M1964" s="186">
        <f>'INFO'!$D$10</f>
        <v>0</v>
      </c>
      <c r="N1964" t="s" s="187">
        <f>'INFO'!$D$11</f>
      </c>
      <c r="O1964" s="186">
        <f>'INFO'!$D$13</f>
        <v>0</v>
      </c>
      <c r="P1964" s="186">
        <f>'INFO'!$D$14</f>
        <v>0</v>
      </c>
      <c r="Q1964" t="s" s="187">
        <f>'INFO'!$D$15</f>
      </c>
      <c r="R1964" s="188">
        <f>'INFO'!$D$17</f>
      </c>
      <c r="S1964" t="s" s="187">
        <f>'INFO'!$D$18</f>
      </c>
      <c r="T1964" t="s" s="187">
        <f>'INFO'!$D$19</f>
      </c>
      <c r="U1964" s="186">
        <f>'INFO'!$D$22</f>
        <v>0</v>
      </c>
      <c r="V1964" s="186">
        <f>'INFO'!$D$23</f>
        <v>0</v>
      </c>
      <c r="W1964" t="s" s="187">
        <f>'INFO'!$D$24</f>
      </c>
      <c r="X1964" s="186">
        <f>'INFO'!$D$25</f>
        <v>0</v>
      </c>
      <c r="Y1964" s="186">
        <f>'INFO'!$D$26</f>
        <v>0</v>
      </c>
      <c r="Z1964" s="186">
        <f>'INFO'!$D$27</f>
        <v>0</v>
      </c>
      <c r="AA1964" t="s" s="187">
        <f>'INFO'!$D$28</f>
      </c>
      <c r="AB1964" s="186">
        <f>'INFO'!$D$29</f>
        <v>0</v>
      </c>
      <c r="AC1964" s="189">
        <f>'INFO'!$J$10</f>
        <v>0</v>
      </c>
      <c r="AD1964" s="186">
        <f>'INFO'!$J$9</f>
        <v>0</v>
      </c>
      <c r="AE1964" s="186">
        <f>IF($G$1927&gt;0,10*$G$1927/D1964,0)</f>
        <v>0</v>
      </c>
    </row>
    <row r="1965" ht="15.35" customHeight="1">
      <c r="A1965" t="s" s="180">
        <v>485</v>
      </c>
      <c r="B1965" t="s" s="180">
        <v>106</v>
      </c>
      <c r="C1965" s="181">
        <v>10189</v>
      </c>
      <c r="D1965" s="182">
        <f>_xlfn.SUMIFS('HOLDS'!Q1:Q155,'HOLDS'!C1:C155,B1965)+_xlfn.SUMIFS('HOLDS'!Q1:Q155,'HOLDS'!C1:C155,"CH.GR.RVSET")</f>
        <v>0</v>
      </c>
      <c r="E1965" t="s" s="183">
        <v>9</v>
      </c>
      <c r="F1965" s="184">
        <f>VLOOKUP(B1965,'HOLDS'!C1:T155,5,FALSE)</f>
        <v>188</v>
      </c>
      <c r="G1965" s="182">
        <f>_xlfn.SUMIFS('HOLDS'!Q1:Q155,'HOLDS'!C1:C155,B1965)</f>
        <v>0</v>
      </c>
      <c r="H1965" s="185">
        <f>F1965*G1965</f>
        <v>0</v>
      </c>
      <c r="I1965" s="186">
        <f>'INFO'!$D$6</f>
        <v>0</v>
      </c>
      <c r="J1965" s="186">
        <f>'INFO'!$D$7</f>
        <v>0</v>
      </c>
      <c r="K1965" t="s" s="187">
        <f>'INFO'!$D$8</f>
      </c>
      <c r="L1965" s="186">
        <f>'INFO'!$D$9</f>
        <v>0</v>
      </c>
      <c r="M1965" s="186">
        <f>'INFO'!$D$10</f>
        <v>0</v>
      </c>
      <c r="N1965" t="s" s="187">
        <f>'INFO'!$D$11</f>
      </c>
      <c r="O1965" s="186">
        <f>'INFO'!$D$13</f>
        <v>0</v>
      </c>
      <c r="P1965" s="186">
        <f>'INFO'!$D$14</f>
        <v>0</v>
      </c>
      <c r="Q1965" t="s" s="187">
        <f>'INFO'!$D$15</f>
      </c>
      <c r="R1965" s="188">
        <f>'INFO'!$D$17</f>
      </c>
      <c r="S1965" t="s" s="187">
        <f>'INFO'!$D$18</f>
      </c>
      <c r="T1965" t="s" s="187">
        <f>'INFO'!$D$19</f>
      </c>
      <c r="U1965" s="186">
        <f>'INFO'!$D$22</f>
        <v>0</v>
      </c>
      <c r="V1965" s="186">
        <f>'INFO'!$D$23</f>
        <v>0</v>
      </c>
      <c r="W1965" t="s" s="187">
        <f>'INFO'!$D$24</f>
      </c>
      <c r="X1965" s="186">
        <f>'INFO'!$D$25</f>
        <v>0</v>
      </c>
      <c r="Y1965" s="186">
        <f>'INFO'!$D$26</f>
        <v>0</v>
      </c>
      <c r="Z1965" s="186">
        <f>'INFO'!$D$27</f>
        <v>0</v>
      </c>
      <c r="AA1965" t="s" s="187">
        <f>'INFO'!$D$28</f>
      </c>
      <c r="AB1965" s="186">
        <f>'INFO'!$D$29</f>
        <v>0</v>
      </c>
      <c r="AC1965" s="189">
        <f>'INFO'!$J$10</f>
        <v>0</v>
      </c>
      <c r="AD1965" s="186">
        <f>'INFO'!$J$9</f>
        <v>0</v>
      </c>
      <c r="AE1965" s="186">
        <f>IF($G$1927&gt;0,10*$G$1927/D1965,0)</f>
        <v>0</v>
      </c>
    </row>
    <row r="1966" ht="15.35" customHeight="1">
      <c r="A1966" t="s" s="180">
        <v>486</v>
      </c>
      <c r="B1966" t="s" s="180">
        <v>108</v>
      </c>
      <c r="C1966" s="181">
        <v>10189</v>
      </c>
      <c r="D1966" s="182">
        <f>_xlfn.SUMIFS('HOLDS'!Q1:Q155,'HOLDS'!C1:C155,B1966)+_xlfn.SUMIFS('HOLDS'!Q1:Q155,'HOLDS'!C1:C155,"CH.GR.RVSET")</f>
        <v>0</v>
      </c>
      <c r="E1966" t="s" s="183">
        <v>9</v>
      </c>
      <c r="F1966" s="184">
        <f>VLOOKUP(B1966,'HOLDS'!C1:T155,5,FALSE)</f>
        <v>150</v>
      </c>
      <c r="G1966" s="182">
        <f>_xlfn.SUMIFS('HOLDS'!Q1:Q155,'HOLDS'!C1:C155,B1966)</f>
        <v>0</v>
      </c>
      <c r="H1966" s="185">
        <f>F1966*G1966</f>
        <v>0</v>
      </c>
      <c r="I1966" s="186">
        <f>'INFO'!$D$6</f>
        <v>0</v>
      </c>
      <c r="J1966" s="186">
        <f>'INFO'!$D$7</f>
        <v>0</v>
      </c>
      <c r="K1966" t="s" s="187">
        <f>'INFO'!$D$8</f>
      </c>
      <c r="L1966" s="186">
        <f>'INFO'!$D$9</f>
        <v>0</v>
      </c>
      <c r="M1966" s="186">
        <f>'INFO'!$D$10</f>
        <v>0</v>
      </c>
      <c r="N1966" t="s" s="187">
        <f>'INFO'!$D$11</f>
      </c>
      <c r="O1966" s="186">
        <f>'INFO'!$D$13</f>
        <v>0</v>
      </c>
      <c r="P1966" s="186">
        <f>'INFO'!$D$14</f>
        <v>0</v>
      </c>
      <c r="Q1966" t="s" s="187">
        <f>'INFO'!$D$15</f>
      </c>
      <c r="R1966" s="188">
        <f>'INFO'!$D$17</f>
      </c>
      <c r="S1966" t="s" s="187">
        <f>'INFO'!$D$18</f>
      </c>
      <c r="T1966" t="s" s="187">
        <f>'INFO'!$D$19</f>
      </c>
      <c r="U1966" s="186">
        <f>'INFO'!$D$22</f>
        <v>0</v>
      </c>
      <c r="V1966" s="186">
        <f>'INFO'!$D$23</f>
        <v>0</v>
      </c>
      <c r="W1966" t="s" s="187">
        <f>'INFO'!$D$24</f>
      </c>
      <c r="X1966" s="186">
        <f>'INFO'!$D$25</f>
        <v>0</v>
      </c>
      <c r="Y1966" s="186">
        <f>'INFO'!$D$26</f>
        <v>0</v>
      </c>
      <c r="Z1966" s="186">
        <f>'INFO'!$D$27</f>
        <v>0</v>
      </c>
      <c r="AA1966" t="s" s="187">
        <f>'INFO'!$D$28</f>
      </c>
      <c r="AB1966" s="186">
        <f>'INFO'!$D$29</f>
        <v>0</v>
      </c>
      <c r="AC1966" s="189">
        <f>'INFO'!$J$10</f>
        <v>0</v>
      </c>
      <c r="AD1966" s="186">
        <f>'INFO'!$J$9</f>
        <v>0</v>
      </c>
      <c r="AE1966" s="186">
        <f>IF($G$1927&gt;0,10*$G$1927/D1966,0)</f>
        <v>0</v>
      </c>
    </row>
    <row r="1967" ht="15.35" customHeight="1">
      <c r="A1967" t="s" s="180">
        <v>487</v>
      </c>
      <c r="B1967" t="s" s="180">
        <v>110</v>
      </c>
      <c r="C1967" s="181">
        <v>10189</v>
      </c>
      <c r="D1967" s="182">
        <f>_xlfn.SUMIFS('HOLDS'!Q1:Q155,'HOLDS'!C1:C155,B1967)+_xlfn.SUMIFS('HOLDS'!Q1:Q155,'HOLDS'!C1:C155,"CH.GR.RVSET")</f>
        <v>0</v>
      </c>
      <c r="E1967" t="s" s="183">
        <v>9</v>
      </c>
      <c r="F1967" s="184">
        <f>VLOOKUP(B1967,'HOLDS'!C1:T155,5,FALSE)</f>
        <v>221.5</v>
      </c>
      <c r="G1967" s="182">
        <f>_xlfn.SUMIFS('HOLDS'!Q1:Q155,'HOLDS'!C1:C155,B1967)</f>
        <v>0</v>
      </c>
      <c r="H1967" s="185">
        <f>F1967*G1967</f>
        <v>0</v>
      </c>
      <c r="I1967" s="186">
        <f>'INFO'!$D$6</f>
        <v>0</v>
      </c>
      <c r="J1967" s="186">
        <f>'INFO'!$D$7</f>
        <v>0</v>
      </c>
      <c r="K1967" t="s" s="187">
        <f>'INFO'!$D$8</f>
      </c>
      <c r="L1967" s="186">
        <f>'INFO'!$D$9</f>
        <v>0</v>
      </c>
      <c r="M1967" s="186">
        <f>'INFO'!$D$10</f>
        <v>0</v>
      </c>
      <c r="N1967" t="s" s="187">
        <f>'INFO'!$D$11</f>
      </c>
      <c r="O1967" s="186">
        <f>'INFO'!$D$13</f>
        <v>0</v>
      </c>
      <c r="P1967" s="186">
        <f>'INFO'!$D$14</f>
        <v>0</v>
      </c>
      <c r="Q1967" t="s" s="187">
        <f>'INFO'!$D$15</f>
      </c>
      <c r="R1967" s="188">
        <f>'INFO'!$D$17</f>
      </c>
      <c r="S1967" t="s" s="187">
        <f>'INFO'!$D$18</f>
      </c>
      <c r="T1967" t="s" s="187">
        <f>'INFO'!$D$19</f>
      </c>
      <c r="U1967" s="186">
        <f>'INFO'!$D$22</f>
        <v>0</v>
      </c>
      <c r="V1967" s="186">
        <f>'INFO'!$D$23</f>
        <v>0</v>
      </c>
      <c r="W1967" t="s" s="187">
        <f>'INFO'!$D$24</f>
      </c>
      <c r="X1967" s="186">
        <f>'INFO'!$D$25</f>
        <v>0</v>
      </c>
      <c r="Y1967" s="186">
        <f>'INFO'!$D$26</f>
        <v>0</v>
      </c>
      <c r="Z1967" s="186">
        <f>'INFO'!$D$27</f>
        <v>0</v>
      </c>
      <c r="AA1967" t="s" s="187">
        <f>'INFO'!$D$28</f>
      </c>
      <c r="AB1967" s="186">
        <f>'INFO'!$D$29</f>
        <v>0</v>
      </c>
      <c r="AC1967" s="189">
        <f>'INFO'!$J$10</f>
        <v>0</v>
      </c>
      <c r="AD1967" s="186">
        <f>'INFO'!$J$9</f>
        <v>0</v>
      </c>
      <c r="AE1967" s="186">
        <f>IF($G$1927&gt;0,10*$G$1927/D1967,0)</f>
        <v>0</v>
      </c>
    </row>
    <row r="1968" ht="15.35" customHeight="1">
      <c r="A1968" t="s" s="180">
        <v>488</v>
      </c>
      <c r="B1968" t="s" s="180">
        <v>112</v>
      </c>
      <c r="C1968" s="181">
        <v>10189</v>
      </c>
      <c r="D1968" s="182">
        <f>_xlfn.SUMIFS('HOLDS'!Q1:Q155,'HOLDS'!C1:C155,B1968)+_xlfn.SUMIFS('HOLDS'!Q1:Q155,'HOLDS'!C1:C155,"CH.GR.RVSET")</f>
        <v>0</v>
      </c>
      <c r="E1968" t="s" s="183">
        <v>9</v>
      </c>
      <c r="F1968" s="184">
        <f>VLOOKUP(B1968,'HOLDS'!C1:T155,5,FALSE)</f>
        <v>229</v>
      </c>
      <c r="G1968" s="182">
        <f>_xlfn.SUMIFS('HOLDS'!Q1:Q155,'HOLDS'!C1:C155,B1968)</f>
        <v>0</v>
      </c>
      <c r="H1968" s="185">
        <f>F1968*G1968</f>
        <v>0</v>
      </c>
      <c r="I1968" s="186">
        <f>'INFO'!$D$6</f>
        <v>0</v>
      </c>
      <c r="J1968" s="186">
        <f>'INFO'!$D$7</f>
        <v>0</v>
      </c>
      <c r="K1968" t="s" s="187">
        <f>'INFO'!$D$8</f>
      </c>
      <c r="L1968" s="186">
        <f>'INFO'!$D$9</f>
        <v>0</v>
      </c>
      <c r="M1968" s="186">
        <f>'INFO'!$D$10</f>
        <v>0</v>
      </c>
      <c r="N1968" t="s" s="187">
        <f>'INFO'!$D$11</f>
      </c>
      <c r="O1968" s="186">
        <f>'INFO'!$D$13</f>
        <v>0</v>
      </c>
      <c r="P1968" s="186">
        <f>'INFO'!$D$14</f>
        <v>0</v>
      </c>
      <c r="Q1968" t="s" s="187">
        <f>'INFO'!$D$15</f>
      </c>
      <c r="R1968" s="188">
        <f>'INFO'!$D$17</f>
      </c>
      <c r="S1968" t="s" s="187">
        <f>'INFO'!$D$18</f>
      </c>
      <c r="T1968" t="s" s="187">
        <f>'INFO'!$D$19</f>
      </c>
      <c r="U1968" s="186">
        <f>'INFO'!$D$22</f>
        <v>0</v>
      </c>
      <c r="V1968" s="186">
        <f>'INFO'!$D$23</f>
        <v>0</v>
      </c>
      <c r="W1968" t="s" s="187">
        <f>'INFO'!$D$24</f>
      </c>
      <c r="X1968" s="186">
        <f>'INFO'!$D$25</f>
        <v>0</v>
      </c>
      <c r="Y1968" s="186">
        <f>'INFO'!$D$26</f>
        <v>0</v>
      </c>
      <c r="Z1968" s="186">
        <f>'INFO'!$D$27</f>
        <v>0</v>
      </c>
      <c r="AA1968" t="s" s="187">
        <f>'INFO'!$D$28</f>
      </c>
      <c r="AB1968" s="186">
        <f>'INFO'!$D$29</f>
        <v>0</v>
      </c>
      <c r="AC1968" s="189">
        <f>'INFO'!$J$10</f>
        <v>0</v>
      </c>
      <c r="AD1968" s="186">
        <f>'INFO'!$J$9</f>
        <v>0</v>
      </c>
      <c r="AE1968" s="186">
        <f>IF($G$1927&gt;0,10*$G$1927/D1968,0)</f>
        <v>0</v>
      </c>
    </row>
    <row r="1969" ht="15.35" customHeight="1">
      <c r="A1969" t="s" s="180">
        <v>489</v>
      </c>
      <c r="B1969" t="s" s="180">
        <v>114</v>
      </c>
      <c r="C1969" s="181">
        <v>10189</v>
      </c>
      <c r="D1969" s="182">
        <f>_xlfn.SUMIFS('HOLDS'!Q1:Q155,'HOLDS'!C1:C155,B1969)+_xlfn.SUMIFS('HOLDS'!Q1:Q155,'HOLDS'!C1:C155,"CH.GR.RVSET")</f>
        <v>0</v>
      </c>
      <c r="E1969" t="s" s="183">
        <v>9</v>
      </c>
      <c r="F1969" s="184">
        <f>VLOOKUP(B1969,'HOLDS'!C1:T155,5,FALSE)</f>
        <v>229</v>
      </c>
      <c r="G1969" s="182">
        <f>_xlfn.SUMIFS('HOLDS'!Q1:Q155,'HOLDS'!C1:C155,B1969)</f>
        <v>0</v>
      </c>
      <c r="H1969" s="185">
        <f>F1969*G1969</f>
        <v>0</v>
      </c>
      <c r="I1969" s="186">
        <f>'INFO'!$D$6</f>
        <v>0</v>
      </c>
      <c r="J1969" s="186">
        <f>'INFO'!$D$7</f>
        <v>0</v>
      </c>
      <c r="K1969" t="s" s="187">
        <f>'INFO'!$D$8</f>
      </c>
      <c r="L1969" s="186">
        <f>'INFO'!$D$9</f>
        <v>0</v>
      </c>
      <c r="M1969" s="186">
        <f>'INFO'!$D$10</f>
        <v>0</v>
      </c>
      <c r="N1969" t="s" s="187">
        <f>'INFO'!$D$11</f>
      </c>
      <c r="O1969" s="186">
        <f>'INFO'!$D$13</f>
        <v>0</v>
      </c>
      <c r="P1969" s="186">
        <f>'INFO'!$D$14</f>
        <v>0</v>
      </c>
      <c r="Q1969" t="s" s="187">
        <f>'INFO'!$D$15</f>
      </c>
      <c r="R1969" s="188">
        <f>'INFO'!$D$17</f>
      </c>
      <c r="S1969" t="s" s="187">
        <f>'INFO'!$D$18</f>
      </c>
      <c r="T1969" t="s" s="187">
        <f>'INFO'!$D$19</f>
      </c>
      <c r="U1969" s="186">
        <f>'INFO'!$D$22</f>
        <v>0</v>
      </c>
      <c r="V1969" s="186">
        <f>'INFO'!$D$23</f>
        <v>0</v>
      </c>
      <c r="W1969" t="s" s="187">
        <f>'INFO'!$D$24</f>
      </c>
      <c r="X1969" s="186">
        <f>'INFO'!$D$25</f>
        <v>0</v>
      </c>
      <c r="Y1969" s="186">
        <f>'INFO'!$D$26</f>
        <v>0</v>
      </c>
      <c r="Z1969" s="186">
        <f>'INFO'!$D$27</f>
        <v>0</v>
      </c>
      <c r="AA1969" t="s" s="187">
        <f>'INFO'!$D$28</f>
      </c>
      <c r="AB1969" s="186">
        <f>'INFO'!$D$29</f>
        <v>0</v>
      </c>
      <c r="AC1969" s="189">
        <f>'INFO'!$J$10</f>
        <v>0</v>
      </c>
      <c r="AD1969" s="186">
        <f>'INFO'!$J$9</f>
        <v>0</v>
      </c>
      <c r="AE1969" s="191">
        <f>IF($G$1927&gt;0,10*$G$1927/D1969,0)</f>
        <v>0</v>
      </c>
    </row>
    <row r="1970" ht="15.35" customHeight="1">
      <c r="A1970" t="s" s="192">
        <v>490</v>
      </c>
      <c r="B1970" t="s" s="192">
        <v>270</v>
      </c>
      <c r="C1970" s="193">
        <v>10189</v>
      </c>
      <c r="D1970" s="169"/>
      <c r="E1970" t="s" s="194">
        <v>9</v>
      </c>
      <c r="F1970" s="195">
        <f>VLOOKUP(B1970,'MACROS'!C1:T87,5,FALSE)</f>
        <v>1686.5</v>
      </c>
      <c r="G1970" s="172">
        <f>_xlfn.SUMIFS('MACROS'!Q1:Q87,'MACROS'!C1:C87,B1970)</f>
        <v>0</v>
      </c>
      <c r="H1970" s="196">
        <f>F1970*G1970</f>
        <v>0</v>
      </c>
      <c r="I1970" s="197">
        <f>'INFO'!$D$6</f>
        <v>0</v>
      </c>
      <c r="J1970" s="197">
        <f>'INFO'!$D$7</f>
        <v>0</v>
      </c>
      <c r="K1970" t="s" s="198">
        <f>'INFO'!$D$8</f>
      </c>
      <c r="L1970" s="197">
        <f>'INFO'!$D$9</f>
        <v>0</v>
      </c>
      <c r="M1970" s="197">
        <f>'INFO'!$D$10</f>
        <v>0</v>
      </c>
      <c r="N1970" t="s" s="198">
        <f>'INFO'!$D$11</f>
      </c>
      <c r="O1970" s="197">
        <f>'INFO'!$D$13</f>
        <v>0</v>
      </c>
      <c r="P1970" s="197">
        <f>'INFO'!$D$14</f>
        <v>0</v>
      </c>
      <c r="Q1970" t="s" s="198">
        <f>'INFO'!$D$15</f>
      </c>
      <c r="R1970" s="199">
        <f>'INFO'!$D$17</f>
      </c>
      <c r="S1970" t="s" s="198">
        <f>'INFO'!$D$18</f>
      </c>
      <c r="T1970" t="s" s="198">
        <f>'INFO'!$D$19</f>
      </c>
      <c r="U1970" s="197">
        <f>'INFO'!$D$22</f>
        <v>0</v>
      </c>
      <c r="V1970" s="197">
        <f>'INFO'!$D$23</f>
        <v>0</v>
      </c>
      <c r="W1970" t="s" s="198">
        <f>'INFO'!$D$24</f>
      </c>
      <c r="X1970" s="197">
        <f>'INFO'!$D$25</f>
        <v>0</v>
      </c>
      <c r="Y1970" s="197">
        <f>'INFO'!$D$26</f>
        <v>0</v>
      </c>
      <c r="Z1970" s="197">
        <f>'INFO'!$D$27</f>
        <v>0</v>
      </c>
      <c r="AA1970" t="s" s="198">
        <f>'INFO'!$D$28</f>
      </c>
      <c r="AB1970" s="197">
        <f>'INFO'!$D$29</f>
        <v>0</v>
      </c>
      <c r="AC1970" s="200">
        <f>'INFO'!$J$10</f>
        <v>0</v>
      </c>
      <c r="AD1970" s="201">
        <f>'INFO'!$J$9</f>
        <v>0</v>
      </c>
      <c r="AE1970" s="179"/>
    </row>
    <row r="1971" ht="15.35" customHeight="1">
      <c r="A1971" t="s" s="187">
        <v>491</v>
      </c>
      <c r="B1971" t="s" s="180">
        <v>273</v>
      </c>
      <c r="C1971" s="181">
        <v>10189</v>
      </c>
      <c r="D1971" s="182">
        <f>_xlfn.SUMIFS('MACROS'!Q1:Q87,'MACROS'!C1:C87,B1971)+_xlfn.SUMIFS('MACROS'!Q1:Q87,'MACROS'!C1:C87,"CH.VM.SHSET")</f>
        <v>0</v>
      </c>
      <c r="E1971" t="s" s="183">
        <v>9</v>
      </c>
      <c r="F1971" s="184">
        <f>VLOOKUP(B1971,'MACROS'!C1:T87,5,FALSE)</f>
        <v>144.5</v>
      </c>
      <c r="G1971" s="182">
        <f>_xlfn.SUMIFS('MACROS'!Q1:Q87,'MACROS'!C1:C87,B1971)</f>
        <v>0</v>
      </c>
      <c r="H1971" s="185">
        <f>F1971*G1971</f>
        <v>0</v>
      </c>
      <c r="I1971" s="186">
        <f>'INFO'!$D$6</f>
        <v>0</v>
      </c>
      <c r="J1971" s="186">
        <f>'INFO'!$D$7</f>
        <v>0</v>
      </c>
      <c r="K1971" t="s" s="187">
        <f>'INFO'!$D$8</f>
      </c>
      <c r="L1971" s="186">
        <f>'INFO'!$D$9</f>
        <v>0</v>
      </c>
      <c r="M1971" s="186">
        <f>'INFO'!$D$10</f>
        <v>0</v>
      </c>
      <c r="N1971" t="s" s="187">
        <f>'INFO'!$D$11</f>
      </c>
      <c r="O1971" s="186">
        <f>'INFO'!$D$13</f>
        <v>0</v>
      </c>
      <c r="P1971" s="186">
        <f>'INFO'!$D$14</f>
        <v>0</v>
      </c>
      <c r="Q1971" t="s" s="187">
        <f>'INFO'!$D$15</f>
      </c>
      <c r="R1971" s="188">
        <f>'INFO'!$D$17</f>
      </c>
      <c r="S1971" t="s" s="187">
        <f>'INFO'!$D$18</f>
      </c>
      <c r="T1971" t="s" s="187">
        <f>'INFO'!$D$19</f>
      </c>
      <c r="U1971" s="186">
        <f>'INFO'!$D$22</f>
        <v>0</v>
      </c>
      <c r="V1971" s="186">
        <f>'INFO'!$D$23</f>
        <v>0</v>
      </c>
      <c r="W1971" t="s" s="187">
        <f>'INFO'!$D$24</f>
      </c>
      <c r="X1971" s="186">
        <f>'INFO'!$D$25</f>
        <v>0</v>
      </c>
      <c r="Y1971" s="186">
        <f>'INFO'!$D$26</f>
        <v>0</v>
      </c>
      <c r="Z1971" s="186">
        <f>'INFO'!$D$27</f>
        <v>0</v>
      </c>
      <c r="AA1971" t="s" s="187">
        <f>'INFO'!$D$28</f>
      </c>
      <c r="AB1971" s="186">
        <f>'INFO'!$D$29</f>
        <v>0</v>
      </c>
      <c r="AC1971" s="189">
        <f>'INFO'!$J$10</f>
        <v>0</v>
      </c>
      <c r="AD1971" s="186">
        <f>'INFO'!$J$9</f>
        <v>0</v>
      </c>
      <c r="AE1971" s="190">
        <f>IF($G$1970&gt;0,10*$G$1970/D1971,0)</f>
        <v>0</v>
      </c>
    </row>
    <row r="1972" ht="15.35" customHeight="1">
      <c r="A1972" t="s" s="187">
        <v>492</v>
      </c>
      <c r="B1972" t="s" s="180">
        <v>275</v>
      </c>
      <c r="C1972" s="181">
        <v>10189</v>
      </c>
      <c r="D1972" s="182">
        <f>_xlfn.SUMIFS('MACROS'!Q1:Q87,'MACROS'!C1:C87,B1972)+_xlfn.SUMIFS('MACROS'!Q1:Q87,'MACROS'!C1:C87,"CH.VM.SHSET")</f>
        <v>0</v>
      </c>
      <c r="E1972" t="s" s="183">
        <v>9</v>
      </c>
      <c r="F1972" s="184">
        <f>VLOOKUP(B1972,'MACROS'!C1:T87,5,FALSE)</f>
        <v>136.5</v>
      </c>
      <c r="G1972" s="182">
        <f>_xlfn.SUMIFS('MACROS'!Q1:Q87,'MACROS'!C1:C87,B1972)</f>
        <v>0</v>
      </c>
      <c r="H1972" s="185">
        <f>F1972*G1972</f>
        <v>0</v>
      </c>
      <c r="I1972" s="186">
        <f>'INFO'!$D$6</f>
        <v>0</v>
      </c>
      <c r="J1972" s="186">
        <f>'INFO'!$D$7</f>
        <v>0</v>
      </c>
      <c r="K1972" t="s" s="187">
        <f>'INFO'!$D$8</f>
      </c>
      <c r="L1972" s="186">
        <f>'INFO'!$D$9</f>
        <v>0</v>
      </c>
      <c r="M1972" s="186">
        <f>'INFO'!$D$10</f>
        <v>0</v>
      </c>
      <c r="N1972" t="s" s="187">
        <f>'INFO'!$D$11</f>
      </c>
      <c r="O1972" s="186">
        <f>'INFO'!$D$13</f>
        <v>0</v>
      </c>
      <c r="P1972" s="186">
        <f>'INFO'!$D$14</f>
        <v>0</v>
      </c>
      <c r="Q1972" t="s" s="187">
        <f>'INFO'!$D$15</f>
      </c>
      <c r="R1972" s="188">
        <f>'INFO'!$D$17</f>
      </c>
      <c r="S1972" t="s" s="187">
        <f>'INFO'!$D$18</f>
      </c>
      <c r="T1972" t="s" s="187">
        <f>'INFO'!$D$19</f>
      </c>
      <c r="U1972" s="186">
        <f>'INFO'!$D$22</f>
        <v>0</v>
      </c>
      <c r="V1972" s="186">
        <f>'INFO'!$D$23</f>
        <v>0</v>
      </c>
      <c r="W1972" t="s" s="187">
        <f>'INFO'!$D$24</f>
      </c>
      <c r="X1972" s="186">
        <f>'INFO'!$D$25</f>
        <v>0</v>
      </c>
      <c r="Y1972" s="186">
        <f>'INFO'!$D$26</f>
        <v>0</v>
      </c>
      <c r="Z1972" s="186">
        <f>'INFO'!$D$27</f>
        <v>0</v>
      </c>
      <c r="AA1972" t="s" s="187">
        <f>'INFO'!$D$28</f>
      </c>
      <c r="AB1972" s="186">
        <f>'INFO'!$D$29</f>
        <v>0</v>
      </c>
      <c r="AC1972" s="189">
        <f>'INFO'!$J$10</f>
        <v>0</v>
      </c>
      <c r="AD1972" s="186">
        <f>'INFO'!$J$9</f>
        <v>0</v>
      </c>
      <c r="AE1972" s="186">
        <f>IF($G$1970&gt;0,10*$G$1970/D1972,0)</f>
        <v>0</v>
      </c>
    </row>
    <row r="1973" ht="15.35" customHeight="1">
      <c r="A1973" t="s" s="187">
        <v>493</v>
      </c>
      <c r="B1973" t="s" s="180">
        <v>277</v>
      </c>
      <c r="C1973" s="181">
        <v>10189</v>
      </c>
      <c r="D1973" s="182">
        <f>_xlfn.SUMIFS('MACROS'!Q1:Q87,'MACROS'!C1:C87,B1973)+_xlfn.SUMIFS('MACROS'!Q1:Q87,'MACROS'!C1:C87,"CH.VM.SHSET")</f>
        <v>0</v>
      </c>
      <c r="E1973" t="s" s="183">
        <v>9</v>
      </c>
      <c r="F1973" s="184">
        <f>VLOOKUP(B1973,'MACROS'!C1:T87,5,FALSE)</f>
        <v>126</v>
      </c>
      <c r="G1973" s="182">
        <f>_xlfn.SUMIFS('MACROS'!Q1:Q87,'MACROS'!C1:C87,B1973)</f>
        <v>0</v>
      </c>
      <c r="H1973" s="185">
        <f>F1973*G1973</f>
        <v>0</v>
      </c>
      <c r="I1973" s="186">
        <f>'INFO'!$D$6</f>
        <v>0</v>
      </c>
      <c r="J1973" s="186">
        <f>'INFO'!$D$7</f>
        <v>0</v>
      </c>
      <c r="K1973" t="s" s="187">
        <f>'INFO'!$D$8</f>
      </c>
      <c r="L1973" s="186">
        <f>'INFO'!$D$9</f>
        <v>0</v>
      </c>
      <c r="M1973" s="186">
        <f>'INFO'!$D$10</f>
        <v>0</v>
      </c>
      <c r="N1973" t="s" s="187">
        <f>'INFO'!$D$11</f>
      </c>
      <c r="O1973" s="186">
        <f>'INFO'!$D$13</f>
        <v>0</v>
      </c>
      <c r="P1973" s="186">
        <f>'INFO'!$D$14</f>
        <v>0</v>
      </c>
      <c r="Q1973" t="s" s="187">
        <f>'INFO'!$D$15</f>
      </c>
      <c r="R1973" s="188">
        <f>'INFO'!$D$17</f>
      </c>
      <c r="S1973" t="s" s="187">
        <f>'INFO'!$D$18</f>
      </c>
      <c r="T1973" t="s" s="187">
        <f>'INFO'!$D$19</f>
      </c>
      <c r="U1973" s="186">
        <f>'INFO'!$D$22</f>
        <v>0</v>
      </c>
      <c r="V1973" s="186">
        <f>'INFO'!$D$23</f>
        <v>0</v>
      </c>
      <c r="W1973" t="s" s="187">
        <f>'INFO'!$D$24</f>
      </c>
      <c r="X1973" s="186">
        <f>'INFO'!$D$25</f>
        <v>0</v>
      </c>
      <c r="Y1973" s="186">
        <f>'INFO'!$D$26</f>
        <v>0</v>
      </c>
      <c r="Z1973" s="186">
        <f>'INFO'!$D$27</f>
        <v>0</v>
      </c>
      <c r="AA1973" t="s" s="187">
        <f>'INFO'!$D$28</f>
      </c>
      <c r="AB1973" s="186">
        <f>'INFO'!$D$29</f>
        <v>0</v>
      </c>
      <c r="AC1973" s="189">
        <f>'INFO'!$J$10</f>
        <v>0</v>
      </c>
      <c r="AD1973" s="186">
        <f>'INFO'!$J$9</f>
        <v>0</v>
      </c>
      <c r="AE1973" s="186">
        <f>IF($G$1970&gt;0,10*$G$1970/D1973,0)</f>
        <v>0</v>
      </c>
    </row>
    <row r="1974" ht="15.35" customHeight="1">
      <c r="A1974" t="s" s="180">
        <v>494</v>
      </c>
      <c r="B1974" t="s" s="180">
        <v>279</v>
      </c>
      <c r="C1974" s="181">
        <v>10189</v>
      </c>
      <c r="D1974" s="182">
        <f>_xlfn.SUMIFS('MACROS'!Q1:Q87,'MACROS'!C1:C87,B1974)+_xlfn.SUMIFS('MACROS'!Q1:Q87,'MACROS'!C1:C87,"CH.VM.SHSET")</f>
        <v>0</v>
      </c>
      <c r="E1974" t="s" s="183">
        <v>9</v>
      </c>
      <c r="F1974" s="184">
        <f>VLOOKUP(B1974,'MACROS'!C1:T87,5,FALSE)</f>
        <v>129</v>
      </c>
      <c r="G1974" s="182">
        <f>_xlfn.SUMIFS('MACROS'!Q1:Q87,'MACROS'!C1:C87,B1974)</f>
        <v>0</v>
      </c>
      <c r="H1974" s="185">
        <f>F1974*G1974</f>
        <v>0</v>
      </c>
      <c r="I1974" s="186">
        <f>'INFO'!$D$6</f>
        <v>0</v>
      </c>
      <c r="J1974" s="186">
        <f>'INFO'!$D$7</f>
        <v>0</v>
      </c>
      <c r="K1974" t="s" s="187">
        <f>'INFO'!$D$8</f>
      </c>
      <c r="L1974" s="186">
        <f>'INFO'!$D$9</f>
        <v>0</v>
      </c>
      <c r="M1974" s="186">
        <f>'INFO'!$D$10</f>
        <v>0</v>
      </c>
      <c r="N1974" t="s" s="187">
        <f>'INFO'!$D$11</f>
      </c>
      <c r="O1974" s="186">
        <f>'INFO'!$D$13</f>
        <v>0</v>
      </c>
      <c r="P1974" s="186">
        <f>'INFO'!$D$14</f>
        <v>0</v>
      </c>
      <c r="Q1974" t="s" s="187">
        <f>'INFO'!$D$15</f>
      </c>
      <c r="R1974" s="188">
        <f>'INFO'!$D$17</f>
      </c>
      <c r="S1974" t="s" s="187">
        <f>'INFO'!$D$18</f>
      </c>
      <c r="T1974" t="s" s="187">
        <f>'INFO'!$D$19</f>
      </c>
      <c r="U1974" s="186">
        <f>'INFO'!$D$22</f>
        <v>0</v>
      </c>
      <c r="V1974" s="186">
        <f>'INFO'!$D$23</f>
        <v>0</v>
      </c>
      <c r="W1974" t="s" s="187">
        <f>'INFO'!$D$24</f>
      </c>
      <c r="X1974" s="186">
        <f>'INFO'!$D$25</f>
        <v>0</v>
      </c>
      <c r="Y1974" s="186">
        <f>'INFO'!$D$26</f>
        <v>0</v>
      </c>
      <c r="Z1974" s="186">
        <f>'INFO'!$D$27</f>
        <v>0</v>
      </c>
      <c r="AA1974" t="s" s="187">
        <f>'INFO'!$D$28</f>
      </c>
      <c r="AB1974" s="186">
        <f>'INFO'!$D$29</f>
        <v>0</v>
      </c>
      <c r="AC1974" s="189">
        <f>'INFO'!$J$10</f>
        <v>0</v>
      </c>
      <c r="AD1974" s="186">
        <f>'INFO'!$J$9</f>
        <v>0</v>
      </c>
      <c r="AE1974" s="186">
        <f>IF($G$1970&gt;0,10*$G$1970/D1974,0)</f>
        <v>0</v>
      </c>
    </row>
    <row r="1975" ht="15.35" customHeight="1">
      <c r="A1975" t="s" s="180">
        <v>495</v>
      </c>
      <c r="B1975" t="s" s="180">
        <v>281</v>
      </c>
      <c r="C1975" s="181">
        <v>10189</v>
      </c>
      <c r="D1975" s="182">
        <f>_xlfn.SUMIFS('MACROS'!Q1:Q87,'MACROS'!C1:C87,B1975)+_xlfn.SUMIFS('MACROS'!Q1:Q87,'MACROS'!C1:C87,"CH.VM.SHSET")</f>
        <v>0</v>
      </c>
      <c r="E1975" t="s" s="183">
        <v>9</v>
      </c>
      <c r="F1975" s="184">
        <f>VLOOKUP(B1975,'MACROS'!C1:T87,5,FALSE)</f>
        <v>153</v>
      </c>
      <c r="G1975" s="182">
        <f>_xlfn.SUMIFS('MACROS'!Q1:Q87,'MACROS'!C1:C87,B1975)</f>
        <v>0</v>
      </c>
      <c r="H1975" s="185">
        <f>F1975*G1975</f>
        <v>0</v>
      </c>
      <c r="I1975" s="186">
        <f>'INFO'!$D$6</f>
        <v>0</v>
      </c>
      <c r="J1975" s="186">
        <f>'INFO'!$D$7</f>
        <v>0</v>
      </c>
      <c r="K1975" t="s" s="187">
        <f>'INFO'!$D$8</f>
      </c>
      <c r="L1975" s="186">
        <f>'INFO'!$D$9</f>
        <v>0</v>
      </c>
      <c r="M1975" s="186">
        <f>'INFO'!$D$10</f>
        <v>0</v>
      </c>
      <c r="N1975" t="s" s="187">
        <f>'INFO'!$D$11</f>
      </c>
      <c r="O1975" s="186">
        <f>'INFO'!$D$13</f>
        <v>0</v>
      </c>
      <c r="P1975" s="186">
        <f>'INFO'!$D$14</f>
        <v>0</v>
      </c>
      <c r="Q1975" t="s" s="187">
        <f>'INFO'!$D$15</f>
      </c>
      <c r="R1975" s="188">
        <f>'INFO'!$D$17</f>
      </c>
      <c r="S1975" t="s" s="187">
        <f>'INFO'!$D$18</f>
      </c>
      <c r="T1975" t="s" s="187">
        <f>'INFO'!$D$19</f>
      </c>
      <c r="U1975" s="186">
        <f>'INFO'!$D$22</f>
        <v>0</v>
      </c>
      <c r="V1975" s="186">
        <f>'INFO'!$D$23</f>
        <v>0</v>
      </c>
      <c r="W1975" t="s" s="187">
        <f>'INFO'!$D$24</f>
      </c>
      <c r="X1975" s="186">
        <f>'INFO'!$D$25</f>
        <v>0</v>
      </c>
      <c r="Y1975" s="186">
        <f>'INFO'!$D$26</f>
        <v>0</v>
      </c>
      <c r="Z1975" s="186">
        <f>'INFO'!$D$27</f>
        <v>0</v>
      </c>
      <c r="AA1975" t="s" s="187">
        <f>'INFO'!$D$28</f>
      </c>
      <c r="AB1975" s="186">
        <f>'INFO'!$D$29</f>
        <v>0</v>
      </c>
      <c r="AC1975" s="189">
        <f>'INFO'!$J$10</f>
        <v>0</v>
      </c>
      <c r="AD1975" s="186">
        <f>'INFO'!$J$9</f>
        <v>0</v>
      </c>
      <c r="AE1975" s="186">
        <f>IF($G$1970&gt;0,10*$G$1970/D1975,0)</f>
        <v>0</v>
      </c>
    </row>
    <row r="1976" ht="15.35" customHeight="1">
      <c r="A1976" t="s" s="180">
        <v>496</v>
      </c>
      <c r="B1976" t="s" s="180">
        <v>283</v>
      </c>
      <c r="C1976" s="181">
        <v>10189</v>
      </c>
      <c r="D1976" s="182">
        <f>_xlfn.SUMIFS('MACROS'!Q1:Q87,'MACROS'!C1:C87,B1976)+_xlfn.SUMIFS('MACROS'!Q1:Q87,'MACROS'!C1:C87,"CH.VM.SHSET")</f>
        <v>0</v>
      </c>
      <c r="E1976" t="s" s="183">
        <v>9</v>
      </c>
      <c r="F1976" s="184">
        <f>VLOOKUP(B1976,'MACROS'!C1:T87,5,FALSE)</f>
        <v>121.5</v>
      </c>
      <c r="G1976" s="182">
        <f>_xlfn.SUMIFS('MACROS'!Q1:Q87,'MACROS'!C1:C87,B1976)</f>
        <v>0</v>
      </c>
      <c r="H1976" s="185">
        <f>F1976*G1976</f>
        <v>0</v>
      </c>
      <c r="I1976" s="186">
        <f>'INFO'!$D$6</f>
        <v>0</v>
      </c>
      <c r="J1976" s="186">
        <f>'INFO'!$D$7</f>
        <v>0</v>
      </c>
      <c r="K1976" t="s" s="187">
        <f>'INFO'!$D$8</f>
      </c>
      <c r="L1976" s="186">
        <f>'INFO'!$D$9</f>
        <v>0</v>
      </c>
      <c r="M1976" s="186">
        <f>'INFO'!$D$10</f>
        <v>0</v>
      </c>
      <c r="N1976" t="s" s="187">
        <f>'INFO'!$D$11</f>
      </c>
      <c r="O1976" s="186">
        <f>'INFO'!$D$13</f>
        <v>0</v>
      </c>
      <c r="P1976" s="186">
        <f>'INFO'!$D$14</f>
        <v>0</v>
      </c>
      <c r="Q1976" t="s" s="187">
        <f>'INFO'!$D$15</f>
      </c>
      <c r="R1976" s="188">
        <f>'INFO'!$D$17</f>
      </c>
      <c r="S1976" t="s" s="187">
        <f>'INFO'!$D$18</f>
      </c>
      <c r="T1976" t="s" s="187">
        <f>'INFO'!$D$19</f>
      </c>
      <c r="U1976" s="186">
        <f>'INFO'!$D$22</f>
        <v>0</v>
      </c>
      <c r="V1976" s="186">
        <f>'INFO'!$D$23</f>
        <v>0</v>
      </c>
      <c r="W1976" t="s" s="187">
        <f>'INFO'!$D$24</f>
      </c>
      <c r="X1976" s="186">
        <f>'INFO'!$D$25</f>
        <v>0</v>
      </c>
      <c r="Y1976" s="186">
        <f>'INFO'!$D$26</f>
        <v>0</v>
      </c>
      <c r="Z1976" s="186">
        <f>'INFO'!$D$27</f>
        <v>0</v>
      </c>
      <c r="AA1976" t="s" s="187">
        <f>'INFO'!$D$28</f>
      </c>
      <c r="AB1976" s="186">
        <f>'INFO'!$D$29</f>
        <v>0</v>
      </c>
      <c r="AC1976" s="189">
        <f>'INFO'!$J$10</f>
        <v>0</v>
      </c>
      <c r="AD1976" s="186">
        <f>'INFO'!$J$9</f>
        <v>0</v>
      </c>
      <c r="AE1976" s="186">
        <f>IF($G$1970&gt;0,10*$G$1970/D1976,0)</f>
        <v>0</v>
      </c>
    </row>
    <row r="1977" ht="15.35" customHeight="1">
      <c r="A1977" t="s" s="180">
        <v>497</v>
      </c>
      <c r="B1977" t="s" s="180">
        <v>285</v>
      </c>
      <c r="C1977" s="181">
        <v>10189</v>
      </c>
      <c r="D1977" s="182">
        <f>_xlfn.SUMIFS('MACROS'!Q1:Q87,'MACROS'!C1:C87,B1977)+_xlfn.SUMIFS('MACROS'!Q1:Q87,'MACROS'!C1:C87,"CH.VM.SHSET")</f>
        <v>0</v>
      </c>
      <c r="E1977" t="s" s="183">
        <v>9</v>
      </c>
      <c r="F1977" s="184">
        <f>VLOOKUP(B1977,'MACROS'!C1:T87,5,FALSE)</f>
        <v>126</v>
      </c>
      <c r="G1977" s="182">
        <f>_xlfn.SUMIFS('MACROS'!Q1:Q87,'MACROS'!C1:C87,B1977)</f>
        <v>0</v>
      </c>
      <c r="H1977" s="185">
        <f>F1977*G1977</f>
        <v>0</v>
      </c>
      <c r="I1977" s="186">
        <f>'INFO'!$D$6</f>
        <v>0</v>
      </c>
      <c r="J1977" s="186">
        <f>'INFO'!$D$7</f>
        <v>0</v>
      </c>
      <c r="K1977" t="s" s="187">
        <f>'INFO'!$D$8</f>
      </c>
      <c r="L1977" s="186">
        <f>'INFO'!$D$9</f>
        <v>0</v>
      </c>
      <c r="M1977" s="186">
        <f>'INFO'!$D$10</f>
        <v>0</v>
      </c>
      <c r="N1977" t="s" s="187">
        <f>'INFO'!$D$11</f>
      </c>
      <c r="O1977" s="186">
        <f>'INFO'!$D$13</f>
        <v>0</v>
      </c>
      <c r="P1977" s="186">
        <f>'INFO'!$D$14</f>
        <v>0</v>
      </c>
      <c r="Q1977" t="s" s="187">
        <f>'INFO'!$D$15</f>
      </c>
      <c r="R1977" s="188">
        <f>'INFO'!$D$17</f>
      </c>
      <c r="S1977" t="s" s="187">
        <f>'INFO'!$D$18</f>
      </c>
      <c r="T1977" t="s" s="187">
        <f>'INFO'!$D$19</f>
      </c>
      <c r="U1977" s="186">
        <f>'INFO'!$D$22</f>
        <v>0</v>
      </c>
      <c r="V1977" s="186">
        <f>'INFO'!$D$23</f>
        <v>0</v>
      </c>
      <c r="W1977" t="s" s="187">
        <f>'INFO'!$D$24</f>
      </c>
      <c r="X1977" s="186">
        <f>'INFO'!$D$25</f>
        <v>0</v>
      </c>
      <c r="Y1977" s="186">
        <f>'INFO'!$D$26</f>
        <v>0</v>
      </c>
      <c r="Z1977" s="186">
        <f>'INFO'!$D$27</f>
        <v>0</v>
      </c>
      <c r="AA1977" t="s" s="187">
        <f>'INFO'!$D$28</f>
      </c>
      <c r="AB1977" s="186">
        <f>'INFO'!$D$29</f>
        <v>0</v>
      </c>
      <c r="AC1977" s="189">
        <f>'INFO'!$J$10</f>
        <v>0</v>
      </c>
      <c r="AD1977" s="186">
        <f>'INFO'!$J$9</f>
        <v>0</v>
      </c>
      <c r="AE1977" s="186">
        <f>IF($G$1970&gt;0,10*$G$1970/D1977,0)</f>
        <v>0</v>
      </c>
    </row>
    <row r="1978" ht="15.35" customHeight="1">
      <c r="A1978" t="s" s="180">
        <v>498</v>
      </c>
      <c r="B1978" t="s" s="180">
        <v>287</v>
      </c>
      <c r="C1978" s="181">
        <v>10189</v>
      </c>
      <c r="D1978" s="182">
        <f>_xlfn.SUMIFS('MACROS'!Q1:Q87,'MACROS'!C1:C87,B1978)+_xlfn.SUMIFS('MACROS'!Q1:Q87,'MACROS'!C1:C87,"CH.VM.SHSET")</f>
        <v>0</v>
      </c>
      <c r="E1978" t="s" s="183">
        <v>9</v>
      </c>
      <c r="F1978" s="184">
        <f>VLOOKUP(B1978,'MACROS'!C1:T87,5,FALSE)</f>
        <v>118</v>
      </c>
      <c r="G1978" s="182">
        <f>_xlfn.SUMIFS('MACROS'!Q1:Q87,'MACROS'!C1:C87,B1978)</f>
        <v>0</v>
      </c>
      <c r="H1978" s="185">
        <f>F1978*G1978</f>
        <v>0</v>
      </c>
      <c r="I1978" s="186">
        <f>'INFO'!$D$6</f>
        <v>0</v>
      </c>
      <c r="J1978" s="186">
        <f>'INFO'!$D$7</f>
        <v>0</v>
      </c>
      <c r="K1978" t="s" s="187">
        <f>'INFO'!$D$8</f>
      </c>
      <c r="L1978" s="186">
        <f>'INFO'!$D$9</f>
        <v>0</v>
      </c>
      <c r="M1978" s="186">
        <f>'INFO'!$D$10</f>
        <v>0</v>
      </c>
      <c r="N1978" t="s" s="187">
        <f>'INFO'!$D$11</f>
      </c>
      <c r="O1978" s="186">
        <f>'INFO'!$D$13</f>
        <v>0</v>
      </c>
      <c r="P1978" s="186">
        <f>'INFO'!$D$14</f>
        <v>0</v>
      </c>
      <c r="Q1978" t="s" s="187">
        <f>'INFO'!$D$15</f>
      </c>
      <c r="R1978" s="188">
        <f>'INFO'!$D$17</f>
      </c>
      <c r="S1978" t="s" s="187">
        <f>'INFO'!$D$18</f>
      </c>
      <c r="T1978" t="s" s="187">
        <f>'INFO'!$D$19</f>
      </c>
      <c r="U1978" s="186">
        <f>'INFO'!$D$22</f>
        <v>0</v>
      </c>
      <c r="V1978" s="186">
        <f>'INFO'!$D$23</f>
        <v>0</v>
      </c>
      <c r="W1978" t="s" s="187">
        <f>'INFO'!$D$24</f>
      </c>
      <c r="X1978" s="186">
        <f>'INFO'!$D$25</f>
        <v>0</v>
      </c>
      <c r="Y1978" s="186">
        <f>'INFO'!$D$26</f>
        <v>0</v>
      </c>
      <c r="Z1978" s="186">
        <f>'INFO'!$D$27</f>
        <v>0</v>
      </c>
      <c r="AA1978" t="s" s="187">
        <f>'INFO'!$D$28</f>
      </c>
      <c r="AB1978" s="186">
        <f>'INFO'!$D$29</f>
        <v>0</v>
      </c>
      <c r="AC1978" s="189">
        <f>'INFO'!$J$10</f>
        <v>0</v>
      </c>
      <c r="AD1978" s="186">
        <f>'INFO'!$J$9</f>
        <v>0</v>
      </c>
      <c r="AE1978" s="186">
        <f>IF($G$1970&gt;0,10*$G$1970/D1978,0)</f>
        <v>0</v>
      </c>
    </row>
    <row r="1979" ht="15.35" customHeight="1">
      <c r="A1979" t="s" s="180">
        <v>499</v>
      </c>
      <c r="B1979" t="s" s="180">
        <v>289</v>
      </c>
      <c r="C1979" s="181">
        <v>10189</v>
      </c>
      <c r="D1979" s="182">
        <f>_xlfn.SUMIFS('MACROS'!Q1:Q87,'MACROS'!C1:C87,B1979)+_xlfn.SUMIFS('MACROS'!Q1:Q87,'MACROS'!C1:C87,"CH.VM.SHSET")</f>
        <v>0</v>
      </c>
      <c r="E1979" t="s" s="183">
        <v>9</v>
      </c>
      <c r="F1979" s="184">
        <f>VLOOKUP(B1979,'MACROS'!C1:T87,5,FALSE)</f>
        <v>142.5</v>
      </c>
      <c r="G1979" s="182">
        <f>_xlfn.SUMIFS('MACROS'!Q1:Q87,'MACROS'!C1:C87,B1979)</f>
        <v>0</v>
      </c>
      <c r="H1979" s="185">
        <f>F1979*G1979</f>
        <v>0</v>
      </c>
      <c r="I1979" s="186">
        <f>'INFO'!$D$6</f>
        <v>0</v>
      </c>
      <c r="J1979" s="186">
        <f>'INFO'!$D$7</f>
        <v>0</v>
      </c>
      <c r="K1979" t="s" s="187">
        <f>'INFO'!$D$8</f>
      </c>
      <c r="L1979" s="186">
        <f>'INFO'!$D$9</f>
        <v>0</v>
      </c>
      <c r="M1979" s="186">
        <f>'INFO'!$D$10</f>
        <v>0</v>
      </c>
      <c r="N1979" t="s" s="187">
        <f>'INFO'!$D$11</f>
      </c>
      <c r="O1979" s="186">
        <f>'INFO'!$D$13</f>
        <v>0</v>
      </c>
      <c r="P1979" s="186">
        <f>'INFO'!$D$14</f>
        <v>0</v>
      </c>
      <c r="Q1979" t="s" s="187">
        <f>'INFO'!$D$15</f>
      </c>
      <c r="R1979" s="188">
        <f>'INFO'!$D$17</f>
      </c>
      <c r="S1979" t="s" s="187">
        <f>'INFO'!$D$18</f>
      </c>
      <c r="T1979" t="s" s="187">
        <f>'INFO'!$D$19</f>
      </c>
      <c r="U1979" s="186">
        <f>'INFO'!$D$22</f>
        <v>0</v>
      </c>
      <c r="V1979" s="186">
        <f>'INFO'!$D$23</f>
        <v>0</v>
      </c>
      <c r="W1979" t="s" s="187">
        <f>'INFO'!$D$24</f>
      </c>
      <c r="X1979" s="186">
        <f>'INFO'!$D$25</f>
        <v>0</v>
      </c>
      <c r="Y1979" s="186">
        <f>'INFO'!$D$26</f>
        <v>0</v>
      </c>
      <c r="Z1979" s="186">
        <f>'INFO'!$D$27</f>
        <v>0</v>
      </c>
      <c r="AA1979" t="s" s="187">
        <f>'INFO'!$D$28</f>
      </c>
      <c r="AB1979" s="186">
        <f>'INFO'!$D$29</f>
        <v>0</v>
      </c>
      <c r="AC1979" s="189">
        <f>'INFO'!$J$10</f>
        <v>0</v>
      </c>
      <c r="AD1979" s="186">
        <f>'INFO'!$J$9</f>
        <v>0</v>
      </c>
      <c r="AE1979" s="186">
        <f>IF($G$1970&gt;0,10*$G$1970/D1979,0)</f>
        <v>0</v>
      </c>
    </row>
    <row r="1980" ht="15.35" customHeight="1">
      <c r="A1980" t="s" s="180">
        <v>500</v>
      </c>
      <c r="B1980" t="s" s="180">
        <v>291</v>
      </c>
      <c r="C1980" s="181">
        <v>10189</v>
      </c>
      <c r="D1980" s="182">
        <f>_xlfn.SUMIFS('MACROS'!Q1:Q87,'MACROS'!C1:C87,B1980)+_xlfn.SUMIFS('MACROS'!Q1:Q87,'MACROS'!C1:C87,"CH.VM.SHSET")</f>
        <v>0</v>
      </c>
      <c r="E1980" t="s" s="183">
        <v>9</v>
      </c>
      <c r="F1980" s="184">
        <f>VLOOKUP(B1980,'MACROS'!C1:T87,5,FALSE)</f>
        <v>114.5</v>
      </c>
      <c r="G1980" s="182">
        <f>_xlfn.SUMIFS('MACROS'!Q1:Q87,'MACROS'!C1:C87,B1980)</f>
        <v>0</v>
      </c>
      <c r="H1980" s="185">
        <f>F1980*G1980</f>
        <v>0</v>
      </c>
      <c r="I1980" s="186">
        <f>'INFO'!$D$6</f>
        <v>0</v>
      </c>
      <c r="J1980" s="186">
        <f>'INFO'!$D$7</f>
        <v>0</v>
      </c>
      <c r="K1980" t="s" s="187">
        <f>'INFO'!$D$8</f>
      </c>
      <c r="L1980" s="186">
        <f>'INFO'!$D$9</f>
        <v>0</v>
      </c>
      <c r="M1980" s="186">
        <f>'INFO'!$D$10</f>
        <v>0</v>
      </c>
      <c r="N1980" t="s" s="187">
        <f>'INFO'!$D$11</f>
      </c>
      <c r="O1980" s="186">
        <f>'INFO'!$D$13</f>
        <v>0</v>
      </c>
      <c r="P1980" s="186">
        <f>'INFO'!$D$14</f>
        <v>0</v>
      </c>
      <c r="Q1980" t="s" s="187">
        <f>'INFO'!$D$15</f>
      </c>
      <c r="R1980" s="188">
        <f>'INFO'!$D$17</f>
      </c>
      <c r="S1980" t="s" s="187">
        <f>'INFO'!$D$18</f>
      </c>
      <c r="T1980" t="s" s="187">
        <f>'INFO'!$D$19</f>
      </c>
      <c r="U1980" s="186">
        <f>'INFO'!$D$22</f>
        <v>0</v>
      </c>
      <c r="V1980" s="186">
        <f>'INFO'!$D$23</f>
        <v>0</v>
      </c>
      <c r="W1980" t="s" s="187">
        <f>'INFO'!$D$24</f>
      </c>
      <c r="X1980" s="186">
        <f>'INFO'!$D$25</f>
        <v>0</v>
      </c>
      <c r="Y1980" s="186">
        <f>'INFO'!$D$26</f>
        <v>0</v>
      </c>
      <c r="Z1980" s="186">
        <f>'INFO'!$D$27</f>
        <v>0</v>
      </c>
      <c r="AA1980" t="s" s="187">
        <f>'INFO'!$D$28</f>
      </c>
      <c r="AB1980" s="186">
        <f>'INFO'!$D$29</f>
        <v>0</v>
      </c>
      <c r="AC1980" s="189">
        <f>'INFO'!$J$10</f>
        <v>0</v>
      </c>
      <c r="AD1980" s="186">
        <f>'INFO'!$J$9</f>
        <v>0</v>
      </c>
      <c r="AE1980" s="186">
        <f>IF($G$1970&gt;0,10*$G$1970/D1980,0)</f>
        <v>0</v>
      </c>
    </row>
    <row r="1981" ht="15.35" customHeight="1">
      <c r="A1981" t="s" s="180">
        <v>501</v>
      </c>
      <c r="B1981" t="s" s="180">
        <v>293</v>
      </c>
      <c r="C1981" s="181">
        <v>10189</v>
      </c>
      <c r="D1981" s="182">
        <f>_xlfn.SUMIFS('MACROS'!Q1:Q87,'MACROS'!C1:C87,B1981)+_xlfn.SUMIFS('MACROS'!Q1:Q87,'MACROS'!C1:C87,"CH.VM.SHSET")</f>
        <v>0</v>
      </c>
      <c r="E1981" t="s" s="183">
        <v>9</v>
      </c>
      <c r="F1981" s="184">
        <f>VLOOKUP(B1981,'MACROS'!C1:T87,5,FALSE)</f>
        <v>126</v>
      </c>
      <c r="G1981" s="182">
        <f>_xlfn.SUMIFS('MACROS'!Q1:Q87,'MACROS'!C1:C87,B1981)</f>
        <v>0</v>
      </c>
      <c r="H1981" s="185">
        <f>F1981*G1981</f>
        <v>0</v>
      </c>
      <c r="I1981" s="186">
        <f>'INFO'!$D$6</f>
        <v>0</v>
      </c>
      <c r="J1981" s="186">
        <f>'INFO'!$D$7</f>
        <v>0</v>
      </c>
      <c r="K1981" t="s" s="187">
        <f>'INFO'!$D$8</f>
      </c>
      <c r="L1981" s="186">
        <f>'INFO'!$D$9</f>
        <v>0</v>
      </c>
      <c r="M1981" s="186">
        <f>'INFO'!$D$10</f>
        <v>0</v>
      </c>
      <c r="N1981" t="s" s="187">
        <f>'INFO'!$D$11</f>
      </c>
      <c r="O1981" s="186">
        <f>'INFO'!$D$13</f>
        <v>0</v>
      </c>
      <c r="P1981" s="186">
        <f>'INFO'!$D$14</f>
        <v>0</v>
      </c>
      <c r="Q1981" t="s" s="187">
        <f>'INFO'!$D$15</f>
      </c>
      <c r="R1981" s="188">
        <f>'INFO'!$D$17</f>
      </c>
      <c r="S1981" t="s" s="187">
        <f>'INFO'!$D$18</f>
      </c>
      <c r="T1981" t="s" s="187">
        <f>'INFO'!$D$19</f>
      </c>
      <c r="U1981" s="186">
        <f>'INFO'!$D$22</f>
        <v>0</v>
      </c>
      <c r="V1981" s="186">
        <f>'INFO'!$D$23</f>
        <v>0</v>
      </c>
      <c r="W1981" t="s" s="187">
        <f>'INFO'!$D$24</f>
      </c>
      <c r="X1981" s="186">
        <f>'INFO'!$D$25</f>
        <v>0</v>
      </c>
      <c r="Y1981" s="186">
        <f>'INFO'!$D$26</f>
        <v>0</v>
      </c>
      <c r="Z1981" s="186">
        <f>'INFO'!$D$27</f>
        <v>0</v>
      </c>
      <c r="AA1981" t="s" s="187">
        <f>'INFO'!$D$28</f>
      </c>
      <c r="AB1981" s="186">
        <f>'INFO'!$D$29</f>
        <v>0</v>
      </c>
      <c r="AC1981" s="189">
        <f>'INFO'!$J$10</f>
        <v>0</v>
      </c>
      <c r="AD1981" s="186">
        <f>'INFO'!$J$9</f>
        <v>0</v>
      </c>
      <c r="AE1981" s="186">
        <f>IF($G$1970&gt;0,10*$G$1970/D1981,0)</f>
        <v>0</v>
      </c>
    </row>
    <row r="1982" ht="15.35" customHeight="1">
      <c r="A1982" t="s" s="180">
        <v>502</v>
      </c>
      <c r="B1982" t="s" s="180">
        <v>295</v>
      </c>
      <c r="C1982" s="181">
        <v>10189</v>
      </c>
      <c r="D1982" s="182">
        <f>_xlfn.SUMIFS('MACROS'!Q1:Q87,'MACROS'!C1:C87,B1982)+_xlfn.SUMIFS('MACROS'!Q1:Q87,'MACROS'!C1:C87,"CH.VM.SHSET")</f>
        <v>0</v>
      </c>
      <c r="E1982" t="s" s="183">
        <v>9</v>
      </c>
      <c r="F1982" s="184">
        <f>VLOOKUP(B1982,'MACROS'!C1:T87,5,FALSE)</f>
        <v>157.5</v>
      </c>
      <c r="G1982" s="182">
        <f>_xlfn.SUMIFS('MACROS'!Q1:Q87,'MACROS'!C1:C87,B1982)</f>
        <v>0</v>
      </c>
      <c r="H1982" s="185">
        <f>F1982*G1982</f>
        <v>0</v>
      </c>
      <c r="I1982" s="186">
        <f>'INFO'!$D$6</f>
        <v>0</v>
      </c>
      <c r="J1982" s="186">
        <f>'INFO'!$D$7</f>
        <v>0</v>
      </c>
      <c r="K1982" t="s" s="187">
        <f>'INFO'!$D$8</f>
      </c>
      <c r="L1982" s="186">
        <f>'INFO'!$D$9</f>
        <v>0</v>
      </c>
      <c r="M1982" s="186">
        <f>'INFO'!$D$10</f>
        <v>0</v>
      </c>
      <c r="N1982" t="s" s="187">
        <f>'INFO'!$D$11</f>
      </c>
      <c r="O1982" s="186">
        <f>'INFO'!$D$13</f>
        <v>0</v>
      </c>
      <c r="P1982" s="186">
        <f>'INFO'!$D$14</f>
        <v>0</v>
      </c>
      <c r="Q1982" t="s" s="187">
        <f>'INFO'!$D$15</f>
      </c>
      <c r="R1982" s="188">
        <f>'INFO'!$D$17</f>
      </c>
      <c r="S1982" t="s" s="187">
        <f>'INFO'!$D$18</f>
      </c>
      <c r="T1982" t="s" s="187">
        <f>'INFO'!$D$19</f>
      </c>
      <c r="U1982" s="186">
        <f>'INFO'!$D$22</f>
        <v>0</v>
      </c>
      <c r="V1982" s="186">
        <f>'INFO'!$D$23</f>
        <v>0</v>
      </c>
      <c r="W1982" t="s" s="187">
        <f>'INFO'!$D$24</f>
      </c>
      <c r="X1982" s="186">
        <f>'INFO'!$D$25</f>
        <v>0</v>
      </c>
      <c r="Y1982" s="186">
        <f>'INFO'!$D$26</f>
        <v>0</v>
      </c>
      <c r="Z1982" s="186">
        <f>'INFO'!$D$27</f>
        <v>0</v>
      </c>
      <c r="AA1982" t="s" s="187">
        <f>'INFO'!$D$28</f>
      </c>
      <c r="AB1982" s="186">
        <f>'INFO'!$D$29</f>
        <v>0</v>
      </c>
      <c r="AC1982" s="189">
        <f>'INFO'!$J$10</f>
        <v>0</v>
      </c>
      <c r="AD1982" s="186">
        <f>'INFO'!$J$9</f>
        <v>0</v>
      </c>
      <c r="AE1982" s="186">
        <f>IF($G$1970&gt;0,10*$G$1970/D1982,0)</f>
        <v>0</v>
      </c>
    </row>
    <row r="1983" ht="15.35" customHeight="1">
      <c r="A1983" t="s" s="187">
        <v>503</v>
      </c>
      <c r="B1983" t="s" s="180">
        <v>297</v>
      </c>
      <c r="C1983" s="181">
        <v>10189</v>
      </c>
      <c r="D1983" s="182">
        <f>_xlfn.SUMIFS('MACROS'!Q1:Q87,'MACROS'!C1:C87,B1983)+_xlfn.SUMIFS('MACROS'!Q1:Q87,'MACROS'!C1:C87,"CH.VM.SHSET")</f>
        <v>0</v>
      </c>
      <c r="E1983" t="s" s="183">
        <v>9</v>
      </c>
      <c r="F1983" s="184">
        <f>VLOOKUP(B1983,'MACROS'!C1:T87,5,FALSE)</f>
        <v>134</v>
      </c>
      <c r="G1983" s="182">
        <f>_xlfn.SUMIFS('MACROS'!Q1:Q87,'MACROS'!C1:C87,B1983)</f>
        <v>0</v>
      </c>
      <c r="H1983" s="185">
        <f>F1983*G1983</f>
        <v>0</v>
      </c>
      <c r="I1983" s="186">
        <f>'INFO'!$D$6</f>
        <v>0</v>
      </c>
      <c r="J1983" s="186">
        <f>'INFO'!$D$7</f>
        <v>0</v>
      </c>
      <c r="K1983" t="s" s="187">
        <f>'INFO'!$D$8</f>
      </c>
      <c r="L1983" s="186">
        <f>'INFO'!$D$9</f>
        <v>0</v>
      </c>
      <c r="M1983" s="186">
        <f>'INFO'!$D$10</f>
        <v>0</v>
      </c>
      <c r="N1983" t="s" s="187">
        <f>'INFO'!$D$11</f>
      </c>
      <c r="O1983" s="186">
        <f>'INFO'!$D$13</f>
        <v>0</v>
      </c>
      <c r="P1983" s="186">
        <f>'INFO'!$D$14</f>
        <v>0</v>
      </c>
      <c r="Q1983" t="s" s="187">
        <f>'INFO'!$D$15</f>
      </c>
      <c r="R1983" s="188">
        <f>'INFO'!$D$17</f>
      </c>
      <c r="S1983" t="s" s="187">
        <f>'INFO'!$D$18</f>
      </c>
      <c r="T1983" t="s" s="187">
        <f>'INFO'!$D$19</f>
      </c>
      <c r="U1983" s="186">
        <f>'INFO'!$D$22</f>
        <v>0</v>
      </c>
      <c r="V1983" s="186">
        <f>'INFO'!$D$23</f>
        <v>0</v>
      </c>
      <c r="W1983" t="s" s="187">
        <f>'INFO'!$D$24</f>
      </c>
      <c r="X1983" s="186">
        <f>'INFO'!$D$25</f>
        <v>0</v>
      </c>
      <c r="Y1983" s="186">
        <f>'INFO'!$D$26</f>
        <v>0</v>
      </c>
      <c r="Z1983" s="186">
        <f>'INFO'!$D$27</f>
        <v>0</v>
      </c>
      <c r="AA1983" t="s" s="187">
        <f>'INFO'!$D$28</f>
      </c>
      <c r="AB1983" s="186">
        <f>'INFO'!$D$29</f>
        <v>0</v>
      </c>
      <c r="AC1983" s="189">
        <f>'INFO'!$J$10</f>
        <v>0</v>
      </c>
      <c r="AD1983" s="186">
        <f>'INFO'!$J$9</f>
        <v>0</v>
      </c>
      <c r="AE1983" s="186">
        <f>IF($G$1970&gt;0,10*$G$1970/D1983,0)</f>
        <v>0</v>
      </c>
    </row>
    <row r="1984" ht="15.35" customHeight="1">
      <c r="A1984" t="s" s="187">
        <v>504</v>
      </c>
      <c r="B1984" t="s" s="180">
        <v>299</v>
      </c>
      <c r="C1984" s="181">
        <v>10189</v>
      </c>
      <c r="D1984" s="182">
        <f>_xlfn.SUMIFS('MACROS'!Q1:Q87,'MACROS'!C1:C87,B1984)+_xlfn.SUMIFS('MACROS'!Q1:Q87,'MACROS'!C1:C87,"CH.VM.SHSET")</f>
        <v>0</v>
      </c>
      <c r="E1984" t="s" s="183">
        <v>9</v>
      </c>
      <c r="F1984" s="184">
        <f>VLOOKUP(B1984,'MACROS'!C1:T87,5,FALSE)</f>
        <v>144.5</v>
      </c>
      <c r="G1984" s="182">
        <f>_xlfn.SUMIFS('MACROS'!Q1:Q87,'MACROS'!C1:C87,B1984)</f>
        <v>0</v>
      </c>
      <c r="H1984" s="185">
        <f>F1984*G1984</f>
        <v>0</v>
      </c>
      <c r="I1984" s="186">
        <f>'INFO'!$D$6</f>
        <v>0</v>
      </c>
      <c r="J1984" s="186">
        <f>'INFO'!$D$7</f>
        <v>0</v>
      </c>
      <c r="K1984" t="s" s="187">
        <f>'INFO'!$D$8</f>
      </c>
      <c r="L1984" s="186">
        <f>'INFO'!$D$9</f>
        <v>0</v>
      </c>
      <c r="M1984" s="186">
        <f>'INFO'!$D$10</f>
        <v>0</v>
      </c>
      <c r="N1984" t="s" s="187">
        <f>'INFO'!$D$11</f>
      </c>
      <c r="O1984" s="186">
        <f>'INFO'!$D$13</f>
        <v>0</v>
      </c>
      <c r="P1984" s="186">
        <f>'INFO'!$D$14</f>
        <v>0</v>
      </c>
      <c r="Q1984" t="s" s="187">
        <f>'INFO'!$D$15</f>
      </c>
      <c r="R1984" s="188">
        <f>'INFO'!$D$17</f>
      </c>
      <c r="S1984" t="s" s="187">
        <f>'INFO'!$D$18</f>
      </c>
      <c r="T1984" t="s" s="187">
        <f>'INFO'!$D$19</f>
      </c>
      <c r="U1984" s="186">
        <f>'INFO'!$D$22</f>
        <v>0</v>
      </c>
      <c r="V1984" s="186">
        <f>'INFO'!$D$23</f>
        <v>0</v>
      </c>
      <c r="W1984" t="s" s="187">
        <f>'INFO'!$D$24</f>
      </c>
      <c r="X1984" s="186">
        <f>'INFO'!$D$25</f>
        <v>0</v>
      </c>
      <c r="Y1984" s="186">
        <f>'INFO'!$D$26</f>
        <v>0</v>
      </c>
      <c r="Z1984" s="186">
        <f>'INFO'!$D$27</f>
        <v>0</v>
      </c>
      <c r="AA1984" t="s" s="187">
        <f>'INFO'!$D$28</f>
      </c>
      <c r="AB1984" s="186">
        <f>'INFO'!$D$29</f>
        <v>0</v>
      </c>
      <c r="AC1984" s="189">
        <f>'INFO'!$J$10</f>
        <v>0</v>
      </c>
      <c r="AD1984" s="186">
        <f>'INFO'!$J$9</f>
        <v>0</v>
      </c>
      <c r="AE1984" s="191">
        <f>IF($G$1970&gt;0,10*$G$1970/D1984,0)</f>
        <v>0</v>
      </c>
    </row>
    <row r="1985" ht="15.35" customHeight="1">
      <c r="A1985" t="s" s="192">
        <v>505</v>
      </c>
      <c r="B1985" t="s" s="192">
        <v>301</v>
      </c>
      <c r="C1985" s="213">
        <v>10191</v>
      </c>
      <c r="D1985" s="169"/>
      <c r="E1985" t="s" s="194">
        <v>9</v>
      </c>
      <c r="F1985" s="195">
        <f>VLOOKUP(B1985,'MACROS'!C1:T87,5,FALSE)</f>
        <v>2070</v>
      </c>
      <c r="G1985" s="172">
        <f>_xlfn.SUMIFS('MACROS'!Q1:Q87,'MACROS'!C1:C87,B1985)</f>
        <v>0</v>
      </c>
      <c r="H1985" s="196">
        <f>F1985*G1985</f>
        <v>0</v>
      </c>
      <c r="I1985" s="197">
        <f>'INFO'!$D$6</f>
        <v>0</v>
      </c>
      <c r="J1985" s="197">
        <f>'INFO'!$D$7</f>
        <v>0</v>
      </c>
      <c r="K1985" t="s" s="198">
        <f>'INFO'!$D$8</f>
      </c>
      <c r="L1985" s="197">
        <f>'INFO'!$D$9</f>
        <v>0</v>
      </c>
      <c r="M1985" s="197">
        <f>'INFO'!$D$10</f>
        <v>0</v>
      </c>
      <c r="N1985" t="s" s="198">
        <f>'INFO'!$D$11</f>
      </c>
      <c r="O1985" s="197">
        <f>'INFO'!$D$13</f>
        <v>0</v>
      </c>
      <c r="P1985" s="197">
        <f>'INFO'!$D$14</f>
        <v>0</v>
      </c>
      <c r="Q1985" t="s" s="198">
        <f>'INFO'!$D$15</f>
      </c>
      <c r="R1985" s="199">
        <f>'INFO'!$D$17</f>
      </c>
      <c r="S1985" t="s" s="198">
        <f>'INFO'!$D$18</f>
      </c>
      <c r="T1985" t="s" s="198">
        <f>'INFO'!$D$19</f>
      </c>
      <c r="U1985" s="197">
        <f>'INFO'!$D$22</f>
        <v>0</v>
      </c>
      <c r="V1985" s="197">
        <f>'INFO'!$D$23</f>
        <v>0</v>
      </c>
      <c r="W1985" t="s" s="198">
        <f>'INFO'!$D$24</f>
      </c>
      <c r="X1985" s="197">
        <f>'INFO'!$D$25</f>
        <v>0</v>
      </c>
      <c r="Y1985" s="197">
        <f>'INFO'!$D$26</f>
        <v>0</v>
      </c>
      <c r="Z1985" s="197">
        <f>'INFO'!$D$27</f>
        <v>0</v>
      </c>
      <c r="AA1985" t="s" s="198">
        <f>'INFO'!$D$28</f>
      </c>
      <c r="AB1985" s="197">
        <f>'INFO'!$D$29</f>
        <v>0</v>
      </c>
      <c r="AC1985" s="200">
        <f>'INFO'!$J$10</f>
        <v>0</v>
      </c>
      <c r="AD1985" s="201">
        <f>'INFO'!$J$9</f>
        <v>0</v>
      </c>
      <c r="AE1985" s="179"/>
    </row>
    <row r="1986" ht="15.35" customHeight="1">
      <c r="A1986" t="s" s="187">
        <v>506</v>
      </c>
      <c r="B1986" t="s" s="180">
        <v>303</v>
      </c>
      <c r="C1986" s="210">
        <v>10191</v>
      </c>
      <c r="D1986" s="182">
        <f>_xlfn.SUMIFS('MACROS'!Q1:Q87,'MACROS'!C1:C87,B1986)+_xlfn.SUMIFS('MACROS'!Q1:Q87,'MACROS'!C1:C87,"CH.VM.SHDTSET")</f>
        <v>0</v>
      </c>
      <c r="E1986" t="s" s="183">
        <v>9</v>
      </c>
      <c r="F1986" s="184">
        <f>VLOOKUP(B1986,'MACROS'!C1:T87,5,FALSE)</f>
        <v>178</v>
      </c>
      <c r="G1986" s="182">
        <f>_xlfn.SUMIFS('MACROS'!Q1:Q87,'MACROS'!C1:C87,B1986)</f>
        <v>0</v>
      </c>
      <c r="H1986" s="185">
        <f>F1986*G1986</f>
        <v>0</v>
      </c>
      <c r="I1986" s="186">
        <f>'INFO'!$D$6</f>
        <v>0</v>
      </c>
      <c r="J1986" s="186">
        <f>'INFO'!$D$7</f>
        <v>0</v>
      </c>
      <c r="K1986" t="s" s="187">
        <f>'INFO'!$D$8</f>
      </c>
      <c r="L1986" s="186">
        <f>'INFO'!$D$9</f>
        <v>0</v>
      </c>
      <c r="M1986" s="186">
        <f>'INFO'!$D$10</f>
        <v>0</v>
      </c>
      <c r="N1986" t="s" s="187">
        <f>'INFO'!$D$11</f>
      </c>
      <c r="O1986" s="186">
        <f>'INFO'!$D$13</f>
        <v>0</v>
      </c>
      <c r="P1986" s="186">
        <f>'INFO'!$D$14</f>
        <v>0</v>
      </c>
      <c r="Q1986" t="s" s="187">
        <f>'INFO'!$D$15</f>
      </c>
      <c r="R1986" s="188">
        <f>'INFO'!$D$17</f>
      </c>
      <c r="S1986" t="s" s="187">
        <f>'INFO'!$D$18</f>
      </c>
      <c r="T1986" t="s" s="187">
        <f>'INFO'!$D$19</f>
      </c>
      <c r="U1986" s="186">
        <f>'INFO'!$D$22</f>
        <v>0</v>
      </c>
      <c r="V1986" s="186">
        <f>'INFO'!$D$23</f>
        <v>0</v>
      </c>
      <c r="W1986" t="s" s="187">
        <f>'INFO'!$D$24</f>
      </c>
      <c r="X1986" s="186">
        <f>'INFO'!$D$25</f>
        <v>0</v>
      </c>
      <c r="Y1986" s="186">
        <f>'INFO'!$D$26</f>
        <v>0</v>
      </c>
      <c r="Z1986" s="186">
        <f>'INFO'!$D$27</f>
        <v>0</v>
      </c>
      <c r="AA1986" t="s" s="187">
        <f>'INFO'!$D$28</f>
      </c>
      <c r="AB1986" s="186">
        <f>'INFO'!$D$29</f>
        <v>0</v>
      </c>
      <c r="AC1986" s="189">
        <f>'INFO'!$J$10</f>
        <v>0</v>
      </c>
      <c r="AD1986" s="186">
        <f>'INFO'!$J$9</f>
        <v>0</v>
      </c>
      <c r="AE1986" s="190">
        <f>IF($G$1985&gt;0,10*$G$1985/D1986,0)</f>
        <v>0</v>
      </c>
    </row>
    <row r="1987" ht="15.35" customHeight="1">
      <c r="A1987" t="s" s="187">
        <v>507</v>
      </c>
      <c r="B1987" t="s" s="180">
        <v>305</v>
      </c>
      <c r="C1987" s="210">
        <v>10191</v>
      </c>
      <c r="D1987" s="182">
        <f>_xlfn.SUMIFS('MACROS'!Q1:Q87,'MACROS'!C1:C87,B1987)+_xlfn.SUMIFS('MACROS'!Q1:Q87,'MACROS'!C1:C87,"CH.VM.SHDTSET")</f>
        <v>0</v>
      </c>
      <c r="E1987" t="s" s="183">
        <v>9</v>
      </c>
      <c r="F1987" s="184">
        <f>VLOOKUP(B1987,'MACROS'!C1:T87,5,FALSE)</f>
        <v>165</v>
      </c>
      <c r="G1987" s="182">
        <f>_xlfn.SUMIFS('MACROS'!Q1:Q87,'MACROS'!C1:C87,B1987)</f>
        <v>0</v>
      </c>
      <c r="H1987" s="185">
        <f>F1987*G1987</f>
        <v>0</v>
      </c>
      <c r="I1987" s="186">
        <f>'INFO'!$D$6</f>
        <v>0</v>
      </c>
      <c r="J1987" s="186">
        <f>'INFO'!$D$7</f>
        <v>0</v>
      </c>
      <c r="K1987" t="s" s="187">
        <f>'INFO'!$D$8</f>
      </c>
      <c r="L1987" s="186">
        <f>'INFO'!$D$9</f>
        <v>0</v>
      </c>
      <c r="M1987" s="186">
        <f>'INFO'!$D$10</f>
        <v>0</v>
      </c>
      <c r="N1987" t="s" s="187">
        <f>'INFO'!$D$11</f>
      </c>
      <c r="O1987" s="186">
        <f>'INFO'!$D$13</f>
        <v>0</v>
      </c>
      <c r="P1987" s="186">
        <f>'INFO'!$D$14</f>
        <v>0</v>
      </c>
      <c r="Q1987" t="s" s="187">
        <f>'INFO'!$D$15</f>
      </c>
      <c r="R1987" s="188">
        <f>'INFO'!$D$17</f>
      </c>
      <c r="S1987" t="s" s="187">
        <f>'INFO'!$D$18</f>
      </c>
      <c r="T1987" t="s" s="187">
        <f>'INFO'!$D$19</f>
      </c>
      <c r="U1987" s="186">
        <f>'INFO'!$D$22</f>
        <v>0</v>
      </c>
      <c r="V1987" s="186">
        <f>'INFO'!$D$23</f>
        <v>0</v>
      </c>
      <c r="W1987" t="s" s="187">
        <f>'INFO'!$D$24</f>
      </c>
      <c r="X1987" s="186">
        <f>'INFO'!$D$25</f>
        <v>0</v>
      </c>
      <c r="Y1987" s="186">
        <f>'INFO'!$D$26</f>
        <v>0</v>
      </c>
      <c r="Z1987" s="186">
        <f>'INFO'!$D$27</f>
        <v>0</v>
      </c>
      <c r="AA1987" t="s" s="187">
        <f>'INFO'!$D$28</f>
      </c>
      <c r="AB1987" s="186">
        <f>'INFO'!$D$29</f>
        <v>0</v>
      </c>
      <c r="AC1987" s="189">
        <f>'INFO'!$J$10</f>
        <v>0</v>
      </c>
      <c r="AD1987" s="186">
        <f>'INFO'!$J$9</f>
        <v>0</v>
      </c>
      <c r="AE1987" s="186">
        <f>IF($G$1985&gt;0,10*$G$1985/D1987,0)</f>
        <v>0</v>
      </c>
    </row>
    <row r="1988" ht="15.35" customHeight="1">
      <c r="A1988" t="s" s="187">
        <v>508</v>
      </c>
      <c r="B1988" t="s" s="180">
        <v>307</v>
      </c>
      <c r="C1988" s="210">
        <v>10191</v>
      </c>
      <c r="D1988" s="182">
        <f>_xlfn.SUMIFS('MACROS'!Q1:Q87,'MACROS'!C1:C87,B1988)+_xlfn.SUMIFS('MACROS'!Q1:Q87,'MACROS'!C1:C87,"CH.VM.SHDTSET")</f>
        <v>0</v>
      </c>
      <c r="E1988" t="s" s="183">
        <v>9</v>
      </c>
      <c r="F1988" s="184">
        <f>VLOOKUP(B1988,'MACROS'!C1:T87,5,FALSE)</f>
        <v>156</v>
      </c>
      <c r="G1988" s="182">
        <f>_xlfn.SUMIFS('MACROS'!Q1:Q87,'MACROS'!C1:C87,B1988)</f>
        <v>0</v>
      </c>
      <c r="H1988" s="185">
        <f>F1988*G1988</f>
        <v>0</v>
      </c>
      <c r="I1988" s="186">
        <f>'INFO'!$D$6</f>
        <v>0</v>
      </c>
      <c r="J1988" s="186">
        <f>'INFO'!$D$7</f>
        <v>0</v>
      </c>
      <c r="K1988" t="s" s="187">
        <f>'INFO'!$D$8</f>
      </c>
      <c r="L1988" s="186">
        <f>'INFO'!$D$9</f>
        <v>0</v>
      </c>
      <c r="M1988" s="186">
        <f>'INFO'!$D$10</f>
        <v>0</v>
      </c>
      <c r="N1988" t="s" s="187">
        <f>'INFO'!$D$11</f>
      </c>
      <c r="O1988" s="186">
        <f>'INFO'!$D$13</f>
        <v>0</v>
      </c>
      <c r="P1988" s="186">
        <f>'INFO'!$D$14</f>
        <v>0</v>
      </c>
      <c r="Q1988" t="s" s="187">
        <f>'INFO'!$D$15</f>
      </c>
      <c r="R1988" s="188">
        <f>'INFO'!$D$17</f>
      </c>
      <c r="S1988" t="s" s="187">
        <f>'INFO'!$D$18</f>
      </c>
      <c r="T1988" t="s" s="187">
        <f>'INFO'!$D$19</f>
      </c>
      <c r="U1988" s="186">
        <f>'INFO'!$D$22</f>
        <v>0</v>
      </c>
      <c r="V1988" s="186">
        <f>'INFO'!$D$23</f>
        <v>0</v>
      </c>
      <c r="W1988" t="s" s="187">
        <f>'INFO'!$D$24</f>
      </c>
      <c r="X1988" s="186">
        <f>'INFO'!$D$25</f>
        <v>0</v>
      </c>
      <c r="Y1988" s="186">
        <f>'INFO'!$D$26</f>
        <v>0</v>
      </c>
      <c r="Z1988" s="186">
        <f>'INFO'!$D$27</f>
        <v>0</v>
      </c>
      <c r="AA1988" t="s" s="187">
        <f>'INFO'!$D$28</f>
      </c>
      <c r="AB1988" s="186">
        <f>'INFO'!$D$29</f>
        <v>0</v>
      </c>
      <c r="AC1988" s="189">
        <f>'INFO'!$J$10</f>
        <v>0</v>
      </c>
      <c r="AD1988" s="186">
        <f>'INFO'!$J$9</f>
        <v>0</v>
      </c>
      <c r="AE1988" s="186">
        <f>IF($G$1985&gt;0,10*$G$1985/D1988,0)</f>
        <v>0</v>
      </c>
    </row>
    <row r="1989" ht="15.35" customHeight="1">
      <c r="A1989" t="s" s="180">
        <v>509</v>
      </c>
      <c r="B1989" t="s" s="180">
        <v>309</v>
      </c>
      <c r="C1989" s="210">
        <v>10191</v>
      </c>
      <c r="D1989" s="182">
        <f>_xlfn.SUMIFS('MACROS'!Q1:Q87,'MACROS'!C1:C87,B1989)+_xlfn.SUMIFS('MACROS'!Q1:Q87,'MACROS'!C1:C87,"CH.VM.SHDTSET")</f>
        <v>0</v>
      </c>
      <c r="E1989" t="s" s="183">
        <v>9</v>
      </c>
      <c r="F1989" s="184">
        <f>VLOOKUP(B1989,'MACROS'!C1:T87,5,FALSE)</f>
        <v>157.5</v>
      </c>
      <c r="G1989" s="182">
        <f>_xlfn.SUMIFS('MACROS'!Q1:Q87,'MACROS'!C1:C87,B1989)</f>
        <v>0</v>
      </c>
      <c r="H1989" s="185">
        <f>F1989*G1989</f>
        <v>0</v>
      </c>
      <c r="I1989" s="186">
        <f>'INFO'!$D$6</f>
        <v>0</v>
      </c>
      <c r="J1989" s="186">
        <f>'INFO'!$D$7</f>
        <v>0</v>
      </c>
      <c r="K1989" t="s" s="187">
        <f>'INFO'!$D$8</f>
      </c>
      <c r="L1989" s="186">
        <f>'INFO'!$D$9</f>
        <v>0</v>
      </c>
      <c r="M1989" s="186">
        <f>'INFO'!$D$10</f>
        <v>0</v>
      </c>
      <c r="N1989" t="s" s="187">
        <f>'INFO'!$D$11</f>
      </c>
      <c r="O1989" s="186">
        <f>'INFO'!$D$13</f>
        <v>0</v>
      </c>
      <c r="P1989" s="186">
        <f>'INFO'!$D$14</f>
        <v>0</v>
      </c>
      <c r="Q1989" t="s" s="187">
        <f>'INFO'!$D$15</f>
      </c>
      <c r="R1989" s="188">
        <f>'INFO'!$D$17</f>
      </c>
      <c r="S1989" t="s" s="187">
        <f>'INFO'!$D$18</f>
      </c>
      <c r="T1989" t="s" s="187">
        <f>'INFO'!$D$19</f>
      </c>
      <c r="U1989" s="186">
        <f>'INFO'!$D$22</f>
        <v>0</v>
      </c>
      <c r="V1989" s="186">
        <f>'INFO'!$D$23</f>
        <v>0</v>
      </c>
      <c r="W1989" t="s" s="187">
        <f>'INFO'!$D$24</f>
      </c>
      <c r="X1989" s="186">
        <f>'INFO'!$D$25</f>
        <v>0</v>
      </c>
      <c r="Y1989" s="186">
        <f>'INFO'!$D$26</f>
        <v>0</v>
      </c>
      <c r="Z1989" s="186">
        <f>'INFO'!$D$27</f>
        <v>0</v>
      </c>
      <c r="AA1989" t="s" s="187">
        <f>'INFO'!$D$28</f>
      </c>
      <c r="AB1989" s="186">
        <f>'INFO'!$D$29</f>
        <v>0</v>
      </c>
      <c r="AC1989" s="189">
        <f>'INFO'!$J$10</f>
        <v>0</v>
      </c>
      <c r="AD1989" s="186">
        <f>'INFO'!$J$9</f>
        <v>0</v>
      </c>
      <c r="AE1989" s="186">
        <f>IF($G$1985&gt;0,10*$G$1985/D1989,0)</f>
        <v>0</v>
      </c>
    </row>
    <row r="1990" ht="15.35" customHeight="1">
      <c r="A1990" t="s" s="180">
        <v>510</v>
      </c>
      <c r="B1990" t="s" s="180">
        <v>311</v>
      </c>
      <c r="C1990" s="210">
        <v>10191</v>
      </c>
      <c r="D1990" s="182">
        <f>_xlfn.SUMIFS('MACROS'!Q1:Q87,'MACROS'!C1:C87,B1990)+_xlfn.SUMIFS('MACROS'!Q1:Q87,'MACROS'!C1:C87,"CH.VM.SHDTSET")</f>
        <v>0</v>
      </c>
      <c r="E1990" t="s" s="183">
        <v>9</v>
      </c>
      <c r="F1990" s="184">
        <f>VLOOKUP(B1990,'MACROS'!C1:T87,5,FALSE)</f>
        <v>191.5</v>
      </c>
      <c r="G1990" s="182">
        <f>_xlfn.SUMIFS('MACROS'!Q1:Q87,'MACROS'!C1:C87,B1990)</f>
        <v>0</v>
      </c>
      <c r="H1990" s="185">
        <f>F1990*G1990</f>
        <v>0</v>
      </c>
      <c r="I1990" s="186">
        <f>'INFO'!$D$6</f>
        <v>0</v>
      </c>
      <c r="J1990" s="186">
        <f>'INFO'!$D$7</f>
        <v>0</v>
      </c>
      <c r="K1990" t="s" s="187">
        <f>'INFO'!$D$8</f>
      </c>
      <c r="L1990" s="186">
        <f>'INFO'!$D$9</f>
        <v>0</v>
      </c>
      <c r="M1990" s="186">
        <f>'INFO'!$D$10</f>
        <v>0</v>
      </c>
      <c r="N1990" t="s" s="187">
        <f>'INFO'!$D$11</f>
      </c>
      <c r="O1990" s="186">
        <f>'INFO'!$D$13</f>
        <v>0</v>
      </c>
      <c r="P1990" s="186">
        <f>'INFO'!$D$14</f>
        <v>0</v>
      </c>
      <c r="Q1990" t="s" s="187">
        <f>'INFO'!$D$15</f>
      </c>
      <c r="R1990" s="188">
        <f>'INFO'!$D$17</f>
      </c>
      <c r="S1990" t="s" s="187">
        <f>'INFO'!$D$18</f>
      </c>
      <c r="T1990" t="s" s="187">
        <f>'INFO'!$D$19</f>
      </c>
      <c r="U1990" s="186">
        <f>'INFO'!$D$22</f>
        <v>0</v>
      </c>
      <c r="V1990" s="186">
        <f>'INFO'!$D$23</f>
        <v>0</v>
      </c>
      <c r="W1990" t="s" s="187">
        <f>'INFO'!$D$24</f>
      </c>
      <c r="X1990" s="186">
        <f>'INFO'!$D$25</f>
        <v>0</v>
      </c>
      <c r="Y1990" s="186">
        <f>'INFO'!$D$26</f>
        <v>0</v>
      </c>
      <c r="Z1990" s="186">
        <f>'INFO'!$D$27</f>
        <v>0</v>
      </c>
      <c r="AA1990" t="s" s="187">
        <f>'INFO'!$D$28</f>
      </c>
      <c r="AB1990" s="186">
        <f>'INFO'!$D$29</f>
        <v>0</v>
      </c>
      <c r="AC1990" s="189">
        <f>'INFO'!$J$10</f>
        <v>0</v>
      </c>
      <c r="AD1990" s="186">
        <f>'INFO'!$J$9</f>
        <v>0</v>
      </c>
      <c r="AE1990" s="186">
        <f>IF($G$1985&gt;0,10*$G$1985/D1990,0)</f>
        <v>0</v>
      </c>
    </row>
    <row r="1991" ht="15.35" customHeight="1">
      <c r="A1991" t="s" s="180">
        <v>511</v>
      </c>
      <c r="B1991" t="s" s="180">
        <v>313</v>
      </c>
      <c r="C1991" s="210">
        <v>10191</v>
      </c>
      <c r="D1991" s="182">
        <f>_xlfn.SUMIFS('MACROS'!Q1:Q87,'MACROS'!C1:C87,B1991)+_xlfn.SUMIFS('MACROS'!Q1:Q87,'MACROS'!C1:C87,"CH.VM.SHDTSET")</f>
        <v>0</v>
      </c>
      <c r="E1991" t="s" s="183">
        <v>9</v>
      </c>
      <c r="F1991" s="184">
        <f>VLOOKUP(B1991,'MACROS'!C1:T87,5,FALSE)</f>
        <v>148</v>
      </c>
      <c r="G1991" s="182">
        <f>_xlfn.SUMIFS('MACROS'!Q1:Q87,'MACROS'!C1:C87,B1991)</f>
        <v>0</v>
      </c>
      <c r="H1991" s="185">
        <f>F1991*G1991</f>
        <v>0</v>
      </c>
      <c r="I1991" s="186">
        <f>'INFO'!$D$6</f>
        <v>0</v>
      </c>
      <c r="J1991" s="186">
        <f>'INFO'!$D$7</f>
        <v>0</v>
      </c>
      <c r="K1991" t="s" s="187">
        <f>'INFO'!$D$8</f>
      </c>
      <c r="L1991" s="186">
        <f>'INFO'!$D$9</f>
        <v>0</v>
      </c>
      <c r="M1991" s="186">
        <f>'INFO'!$D$10</f>
        <v>0</v>
      </c>
      <c r="N1991" t="s" s="187">
        <f>'INFO'!$D$11</f>
      </c>
      <c r="O1991" s="186">
        <f>'INFO'!$D$13</f>
        <v>0</v>
      </c>
      <c r="P1991" s="186">
        <f>'INFO'!$D$14</f>
        <v>0</v>
      </c>
      <c r="Q1991" t="s" s="187">
        <f>'INFO'!$D$15</f>
      </c>
      <c r="R1991" s="188">
        <f>'INFO'!$D$17</f>
      </c>
      <c r="S1991" t="s" s="187">
        <f>'INFO'!$D$18</f>
      </c>
      <c r="T1991" t="s" s="187">
        <f>'INFO'!$D$19</f>
      </c>
      <c r="U1991" s="186">
        <f>'INFO'!$D$22</f>
        <v>0</v>
      </c>
      <c r="V1991" s="186">
        <f>'INFO'!$D$23</f>
        <v>0</v>
      </c>
      <c r="W1991" t="s" s="187">
        <f>'INFO'!$D$24</f>
      </c>
      <c r="X1991" s="186">
        <f>'INFO'!$D$25</f>
        <v>0</v>
      </c>
      <c r="Y1991" s="186">
        <f>'INFO'!$D$26</f>
        <v>0</v>
      </c>
      <c r="Z1991" s="186">
        <f>'INFO'!$D$27</f>
        <v>0</v>
      </c>
      <c r="AA1991" t="s" s="187">
        <f>'INFO'!$D$28</f>
      </c>
      <c r="AB1991" s="186">
        <f>'INFO'!$D$29</f>
        <v>0</v>
      </c>
      <c r="AC1991" s="189">
        <f>'INFO'!$J$10</f>
        <v>0</v>
      </c>
      <c r="AD1991" s="186">
        <f>'INFO'!$J$9</f>
        <v>0</v>
      </c>
      <c r="AE1991" s="186">
        <f>IF($G$1985&gt;0,10*$G$1985/D1991,0)</f>
        <v>0</v>
      </c>
    </row>
    <row r="1992" ht="15.35" customHeight="1">
      <c r="A1992" t="s" s="180">
        <v>512</v>
      </c>
      <c r="B1992" t="s" s="180">
        <v>315</v>
      </c>
      <c r="C1992" s="210">
        <v>10191</v>
      </c>
      <c r="D1992" s="182">
        <f>_xlfn.SUMIFS('MACROS'!Q1:Q87,'MACROS'!C1:C87,B1992)+_xlfn.SUMIFS('MACROS'!Q1:Q87,'MACROS'!C1:C87,"CH.VM.SHDTSET")</f>
        <v>0</v>
      </c>
      <c r="E1992" t="s" s="183">
        <v>9</v>
      </c>
      <c r="F1992" s="184">
        <f>VLOOKUP(B1992,'MACROS'!C1:T87,5,FALSE)</f>
        <v>154.5</v>
      </c>
      <c r="G1992" s="182">
        <f>_xlfn.SUMIFS('MACROS'!Q1:Q87,'MACROS'!C1:C87,B1992)</f>
        <v>0</v>
      </c>
      <c r="H1992" s="185">
        <f>F1992*G1992</f>
        <v>0</v>
      </c>
      <c r="I1992" s="186">
        <f>'INFO'!$D$6</f>
        <v>0</v>
      </c>
      <c r="J1992" s="186">
        <f>'INFO'!$D$7</f>
        <v>0</v>
      </c>
      <c r="K1992" t="s" s="187">
        <f>'INFO'!$D$8</f>
      </c>
      <c r="L1992" s="186">
        <f>'INFO'!$D$9</f>
        <v>0</v>
      </c>
      <c r="M1992" s="186">
        <f>'INFO'!$D$10</f>
        <v>0</v>
      </c>
      <c r="N1992" t="s" s="187">
        <f>'INFO'!$D$11</f>
      </c>
      <c r="O1992" s="186">
        <f>'INFO'!$D$13</f>
        <v>0</v>
      </c>
      <c r="P1992" s="186">
        <f>'INFO'!$D$14</f>
        <v>0</v>
      </c>
      <c r="Q1992" t="s" s="187">
        <f>'INFO'!$D$15</f>
      </c>
      <c r="R1992" s="188">
        <f>'INFO'!$D$17</f>
      </c>
      <c r="S1992" t="s" s="187">
        <f>'INFO'!$D$18</f>
      </c>
      <c r="T1992" t="s" s="187">
        <f>'INFO'!$D$19</f>
      </c>
      <c r="U1992" s="186">
        <f>'INFO'!$D$22</f>
        <v>0</v>
      </c>
      <c r="V1992" s="186">
        <f>'INFO'!$D$23</f>
        <v>0</v>
      </c>
      <c r="W1992" t="s" s="187">
        <f>'INFO'!$D$24</f>
      </c>
      <c r="X1992" s="186">
        <f>'INFO'!$D$25</f>
        <v>0</v>
      </c>
      <c r="Y1992" s="186">
        <f>'INFO'!$D$26</f>
        <v>0</v>
      </c>
      <c r="Z1992" s="186">
        <f>'INFO'!$D$27</f>
        <v>0</v>
      </c>
      <c r="AA1992" t="s" s="187">
        <f>'INFO'!$D$28</f>
      </c>
      <c r="AB1992" s="186">
        <f>'INFO'!$D$29</f>
        <v>0</v>
      </c>
      <c r="AC1992" s="189">
        <f>'INFO'!$J$10</f>
        <v>0</v>
      </c>
      <c r="AD1992" s="186">
        <f>'INFO'!$J$9</f>
        <v>0</v>
      </c>
      <c r="AE1992" s="186">
        <f>IF($G$1985&gt;0,10*$G$1985/D1992,0)</f>
        <v>0</v>
      </c>
    </row>
    <row r="1993" ht="15.35" customHeight="1">
      <c r="A1993" t="s" s="180">
        <v>513</v>
      </c>
      <c r="B1993" t="s" s="180">
        <v>317</v>
      </c>
      <c r="C1993" s="210">
        <v>10191</v>
      </c>
      <c r="D1993" s="182">
        <f>_xlfn.SUMIFS('MACROS'!Q1:Q87,'MACROS'!C1:C87,B1993)+_xlfn.SUMIFS('MACROS'!Q1:Q87,'MACROS'!C1:C87,"CH.VM.SHDTSET")</f>
        <v>0</v>
      </c>
      <c r="E1993" t="s" s="183">
        <v>9</v>
      </c>
      <c r="F1993" s="184">
        <f>VLOOKUP(B1993,'MACROS'!C1:T87,5,FALSE)</f>
        <v>143</v>
      </c>
      <c r="G1993" s="182">
        <f>_xlfn.SUMIFS('MACROS'!Q1:Q87,'MACROS'!C1:C87,B1993)</f>
        <v>0</v>
      </c>
      <c r="H1993" s="185">
        <f>F1993*G1993</f>
        <v>0</v>
      </c>
      <c r="I1993" s="186">
        <f>'INFO'!$D$6</f>
        <v>0</v>
      </c>
      <c r="J1993" s="186">
        <f>'INFO'!$D$7</f>
        <v>0</v>
      </c>
      <c r="K1993" t="s" s="187">
        <f>'INFO'!$D$8</f>
      </c>
      <c r="L1993" s="186">
        <f>'INFO'!$D$9</f>
        <v>0</v>
      </c>
      <c r="M1993" s="186">
        <f>'INFO'!$D$10</f>
        <v>0</v>
      </c>
      <c r="N1993" t="s" s="187">
        <f>'INFO'!$D$11</f>
      </c>
      <c r="O1993" s="186">
        <f>'INFO'!$D$13</f>
        <v>0</v>
      </c>
      <c r="P1993" s="186">
        <f>'INFO'!$D$14</f>
        <v>0</v>
      </c>
      <c r="Q1993" t="s" s="187">
        <f>'INFO'!$D$15</f>
      </c>
      <c r="R1993" s="188">
        <f>'INFO'!$D$17</f>
      </c>
      <c r="S1993" t="s" s="187">
        <f>'INFO'!$D$18</f>
      </c>
      <c r="T1993" t="s" s="187">
        <f>'INFO'!$D$19</f>
      </c>
      <c r="U1993" s="186">
        <f>'INFO'!$D$22</f>
        <v>0</v>
      </c>
      <c r="V1993" s="186">
        <f>'INFO'!$D$23</f>
        <v>0</v>
      </c>
      <c r="W1993" t="s" s="187">
        <f>'INFO'!$D$24</f>
      </c>
      <c r="X1993" s="186">
        <f>'INFO'!$D$25</f>
        <v>0</v>
      </c>
      <c r="Y1993" s="186">
        <f>'INFO'!$D$26</f>
        <v>0</v>
      </c>
      <c r="Z1993" s="186">
        <f>'INFO'!$D$27</f>
        <v>0</v>
      </c>
      <c r="AA1993" t="s" s="187">
        <f>'INFO'!$D$28</f>
      </c>
      <c r="AB1993" s="186">
        <f>'INFO'!$D$29</f>
        <v>0</v>
      </c>
      <c r="AC1993" s="189">
        <f>'INFO'!$J$10</f>
        <v>0</v>
      </c>
      <c r="AD1993" s="186">
        <f>'INFO'!$J$9</f>
        <v>0</v>
      </c>
      <c r="AE1993" s="186">
        <f>IF($G$1985&gt;0,10*$G$1985/D1993,0)</f>
        <v>0</v>
      </c>
    </row>
    <row r="1994" ht="15.35" customHeight="1">
      <c r="A1994" t="s" s="180">
        <v>514</v>
      </c>
      <c r="B1994" t="s" s="180">
        <v>319</v>
      </c>
      <c r="C1994" s="210">
        <v>10191</v>
      </c>
      <c r="D1994" s="182">
        <f>_xlfn.SUMIFS('MACROS'!Q1:Q87,'MACROS'!C1:C87,B1994)+_xlfn.SUMIFS('MACROS'!Q1:Q87,'MACROS'!C1:C87,"CH.VM.SHDTSET")</f>
        <v>0</v>
      </c>
      <c r="E1994" t="s" s="183">
        <v>9</v>
      </c>
      <c r="F1994" s="184">
        <f>VLOOKUP(B1994,'MACROS'!C1:T87,5,FALSE)</f>
        <v>174.5</v>
      </c>
      <c r="G1994" s="182">
        <f>_xlfn.SUMIFS('MACROS'!Q1:Q87,'MACROS'!C1:C87,B1994)</f>
        <v>0</v>
      </c>
      <c r="H1994" s="185">
        <f>F1994*G1994</f>
        <v>0</v>
      </c>
      <c r="I1994" s="186">
        <f>'INFO'!$D$6</f>
        <v>0</v>
      </c>
      <c r="J1994" s="186">
        <f>'INFO'!$D$7</f>
        <v>0</v>
      </c>
      <c r="K1994" t="s" s="187">
        <f>'INFO'!$D$8</f>
      </c>
      <c r="L1994" s="186">
        <f>'INFO'!$D$9</f>
        <v>0</v>
      </c>
      <c r="M1994" s="186">
        <f>'INFO'!$D$10</f>
        <v>0</v>
      </c>
      <c r="N1994" t="s" s="187">
        <f>'INFO'!$D$11</f>
      </c>
      <c r="O1994" s="186">
        <f>'INFO'!$D$13</f>
        <v>0</v>
      </c>
      <c r="P1994" s="186">
        <f>'INFO'!$D$14</f>
        <v>0</v>
      </c>
      <c r="Q1994" t="s" s="187">
        <f>'INFO'!$D$15</f>
      </c>
      <c r="R1994" s="188">
        <f>'INFO'!$D$17</f>
      </c>
      <c r="S1994" t="s" s="187">
        <f>'INFO'!$D$18</f>
      </c>
      <c r="T1994" t="s" s="187">
        <f>'INFO'!$D$19</f>
      </c>
      <c r="U1994" s="186">
        <f>'INFO'!$D$22</f>
        <v>0</v>
      </c>
      <c r="V1994" s="186">
        <f>'INFO'!$D$23</f>
        <v>0</v>
      </c>
      <c r="W1994" t="s" s="187">
        <f>'INFO'!$D$24</f>
      </c>
      <c r="X1994" s="186">
        <f>'INFO'!$D$25</f>
        <v>0</v>
      </c>
      <c r="Y1994" s="186">
        <f>'INFO'!$D$26</f>
        <v>0</v>
      </c>
      <c r="Z1994" s="186">
        <f>'INFO'!$D$27</f>
        <v>0</v>
      </c>
      <c r="AA1994" t="s" s="187">
        <f>'INFO'!$D$28</f>
      </c>
      <c r="AB1994" s="186">
        <f>'INFO'!$D$29</f>
        <v>0</v>
      </c>
      <c r="AC1994" s="189">
        <f>'INFO'!$J$10</f>
        <v>0</v>
      </c>
      <c r="AD1994" s="186">
        <f>'INFO'!$J$9</f>
        <v>0</v>
      </c>
      <c r="AE1994" s="186">
        <f>IF($G$1985&gt;0,10*$G$1985/D1994,0)</f>
        <v>0</v>
      </c>
    </row>
    <row r="1995" ht="15.35" customHeight="1">
      <c r="A1995" t="s" s="180">
        <v>515</v>
      </c>
      <c r="B1995" t="s" s="180">
        <v>321</v>
      </c>
      <c r="C1995" s="210">
        <v>10191</v>
      </c>
      <c r="D1995" s="182">
        <f>_xlfn.SUMIFS('MACROS'!Q1:Q87,'MACROS'!C1:C87,B1995)+_xlfn.SUMIFS('MACROS'!Q1:Q87,'MACROS'!C1:C87,"CH.VM.SHDTSET")</f>
        <v>0</v>
      </c>
      <c r="E1995" t="s" s="183">
        <v>9</v>
      </c>
      <c r="F1995" s="184">
        <f>VLOOKUP(B1995,'MACROS'!C1:T87,5,FALSE)</f>
        <v>138</v>
      </c>
      <c r="G1995" s="182">
        <f>_xlfn.SUMIFS('MACROS'!Q1:Q87,'MACROS'!C1:C87,B1995)</f>
        <v>0</v>
      </c>
      <c r="H1995" s="185">
        <f>F1995*G1995</f>
        <v>0</v>
      </c>
      <c r="I1995" s="186">
        <f>'INFO'!$D$6</f>
        <v>0</v>
      </c>
      <c r="J1995" s="186">
        <f>'INFO'!$D$7</f>
        <v>0</v>
      </c>
      <c r="K1995" t="s" s="187">
        <f>'INFO'!$D$8</f>
      </c>
      <c r="L1995" s="186">
        <f>'INFO'!$D$9</f>
        <v>0</v>
      </c>
      <c r="M1995" s="186">
        <f>'INFO'!$D$10</f>
        <v>0</v>
      </c>
      <c r="N1995" t="s" s="187">
        <f>'INFO'!$D$11</f>
      </c>
      <c r="O1995" s="186">
        <f>'INFO'!$D$13</f>
        <v>0</v>
      </c>
      <c r="P1995" s="186">
        <f>'INFO'!$D$14</f>
        <v>0</v>
      </c>
      <c r="Q1995" t="s" s="187">
        <f>'INFO'!$D$15</f>
      </c>
      <c r="R1995" s="188">
        <f>'INFO'!$D$17</f>
      </c>
      <c r="S1995" t="s" s="187">
        <f>'INFO'!$D$18</f>
      </c>
      <c r="T1995" t="s" s="187">
        <f>'INFO'!$D$19</f>
      </c>
      <c r="U1995" s="186">
        <f>'INFO'!$D$22</f>
        <v>0</v>
      </c>
      <c r="V1995" s="186">
        <f>'INFO'!$D$23</f>
        <v>0</v>
      </c>
      <c r="W1995" t="s" s="187">
        <f>'INFO'!$D$24</f>
      </c>
      <c r="X1995" s="186">
        <f>'INFO'!$D$25</f>
        <v>0</v>
      </c>
      <c r="Y1995" s="186">
        <f>'INFO'!$D$26</f>
        <v>0</v>
      </c>
      <c r="Z1995" s="186">
        <f>'INFO'!$D$27</f>
        <v>0</v>
      </c>
      <c r="AA1995" t="s" s="187">
        <f>'INFO'!$D$28</f>
      </c>
      <c r="AB1995" s="186">
        <f>'INFO'!$D$29</f>
        <v>0</v>
      </c>
      <c r="AC1995" s="189">
        <f>'INFO'!$J$10</f>
        <v>0</v>
      </c>
      <c r="AD1995" s="186">
        <f>'INFO'!$J$9</f>
        <v>0</v>
      </c>
      <c r="AE1995" s="186">
        <f>IF($G$1985&gt;0,10*$G$1985/D1995,0)</f>
        <v>0</v>
      </c>
    </row>
    <row r="1996" ht="15.35" customHeight="1">
      <c r="A1996" t="s" s="180">
        <v>516</v>
      </c>
      <c r="B1996" t="s" s="180">
        <v>323</v>
      </c>
      <c r="C1996" s="210">
        <v>10191</v>
      </c>
      <c r="D1996" s="182">
        <f>_xlfn.SUMIFS('MACROS'!Q1:Q87,'MACROS'!C1:C87,B1996)+_xlfn.SUMIFS('MACROS'!Q1:Q87,'MACROS'!C1:C87,"CH.VM.SHDTSET")</f>
        <v>0</v>
      </c>
      <c r="E1996" t="s" s="183">
        <v>9</v>
      </c>
      <c r="F1996" s="184">
        <f>VLOOKUP(B1996,'MACROS'!C1:T87,5,FALSE)</f>
        <v>154</v>
      </c>
      <c r="G1996" s="182">
        <f>_xlfn.SUMIFS('MACROS'!Q1:Q87,'MACROS'!C1:C87,B1996)</f>
        <v>0</v>
      </c>
      <c r="H1996" s="185">
        <f>F1996*G1996</f>
        <v>0</v>
      </c>
      <c r="I1996" s="186">
        <f>'INFO'!$D$6</f>
        <v>0</v>
      </c>
      <c r="J1996" s="186">
        <f>'INFO'!$D$7</f>
        <v>0</v>
      </c>
      <c r="K1996" t="s" s="187">
        <f>'INFO'!$D$8</f>
      </c>
      <c r="L1996" s="186">
        <f>'INFO'!$D$9</f>
        <v>0</v>
      </c>
      <c r="M1996" s="186">
        <f>'INFO'!$D$10</f>
        <v>0</v>
      </c>
      <c r="N1996" t="s" s="187">
        <f>'INFO'!$D$11</f>
      </c>
      <c r="O1996" s="186">
        <f>'INFO'!$D$13</f>
        <v>0</v>
      </c>
      <c r="P1996" s="186">
        <f>'INFO'!$D$14</f>
        <v>0</v>
      </c>
      <c r="Q1996" t="s" s="187">
        <f>'INFO'!$D$15</f>
      </c>
      <c r="R1996" s="188">
        <f>'INFO'!$D$17</f>
      </c>
      <c r="S1996" t="s" s="187">
        <f>'INFO'!$D$18</f>
      </c>
      <c r="T1996" t="s" s="187">
        <f>'INFO'!$D$19</f>
      </c>
      <c r="U1996" s="186">
        <f>'INFO'!$D$22</f>
        <v>0</v>
      </c>
      <c r="V1996" s="186">
        <f>'INFO'!$D$23</f>
        <v>0</v>
      </c>
      <c r="W1996" t="s" s="187">
        <f>'INFO'!$D$24</f>
      </c>
      <c r="X1996" s="186">
        <f>'INFO'!$D$25</f>
        <v>0</v>
      </c>
      <c r="Y1996" s="186">
        <f>'INFO'!$D$26</f>
        <v>0</v>
      </c>
      <c r="Z1996" s="186">
        <f>'INFO'!$D$27</f>
        <v>0</v>
      </c>
      <c r="AA1996" t="s" s="187">
        <f>'INFO'!$D$28</f>
      </c>
      <c r="AB1996" s="186">
        <f>'INFO'!$D$29</f>
        <v>0</v>
      </c>
      <c r="AC1996" s="189">
        <f>'INFO'!$J$10</f>
        <v>0</v>
      </c>
      <c r="AD1996" s="186">
        <f>'INFO'!$J$9</f>
        <v>0</v>
      </c>
      <c r="AE1996" s="186">
        <f>IF($G$1985&gt;0,10*$G$1985/D1996,0)</f>
        <v>0</v>
      </c>
    </row>
    <row r="1997" ht="15.35" customHeight="1">
      <c r="A1997" t="s" s="180">
        <v>517</v>
      </c>
      <c r="B1997" t="s" s="180">
        <v>325</v>
      </c>
      <c r="C1997" s="210">
        <v>10191</v>
      </c>
      <c r="D1997" s="182">
        <f>_xlfn.SUMIFS('MACROS'!Q1:Q87,'MACROS'!C1:C87,B1997)+_xlfn.SUMIFS('MACROS'!Q1:Q87,'MACROS'!C1:C87,"CH.VM.SHDTSET")</f>
        <v>0</v>
      </c>
      <c r="E1997" t="s" s="183">
        <v>9</v>
      </c>
      <c r="F1997" s="184">
        <f>VLOOKUP(B1997,'MACROS'!C1:T87,5,FALSE)</f>
        <v>196.5</v>
      </c>
      <c r="G1997" s="182">
        <f>_xlfn.SUMIFS('MACROS'!Q1:Q87,'MACROS'!C1:C87,B1997)</f>
        <v>0</v>
      </c>
      <c r="H1997" s="185">
        <f>F1997*G1997</f>
        <v>0</v>
      </c>
      <c r="I1997" s="186">
        <f>'INFO'!$D$6</f>
        <v>0</v>
      </c>
      <c r="J1997" s="186">
        <f>'INFO'!$D$7</f>
        <v>0</v>
      </c>
      <c r="K1997" t="s" s="187">
        <f>'INFO'!$D$8</f>
      </c>
      <c r="L1997" s="186">
        <f>'INFO'!$D$9</f>
        <v>0</v>
      </c>
      <c r="M1997" s="186">
        <f>'INFO'!$D$10</f>
        <v>0</v>
      </c>
      <c r="N1997" t="s" s="187">
        <f>'INFO'!$D$11</f>
      </c>
      <c r="O1997" s="186">
        <f>'INFO'!$D$13</f>
        <v>0</v>
      </c>
      <c r="P1997" s="186">
        <f>'INFO'!$D$14</f>
        <v>0</v>
      </c>
      <c r="Q1997" t="s" s="187">
        <f>'INFO'!$D$15</f>
      </c>
      <c r="R1997" s="188">
        <f>'INFO'!$D$17</f>
      </c>
      <c r="S1997" t="s" s="187">
        <f>'INFO'!$D$18</f>
      </c>
      <c r="T1997" t="s" s="187">
        <f>'INFO'!$D$19</f>
      </c>
      <c r="U1997" s="186">
        <f>'INFO'!$D$22</f>
        <v>0</v>
      </c>
      <c r="V1997" s="186">
        <f>'INFO'!$D$23</f>
        <v>0</v>
      </c>
      <c r="W1997" t="s" s="187">
        <f>'INFO'!$D$24</f>
      </c>
      <c r="X1997" s="186">
        <f>'INFO'!$D$25</f>
        <v>0</v>
      </c>
      <c r="Y1997" s="186">
        <f>'INFO'!$D$26</f>
        <v>0</v>
      </c>
      <c r="Z1997" s="186">
        <f>'INFO'!$D$27</f>
        <v>0</v>
      </c>
      <c r="AA1997" t="s" s="187">
        <f>'INFO'!$D$28</f>
      </c>
      <c r="AB1997" s="186">
        <f>'INFO'!$D$29</f>
        <v>0</v>
      </c>
      <c r="AC1997" s="189">
        <f>'INFO'!$J$10</f>
        <v>0</v>
      </c>
      <c r="AD1997" s="186">
        <f>'INFO'!$J$9</f>
        <v>0</v>
      </c>
      <c r="AE1997" s="186">
        <f>IF($G$1985&gt;0,10*$G$1985/D1997,0)</f>
        <v>0</v>
      </c>
    </row>
    <row r="1998" ht="15.35" customHeight="1">
      <c r="A1998" t="s" s="180">
        <v>518</v>
      </c>
      <c r="B1998" t="s" s="180">
        <v>327</v>
      </c>
      <c r="C1998" s="210">
        <v>10191</v>
      </c>
      <c r="D1998" s="182">
        <f>_xlfn.SUMIFS('MACROS'!Q1:Q87,'MACROS'!C1:C87,B1998)+_xlfn.SUMIFS('MACROS'!Q1:Q87,'MACROS'!C1:C87,"CH.VM.SHDTSET")</f>
        <v>0</v>
      </c>
      <c r="E1998" t="s" s="183">
        <v>9</v>
      </c>
      <c r="F1998" s="184">
        <f>VLOOKUP(B1998,'MACROS'!C1:T87,5,FALSE)</f>
        <v>166</v>
      </c>
      <c r="G1998" s="182">
        <f>_xlfn.SUMIFS('MACROS'!Q1:Q87,'MACROS'!C1:C87,B1998)</f>
        <v>0</v>
      </c>
      <c r="H1998" s="185">
        <f>F1998*G1998</f>
        <v>0</v>
      </c>
      <c r="I1998" s="186">
        <f>'INFO'!$D$6</f>
        <v>0</v>
      </c>
      <c r="J1998" s="186">
        <f>'INFO'!$D$7</f>
        <v>0</v>
      </c>
      <c r="K1998" t="s" s="187">
        <f>'INFO'!$D$8</f>
      </c>
      <c r="L1998" s="186">
        <f>'INFO'!$D$9</f>
        <v>0</v>
      </c>
      <c r="M1998" s="186">
        <f>'INFO'!$D$10</f>
        <v>0</v>
      </c>
      <c r="N1998" t="s" s="187">
        <f>'INFO'!$D$11</f>
      </c>
      <c r="O1998" s="186">
        <f>'INFO'!$D$13</f>
        <v>0</v>
      </c>
      <c r="P1998" s="186">
        <f>'INFO'!$D$14</f>
        <v>0</v>
      </c>
      <c r="Q1998" t="s" s="187">
        <f>'INFO'!$D$15</f>
      </c>
      <c r="R1998" s="188">
        <f>'INFO'!$D$17</f>
      </c>
      <c r="S1998" t="s" s="187">
        <f>'INFO'!$D$18</f>
      </c>
      <c r="T1998" t="s" s="187">
        <f>'INFO'!$D$19</f>
      </c>
      <c r="U1998" s="186">
        <f>'INFO'!$D$22</f>
        <v>0</v>
      </c>
      <c r="V1998" s="186">
        <f>'INFO'!$D$23</f>
        <v>0</v>
      </c>
      <c r="W1998" t="s" s="187">
        <f>'INFO'!$D$24</f>
      </c>
      <c r="X1998" s="186">
        <f>'INFO'!$D$25</f>
        <v>0</v>
      </c>
      <c r="Y1998" s="186">
        <f>'INFO'!$D$26</f>
        <v>0</v>
      </c>
      <c r="Z1998" s="186">
        <f>'INFO'!$D$27</f>
        <v>0</v>
      </c>
      <c r="AA1998" t="s" s="187">
        <f>'INFO'!$D$28</f>
      </c>
      <c r="AB1998" s="186">
        <f>'INFO'!$D$29</f>
        <v>0</v>
      </c>
      <c r="AC1998" s="189">
        <f>'INFO'!$J$10</f>
        <v>0</v>
      </c>
      <c r="AD1998" s="186">
        <f>'INFO'!$J$9</f>
        <v>0</v>
      </c>
      <c r="AE1998" s="186">
        <f>IF($G$1985&gt;0,10*$G$1985/D1998,0)</f>
        <v>0</v>
      </c>
    </row>
    <row r="1999" ht="15.35" customHeight="1">
      <c r="A1999" t="s" s="187">
        <v>519</v>
      </c>
      <c r="B1999" t="s" s="180">
        <v>329</v>
      </c>
      <c r="C1999" s="210">
        <v>10191</v>
      </c>
      <c r="D1999" s="182">
        <f>_xlfn.SUMIFS('MACROS'!Q1:Q87,'MACROS'!C1:C87,B1999)+_xlfn.SUMIFS('MACROS'!Q1:Q87,'MACROS'!C1:C87,"CH.VM.SHDTSET")</f>
        <v>0</v>
      </c>
      <c r="E1999" t="s" s="183">
        <v>9</v>
      </c>
      <c r="F1999" s="184">
        <f>VLOOKUP(B1999,'MACROS'!C1:T87,5,FALSE)</f>
        <v>177.5</v>
      </c>
      <c r="G1999" s="182">
        <f>_xlfn.SUMIFS('MACROS'!Q1:Q87,'MACROS'!C1:C87,B1999)</f>
        <v>0</v>
      </c>
      <c r="H1999" s="185">
        <f>F1999*G1999</f>
        <v>0</v>
      </c>
      <c r="I1999" s="186">
        <f>'INFO'!$D$6</f>
        <v>0</v>
      </c>
      <c r="J1999" s="186">
        <f>'INFO'!$D$7</f>
        <v>0</v>
      </c>
      <c r="K1999" t="s" s="187">
        <f>'INFO'!$D$8</f>
      </c>
      <c r="L1999" s="186">
        <f>'INFO'!$D$9</f>
        <v>0</v>
      </c>
      <c r="M1999" s="186">
        <f>'INFO'!$D$10</f>
        <v>0</v>
      </c>
      <c r="N1999" t="s" s="187">
        <f>'INFO'!$D$11</f>
      </c>
      <c r="O1999" s="186">
        <f>'INFO'!$D$13</f>
        <v>0</v>
      </c>
      <c r="P1999" s="186">
        <f>'INFO'!$D$14</f>
        <v>0</v>
      </c>
      <c r="Q1999" t="s" s="187">
        <f>'INFO'!$D$15</f>
      </c>
      <c r="R1999" s="188">
        <f>'INFO'!$D$17</f>
      </c>
      <c r="S1999" t="s" s="187">
        <f>'INFO'!$D$18</f>
      </c>
      <c r="T1999" t="s" s="187">
        <f>'INFO'!$D$19</f>
      </c>
      <c r="U1999" s="186">
        <f>'INFO'!$D$22</f>
        <v>0</v>
      </c>
      <c r="V1999" s="186">
        <f>'INFO'!$D$23</f>
        <v>0</v>
      </c>
      <c r="W1999" t="s" s="187">
        <f>'INFO'!$D$24</f>
      </c>
      <c r="X1999" s="186">
        <f>'INFO'!$D$25</f>
        <v>0</v>
      </c>
      <c r="Y1999" s="186">
        <f>'INFO'!$D$26</f>
        <v>0</v>
      </c>
      <c r="Z1999" s="186">
        <f>'INFO'!$D$27</f>
        <v>0</v>
      </c>
      <c r="AA1999" t="s" s="187">
        <f>'INFO'!$D$28</f>
      </c>
      <c r="AB1999" s="186">
        <f>'INFO'!$D$29</f>
        <v>0</v>
      </c>
      <c r="AC1999" s="189">
        <f>'INFO'!$J$10</f>
        <v>0</v>
      </c>
      <c r="AD1999" s="186">
        <f>'INFO'!$J$9</f>
        <v>0</v>
      </c>
      <c r="AE1999" s="191">
        <f>IF($G$1985&gt;0,10*$G$1985/D1999,0)</f>
        <v>0</v>
      </c>
    </row>
    <row r="2000" ht="15.35" customHeight="1">
      <c r="A2000" t="s" s="192">
        <v>520</v>
      </c>
      <c r="B2000" t="s" s="202">
        <v>116</v>
      </c>
      <c r="C2000" s="203">
        <v>10189</v>
      </c>
      <c r="D2000" s="169"/>
      <c r="E2000" t="s" s="194">
        <v>9</v>
      </c>
      <c r="F2000" s="195">
        <f>VLOOKUP(B2000,'HOLDS'!C1:T155,5,FALSE)</f>
        <v>4405.5</v>
      </c>
      <c r="G2000" s="172">
        <f>_xlfn.SUMIFS('HOLDS'!Q1:Q155,'HOLDS'!C1:C155,B2000)</f>
        <v>0</v>
      </c>
      <c r="H2000" s="196">
        <f>F2000*G2000</f>
        <v>0</v>
      </c>
      <c r="I2000" s="197">
        <f>'INFO'!$D$6</f>
        <v>0</v>
      </c>
      <c r="J2000" s="197">
        <f>'INFO'!$D$7</f>
        <v>0</v>
      </c>
      <c r="K2000" t="s" s="198">
        <f>'INFO'!$D$8</f>
      </c>
      <c r="L2000" s="197">
        <f>'INFO'!$D$9</f>
        <v>0</v>
      </c>
      <c r="M2000" s="197">
        <f>'INFO'!$D$10</f>
        <v>0</v>
      </c>
      <c r="N2000" t="s" s="198">
        <f>'INFO'!$D$11</f>
      </c>
      <c r="O2000" s="197">
        <f>'INFO'!$D$13</f>
        <v>0</v>
      </c>
      <c r="P2000" s="197">
        <f>'INFO'!$D$14</f>
        <v>0</v>
      </c>
      <c r="Q2000" t="s" s="198">
        <f>'INFO'!$D$15</f>
      </c>
      <c r="R2000" s="199">
        <f>'INFO'!$D$17</f>
      </c>
      <c r="S2000" t="s" s="198">
        <f>'INFO'!$D$18</f>
      </c>
      <c r="T2000" t="s" s="198">
        <f>'INFO'!$D$19</f>
      </c>
      <c r="U2000" s="197">
        <f>'INFO'!$D$22</f>
        <v>0</v>
      </c>
      <c r="V2000" s="197">
        <f>'INFO'!$D$23</f>
        <v>0</v>
      </c>
      <c r="W2000" t="s" s="198">
        <f>'INFO'!$D$24</f>
      </c>
      <c r="X2000" s="197">
        <f>'INFO'!$D$25</f>
        <v>0</v>
      </c>
      <c r="Y2000" s="197">
        <f>'INFO'!$D$26</f>
        <v>0</v>
      </c>
      <c r="Z2000" s="197">
        <f>'INFO'!$D$27</f>
        <v>0</v>
      </c>
      <c r="AA2000" t="s" s="198">
        <f>'INFO'!$D$28</f>
      </c>
      <c r="AB2000" s="197">
        <f>'INFO'!$D$29</f>
        <v>0</v>
      </c>
      <c r="AC2000" s="200">
        <f>'INFO'!$J$10</f>
        <v>0</v>
      </c>
      <c r="AD2000" s="201">
        <f>'INFO'!$J$9</f>
        <v>0</v>
      </c>
      <c r="AE2000" s="179"/>
    </row>
    <row r="2001" ht="15.35" customHeight="1">
      <c r="A2001" t="s" s="180">
        <v>521</v>
      </c>
      <c r="B2001" t="s" s="180">
        <v>118</v>
      </c>
      <c r="C2001" s="181">
        <v>10189</v>
      </c>
      <c r="D2001" s="182">
        <f>_xlfn.SUMIFS('HOLDS'!Q1:Q155,'HOLDS'!C1:C155,B2001)+_xlfn.SUMIFS('HOLDS'!Q1:Q155,'HOLDS'!C1:C155,"CH.GR.MISET")</f>
        <v>0</v>
      </c>
      <c r="E2001" t="s" s="183">
        <v>9</v>
      </c>
      <c r="F2001" s="184">
        <f>VLOOKUP(B2001,'HOLDS'!C1:T155,5,FALSE)</f>
        <v>150</v>
      </c>
      <c r="G2001" s="182">
        <f>_xlfn.SUMIFS('HOLDS'!Q1:Q155,'HOLDS'!C1:C155,B2001)</f>
        <v>0</v>
      </c>
      <c r="H2001" s="185">
        <f>F2001*G2001</f>
        <v>0</v>
      </c>
      <c r="I2001" s="186">
        <f>'INFO'!$D$6</f>
        <v>0</v>
      </c>
      <c r="J2001" s="186">
        <f>'INFO'!$D$7</f>
        <v>0</v>
      </c>
      <c r="K2001" t="s" s="187">
        <f>'INFO'!$D$8</f>
      </c>
      <c r="L2001" s="186">
        <f>'INFO'!$D$9</f>
        <v>0</v>
      </c>
      <c r="M2001" s="186">
        <f>'INFO'!$D$10</f>
        <v>0</v>
      </c>
      <c r="N2001" t="s" s="187">
        <f>'INFO'!$D$11</f>
      </c>
      <c r="O2001" s="186">
        <f>'INFO'!$D$13</f>
        <v>0</v>
      </c>
      <c r="P2001" s="186">
        <f>'INFO'!$D$14</f>
        <v>0</v>
      </c>
      <c r="Q2001" t="s" s="187">
        <f>'INFO'!$D$15</f>
      </c>
      <c r="R2001" s="188">
        <f>'INFO'!$D$17</f>
      </c>
      <c r="S2001" t="s" s="187">
        <f>'INFO'!$D$18</f>
      </c>
      <c r="T2001" t="s" s="187">
        <f>'INFO'!$D$19</f>
      </c>
      <c r="U2001" s="186">
        <f>'INFO'!$D$22</f>
        <v>0</v>
      </c>
      <c r="V2001" s="186">
        <f>'INFO'!$D$23</f>
        <v>0</v>
      </c>
      <c r="W2001" t="s" s="187">
        <f>'INFO'!$D$24</f>
      </c>
      <c r="X2001" s="186">
        <f>'INFO'!$D$25</f>
        <v>0</v>
      </c>
      <c r="Y2001" s="186">
        <f>'INFO'!$D$26</f>
        <v>0</v>
      </c>
      <c r="Z2001" s="186">
        <f>'INFO'!$D$27</f>
        <v>0</v>
      </c>
      <c r="AA2001" t="s" s="187">
        <f>'INFO'!$D$28</f>
      </c>
      <c r="AB2001" s="186">
        <f>'INFO'!$D$29</f>
        <v>0</v>
      </c>
      <c r="AC2001" s="189">
        <f>'INFO'!$J$10</f>
        <v>0</v>
      </c>
      <c r="AD2001" s="186">
        <f>'INFO'!$J$9</f>
        <v>0</v>
      </c>
      <c r="AE2001" s="190">
        <f>IF($G$2000&gt;0,10*$G$2000/D2001,0)</f>
        <v>0</v>
      </c>
    </row>
    <row r="2002" ht="15.35" customHeight="1">
      <c r="A2002" t="s" s="180">
        <v>522</v>
      </c>
      <c r="B2002" t="s" s="180">
        <v>120</v>
      </c>
      <c r="C2002" s="181">
        <v>10189</v>
      </c>
      <c r="D2002" s="182">
        <f>_xlfn.SUMIFS('HOLDS'!Q1:Q155,'HOLDS'!C1:C155,B2002)+_xlfn.SUMIFS('HOLDS'!Q1:Q155,'HOLDS'!C1:C155,"CH.GR.MISET")</f>
        <v>0</v>
      </c>
      <c r="E2002" t="s" s="183">
        <v>9</v>
      </c>
      <c r="F2002" s="184">
        <f>VLOOKUP(B2002,'HOLDS'!C1:T155,5,FALSE)</f>
        <v>219</v>
      </c>
      <c r="G2002" s="182">
        <f>_xlfn.SUMIFS('HOLDS'!Q1:Q155,'HOLDS'!C1:C155,B2002)</f>
        <v>0</v>
      </c>
      <c r="H2002" s="185">
        <f>F2002*G2002</f>
        <v>0</v>
      </c>
      <c r="I2002" s="186">
        <f>'INFO'!$D$6</f>
        <v>0</v>
      </c>
      <c r="J2002" s="186">
        <f>'INFO'!$D$7</f>
        <v>0</v>
      </c>
      <c r="K2002" t="s" s="187">
        <f>'INFO'!$D$8</f>
      </c>
      <c r="L2002" s="186">
        <f>'INFO'!$D$9</f>
        <v>0</v>
      </c>
      <c r="M2002" s="186">
        <f>'INFO'!$D$10</f>
        <v>0</v>
      </c>
      <c r="N2002" t="s" s="187">
        <f>'INFO'!$D$11</f>
      </c>
      <c r="O2002" s="186">
        <f>'INFO'!$D$13</f>
        <v>0</v>
      </c>
      <c r="P2002" s="186">
        <f>'INFO'!$D$14</f>
        <v>0</v>
      </c>
      <c r="Q2002" t="s" s="187">
        <f>'INFO'!$D$15</f>
      </c>
      <c r="R2002" s="188">
        <f>'INFO'!$D$17</f>
      </c>
      <c r="S2002" t="s" s="187">
        <f>'INFO'!$D$18</f>
      </c>
      <c r="T2002" t="s" s="187">
        <f>'INFO'!$D$19</f>
      </c>
      <c r="U2002" s="186">
        <f>'INFO'!$D$22</f>
        <v>0</v>
      </c>
      <c r="V2002" s="186">
        <f>'INFO'!$D$23</f>
        <v>0</v>
      </c>
      <c r="W2002" t="s" s="187">
        <f>'INFO'!$D$24</f>
      </c>
      <c r="X2002" s="186">
        <f>'INFO'!$D$25</f>
        <v>0</v>
      </c>
      <c r="Y2002" s="186">
        <f>'INFO'!$D$26</f>
        <v>0</v>
      </c>
      <c r="Z2002" s="186">
        <f>'INFO'!$D$27</f>
        <v>0</v>
      </c>
      <c r="AA2002" t="s" s="187">
        <f>'INFO'!$D$28</f>
      </c>
      <c r="AB2002" s="186">
        <f>'INFO'!$D$29</f>
        <v>0</v>
      </c>
      <c r="AC2002" s="189">
        <f>'INFO'!$J$10</f>
        <v>0</v>
      </c>
      <c r="AD2002" s="186">
        <f>'INFO'!$J$9</f>
        <v>0</v>
      </c>
      <c r="AE2002" s="186">
        <f>IF($G$2000&gt;0,10*$G$2000/D2002,0)</f>
        <v>0</v>
      </c>
    </row>
    <row r="2003" ht="15.35" customHeight="1">
      <c r="A2003" t="s" s="180">
        <v>523</v>
      </c>
      <c r="B2003" t="s" s="180">
        <v>122</v>
      </c>
      <c r="C2003" s="181">
        <v>10189</v>
      </c>
      <c r="D2003" s="182">
        <f>_xlfn.SUMIFS('HOLDS'!Q1:Q155,'HOLDS'!C1:C155,B2003)+_xlfn.SUMIFS('HOLDS'!Q1:Q155,'HOLDS'!C1:C155,"CH.GR.MISET")</f>
        <v>0</v>
      </c>
      <c r="E2003" t="s" s="183">
        <v>9</v>
      </c>
      <c r="F2003" s="184">
        <f>VLOOKUP(B2003,'HOLDS'!C1:T155,5,FALSE)</f>
        <v>229.5</v>
      </c>
      <c r="G2003" s="182">
        <f>_xlfn.SUMIFS('HOLDS'!Q1:Q155,'HOLDS'!C1:C155,B2003)</f>
        <v>0</v>
      </c>
      <c r="H2003" s="185">
        <f>F2003*G2003</f>
        <v>0</v>
      </c>
      <c r="I2003" s="186">
        <f>'INFO'!$D$6</f>
        <v>0</v>
      </c>
      <c r="J2003" s="186">
        <f>'INFO'!$D$7</f>
        <v>0</v>
      </c>
      <c r="K2003" t="s" s="187">
        <f>'INFO'!$D$8</f>
      </c>
      <c r="L2003" s="186">
        <f>'INFO'!$D$9</f>
        <v>0</v>
      </c>
      <c r="M2003" s="186">
        <f>'INFO'!$D$10</f>
        <v>0</v>
      </c>
      <c r="N2003" t="s" s="187">
        <f>'INFO'!$D$11</f>
      </c>
      <c r="O2003" s="186">
        <f>'INFO'!$D$13</f>
        <v>0</v>
      </c>
      <c r="P2003" s="186">
        <f>'INFO'!$D$14</f>
        <v>0</v>
      </c>
      <c r="Q2003" t="s" s="187">
        <f>'INFO'!$D$15</f>
      </c>
      <c r="R2003" s="188">
        <f>'INFO'!$D$17</f>
      </c>
      <c r="S2003" t="s" s="187">
        <f>'INFO'!$D$18</f>
      </c>
      <c r="T2003" t="s" s="187">
        <f>'INFO'!$D$19</f>
      </c>
      <c r="U2003" s="186">
        <f>'INFO'!$D$22</f>
        <v>0</v>
      </c>
      <c r="V2003" s="186">
        <f>'INFO'!$D$23</f>
        <v>0</v>
      </c>
      <c r="W2003" t="s" s="187">
        <f>'INFO'!$D$24</f>
      </c>
      <c r="X2003" s="186">
        <f>'INFO'!$D$25</f>
        <v>0</v>
      </c>
      <c r="Y2003" s="186">
        <f>'INFO'!$D$26</f>
        <v>0</v>
      </c>
      <c r="Z2003" s="186">
        <f>'INFO'!$D$27</f>
        <v>0</v>
      </c>
      <c r="AA2003" t="s" s="187">
        <f>'INFO'!$D$28</f>
      </c>
      <c r="AB2003" s="186">
        <f>'INFO'!$D$29</f>
        <v>0</v>
      </c>
      <c r="AC2003" s="189">
        <f>'INFO'!$J$10</f>
        <v>0</v>
      </c>
      <c r="AD2003" s="186">
        <f>'INFO'!$J$9</f>
        <v>0</v>
      </c>
      <c r="AE2003" s="186">
        <f>IF($G$2000&gt;0,10*$G$2000/D2003,0)</f>
        <v>0</v>
      </c>
    </row>
    <row r="2004" ht="15.35" customHeight="1">
      <c r="A2004" t="s" s="180">
        <v>524</v>
      </c>
      <c r="B2004" t="s" s="180">
        <v>124</v>
      </c>
      <c r="C2004" s="181">
        <v>10189</v>
      </c>
      <c r="D2004" s="182">
        <f>_xlfn.SUMIFS('HOLDS'!Q1:Q155,'HOLDS'!C1:C155,B2004)+_xlfn.SUMIFS('HOLDS'!Q1:Q155,'HOLDS'!C1:C155,"CH.GR.MISET")</f>
        <v>0</v>
      </c>
      <c r="E2004" t="s" s="183">
        <v>9</v>
      </c>
      <c r="F2004" s="184">
        <f>VLOOKUP(B2004,'HOLDS'!C1:T155,5,FALSE)</f>
        <v>151</v>
      </c>
      <c r="G2004" s="182">
        <f>_xlfn.SUMIFS('HOLDS'!Q1:Q155,'HOLDS'!C1:C155,B2004)</f>
        <v>0</v>
      </c>
      <c r="H2004" s="185">
        <f>F2004*G2004</f>
        <v>0</v>
      </c>
      <c r="I2004" s="186">
        <f>'INFO'!$D$6</f>
        <v>0</v>
      </c>
      <c r="J2004" s="186">
        <f>'INFO'!$D$7</f>
        <v>0</v>
      </c>
      <c r="K2004" t="s" s="187">
        <f>'INFO'!$D$8</f>
      </c>
      <c r="L2004" s="186">
        <f>'INFO'!$D$9</f>
        <v>0</v>
      </c>
      <c r="M2004" s="186">
        <f>'INFO'!$D$10</f>
        <v>0</v>
      </c>
      <c r="N2004" t="s" s="187">
        <f>'INFO'!$D$11</f>
      </c>
      <c r="O2004" s="186">
        <f>'INFO'!$D$13</f>
        <v>0</v>
      </c>
      <c r="P2004" s="186">
        <f>'INFO'!$D$14</f>
        <v>0</v>
      </c>
      <c r="Q2004" t="s" s="187">
        <f>'INFO'!$D$15</f>
      </c>
      <c r="R2004" s="188">
        <f>'INFO'!$D$17</f>
      </c>
      <c r="S2004" t="s" s="187">
        <f>'INFO'!$D$18</f>
      </c>
      <c r="T2004" t="s" s="187">
        <f>'INFO'!$D$19</f>
      </c>
      <c r="U2004" s="186">
        <f>'INFO'!$D$22</f>
        <v>0</v>
      </c>
      <c r="V2004" s="186">
        <f>'INFO'!$D$23</f>
        <v>0</v>
      </c>
      <c r="W2004" t="s" s="187">
        <f>'INFO'!$D$24</f>
      </c>
      <c r="X2004" s="186">
        <f>'INFO'!$D$25</f>
        <v>0</v>
      </c>
      <c r="Y2004" s="186">
        <f>'INFO'!$D$26</f>
        <v>0</v>
      </c>
      <c r="Z2004" s="186">
        <f>'INFO'!$D$27</f>
        <v>0</v>
      </c>
      <c r="AA2004" t="s" s="187">
        <f>'INFO'!$D$28</f>
      </c>
      <c r="AB2004" s="186">
        <f>'INFO'!$D$29</f>
        <v>0</v>
      </c>
      <c r="AC2004" s="189">
        <f>'INFO'!$J$10</f>
        <v>0</v>
      </c>
      <c r="AD2004" s="186">
        <f>'INFO'!$J$9</f>
        <v>0</v>
      </c>
      <c r="AE2004" s="186">
        <f>IF($G$2000&gt;0,10*$G$2000/D2004,0)</f>
        <v>0</v>
      </c>
    </row>
    <row r="2005" ht="15.35" customHeight="1">
      <c r="A2005" t="s" s="180">
        <v>525</v>
      </c>
      <c r="B2005" t="s" s="180">
        <v>126</v>
      </c>
      <c r="C2005" s="181">
        <v>10189</v>
      </c>
      <c r="D2005" s="182">
        <f>_xlfn.SUMIFS('HOLDS'!Q1:Q155,'HOLDS'!C1:C155,B2005)+_xlfn.SUMIFS('HOLDS'!Q1:Q155,'HOLDS'!C1:C155,"CH.GR.MISET")</f>
        <v>0</v>
      </c>
      <c r="E2005" t="s" s="183">
        <v>9</v>
      </c>
      <c r="F2005" s="184">
        <f>VLOOKUP(B2005,'HOLDS'!C1:T155,5,FALSE)</f>
        <v>210</v>
      </c>
      <c r="G2005" s="182">
        <f>_xlfn.SUMIFS('HOLDS'!Q1:Q155,'HOLDS'!C1:C155,B2005)</f>
        <v>0</v>
      </c>
      <c r="H2005" s="185">
        <f>F2005*G2005</f>
        <v>0</v>
      </c>
      <c r="I2005" s="186">
        <f>'INFO'!$D$6</f>
        <v>0</v>
      </c>
      <c r="J2005" s="186">
        <f>'INFO'!$D$7</f>
        <v>0</v>
      </c>
      <c r="K2005" t="s" s="187">
        <f>'INFO'!$D$8</f>
      </c>
      <c r="L2005" s="186">
        <f>'INFO'!$D$9</f>
        <v>0</v>
      </c>
      <c r="M2005" s="186">
        <f>'INFO'!$D$10</f>
        <v>0</v>
      </c>
      <c r="N2005" t="s" s="187">
        <f>'INFO'!$D$11</f>
      </c>
      <c r="O2005" s="186">
        <f>'INFO'!$D$13</f>
        <v>0</v>
      </c>
      <c r="P2005" s="186">
        <f>'INFO'!$D$14</f>
        <v>0</v>
      </c>
      <c r="Q2005" t="s" s="187">
        <f>'INFO'!$D$15</f>
      </c>
      <c r="R2005" s="188">
        <f>'INFO'!$D$17</f>
      </c>
      <c r="S2005" t="s" s="187">
        <f>'INFO'!$D$18</f>
      </c>
      <c r="T2005" t="s" s="187">
        <f>'INFO'!$D$19</f>
      </c>
      <c r="U2005" s="186">
        <f>'INFO'!$D$22</f>
        <v>0</v>
      </c>
      <c r="V2005" s="186">
        <f>'INFO'!$D$23</f>
        <v>0</v>
      </c>
      <c r="W2005" t="s" s="187">
        <f>'INFO'!$D$24</f>
      </c>
      <c r="X2005" s="186">
        <f>'INFO'!$D$25</f>
        <v>0</v>
      </c>
      <c r="Y2005" s="186">
        <f>'INFO'!$D$26</f>
        <v>0</v>
      </c>
      <c r="Z2005" s="186">
        <f>'INFO'!$D$27</f>
        <v>0</v>
      </c>
      <c r="AA2005" t="s" s="187">
        <f>'INFO'!$D$28</f>
      </c>
      <c r="AB2005" s="186">
        <f>'INFO'!$D$29</f>
        <v>0</v>
      </c>
      <c r="AC2005" s="189">
        <f>'INFO'!$J$10</f>
        <v>0</v>
      </c>
      <c r="AD2005" s="186">
        <f>'INFO'!$J$9</f>
        <v>0</v>
      </c>
      <c r="AE2005" s="186">
        <f>IF($G$2000&gt;0,10*$G$2000/D2005,0)</f>
        <v>0</v>
      </c>
    </row>
    <row r="2006" ht="15.35" customHeight="1">
      <c r="A2006" t="s" s="180">
        <v>526</v>
      </c>
      <c r="B2006" t="s" s="180">
        <v>128</v>
      </c>
      <c r="C2006" s="181">
        <v>10189</v>
      </c>
      <c r="D2006" s="182">
        <f>_xlfn.SUMIFS('HOLDS'!Q1:Q155,'HOLDS'!C1:C155,B2006)+_xlfn.SUMIFS('HOLDS'!Q1:Q155,'HOLDS'!C1:C155,"CH.GR.MISET")</f>
        <v>0</v>
      </c>
      <c r="E2006" t="s" s="183">
        <v>9</v>
      </c>
      <c r="F2006" s="184">
        <f>VLOOKUP(B2006,'HOLDS'!C1:T155,5,FALSE)</f>
        <v>215</v>
      </c>
      <c r="G2006" s="182">
        <f>_xlfn.SUMIFS('HOLDS'!Q1:Q155,'HOLDS'!C1:C155,B2006)</f>
        <v>0</v>
      </c>
      <c r="H2006" s="185">
        <f>F2006*G2006</f>
        <v>0</v>
      </c>
      <c r="I2006" s="186">
        <f>'INFO'!$D$6</f>
        <v>0</v>
      </c>
      <c r="J2006" s="186">
        <f>'INFO'!$D$7</f>
        <v>0</v>
      </c>
      <c r="K2006" t="s" s="187">
        <f>'INFO'!$D$8</f>
      </c>
      <c r="L2006" s="186">
        <f>'INFO'!$D$9</f>
        <v>0</v>
      </c>
      <c r="M2006" s="186">
        <f>'INFO'!$D$10</f>
        <v>0</v>
      </c>
      <c r="N2006" t="s" s="187">
        <f>'INFO'!$D$11</f>
      </c>
      <c r="O2006" s="186">
        <f>'INFO'!$D$13</f>
        <v>0</v>
      </c>
      <c r="P2006" s="186">
        <f>'INFO'!$D$14</f>
        <v>0</v>
      </c>
      <c r="Q2006" t="s" s="187">
        <f>'INFO'!$D$15</f>
      </c>
      <c r="R2006" s="188">
        <f>'INFO'!$D$17</f>
      </c>
      <c r="S2006" t="s" s="187">
        <f>'INFO'!$D$18</f>
      </c>
      <c r="T2006" t="s" s="187">
        <f>'INFO'!$D$19</f>
      </c>
      <c r="U2006" s="186">
        <f>'INFO'!$D$22</f>
        <v>0</v>
      </c>
      <c r="V2006" s="186">
        <f>'INFO'!$D$23</f>
        <v>0</v>
      </c>
      <c r="W2006" t="s" s="187">
        <f>'INFO'!$D$24</f>
      </c>
      <c r="X2006" s="186">
        <f>'INFO'!$D$25</f>
        <v>0</v>
      </c>
      <c r="Y2006" s="186">
        <f>'INFO'!$D$26</f>
        <v>0</v>
      </c>
      <c r="Z2006" s="186">
        <f>'INFO'!$D$27</f>
        <v>0</v>
      </c>
      <c r="AA2006" t="s" s="187">
        <f>'INFO'!$D$28</f>
      </c>
      <c r="AB2006" s="186">
        <f>'INFO'!$D$29</f>
        <v>0</v>
      </c>
      <c r="AC2006" s="189">
        <f>'INFO'!$J$10</f>
        <v>0</v>
      </c>
      <c r="AD2006" s="186">
        <f>'INFO'!$J$9</f>
        <v>0</v>
      </c>
      <c r="AE2006" s="186">
        <f>IF($G$2000&gt;0,10*$G$2000/D2006,0)</f>
        <v>0</v>
      </c>
    </row>
    <row r="2007" ht="15.35" customHeight="1">
      <c r="A2007" t="s" s="180">
        <v>527</v>
      </c>
      <c r="B2007" t="s" s="180">
        <v>130</v>
      </c>
      <c r="C2007" s="181">
        <v>10189</v>
      </c>
      <c r="D2007" s="182">
        <f>_xlfn.SUMIFS('HOLDS'!Q1:Q155,'HOLDS'!C1:C155,B2007)+_xlfn.SUMIFS('HOLDS'!Q1:Q155,'HOLDS'!C1:C155,"CH.GR.MISET")</f>
        <v>0</v>
      </c>
      <c r="E2007" t="s" s="183">
        <v>9</v>
      </c>
      <c r="F2007" s="184">
        <f>VLOOKUP(B2007,'HOLDS'!C1:T155,5,FALSE)</f>
        <v>159</v>
      </c>
      <c r="G2007" s="182">
        <f>_xlfn.SUMIFS('HOLDS'!Q1:Q155,'HOLDS'!C1:C155,B2007)</f>
        <v>0</v>
      </c>
      <c r="H2007" s="185">
        <f>F2007*G2007</f>
        <v>0</v>
      </c>
      <c r="I2007" s="186">
        <f>'INFO'!$D$6</f>
        <v>0</v>
      </c>
      <c r="J2007" s="186">
        <f>'INFO'!$D$7</f>
        <v>0</v>
      </c>
      <c r="K2007" t="s" s="187">
        <f>'INFO'!$D$8</f>
      </c>
      <c r="L2007" s="186">
        <f>'INFO'!$D$9</f>
        <v>0</v>
      </c>
      <c r="M2007" s="186">
        <f>'INFO'!$D$10</f>
        <v>0</v>
      </c>
      <c r="N2007" t="s" s="187">
        <f>'INFO'!$D$11</f>
      </c>
      <c r="O2007" s="186">
        <f>'INFO'!$D$13</f>
        <v>0</v>
      </c>
      <c r="P2007" s="186">
        <f>'INFO'!$D$14</f>
        <v>0</v>
      </c>
      <c r="Q2007" t="s" s="187">
        <f>'INFO'!$D$15</f>
      </c>
      <c r="R2007" s="188">
        <f>'INFO'!$D$17</f>
      </c>
      <c r="S2007" t="s" s="187">
        <f>'INFO'!$D$18</f>
      </c>
      <c r="T2007" t="s" s="187">
        <f>'INFO'!$D$19</f>
      </c>
      <c r="U2007" s="186">
        <f>'INFO'!$D$22</f>
        <v>0</v>
      </c>
      <c r="V2007" s="186">
        <f>'INFO'!$D$23</f>
        <v>0</v>
      </c>
      <c r="W2007" t="s" s="187">
        <f>'INFO'!$D$24</f>
      </c>
      <c r="X2007" s="186">
        <f>'INFO'!$D$25</f>
        <v>0</v>
      </c>
      <c r="Y2007" s="186">
        <f>'INFO'!$D$26</f>
        <v>0</v>
      </c>
      <c r="Z2007" s="186">
        <f>'INFO'!$D$27</f>
        <v>0</v>
      </c>
      <c r="AA2007" t="s" s="187">
        <f>'INFO'!$D$28</f>
      </c>
      <c r="AB2007" s="186">
        <f>'INFO'!$D$29</f>
        <v>0</v>
      </c>
      <c r="AC2007" s="189">
        <f>'INFO'!$J$10</f>
        <v>0</v>
      </c>
      <c r="AD2007" s="186">
        <f>'INFO'!$J$9</f>
        <v>0</v>
      </c>
      <c r="AE2007" s="186">
        <f>IF($G$2000&gt;0,10*$G$2000/D2007,0)</f>
        <v>0</v>
      </c>
    </row>
    <row r="2008" ht="15.35" customHeight="1">
      <c r="A2008" t="s" s="180">
        <v>528</v>
      </c>
      <c r="B2008" t="s" s="180">
        <v>132</v>
      </c>
      <c r="C2008" s="181">
        <v>10189</v>
      </c>
      <c r="D2008" s="182">
        <f>_xlfn.SUMIFS('HOLDS'!Q1:Q155,'HOLDS'!C1:C155,B2008)+_xlfn.SUMIFS('HOLDS'!Q1:Q155,'HOLDS'!C1:C155,"CH.GR.MISET")</f>
        <v>0</v>
      </c>
      <c r="E2008" t="s" s="183">
        <v>9</v>
      </c>
      <c r="F2008" s="184">
        <f>VLOOKUP(B2008,'HOLDS'!C1:T155,5,FALSE)</f>
        <v>126.5</v>
      </c>
      <c r="G2008" s="182">
        <f>_xlfn.SUMIFS('HOLDS'!Q1:Q155,'HOLDS'!C1:C155,B2008)</f>
        <v>0</v>
      </c>
      <c r="H2008" s="185">
        <f>F2008*G2008</f>
        <v>0</v>
      </c>
      <c r="I2008" s="186">
        <f>'INFO'!$D$6</f>
        <v>0</v>
      </c>
      <c r="J2008" s="186">
        <f>'INFO'!$D$7</f>
        <v>0</v>
      </c>
      <c r="K2008" t="s" s="187">
        <f>'INFO'!$D$8</f>
      </c>
      <c r="L2008" s="186">
        <f>'INFO'!$D$9</f>
        <v>0</v>
      </c>
      <c r="M2008" s="186">
        <f>'INFO'!$D$10</f>
        <v>0</v>
      </c>
      <c r="N2008" t="s" s="187">
        <f>'INFO'!$D$11</f>
      </c>
      <c r="O2008" s="186">
        <f>'INFO'!$D$13</f>
        <v>0</v>
      </c>
      <c r="P2008" s="186">
        <f>'INFO'!$D$14</f>
        <v>0</v>
      </c>
      <c r="Q2008" t="s" s="187">
        <f>'INFO'!$D$15</f>
      </c>
      <c r="R2008" s="188">
        <f>'INFO'!$D$17</f>
      </c>
      <c r="S2008" t="s" s="187">
        <f>'INFO'!$D$18</f>
      </c>
      <c r="T2008" t="s" s="187">
        <f>'INFO'!$D$19</f>
      </c>
      <c r="U2008" s="186">
        <f>'INFO'!$D$22</f>
        <v>0</v>
      </c>
      <c r="V2008" s="186">
        <f>'INFO'!$D$23</f>
        <v>0</v>
      </c>
      <c r="W2008" t="s" s="187">
        <f>'INFO'!$D$24</f>
      </c>
      <c r="X2008" s="186">
        <f>'INFO'!$D$25</f>
        <v>0</v>
      </c>
      <c r="Y2008" s="186">
        <f>'INFO'!$D$26</f>
        <v>0</v>
      </c>
      <c r="Z2008" s="186">
        <f>'INFO'!$D$27</f>
        <v>0</v>
      </c>
      <c r="AA2008" t="s" s="187">
        <f>'INFO'!$D$28</f>
      </c>
      <c r="AB2008" s="186">
        <f>'INFO'!$D$29</f>
        <v>0</v>
      </c>
      <c r="AC2008" s="189">
        <f>'INFO'!$J$10</f>
        <v>0</v>
      </c>
      <c r="AD2008" s="186">
        <f>'INFO'!$J$9</f>
        <v>0</v>
      </c>
      <c r="AE2008" s="186">
        <f>IF($G$2000&gt;0,10*$G$2000/D2008,0)</f>
        <v>0</v>
      </c>
    </row>
    <row r="2009" ht="15.35" customHeight="1">
      <c r="A2009" t="s" s="180">
        <v>529</v>
      </c>
      <c r="B2009" t="s" s="180">
        <v>134</v>
      </c>
      <c r="C2009" s="181">
        <v>10189</v>
      </c>
      <c r="D2009" s="182">
        <f>_xlfn.SUMIFS('HOLDS'!Q1:Q155,'HOLDS'!C1:C155,B2009)+_xlfn.SUMIFS('HOLDS'!Q1:Q155,'HOLDS'!C1:C155,"CH.GR.MISET")</f>
        <v>0</v>
      </c>
      <c r="E2009" t="s" s="183">
        <v>9</v>
      </c>
      <c r="F2009" s="184">
        <f>VLOOKUP(B2009,'HOLDS'!C1:T155,5,FALSE)</f>
        <v>124</v>
      </c>
      <c r="G2009" s="182">
        <f>_xlfn.SUMIFS('HOLDS'!Q1:Q155,'HOLDS'!C1:C155,B2009)</f>
        <v>0</v>
      </c>
      <c r="H2009" s="185">
        <f>F2009*G2009</f>
        <v>0</v>
      </c>
      <c r="I2009" s="186">
        <f>'INFO'!$D$6</f>
        <v>0</v>
      </c>
      <c r="J2009" s="186">
        <f>'INFO'!$D$7</f>
        <v>0</v>
      </c>
      <c r="K2009" t="s" s="187">
        <f>'INFO'!$D$8</f>
      </c>
      <c r="L2009" s="186">
        <f>'INFO'!$D$9</f>
        <v>0</v>
      </c>
      <c r="M2009" s="186">
        <f>'INFO'!$D$10</f>
        <v>0</v>
      </c>
      <c r="N2009" t="s" s="187">
        <f>'INFO'!$D$11</f>
      </c>
      <c r="O2009" s="186">
        <f>'INFO'!$D$13</f>
        <v>0</v>
      </c>
      <c r="P2009" s="186">
        <f>'INFO'!$D$14</f>
        <v>0</v>
      </c>
      <c r="Q2009" t="s" s="187">
        <f>'INFO'!$D$15</f>
      </c>
      <c r="R2009" s="188">
        <f>'INFO'!$D$17</f>
      </c>
      <c r="S2009" t="s" s="187">
        <f>'INFO'!$D$18</f>
      </c>
      <c r="T2009" t="s" s="187">
        <f>'INFO'!$D$19</f>
      </c>
      <c r="U2009" s="186">
        <f>'INFO'!$D$22</f>
        <v>0</v>
      </c>
      <c r="V2009" s="186">
        <f>'INFO'!$D$23</f>
        <v>0</v>
      </c>
      <c r="W2009" t="s" s="187">
        <f>'INFO'!$D$24</f>
      </c>
      <c r="X2009" s="186">
        <f>'INFO'!$D$25</f>
        <v>0</v>
      </c>
      <c r="Y2009" s="186">
        <f>'INFO'!$D$26</f>
        <v>0</v>
      </c>
      <c r="Z2009" s="186">
        <f>'INFO'!$D$27</f>
        <v>0</v>
      </c>
      <c r="AA2009" t="s" s="187">
        <f>'INFO'!$D$28</f>
      </c>
      <c r="AB2009" s="186">
        <f>'INFO'!$D$29</f>
        <v>0</v>
      </c>
      <c r="AC2009" s="189">
        <f>'INFO'!$J$10</f>
        <v>0</v>
      </c>
      <c r="AD2009" s="186">
        <f>'INFO'!$J$9</f>
        <v>0</v>
      </c>
      <c r="AE2009" s="186">
        <f>IF($G$2000&gt;0,10*$G$2000/D2009,0)</f>
        <v>0</v>
      </c>
    </row>
    <row r="2010" ht="15.35" customHeight="1">
      <c r="A2010" t="s" s="180">
        <v>530</v>
      </c>
      <c r="B2010" t="s" s="180">
        <v>136</v>
      </c>
      <c r="C2010" s="181">
        <v>10189</v>
      </c>
      <c r="D2010" s="182">
        <f>_xlfn.SUMIFS('HOLDS'!Q1:Q155,'HOLDS'!C1:C155,B2010)+_xlfn.SUMIFS('HOLDS'!Q1:Q155,'HOLDS'!C1:C155,"CH.GR.MISET")</f>
        <v>0</v>
      </c>
      <c r="E2010" t="s" s="183">
        <v>9</v>
      </c>
      <c r="F2010" s="184">
        <f>VLOOKUP(B2010,'HOLDS'!C1:T155,5,FALSE)</f>
        <v>157.5</v>
      </c>
      <c r="G2010" s="182">
        <f>_xlfn.SUMIFS('HOLDS'!Q1:Q155,'HOLDS'!C1:C155,B2010)</f>
        <v>0</v>
      </c>
      <c r="H2010" s="185">
        <f>F2010*G2010</f>
        <v>0</v>
      </c>
      <c r="I2010" s="186">
        <f>'INFO'!$D$6</f>
        <v>0</v>
      </c>
      <c r="J2010" s="186">
        <f>'INFO'!$D$7</f>
        <v>0</v>
      </c>
      <c r="K2010" t="s" s="187">
        <f>'INFO'!$D$8</f>
      </c>
      <c r="L2010" s="186">
        <f>'INFO'!$D$9</f>
        <v>0</v>
      </c>
      <c r="M2010" s="186">
        <f>'INFO'!$D$10</f>
        <v>0</v>
      </c>
      <c r="N2010" t="s" s="187">
        <f>'INFO'!$D$11</f>
      </c>
      <c r="O2010" s="186">
        <f>'INFO'!$D$13</f>
        <v>0</v>
      </c>
      <c r="P2010" s="186">
        <f>'INFO'!$D$14</f>
        <v>0</v>
      </c>
      <c r="Q2010" t="s" s="187">
        <f>'INFO'!$D$15</f>
      </c>
      <c r="R2010" s="188">
        <f>'INFO'!$D$17</f>
      </c>
      <c r="S2010" t="s" s="187">
        <f>'INFO'!$D$18</f>
      </c>
      <c r="T2010" t="s" s="187">
        <f>'INFO'!$D$19</f>
      </c>
      <c r="U2010" s="186">
        <f>'INFO'!$D$22</f>
        <v>0</v>
      </c>
      <c r="V2010" s="186">
        <f>'INFO'!$D$23</f>
        <v>0</v>
      </c>
      <c r="W2010" t="s" s="187">
        <f>'INFO'!$D$24</f>
      </c>
      <c r="X2010" s="186">
        <f>'INFO'!$D$25</f>
        <v>0</v>
      </c>
      <c r="Y2010" s="186">
        <f>'INFO'!$D$26</f>
        <v>0</v>
      </c>
      <c r="Z2010" s="186">
        <f>'INFO'!$D$27</f>
        <v>0</v>
      </c>
      <c r="AA2010" t="s" s="187">
        <f>'INFO'!$D$28</f>
      </c>
      <c r="AB2010" s="186">
        <f>'INFO'!$D$29</f>
        <v>0</v>
      </c>
      <c r="AC2010" s="189">
        <f>'INFO'!$J$10</f>
        <v>0</v>
      </c>
      <c r="AD2010" s="186">
        <f>'INFO'!$J$9</f>
        <v>0</v>
      </c>
      <c r="AE2010" s="186">
        <f>IF($G$2000&gt;0,10*$G$2000/D2010,0)</f>
        <v>0</v>
      </c>
    </row>
    <row r="2011" ht="15.35" customHeight="1">
      <c r="A2011" t="s" s="180">
        <v>531</v>
      </c>
      <c r="B2011" t="s" s="180">
        <v>138</v>
      </c>
      <c r="C2011" s="181">
        <v>10189</v>
      </c>
      <c r="D2011" s="182">
        <f>_xlfn.SUMIFS('HOLDS'!Q1:Q155,'HOLDS'!C1:C155,B2011)+_xlfn.SUMIFS('HOLDS'!Q1:Q155,'HOLDS'!C1:C155,"CH.GR.MISET")</f>
        <v>0</v>
      </c>
      <c r="E2011" t="s" s="183">
        <v>9</v>
      </c>
      <c r="F2011" s="184">
        <f>VLOOKUP(B2011,'HOLDS'!C1:T155,5,FALSE)</f>
        <v>159.5</v>
      </c>
      <c r="G2011" s="182">
        <f>_xlfn.SUMIFS('HOLDS'!Q1:Q155,'HOLDS'!C1:C155,B2011)</f>
        <v>0</v>
      </c>
      <c r="H2011" s="185">
        <f>F2011*G2011</f>
        <v>0</v>
      </c>
      <c r="I2011" s="186">
        <f>'INFO'!$D$6</f>
        <v>0</v>
      </c>
      <c r="J2011" s="186">
        <f>'INFO'!$D$7</f>
        <v>0</v>
      </c>
      <c r="K2011" t="s" s="187">
        <f>'INFO'!$D$8</f>
      </c>
      <c r="L2011" s="186">
        <f>'INFO'!$D$9</f>
        <v>0</v>
      </c>
      <c r="M2011" s="186">
        <f>'INFO'!$D$10</f>
        <v>0</v>
      </c>
      <c r="N2011" t="s" s="187">
        <f>'INFO'!$D$11</f>
      </c>
      <c r="O2011" s="186">
        <f>'INFO'!$D$13</f>
        <v>0</v>
      </c>
      <c r="P2011" s="186">
        <f>'INFO'!$D$14</f>
        <v>0</v>
      </c>
      <c r="Q2011" t="s" s="187">
        <f>'INFO'!$D$15</f>
      </c>
      <c r="R2011" s="188">
        <f>'INFO'!$D$17</f>
      </c>
      <c r="S2011" t="s" s="187">
        <f>'INFO'!$D$18</f>
      </c>
      <c r="T2011" t="s" s="187">
        <f>'INFO'!$D$19</f>
      </c>
      <c r="U2011" s="186">
        <f>'INFO'!$D$22</f>
        <v>0</v>
      </c>
      <c r="V2011" s="186">
        <f>'INFO'!$D$23</f>
        <v>0</v>
      </c>
      <c r="W2011" t="s" s="187">
        <f>'INFO'!$D$24</f>
      </c>
      <c r="X2011" s="186">
        <f>'INFO'!$D$25</f>
        <v>0</v>
      </c>
      <c r="Y2011" s="186">
        <f>'INFO'!$D$26</f>
        <v>0</v>
      </c>
      <c r="Z2011" s="186">
        <f>'INFO'!$D$27</f>
        <v>0</v>
      </c>
      <c r="AA2011" t="s" s="187">
        <f>'INFO'!$D$28</f>
      </c>
      <c r="AB2011" s="186">
        <f>'INFO'!$D$29</f>
        <v>0</v>
      </c>
      <c r="AC2011" s="189">
        <f>'INFO'!$J$10</f>
        <v>0</v>
      </c>
      <c r="AD2011" s="186">
        <f>'INFO'!$J$9</f>
        <v>0</v>
      </c>
      <c r="AE2011" s="186">
        <f>IF($G$2000&gt;0,10*$G$2000/D2011,0)</f>
        <v>0</v>
      </c>
    </row>
    <row r="2012" ht="15.35" customHeight="1">
      <c r="A2012" t="s" s="180">
        <v>532</v>
      </c>
      <c r="B2012" t="s" s="180">
        <v>141</v>
      </c>
      <c r="C2012" s="181">
        <v>10189</v>
      </c>
      <c r="D2012" s="182">
        <f>_xlfn.SUMIFS('HOLDS'!Q1:Q155,'HOLDS'!C1:C155,B2012)+_xlfn.SUMIFS('HOLDS'!Q1:Q155,'HOLDS'!C1:C155,"CH.GR.MISET")</f>
        <v>0</v>
      </c>
      <c r="E2012" t="s" s="183">
        <v>9</v>
      </c>
      <c r="F2012" s="184">
        <f>VLOOKUP(B2012,'HOLDS'!C1:T155,5,FALSE)</f>
        <v>156</v>
      </c>
      <c r="G2012" s="182">
        <f>_xlfn.SUMIFS('HOLDS'!Q1:Q155,'HOLDS'!C1:C155,B2012)</f>
        <v>0</v>
      </c>
      <c r="H2012" s="185">
        <f>F2012*G2012</f>
        <v>0</v>
      </c>
      <c r="I2012" s="186">
        <f>'INFO'!$D$6</f>
        <v>0</v>
      </c>
      <c r="J2012" s="186">
        <f>'INFO'!$D$7</f>
        <v>0</v>
      </c>
      <c r="K2012" t="s" s="187">
        <f>'INFO'!$D$8</f>
      </c>
      <c r="L2012" s="186">
        <f>'INFO'!$D$9</f>
        <v>0</v>
      </c>
      <c r="M2012" s="186">
        <f>'INFO'!$D$10</f>
        <v>0</v>
      </c>
      <c r="N2012" t="s" s="187">
        <f>'INFO'!$D$11</f>
      </c>
      <c r="O2012" s="186">
        <f>'INFO'!$D$13</f>
        <v>0</v>
      </c>
      <c r="P2012" s="186">
        <f>'INFO'!$D$14</f>
        <v>0</v>
      </c>
      <c r="Q2012" t="s" s="187">
        <f>'INFO'!$D$15</f>
      </c>
      <c r="R2012" s="188">
        <f>'INFO'!$D$17</f>
      </c>
      <c r="S2012" t="s" s="187">
        <f>'INFO'!$D$18</f>
      </c>
      <c r="T2012" t="s" s="187">
        <f>'INFO'!$D$19</f>
      </c>
      <c r="U2012" s="186">
        <f>'INFO'!$D$22</f>
        <v>0</v>
      </c>
      <c r="V2012" s="186">
        <f>'INFO'!$D$23</f>
        <v>0</v>
      </c>
      <c r="W2012" t="s" s="187">
        <f>'INFO'!$D$24</f>
      </c>
      <c r="X2012" s="186">
        <f>'INFO'!$D$25</f>
        <v>0</v>
      </c>
      <c r="Y2012" s="186">
        <f>'INFO'!$D$26</f>
        <v>0</v>
      </c>
      <c r="Z2012" s="186">
        <f>'INFO'!$D$27</f>
        <v>0</v>
      </c>
      <c r="AA2012" t="s" s="187">
        <f>'INFO'!$D$28</f>
      </c>
      <c r="AB2012" s="186">
        <f>'INFO'!$D$29</f>
        <v>0</v>
      </c>
      <c r="AC2012" s="189">
        <f>'INFO'!$J$10</f>
        <v>0</v>
      </c>
      <c r="AD2012" s="186">
        <f>'INFO'!$J$9</f>
        <v>0</v>
      </c>
      <c r="AE2012" s="186">
        <f>IF($G$2000&gt;0,10*$G$2000/D2012,0)</f>
        <v>0</v>
      </c>
    </row>
    <row r="2013" ht="15.35" customHeight="1">
      <c r="A2013" t="s" s="180">
        <v>533</v>
      </c>
      <c r="B2013" t="s" s="180">
        <v>143</v>
      </c>
      <c r="C2013" s="181">
        <v>10189</v>
      </c>
      <c r="D2013" s="182">
        <f>_xlfn.SUMIFS('HOLDS'!Q1:Q155,'HOLDS'!C1:C155,B2013)+_xlfn.SUMIFS('HOLDS'!Q1:Q155,'HOLDS'!C1:C155,"CH.GR.MISET")</f>
        <v>0</v>
      </c>
      <c r="E2013" t="s" s="183">
        <v>9</v>
      </c>
      <c r="F2013" s="184">
        <f>VLOOKUP(B2013,'HOLDS'!C1:T155,5,FALSE)</f>
        <v>189.5</v>
      </c>
      <c r="G2013" s="182">
        <f>_xlfn.SUMIFS('HOLDS'!Q1:Q155,'HOLDS'!C1:C155,B2013)</f>
        <v>0</v>
      </c>
      <c r="H2013" s="185">
        <f>F2013*G2013</f>
        <v>0</v>
      </c>
      <c r="I2013" s="186">
        <f>'INFO'!$D$6</f>
        <v>0</v>
      </c>
      <c r="J2013" s="186">
        <f>'INFO'!$D$7</f>
        <v>0</v>
      </c>
      <c r="K2013" t="s" s="187">
        <f>'INFO'!$D$8</f>
      </c>
      <c r="L2013" s="186">
        <f>'INFO'!$D$9</f>
        <v>0</v>
      </c>
      <c r="M2013" s="186">
        <f>'INFO'!$D$10</f>
        <v>0</v>
      </c>
      <c r="N2013" t="s" s="187">
        <f>'INFO'!$D$11</f>
      </c>
      <c r="O2013" s="186">
        <f>'INFO'!$D$13</f>
        <v>0</v>
      </c>
      <c r="P2013" s="186">
        <f>'INFO'!$D$14</f>
        <v>0</v>
      </c>
      <c r="Q2013" t="s" s="187">
        <f>'INFO'!$D$15</f>
      </c>
      <c r="R2013" s="188">
        <f>'INFO'!$D$17</f>
      </c>
      <c r="S2013" t="s" s="187">
        <f>'INFO'!$D$18</f>
      </c>
      <c r="T2013" t="s" s="187">
        <f>'INFO'!$D$19</f>
      </c>
      <c r="U2013" s="186">
        <f>'INFO'!$D$22</f>
        <v>0</v>
      </c>
      <c r="V2013" s="186">
        <f>'INFO'!$D$23</f>
        <v>0</v>
      </c>
      <c r="W2013" t="s" s="187">
        <f>'INFO'!$D$24</f>
      </c>
      <c r="X2013" s="186">
        <f>'INFO'!$D$25</f>
        <v>0</v>
      </c>
      <c r="Y2013" s="186">
        <f>'INFO'!$D$26</f>
        <v>0</v>
      </c>
      <c r="Z2013" s="186">
        <f>'INFO'!$D$27</f>
        <v>0</v>
      </c>
      <c r="AA2013" t="s" s="187">
        <f>'INFO'!$D$28</f>
      </c>
      <c r="AB2013" s="186">
        <f>'INFO'!$D$29</f>
        <v>0</v>
      </c>
      <c r="AC2013" s="189">
        <f>'INFO'!$J$10</f>
        <v>0</v>
      </c>
      <c r="AD2013" s="186">
        <f>'INFO'!$J$9</f>
        <v>0</v>
      </c>
      <c r="AE2013" s="186">
        <f>IF($G$2000&gt;0,10*$G$2000/D2013,0)</f>
        <v>0</v>
      </c>
    </row>
    <row r="2014" ht="15.35" customHeight="1">
      <c r="A2014" t="s" s="180">
        <v>534</v>
      </c>
      <c r="B2014" t="s" s="180">
        <v>145</v>
      </c>
      <c r="C2014" s="181">
        <v>10189</v>
      </c>
      <c r="D2014" s="182">
        <f>_xlfn.SUMIFS('HOLDS'!Q1:Q155,'HOLDS'!C1:C155,B2014)+_xlfn.SUMIFS('HOLDS'!Q1:Q155,'HOLDS'!C1:C155,"CH.GR.MISET")</f>
        <v>0</v>
      </c>
      <c r="E2014" t="s" s="183">
        <v>9</v>
      </c>
      <c r="F2014" s="184">
        <f>VLOOKUP(B2014,'HOLDS'!C1:T155,5,FALSE)</f>
        <v>138</v>
      </c>
      <c r="G2014" s="182">
        <f>_xlfn.SUMIFS('HOLDS'!Q1:Q155,'HOLDS'!C1:C155,B2014)</f>
        <v>0</v>
      </c>
      <c r="H2014" s="185">
        <f>F2014*G2014</f>
        <v>0</v>
      </c>
      <c r="I2014" s="186">
        <f>'INFO'!$D$6</f>
        <v>0</v>
      </c>
      <c r="J2014" s="186">
        <f>'INFO'!$D$7</f>
        <v>0</v>
      </c>
      <c r="K2014" t="s" s="187">
        <f>'INFO'!$D$8</f>
      </c>
      <c r="L2014" s="186">
        <f>'INFO'!$D$9</f>
        <v>0</v>
      </c>
      <c r="M2014" s="186">
        <f>'INFO'!$D$10</f>
        <v>0</v>
      </c>
      <c r="N2014" t="s" s="187">
        <f>'INFO'!$D$11</f>
      </c>
      <c r="O2014" s="186">
        <f>'INFO'!$D$13</f>
        <v>0</v>
      </c>
      <c r="P2014" s="186">
        <f>'INFO'!$D$14</f>
        <v>0</v>
      </c>
      <c r="Q2014" t="s" s="187">
        <f>'INFO'!$D$15</f>
      </c>
      <c r="R2014" s="188">
        <f>'INFO'!$D$17</f>
      </c>
      <c r="S2014" t="s" s="187">
        <f>'INFO'!$D$18</f>
      </c>
      <c r="T2014" t="s" s="187">
        <f>'INFO'!$D$19</f>
      </c>
      <c r="U2014" s="186">
        <f>'INFO'!$D$22</f>
        <v>0</v>
      </c>
      <c r="V2014" s="186">
        <f>'INFO'!$D$23</f>
        <v>0</v>
      </c>
      <c r="W2014" t="s" s="187">
        <f>'INFO'!$D$24</f>
      </c>
      <c r="X2014" s="186">
        <f>'INFO'!$D$25</f>
        <v>0</v>
      </c>
      <c r="Y2014" s="186">
        <f>'INFO'!$D$26</f>
        <v>0</v>
      </c>
      <c r="Z2014" s="186">
        <f>'INFO'!$D$27</f>
        <v>0</v>
      </c>
      <c r="AA2014" t="s" s="187">
        <f>'INFO'!$D$28</f>
      </c>
      <c r="AB2014" s="186">
        <f>'INFO'!$D$29</f>
        <v>0</v>
      </c>
      <c r="AC2014" s="189">
        <f>'INFO'!$J$10</f>
        <v>0</v>
      </c>
      <c r="AD2014" s="186">
        <f>'INFO'!$J$9</f>
        <v>0</v>
      </c>
      <c r="AE2014" s="186">
        <f>IF($G$2000&gt;0,10*$G$2000/D2014,0)</f>
        <v>0</v>
      </c>
    </row>
    <row r="2015" ht="15.35" customHeight="1">
      <c r="A2015" t="s" s="180">
        <v>535</v>
      </c>
      <c r="B2015" t="s" s="180">
        <v>147</v>
      </c>
      <c r="C2015" s="181">
        <v>10189</v>
      </c>
      <c r="D2015" s="182">
        <f>_xlfn.SUMIFS('HOLDS'!Q1:Q155,'HOLDS'!C1:C155,B2015)+_xlfn.SUMIFS('HOLDS'!Q1:Q155,'HOLDS'!C1:C155,"CH.GR.MISET")</f>
        <v>0</v>
      </c>
      <c r="E2015" t="s" s="183">
        <v>9</v>
      </c>
      <c r="F2015" s="184">
        <f>VLOOKUP(B2015,'HOLDS'!C1:T155,5,FALSE)</f>
        <v>131.5</v>
      </c>
      <c r="G2015" s="182">
        <f>_xlfn.SUMIFS('HOLDS'!Q1:Q155,'HOLDS'!C1:C155,B2015)</f>
        <v>0</v>
      </c>
      <c r="H2015" s="185">
        <f>F2015*G2015</f>
        <v>0</v>
      </c>
      <c r="I2015" s="186">
        <f>'INFO'!$D$6</f>
        <v>0</v>
      </c>
      <c r="J2015" s="186">
        <f>'INFO'!$D$7</f>
        <v>0</v>
      </c>
      <c r="K2015" t="s" s="187">
        <f>'INFO'!$D$8</f>
      </c>
      <c r="L2015" s="186">
        <f>'INFO'!$D$9</f>
        <v>0</v>
      </c>
      <c r="M2015" s="186">
        <f>'INFO'!$D$10</f>
        <v>0</v>
      </c>
      <c r="N2015" t="s" s="187">
        <f>'INFO'!$D$11</f>
      </c>
      <c r="O2015" s="186">
        <f>'INFO'!$D$13</f>
        <v>0</v>
      </c>
      <c r="P2015" s="186">
        <f>'INFO'!$D$14</f>
        <v>0</v>
      </c>
      <c r="Q2015" t="s" s="187">
        <f>'INFO'!$D$15</f>
      </c>
      <c r="R2015" s="188">
        <f>'INFO'!$D$17</f>
      </c>
      <c r="S2015" t="s" s="187">
        <f>'INFO'!$D$18</f>
      </c>
      <c r="T2015" t="s" s="187">
        <f>'INFO'!$D$19</f>
      </c>
      <c r="U2015" s="186">
        <f>'INFO'!$D$22</f>
        <v>0</v>
      </c>
      <c r="V2015" s="186">
        <f>'INFO'!$D$23</f>
        <v>0</v>
      </c>
      <c r="W2015" t="s" s="187">
        <f>'INFO'!$D$24</f>
      </c>
      <c r="X2015" s="186">
        <f>'INFO'!$D$25</f>
        <v>0</v>
      </c>
      <c r="Y2015" s="186">
        <f>'INFO'!$D$26</f>
        <v>0</v>
      </c>
      <c r="Z2015" s="186">
        <f>'INFO'!$D$27</f>
        <v>0</v>
      </c>
      <c r="AA2015" t="s" s="187">
        <f>'INFO'!$D$28</f>
      </c>
      <c r="AB2015" s="186">
        <f>'INFO'!$D$29</f>
        <v>0</v>
      </c>
      <c r="AC2015" s="189">
        <f>'INFO'!$J$10</f>
        <v>0</v>
      </c>
      <c r="AD2015" s="186">
        <f>'INFO'!$J$9</f>
        <v>0</v>
      </c>
      <c r="AE2015" s="186">
        <f>IF($G$2000&gt;0,10*$G$2000/D2015,0)</f>
        <v>0</v>
      </c>
    </row>
    <row r="2016" ht="15.35" customHeight="1">
      <c r="A2016" t="s" s="180">
        <v>536</v>
      </c>
      <c r="B2016" t="s" s="180">
        <v>149</v>
      </c>
      <c r="C2016" s="181">
        <v>10189</v>
      </c>
      <c r="D2016" s="182">
        <f>_xlfn.SUMIFS('HOLDS'!Q1:Q155,'HOLDS'!C1:C155,B2016)+_xlfn.SUMIFS('HOLDS'!Q1:Q155,'HOLDS'!C1:C155,"CH.GR.MISET")</f>
        <v>0</v>
      </c>
      <c r="E2016" t="s" s="183">
        <v>9</v>
      </c>
      <c r="F2016" s="184">
        <f>VLOOKUP(B2016,'HOLDS'!C1:T155,5,FALSE)</f>
        <v>139.5</v>
      </c>
      <c r="G2016" s="182">
        <f>_xlfn.SUMIFS('HOLDS'!Q1:Q155,'HOLDS'!C1:C155,B2016)</f>
        <v>0</v>
      </c>
      <c r="H2016" s="185">
        <f>F2016*G2016</f>
        <v>0</v>
      </c>
      <c r="I2016" s="186">
        <f>'INFO'!$D$6</f>
        <v>0</v>
      </c>
      <c r="J2016" s="186">
        <f>'INFO'!$D$7</f>
        <v>0</v>
      </c>
      <c r="K2016" t="s" s="187">
        <f>'INFO'!$D$8</f>
      </c>
      <c r="L2016" s="186">
        <f>'INFO'!$D$9</f>
        <v>0</v>
      </c>
      <c r="M2016" s="186">
        <f>'INFO'!$D$10</f>
        <v>0</v>
      </c>
      <c r="N2016" t="s" s="187">
        <f>'INFO'!$D$11</f>
      </c>
      <c r="O2016" s="186">
        <f>'INFO'!$D$13</f>
        <v>0</v>
      </c>
      <c r="P2016" s="186">
        <f>'INFO'!$D$14</f>
        <v>0</v>
      </c>
      <c r="Q2016" t="s" s="187">
        <f>'INFO'!$D$15</f>
      </c>
      <c r="R2016" s="188">
        <f>'INFO'!$D$17</f>
      </c>
      <c r="S2016" t="s" s="187">
        <f>'INFO'!$D$18</f>
      </c>
      <c r="T2016" t="s" s="187">
        <f>'INFO'!$D$19</f>
      </c>
      <c r="U2016" s="186">
        <f>'INFO'!$D$22</f>
        <v>0</v>
      </c>
      <c r="V2016" s="186">
        <f>'INFO'!$D$23</f>
        <v>0</v>
      </c>
      <c r="W2016" t="s" s="187">
        <f>'INFO'!$D$24</f>
      </c>
      <c r="X2016" s="186">
        <f>'INFO'!$D$25</f>
        <v>0</v>
      </c>
      <c r="Y2016" s="186">
        <f>'INFO'!$D$26</f>
        <v>0</v>
      </c>
      <c r="Z2016" s="186">
        <f>'INFO'!$D$27</f>
        <v>0</v>
      </c>
      <c r="AA2016" t="s" s="187">
        <f>'INFO'!$D$28</f>
      </c>
      <c r="AB2016" s="186">
        <f>'INFO'!$D$29</f>
        <v>0</v>
      </c>
      <c r="AC2016" s="189">
        <f>'INFO'!$J$10</f>
        <v>0</v>
      </c>
      <c r="AD2016" s="186">
        <f>'INFO'!$J$9</f>
        <v>0</v>
      </c>
      <c r="AE2016" s="186">
        <f>IF($G$2000&gt;0,10*$G$2000/D2016,0)</f>
        <v>0</v>
      </c>
    </row>
    <row r="2017" ht="15.35" customHeight="1">
      <c r="A2017" t="s" s="180">
        <v>537</v>
      </c>
      <c r="B2017" t="s" s="180">
        <v>151</v>
      </c>
      <c r="C2017" s="181">
        <v>10189</v>
      </c>
      <c r="D2017" s="182">
        <f>_xlfn.SUMIFS('HOLDS'!Q1:Q155,'HOLDS'!C1:C155,B2017)+_xlfn.SUMIFS('HOLDS'!Q1:Q155,'HOLDS'!C1:C155,"CH.GR.MISET")</f>
        <v>0</v>
      </c>
      <c r="E2017" t="s" s="183">
        <v>9</v>
      </c>
      <c r="F2017" s="184">
        <f>VLOOKUP(B2017,'HOLDS'!C1:T155,5,FALSE)</f>
        <v>156.5</v>
      </c>
      <c r="G2017" s="182">
        <f>_xlfn.SUMIFS('HOLDS'!Q1:Q155,'HOLDS'!C1:C155,B2017)</f>
        <v>0</v>
      </c>
      <c r="H2017" s="185">
        <f>F2017*G2017</f>
        <v>0</v>
      </c>
      <c r="I2017" s="186">
        <f>'INFO'!$D$6</f>
        <v>0</v>
      </c>
      <c r="J2017" s="186">
        <f>'INFO'!$D$7</f>
        <v>0</v>
      </c>
      <c r="K2017" t="s" s="187">
        <f>'INFO'!$D$8</f>
      </c>
      <c r="L2017" s="186">
        <f>'INFO'!$D$9</f>
        <v>0</v>
      </c>
      <c r="M2017" s="186">
        <f>'INFO'!$D$10</f>
        <v>0</v>
      </c>
      <c r="N2017" t="s" s="187">
        <f>'INFO'!$D$11</f>
      </c>
      <c r="O2017" s="186">
        <f>'INFO'!$D$13</f>
        <v>0</v>
      </c>
      <c r="P2017" s="186">
        <f>'INFO'!$D$14</f>
        <v>0</v>
      </c>
      <c r="Q2017" t="s" s="187">
        <f>'INFO'!$D$15</f>
      </c>
      <c r="R2017" s="188">
        <f>'INFO'!$D$17</f>
      </c>
      <c r="S2017" t="s" s="187">
        <f>'INFO'!$D$18</f>
      </c>
      <c r="T2017" t="s" s="187">
        <f>'INFO'!$D$19</f>
      </c>
      <c r="U2017" s="186">
        <f>'INFO'!$D$22</f>
        <v>0</v>
      </c>
      <c r="V2017" s="186">
        <f>'INFO'!$D$23</f>
        <v>0</v>
      </c>
      <c r="W2017" t="s" s="187">
        <f>'INFO'!$D$24</f>
      </c>
      <c r="X2017" s="186">
        <f>'INFO'!$D$25</f>
        <v>0</v>
      </c>
      <c r="Y2017" s="186">
        <f>'INFO'!$D$26</f>
        <v>0</v>
      </c>
      <c r="Z2017" s="186">
        <f>'INFO'!$D$27</f>
        <v>0</v>
      </c>
      <c r="AA2017" t="s" s="187">
        <f>'INFO'!$D$28</f>
      </c>
      <c r="AB2017" s="186">
        <f>'INFO'!$D$29</f>
        <v>0</v>
      </c>
      <c r="AC2017" s="189">
        <f>'INFO'!$J$10</f>
        <v>0</v>
      </c>
      <c r="AD2017" s="186">
        <f>'INFO'!$J$9</f>
        <v>0</v>
      </c>
      <c r="AE2017" s="186">
        <f>IF($G$2000&gt;0,10*$G$2000/D2017,0)</f>
        <v>0</v>
      </c>
    </row>
    <row r="2018" ht="15.35" customHeight="1">
      <c r="A2018" t="s" s="180">
        <v>538</v>
      </c>
      <c r="B2018" t="s" s="180">
        <v>153</v>
      </c>
      <c r="C2018" s="181">
        <v>10189</v>
      </c>
      <c r="D2018" s="182">
        <f>_xlfn.SUMIFS('HOLDS'!Q1:Q155,'HOLDS'!C1:C155,B2018)+_xlfn.SUMIFS('HOLDS'!Q1:Q155,'HOLDS'!C1:C155,"CH.GR.MISET")</f>
        <v>0</v>
      </c>
      <c r="E2018" t="s" s="183">
        <v>9</v>
      </c>
      <c r="F2018" s="184">
        <f>VLOOKUP(B2018,'HOLDS'!C1:T155,5,FALSE)</f>
        <v>151</v>
      </c>
      <c r="G2018" s="182">
        <f>_xlfn.SUMIFS('HOLDS'!Q1:Q155,'HOLDS'!C1:C155,B2018)</f>
        <v>0</v>
      </c>
      <c r="H2018" s="185">
        <f>F2018*G2018</f>
        <v>0</v>
      </c>
      <c r="I2018" s="186">
        <f>'INFO'!$D$6</f>
        <v>0</v>
      </c>
      <c r="J2018" s="186">
        <f>'INFO'!$D$7</f>
        <v>0</v>
      </c>
      <c r="K2018" t="s" s="187">
        <f>'INFO'!$D$8</f>
      </c>
      <c r="L2018" s="186">
        <f>'INFO'!$D$9</f>
        <v>0</v>
      </c>
      <c r="M2018" s="186">
        <f>'INFO'!$D$10</f>
        <v>0</v>
      </c>
      <c r="N2018" t="s" s="187">
        <f>'INFO'!$D$11</f>
      </c>
      <c r="O2018" s="186">
        <f>'INFO'!$D$13</f>
        <v>0</v>
      </c>
      <c r="P2018" s="186">
        <f>'INFO'!$D$14</f>
        <v>0</v>
      </c>
      <c r="Q2018" t="s" s="187">
        <f>'INFO'!$D$15</f>
      </c>
      <c r="R2018" s="188">
        <f>'INFO'!$D$17</f>
      </c>
      <c r="S2018" t="s" s="187">
        <f>'INFO'!$D$18</f>
      </c>
      <c r="T2018" t="s" s="187">
        <f>'INFO'!$D$19</f>
      </c>
      <c r="U2018" s="186">
        <f>'INFO'!$D$22</f>
        <v>0</v>
      </c>
      <c r="V2018" s="186">
        <f>'INFO'!$D$23</f>
        <v>0</v>
      </c>
      <c r="W2018" t="s" s="187">
        <f>'INFO'!$D$24</f>
      </c>
      <c r="X2018" s="186">
        <f>'INFO'!$D$25</f>
        <v>0</v>
      </c>
      <c r="Y2018" s="186">
        <f>'INFO'!$D$26</f>
        <v>0</v>
      </c>
      <c r="Z2018" s="186">
        <f>'INFO'!$D$27</f>
        <v>0</v>
      </c>
      <c r="AA2018" t="s" s="187">
        <f>'INFO'!$D$28</f>
      </c>
      <c r="AB2018" s="186">
        <f>'INFO'!$D$29</f>
        <v>0</v>
      </c>
      <c r="AC2018" s="189">
        <f>'INFO'!$J$10</f>
        <v>0</v>
      </c>
      <c r="AD2018" s="186">
        <f>'INFO'!$J$9</f>
        <v>0</v>
      </c>
      <c r="AE2018" s="186">
        <f>IF($G$2000&gt;0,10*$G$2000/D2018,0)</f>
        <v>0</v>
      </c>
    </row>
    <row r="2019" ht="15.35" customHeight="1">
      <c r="A2019" t="s" s="180">
        <v>539</v>
      </c>
      <c r="B2019" t="s" s="180">
        <v>155</v>
      </c>
      <c r="C2019" s="181">
        <v>10189</v>
      </c>
      <c r="D2019" s="182">
        <f>_xlfn.SUMIFS('HOLDS'!Q1:Q155,'HOLDS'!C1:C155,B2019)+_xlfn.SUMIFS('HOLDS'!Q1:Q155,'HOLDS'!C1:C155,"CH.GR.MISET")</f>
        <v>0</v>
      </c>
      <c r="E2019" t="s" s="183">
        <v>9</v>
      </c>
      <c r="F2019" s="184">
        <f>VLOOKUP(B2019,'HOLDS'!C1:T155,5,FALSE)</f>
        <v>162.5</v>
      </c>
      <c r="G2019" s="182">
        <f>_xlfn.SUMIFS('HOLDS'!Q1:Q155,'HOLDS'!C1:C155,B2019)</f>
        <v>0</v>
      </c>
      <c r="H2019" s="185">
        <f>F2019*G2019</f>
        <v>0</v>
      </c>
      <c r="I2019" s="186">
        <f>'INFO'!$D$6</f>
        <v>0</v>
      </c>
      <c r="J2019" s="186">
        <f>'INFO'!$D$7</f>
        <v>0</v>
      </c>
      <c r="K2019" t="s" s="187">
        <f>'INFO'!$D$8</f>
      </c>
      <c r="L2019" s="186">
        <f>'INFO'!$D$9</f>
        <v>0</v>
      </c>
      <c r="M2019" s="186">
        <f>'INFO'!$D$10</f>
        <v>0</v>
      </c>
      <c r="N2019" t="s" s="187">
        <f>'INFO'!$D$11</f>
      </c>
      <c r="O2019" s="186">
        <f>'INFO'!$D$13</f>
        <v>0</v>
      </c>
      <c r="P2019" s="186">
        <f>'INFO'!$D$14</f>
        <v>0</v>
      </c>
      <c r="Q2019" t="s" s="187">
        <f>'INFO'!$D$15</f>
      </c>
      <c r="R2019" s="188">
        <f>'INFO'!$D$17</f>
      </c>
      <c r="S2019" t="s" s="187">
        <f>'INFO'!$D$18</f>
      </c>
      <c r="T2019" t="s" s="187">
        <f>'INFO'!$D$19</f>
      </c>
      <c r="U2019" s="186">
        <f>'INFO'!$D$22</f>
        <v>0</v>
      </c>
      <c r="V2019" s="186">
        <f>'INFO'!$D$23</f>
        <v>0</v>
      </c>
      <c r="W2019" t="s" s="187">
        <f>'INFO'!$D$24</f>
      </c>
      <c r="X2019" s="186">
        <f>'INFO'!$D$25</f>
        <v>0</v>
      </c>
      <c r="Y2019" s="186">
        <f>'INFO'!$D$26</f>
        <v>0</v>
      </c>
      <c r="Z2019" s="186">
        <f>'INFO'!$D$27</f>
        <v>0</v>
      </c>
      <c r="AA2019" t="s" s="187">
        <f>'INFO'!$D$28</f>
      </c>
      <c r="AB2019" s="186">
        <f>'INFO'!$D$29</f>
        <v>0</v>
      </c>
      <c r="AC2019" s="189">
        <f>'INFO'!$J$10</f>
        <v>0</v>
      </c>
      <c r="AD2019" s="186">
        <f>'INFO'!$J$9</f>
        <v>0</v>
      </c>
      <c r="AE2019" s="186">
        <f>IF($G$2000&gt;0,10*$G$2000/D2019,0)</f>
        <v>0</v>
      </c>
    </row>
    <row r="2020" ht="15.35" customHeight="1">
      <c r="A2020" t="s" s="180">
        <v>540</v>
      </c>
      <c r="B2020" t="s" s="180">
        <v>157</v>
      </c>
      <c r="C2020" s="181">
        <v>10189</v>
      </c>
      <c r="D2020" s="182">
        <f>_xlfn.SUMIFS('HOLDS'!Q1:Q155,'HOLDS'!C1:C155,B2020)+_xlfn.SUMIFS('HOLDS'!Q1:Q155,'HOLDS'!C1:C155,"CH.GR.MISET")</f>
        <v>0</v>
      </c>
      <c r="E2020" t="s" s="183">
        <v>9</v>
      </c>
      <c r="F2020" s="184">
        <f>VLOOKUP(B2020,'HOLDS'!C1:T155,5,FALSE)</f>
        <v>139.5</v>
      </c>
      <c r="G2020" s="182">
        <f>_xlfn.SUMIFS('HOLDS'!Q1:Q155,'HOLDS'!C1:C155,B2020)</f>
        <v>0</v>
      </c>
      <c r="H2020" s="185">
        <f>F2020*G2020</f>
        <v>0</v>
      </c>
      <c r="I2020" s="186">
        <f>'INFO'!$D$6</f>
        <v>0</v>
      </c>
      <c r="J2020" s="186">
        <f>'INFO'!$D$7</f>
        <v>0</v>
      </c>
      <c r="K2020" t="s" s="187">
        <f>'INFO'!$D$8</f>
      </c>
      <c r="L2020" s="186">
        <f>'INFO'!$D$9</f>
        <v>0</v>
      </c>
      <c r="M2020" s="186">
        <f>'INFO'!$D$10</f>
        <v>0</v>
      </c>
      <c r="N2020" t="s" s="187">
        <f>'INFO'!$D$11</f>
      </c>
      <c r="O2020" s="186">
        <f>'INFO'!$D$13</f>
        <v>0</v>
      </c>
      <c r="P2020" s="186">
        <f>'INFO'!$D$14</f>
        <v>0</v>
      </c>
      <c r="Q2020" t="s" s="187">
        <f>'INFO'!$D$15</f>
      </c>
      <c r="R2020" s="188">
        <f>'INFO'!$D$17</f>
      </c>
      <c r="S2020" t="s" s="187">
        <f>'INFO'!$D$18</f>
      </c>
      <c r="T2020" t="s" s="187">
        <f>'INFO'!$D$19</f>
      </c>
      <c r="U2020" s="186">
        <f>'INFO'!$D$22</f>
        <v>0</v>
      </c>
      <c r="V2020" s="186">
        <f>'INFO'!$D$23</f>
        <v>0</v>
      </c>
      <c r="W2020" t="s" s="187">
        <f>'INFO'!$D$24</f>
      </c>
      <c r="X2020" s="186">
        <f>'INFO'!$D$25</f>
        <v>0</v>
      </c>
      <c r="Y2020" s="186">
        <f>'INFO'!$D$26</f>
        <v>0</v>
      </c>
      <c r="Z2020" s="186">
        <f>'INFO'!$D$27</f>
        <v>0</v>
      </c>
      <c r="AA2020" t="s" s="187">
        <f>'INFO'!$D$28</f>
      </c>
      <c r="AB2020" s="186">
        <f>'INFO'!$D$29</f>
        <v>0</v>
      </c>
      <c r="AC2020" s="189">
        <f>'INFO'!$J$10</f>
        <v>0</v>
      </c>
      <c r="AD2020" s="186">
        <f>'INFO'!$J$9</f>
        <v>0</v>
      </c>
      <c r="AE2020" s="186">
        <f>IF($G$2000&gt;0,10*$G$2000/D2020,0)</f>
        <v>0</v>
      </c>
    </row>
    <row r="2021" ht="15.35" customHeight="1">
      <c r="A2021" t="s" s="180">
        <v>541</v>
      </c>
      <c r="B2021" t="s" s="180">
        <v>160</v>
      </c>
      <c r="C2021" s="181">
        <v>10189</v>
      </c>
      <c r="D2021" s="182">
        <f>_xlfn.SUMIFS('HOLDS'!Q1:Q155,'HOLDS'!C1:C155,B2021)+_xlfn.SUMIFS('HOLDS'!Q1:Q155,'HOLDS'!C1:C155,"CH.GR.MISET")</f>
        <v>0</v>
      </c>
      <c r="E2021" t="s" s="183">
        <v>9</v>
      </c>
      <c r="F2021" s="184">
        <f>VLOOKUP(B2021,'HOLDS'!C1:T155,5,FALSE)</f>
        <v>227.5</v>
      </c>
      <c r="G2021" s="182">
        <f>_xlfn.SUMIFS('HOLDS'!Q1:Q155,'HOLDS'!C1:C155,B2021)</f>
        <v>0</v>
      </c>
      <c r="H2021" s="185">
        <f>F2021*G2021</f>
        <v>0</v>
      </c>
      <c r="I2021" s="186">
        <f>'INFO'!$D$6</f>
        <v>0</v>
      </c>
      <c r="J2021" s="186">
        <f>'INFO'!$D$7</f>
        <v>0</v>
      </c>
      <c r="K2021" t="s" s="187">
        <f>'INFO'!$D$8</f>
      </c>
      <c r="L2021" s="186">
        <f>'INFO'!$D$9</f>
        <v>0</v>
      </c>
      <c r="M2021" s="186">
        <f>'INFO'!$D$10</f>
        <v>0</v>
      </c>
      <c r="N2021" t="s" s="187">
        <f>'INFO'!$D$11</f>
      </c>
      <c r="O2021" s="186">
        <f>'INFO'!$D$13</f>
        <v>0</v>
      </c>
      <c r="P2021" s="186">
        <f>'INFO'!$D$14</f>
        <v>0</v>
      </c>
      <c r="Q2021" t="s" s="187">
        <f>'INFO'!$D$15</f>
      </c>
      <c r="R2021" s="188">
        <f>'INFO'!$D$17</f>
      </c>
      <c r="S2021" t="s" s="187">
        <f>'INFO'!$D$18</f>
      </c>
      <c r="T2021" t="s" s="187">
        <f>'INFO'!$D$19</f>
      </c>
      <c r="U2021" s="186">
        <f>'INFO'!$D$22</f>
        <v>0</v>
      </c>
      <c r="V2021" s="186">
        <f>'INFO'!$D$23</f>
        <v>0</v>
      </c>
      <c r="W2021" t="s" s="187">
        <f>'INFO'!$D$24</f>
      </c>
      <c r="X2021" s="186">
        <f>'INFO'!$D$25</f>
        <v>0</v>
      </c>
      <c r="Y2021" s="186">
        <f>'INFO'!$D$26</f>
        <v>0</v>
      </c>
      <c r="Z2021" s="186">
        <f>'INFO'!$D$27</f>
        <v>0</v>
      </c>
      <c r="AA2021" t="s" s="187">
        <f>'INFO'!$D$28</f>
      </c>
      <c r="AB2021" s="186">
        <f>'INFO'!$D$29</f>
        <v>0</v>
      </c>
      <c r="AC2021" s="189">
        <f>'INFO'!$J$10</f>
        <v>0</v>
      </c>
      <c r="AD2021" s="186">
        <f>'INFO'!$J$9</f>
        <v>0</v>
      </c>
      <c r="AE2021" s="186">
        <f>IF($G$2000&gt;0,10*$G$2000/D2021,0)</f>
        <v>0</v>
      </c>
    </row>
    <row r="2022" ht="15.35" customHeight="1">
      <c r="A2022" t="s" s="180">
        <v>542</v>
      </c>
      <c r="B2022" t="s" s="180">
        <v>162</v>
      </c>
      <c r="C2022" s="181">
        <v>10189</v>
      </c>
      <c r="D2022" s="182">
        <f>_xlfn.SUMIFS('HOLDS'!Q1:Q155,'HOLDS'!C1:C155,B2022)+_xlfn.SUMIFS('HOLDS'!Q1:Q155,'HOLDS'!C1:C155,"CH.GR.MISET")</f>
        <v>0</v>
      </c>
      <c r="E2022" t="s" s="183">
        <v>9</v>
      </c>
      <c r="F2022" s="184">
        <f>VLOOKUP(B2022,'HOLDS'!C1:T155,5,FALSE)</f>
        <v>156</v>
      </c>
      <c r="G2022" s="182">
        <f>_xlfn.SUMIFS('HOLDS'!Q1:Q155,'HOLDS'!C1:C155,B2022)</f>
        <v>0</v>
      </c>
      <c r="H2022" s="185">
        <f>F2022*G2022</f>
        <v>0</v>
      </c>
      <c r="I2022" s="186">
        <f>'INFO'!$D$6</f>
        <v>0</v>
      </c>
      <c r="J2022" s="186">
        <f>'INFO'!$D$7</f>
        <v>0</v>
      </c>
      <c r="K2022" t="s" s="187">
        <f>'INFO'!$D$8</f>
      </c>
      <c r="L2022" s="186">
        <f>'INFO'!$D$9</f>
        <v>0</v>
      </c>
      <c r="M2022" s="186">
        <f>'INFO'!$D$10</f>
        <v>0</v>
      </c>
      <c r="N2022" t="s" s="187">
        <f>'INFO'!$D$11</f>
      </c>
      <c r="O2022" s="186">
        <f>'INFO'!$D$13</f>
        <v>0</v>
      </c>
      <c r="P2022" s="186">
        <f>'INFO'!$D$14</f>
        <v>0</v>
      </c>
      <c r="Q2022" t="s" s="187">
        <f>'INFO'!$D$15</f>
      </c>
      <c r="R2022" s="188">
        <f>'INFO'!$D$17</f>
      </c>
      <c r="S2022" t="s" s="187">
        <f>'INFO'!$D$18</f>
      </c>
      <c r="T2022" t="s" s="187">
        <f>'INFO'!$D$19</f>
      </c>
      <c r="U2022" s="186">
        <f>'INFO'!$D$22</f>
        <v>0</v>
      </c>
      <c r="V2022" s="186">
        <f>'INFO'!$D$23</f>
        <v>0</v>
      </c>
      <c r="W2022" t="s" s="187">
        <f>'INFO'!$D$24</f>
      </c>
      <c r="X2022" s="186">
        <f>'INFO'!$D$25</f>
        <v>0</v>
      </c>
      <c r="Y2022" s="186">
        <f>'INFO'!$D$26</f>
        <v>0</v>
      </c>
      <c r="Z2022" s="186">
        <f>'INFO'!$D$27</f>
        <v>0</v>
      </c>
      <c r="AA2022" t="s" s="187">
        <f>'INFO'!$D$28</f>
      </c>
      <c r="AB2022" s="186">
        <f>'INFO'!$D$29</f>
        <v>0</v>
      </c>
      <c r="AC2022" s="189">
        <f>'INFO'!$J$10</f>
        <v>0</v>
      </c>
      <c r="AD2022" s="186">
        <f>'INFO'!$J$9</f>
        <v>0</v>
      </c>
      <c r="AE2022" s="186">
        <f>IF($G$2000&gt;0,10*$G$2000/D2022,0)</f>
        <v>0</v>
      </c>
    </row>
    <row r="2023" ht="15.35" customHeight="1">
      <c r="A2023" t="s" s="180">
        <v>543</v>
      </c>
      <c r="B2023" t="s" s="180">
        <v>164</v>
      </c>
      <c r="C2023" s="181">
        <v>10189</v>
      </c>
      <c r="D2023" s="182">
        <f>_xlfn.SUMIFS('HOLDS'!Q1:Q155,'HOLDS'!C1:C155,B2023)+_xlfn.SUMIFS('HOLDS'!Q1:Q155,'HOLDS'!C1:C155,"CH.GR.MISET")</f>
        <v>0</v>
      </c>
      <c r="E2023" t="s" s="183">
        <v>9</v>
      </c>
      <c r="F2023" s="184">
        <f>VLOOKUP(B2023,'HOLDS'!C1:T155,5,FALSE)</f>
        <v>148</v>
      </c>
      <c r="G2023" s="182">
        <f>_xlfn.SUMIFS('HOLDS'!Q1:Q155,'HOLDS'!C1:C155,B2023)</f>
        <v>0</v>
      </c>
      <c r="H2023" s="185">
        <f>F2023*G2023</f>
        <v>0</v>
      </c>
      <c r="I2023" s="186">
        <f>'INFO'!$D$6</f>
        <v>0</v>
      </c>
      <c r="J2023" s="186">
        <f>'INFO'!$D$7</f>
        <v>0</v>
      </c>
      <c r="K2023" t="s" s="187">
        <f>'INFO'!$D$8</f>
      </c>
      <c r="L2023" s="186">
        <f>'INFO'!$D$9</f>
        <v>0</v>
      </c>
      <c r="M2023" s="186">
        <f>'INFO'!$D$10</f>
        <v>0</v>
      </c>
      <c r="N2023" t="s" s="187">
        <f>'INFO'!$D$11</f>
      </c>
      <c r="O2023" s="186">
        <f>'INFO'!$D$13</f>
        <v>0</v>
      </c>
      <c r="P2023" s="186">
        <f>'INFO'!$D$14</f>
        <v>0</v>
      </c>
      <c r="Q2023" t="s" s="187">
        <f>'INFO'!$D$15</f>
      </c>
      <c r="R2023" s="188">
        <f>'INFO'!$D$17</f>
      </c>
      <c r="S2023" t="s" s="187">
        <f>'INFO'!$D$18</f>
      </c>
      <c r="T2023" t="s" s="187">
        <f>'INFO'!$D$19</f>
      </c>
      <c r="U2023" s="186">
        <f>'INFO'!$D$22</f>
        <v>0</v>
      </c>
      <c r="V2023" s="186">
        <f>'INFO'!$D$23</f>
        <v>0</v>
      </c>
      <c r="W2023" t="s" s="187">
        <f>'INFO'!$D$24</f>
      </c>
      <c r="X2023" s="186">
        <f>'INFO'!$D$25</f>
        <v>0</v>
      </c>
      <c r="Y2023" s="186">
        <f>'INFO'!$D$26</f>
        <v>0</v>
      </c>
      <c r="Z2023" s="186">
        <f>'INFO'!$D$27</f>
        <v>0</v>
      </c>
      <c r="AA2023" t="s" s="187">
        <f>'INFO'!$D$28</f>
      </c>
      <c r="AB2023" s="186">
        <f>'INFO'!$D$29</f>
        <v>0</v>
      </c>
      <c r="AC2023" s="189">
        <f>'INFO'!$J$10</f>
        <v>0</v>
      </c>
      <c r="AD2023" s="186">
        <f>'INFO'!$J$9</f>
        <v>0</v>
      </c>
      <c r="AE2023" s="186">
        <f>IF($G$2000&gt;0,10*$G$2000/D2023,0)</f>
        <v>0</v>
      </c>
    </row>
    <row r="2024" ht="15.35" customHeight="1">
      <c r="A2024" t="s" s="180">
        <v>544</v>
      </c>
      <c r="B2024" t="s" s="180">
        <v>166</v>
      </c>
      <c r="C2024" s="181">
        <v>10189</v>
      </c>
      <c r="D2024" s="182">
        <f>_xlfn.SUMIFS('HOLDS'!Q1:Q155,'HOLDS'!C1:C155,B2024)+_xlfn.SUMIFS('HOLDS'!Q1:Q155,'HOLDS'!C1:C155,"CH.GR.MISET")</f>
        <v>0</v>
      </c>
      <c r="E2024" t="s" s="183">
        <v>9</v>
      </c>
      <c r="F2024" s="184">
        <f>VLOOKUP(B2024,'HOLDS'!C1:T155,5,FALSE)</f>
        <v>157.5</v>
      </c>
      <c r="G2024" s="182">
        <f>_xlfn.SUMIFS('HOLDS'!Q1:Q155,'HOLDS'!C1:C155,B2024)</f>
        <v>0</v>
      </c>
      <c r="H2024" s="185">
        <f>F2024*G2024</f>
        <v>0</v>
      </c>
      <c r="I2024" s="186">
        <f>'INFO'!$D$6</f>
        <v>0</v>
      </c>
      <c r="J2024" s="186">
        <f>'INFO'!$D$7</f>
        <v>0</v>
      </c>
      <c r="K2024" t="s" s="187">
        <f>'INFO'!$D$8</f>
      </c>
      <c r="L2024" s="186">
        <f>'INFO'!$D$9</f>
        <v>0</v>
      </c>
      <c r="M2024" s="186">
        <f>'INFO'!$D$10</f>
        <v>0</v>
      </c>
      <c r="N2024" t="s" s="187">
        <f>'INFO'!$D$11</f>
      </c>
      <c r="O2024" s="186">
        <f>'INFO'!$D$13</f>
        <v>0</v>
      </c>
      <c r="P2024" s="186">
        <f>'INFO'!$D$14</f>
        <v>0</v>
      </c>
      <c r="Q2024" t="s" s="187">
        <f>'INFO'!$D$15</f>
      </c>
      <c r="R2024" s="188">
        <f>'INFO'!$D$17</f>
      </c>
      <c r="S2024" t="s" s="187">
        <f>'INFO'!$D$18</f>
      </c>
      <c r="T2024" t="s" s="187">
        <f>'INFO'!$D$19</f>
      </c>
      <c r="U2024" s="186">
        <f>'INFO'!$D$22</f>
        <v>0</v>
      </c>
      <c r="V2024" s="186">
        <f>'INFO'!$D$23</f>
        <v>0</v>
      </c>
      <c r="W2024" t="s" s="187">
        <f>'INFO'!$D$24</f>
      </c>
      <c r="X2024" s="186">
        <f>'INFO'!$D$25</f>
        <v>0</v>
      </c>
      <c r="Y2024" s="186">
        <f>'INFO'!$D$26</f>
        <v>0</v>
      </c>
      <c r="Z2024" s="186">
        <f>'INFO'!$D$27</f>
        <v>0</v>
      </c>
      <c r="AA2024" t="s" s="187">
        <f>'INFO'!$D$28</f>
      </c>
      <c r="AB2024" s="186">
        <f>'INFO'!$D$29</f>
        <v>0</v>
      </c>
      <c r="AC2024" s="189">
        <f>'INFO'!$J$10</f>
        <v>0</v>
      </c>
      <c r="AD2024" s="186">
        <f>'INFO'!$J$9</f>
        <v>0</v>
      </c>
      <c r="AE2024" s="186">
        <f>IF($G$2000&gt;0,10*$G$2000/D2024,0)</f>
        <v>0</v>
      </c>
    </row>
    <row r="2025" ht="15.35" customHeight="1">
      <c r="A2025" t="s" s="180">
        <v>545</v>
      </c>
      <c r="B2025" t="s" s="180">
        <v>168</v>
      </c>
      <c r="C2025" s="181">
        <v>10189</v>
      </c>
      <c r="D2025" s="182">
        <f>_xlfn.SUMIFS('HOLDS'!Q1:Q155,'HOLDS'!C1:C155,B2025)+_xlfn.SUMIFS('HOLDS'!Q1:Q155,'HOLDS'!C1:C155,"CH.GR.MISET")</f>
        <v>0</v>
      </c>
      <c r="E2025" t="s" s="183">
        <v>9</v>
      </c>
      <c r="F2025" s="184">
        <f>VLOOKUP(B2025,'HOLDS'!C1:T155,5,FALSE)</f>
        <v>166.5</v>
      </c>
      <c r="G2025" s="182">
        <f>_xlfn.SUMIFS('HOLDS'!Q1:Q155,'HOLDS'!C1:C155,B2025)</f>
        <v>0</v>
      </c>
      <c r="H2025" s="185">
        <f>F2025*G2025</f>
        <v>0</v>
      </c>
      <c r="I2025" s="186">
        <f>'INFO'!$D$6</f>
        <v>0</v>
      </c>
      <c r="J2025" s="186">
        <f>'INFO'!$D$7</f>
        <v>0</v>
      </c>
      <c r="K2025" t="s" s="187">
        <f>'INFO'!$D$8</f>
      </c>
      <c r="L2025" s="186">
        <f>'INFO'!$D$9</f>
        <v>0</v>
      </c>
      <c r="M2025" s="186">
        <f>'INFO'!$D$10</f>
        <v>0</v>
      </c>
      <c r="N2025" t="s" s="187">
        <f>'INFO'!$D$11</f>
      </c>
      <c r="O2025" s="186">
        <f>'INFO'!$D$13</f>
        <v>0</v>
      </c>
      <c r="P2025" s="186">
        <f>'INFO'!$D$14</f>
        <v>0</v>
      </c>
      <c r="Q2025" t="s" s="187">
        <f>'INFO'!$D$15</f>
      </c>
      <c r="R2025" s="188">
        <f>'INFO'!$D$17</f>
      </c>
      <c r="S2025" t="s" s="187">
        <f>'INFO'!$D$18</f>
      </c>
      <c r="T2025" t="s" s="187">
        <f>'INFO'!$D$19</f>
      </c>
      <c r="U2025" s="186">
        <f>'INFO'!$D$22</f>
        <v>0</v>
      </c>
      <c r="V2025" s="186">
        <f>'INFO'!$D$23</f>
        <v>0</v>
      </c>
      <c r="W2025" t="s" s="187">
        <f>'INFO'!$D$24</f>
      </c>
      <c r="X2025" s="186">
        <f>'INFO'!$D$25</f>
        <v>0</v>
      </c>
      <c r="Y2025" s="186">
        <f>'INFO'!$D$26</f>
        <v>0</v>
      </c>
      <c r="Z2025" s="186">
        <f>'INFO'!$D$27</f>
        <v>0</v>
      </c>
      <c r="AA2025" t="s" s="187">
        <f>'INFO'!$D$28</f>
      </c>
      <c r="AB2025" s="186">
        <f>'INFO'!$D$29</f>
        <v>0</v>
      </c>
      <c r="AC2025" s="189">
        <f>'INFO'!$J$10</f>
        <v>0</v>
      </c>
      <c r="AD2025" s="186">
        <f>'INFO'!$J$9</f>
        <v>0</v>
      </c>
      <c r="AE2025" s="186">
        <f>IF($G$2000&gt;0,10*$G$2000/D2025,0)</f>
        <v>0</v>
      </c>
    </row>
    <row r="2026" ht="15.35" customHeight="1">
      <c r="A2026" t="s" s="180">
        <v>546</v>
      </c>
      <c r="B2026" t="s" s="180">
        <v>170</v>
      </c>
      <c r="C2026" s="181">
        <v>10189</v>
      </c>
      <c r="D2026" s="182">
        <f>_xlfn.SUMIFS('HOLDS'!Q1:Q155,'HOLDS'!C1:C155,B2026)+_xlfn.SUMIFS('HOLDS'!Q1:Q155,'HOLDS'!C1:C155,"CH.GR.MISET")</f>
        <v>0</v>
      </c>
      <c r="E2026" t="s" s="183">
        <v>9</v>
      </c>
      <c r="F2026" s="184">
        <f>VLOOKUP(B2026,'HOLDS'!C1:T155,5,FALSE)</f>
        <v>166.5</v>
      </c>
      <c r="G2026" s="182">
        <f>_xlfn.SUMIFS('HOLDS'!Q1:Q155,'HOLDS'!C1:C155,B2026)</f>
        <v>0</v>
      </c>
      <c r="H2026" s="185">
        <f>F2026*G2026</f>
        <v>0</v>
      </c>
      <c r="I2026" s="186">
        <f>'INFO'!$D$6</f>
        <v>0</v>
      </c>
      <c r="J2026" s="186">
        <f>'INFO'!$D$7</f>
        <v>0</v>
      </c>
      <c r="K2026" t="s" s="187">
        <f>'INFO'!$D$8</f>
      </c>
      <c r="L2026" s="186">
        <f>'INFO'!$D$9</f>
        <v>0</v>
      </c>
      <c r="M2026" s="186">
        <f>'INFO'!$D$10</f>
        <v>0</v>
      </c>
      <c r="N2026" t="s" s="187">
        <f>'INFO'!$D$11</f>
      </c>
      <c r="O2026" s="186">
        <f>'INFO'!$D$13</f>
        <v>0</v>
      </c>
      <c r="P2026" s="186">
        <f>'INFO'!$D$14</f>
        <v>0</v>
      </c>
      <c r="Q2026" t="s" s="187">
        <f>'INFO'!$D$15</f>
      </c>
      <c r="R2026" s="188">
        <f>'INFO'!$D$17</f>
      </c>
      <c r="S2026" t="s" s="187">
        <f>'INFO'!$D$18</f>
      </c>
      <c r="T2026" t="s" s="187">
        <f>'INFO'!$D$19</f>
      </c>
      <c r="U2026" s="186">
        <f>'INFO'!$D$22</f>
        <v>0</v>
      </c>
      <c r="V2026" s="186">
        <f>'INFO'!$D$23</f>
        <v>0</v>
      </c>
      <c r="W2026" t="s" s="187">
        <f>'INFO'!$D$24</f>
      </c>
      <c r="X2026" s="186">
        <f>'INFO'!$D$25</f>
        <v>0</v>
      </c>
      <c r="Y2026" s="186">
        <f>'INFO'!$D$26</f>
        <v>0</v>
      </c>
      <c r="Z2026" s="186">
        <f>'INFO'!$D$27</f>
        <v>0</v>
      </c>
      <c r="AA2026" t="s" s="187">
        <f>'INFO'!$D$28</f>
      </c>
      <c r="AB2026" s="186">
        <f>'INFO'!$D$29</f>
        <v>0</v>
      </c>
      <c r="AC2026" s="189">
        <f>'INFO'!$J$10</f>
        <v>0</v>
      </c>
      <c r="AD2026" s="186">
        <f>'INFO'!$J$9</f>
        <v>0</v>
      </c>
      <c r="AE2026" s="186">
        <f>IF($G$2000&gt;0,10*$G$2000/D2026,0)</f>
        <v>0</v>
      </c>
    </row>
    <row r="2027" ht="15.35" customHeight="1">
      <c r="A2027" t="s" s="180">
        <v>547</v>
      </c>
      <c r="B2027" t="s" s="180">
        <v>172</v>
      </c>
      <c r="C2027" s="181">
        <v>10189</v>
      </c>
      <c r="D2027" s="182">
        <f>_xlfn.SUMIFS('HOLDS'!Q1:Q155,'HOLDS'!C1:C155,B2027)+_xlfn.SUMIFS('HOLDS'!Q1:Q155,'HOLDS'!C1:C155,"CH.GR.MISET")</f>
        <v>0</v>
      </c>
      <c r="E2027" t="s" s="183">
        <v>9</v>
      </c>
      <c r="F2027" s="184">
        <f>VLOOKUP(B2027,'HOLDS'!C1:T155,5,FALSE)</f>
        <v>164.5</v>
      </c>
      <c r="G2027" s="182">
        <f>_xlfn.SUMIFS('HOLDS'!Q1:Q155,'HOLDS'!C1:C155,B2027)</f>
        <v>0</v>
      </c>
      <c r="H2027" s="185">
        <f>F2027*G2027</f>
        <v>0</v>
      </c>
      <c r="I2027" s="186">
        <f>'INFO'!$D$6</f>
        <v>0</v>
      </c>
      <c r="J2027" s="186">
        <f>'INFO'!$D$7</f>
        <v>0</v>
      </c>
      <c r="K2027" t="s" s="187">
        <f>'INFO'!$D$8</f>
      </c>
      <c r="L2027" s="186">
        <f>'INFO'!$D$9</f>
        <v>0</v>
      </c>
      <c r="M2027" s="186">
        <f>'INFO'!$D$10</f>
        <v>0</v>
      </c>
      <c r="N2027" t="s" s="187">
        <f>'INFO'!$D$11</f>
      </c>
      <c r="O2027" s="186">
        <f>'INFO'!$D$13</f>
        <v>0</v>
      </c>
      <c r="P2027" s="186">
        <f>'INFO'!$D$14</f>
        <v>0</v>
      </c>
      <c r="Q2027" t="s" s="187">
        <f>'INFO'!$D$15</f>
      </c>
      <c r="R2027" s="188">
        <f>'INFO'!$D$17</f>
      </c>
      <c r="S2027" t="s" s="187">
        <f>'INFO'!$D$18</f>
      </c>
      <c r="T2027" t="s" s="187">
        <f>'INFO'!$D$19</f>
      </c>
      <c r="U2027" s="186">
        <f>'INFO'!$D$22</f>
        <v>0</v>
      </c>
      <c r="V2027" s="186">
        <f>'INFO'!$D$23</f>
        <v>0</v>
      </c>
      <c r="W2027" t="s" s="187">
        <f>'INFO'!$D$24</f>
      </c>
      <c r="X2027" s="186">
        <f>'INFO'!$D$25</f>
        <v>0</v>
      </c>
      <c r="Y2027" s="186">
        <f>'INFO'!$D$26</f>
        <v>0</v>
      </c>
      <c r="Z2027" s="186">
        <f>'INFO'!$D$27</f>
        <v>0</v>
      </c>
      <c r="AA2027" t="s" s="187">
        <f>'INFO'!$D$28</f>
      </c>
      <c r="AB2027" s="186">
        <f>'INFO'!$D$29</f>
        <v>0</v>
      </c>
      <c r="AC2027" s="189">
        <f>'INFO'!$J$10</f>
        <v>0</v>
      </c>
      <c r="AD2027" s="186">
        <f>'INFO'!$J$9</f>
        <v>0</v>
      </c>
      <c r="AE2027" s="186">
        <f>IF($G$2000&gt;0,10*$G$2000/D2027,0)</f>
        <v>0</v>
      </c>
    </row>
    <row r="2028" ht="15.35" customHeight="1">
      <c r="A2028" t="s" s="180">
        <v>548</v>
      </c>
      <c r="B2028" t="s" s="180">
        <v>174</v>
      </c>
      <c r="C2028" s="181">
        <v>10189</v>
      </c>
      <c r="D2028" s="182">
        <f>_xlfn.SUMIFS('HOLDS'!Q1:Q155,'HOLDS'!C1:C155,B2028)+_xlfn.SUMIFS('HOLDS'!Q1:Q155,'HOLDS'!C1:C155,"CH.GR.MISET")</f>
        <v>0</v>
      </c>
      <c r="E2028" t="s" s="183">
        <v>9</v>
      </c>
      <c r="F2028" s="184">
        <f>VLOOKUP(B2028,'HOLDS'!C1:T155,5,FALSE)</f>
        <v>148</v>
      </c>
      <c r="G2028" s="182">
        <f>_xlfn.SUMIFS('HOLDS'!Q1:Q155,'HOLDS'!C1:C155,B2028)</f>
        <v>0</v>
      </c>
      <c r="H2028" s="185">
        <f>F2028*G2028</f>
        <v>0</v>
      </c>
      <c r="I2028" s="186">
        <f>'INFO'!$D$6</f>
        <v>0</v>
      </c>
      <c r="J2028" s="186">
        <f>'INFO'!$D$7</f>
        <v>0</v>
      </c>
      <c r="K2028" t="s" s="187">
        <f>'INFO'!$D$8</f>
      </c>
      <c r="L2028" s="186">
        <f>'INFO'!$D$9</f>
        <v>0</v>
      </c>
      <c r="M2028" s="186">
        <f>'INFO'!$D$10</f>
        <v>0</v>
      </c>
      <c r="N2028" t="s" s="187">
        <f>'INFO'!$D$11</f>
      </c>
      <c r="O2028" s="186">
        <f>'INFO'!$D$13</f>
        <v>0</v>
      </c>
      <c r="P2028" s="186">
        <f>'INFO'!$D$14</f>
        <v>0</v>
      </c>
      <c r="Q2028" t="s" s="187">
        <f>'INFO'!$D$15</f>
      </c>
      <c r="R2028" s="188">
        <f>'INFO'!$D$17</f>
      </c>
      <c r="S2028" t="s" s="187">
        <f>'INFO'!$D$18</f>
      </c>
      <c r="T2028" t="s" s="187">
        <f>'INFO'!$D$19</f>
      </c>
      <c r="U2028" s="186">
        <f>'INFO'!$D$22</f>
        <v>0</v>
      </c>
      <c r="V2028" s="186">
        <f>'INFO'!$D$23</f>
        <v>0</v>
      </c>
      <c r="W2028" t="s" s="187">
        <f>'INFO'!$D$24</f>
      </c>
      <c r="X2028" s="186">
        <f>'INFO'!$D$25</f>
        <v>0</v>
      </c>
      <c r="Y2028" s="186">
        <f>'INFO'!$D$26</f>
        <v>0</v>
      </c>
      <c r="Z2028" s="186">
        <f>'INFO'!$D$27</f>
        <v>0</v>
      </c>
      <c r="AA2028" t="s" s="187">
        <f>'INFO'!$D$28</f>
      </c>
      <c r="AB2028" s="186">
        <f>'INFO'!$D$29</f>
        <v>0</v>
      </c>
      <c r="AC2028" s="189">
        <f>'INFO'!$J$10</f>
        <v>0</v>
      </c>
      <c r="AD2028" s="186">
        <f>'INFO'!$J$9</f>
        <v>0</v>
      </c>
      <c r="AE2028" s="186">
        <f>IF($G$2000&gt;0,10*$G$2000/D2028,0)</f>
        <v>0</v>
      </c>
    </row>
    <row r="2029" ht="15.35" customHeight="1">
      <c r="A2029" t="s" s="180">
        <v>549</v>
      </c>
      <c r="B2029" t="s" s="180">
        <v>177</v>
      </c>
      <c r="C2029" s="181">
        <v>10189</v>
      </c>
      <c r="D2029" s="182">
        <f>_xlfn.SUMIFS('HOLDS'!Q1:Q155,'HOLDS'!C1:C155,B2029)+_xlfn.SUMIFS('HOLDS'!Q1:Q155,'HOLDS'!C1:C155,"CH.GR.MISET")</f>
        <v>0</v>
      </c>
      <c r="E2029" t="s" s="183">
        <v>9</v>
      </c>
      <c r="F2029" s="184">
        <f>VLOOKUP(B2029,'HOLDS'!C1:T155,5,FALSE)</f>
        <v>155</v>
      </c>
      <c r="G2029" s="182">
        <f>_xlfn.SUMIFS('HOLDS'!Q1:Q155,'HOLDS'!C1:C155,B2029)</f>
        <v>0</v>
      </c>
      <c r="H2029" s="185">
        <f>F2029*G2029</f>
        <v>0</v>
      </c>
      <c r="I2029" s="186">
        <f>'INFO'!$D$6</f>
        <v>0</v>
      </c>
      <c r="J2029" s="186">
        <f>'INFO'!$D$7</f>
        <v>0</v>
      </c>
      <c r="K2029" t="s" s="187">
        <f>'INFO'!$D$8</f>
      </c>
      <c r="L2029" s="186">
        <f>'INFO'!$D$9</f>
        <v>0</v>
      </c>
      <c r="M2029" s="186">
        <f>'INFO'!$D$10</f>
        <v>0</v>
      </c>
      <c r="N2029" t="s" s="187">
        <f>'INFO'!$D$11</f>
      </c>
      <c r="O2029" s="186">
        <f>'INFO'!$D$13</f>
        <v>0</v>
      </c>
      <c r="P2029" s="186">
        <f>'INFO'!$D$14</f>
        <v>0</v>
      </c>
      <c r="Q2029" t="s" s="187">
        <f>'INFO'!$D$15</f>
      </c>
      <c r="R2029" s="188">
        <f>'INFO'!$D$17</f>
      </c>
      <c r="S2029" t="s" s="187">
        <f>'INFO'!$D$18</f>
      </c>
      <c r="T2029" t="s" s="187">
        <f>'INFO'!$D$19</f>
      </c>
      <c r="U2029" s="186">
        <f>'INFO'!$D$22</f>
        <v>0</v>
      </c>
      <c r="V2029" s="186">
        <f>'INFO'!$D$23</f>
        <v>0</v>
      </c>
      <c r="W2029" t="s" s="187">
        <f>'INFO'!$D$24</f>
      </c>
      <c r="X2029" s="186">
        <f>'INFO'!$D$25</f>
        <v>0</v>
      </c>
      <c r="Y2029" s="186">
        <f>'INFO'!$D$26</f>
        <v>0</v>
      </c>
      <c r="Z2029" s="186">
        <f>'INFO'!$D$27</f>
        <v>0</v>
      </c>
      <c r="AA2029" t="s" s="187">
        <f>'INFO'!$D$28</f>
      </c>
      <c r="AB2029" s="186">
        <f>'INFO'!$D$29</f>
        <v>0</v>
      </c>
      <c r="AC2029" s="189">
        <f>'INFO'!$J$10</f>
        <v>0</v>
      </c>
      <c r="AD2029" s="186">
        <f>'INFO'!$J$9</f>
        <v>0</v>
      </c>
      <c r="AE2029" s="186">
        <f>IF($G$2000&gt;0,10*$G$2000/D2029,0)</f>
        <v>0</v>
      </c>
    </row>
    <row r="2030" ht="15.35" customHeight="1">
      <c r="A2030" t="s" s="180">
        <v>550</v>
      </c>
      <c r="B2030" t="s" s="180">
        <v>180</v>
      </c>
      <c r="C2030" s="181">
        <v>10189</v>
      </c>
      <c r="D2030" s="182">
        <f>_xlfn.SUMIFS('HOLDS'!Q1:Q155,'HOLDS'!C1:C155,B2030)+_xlfn.SUMIFS('HOLDS'!Q1:Q155,'HOLDS'!C1:C155,"CH.GR.MISET")</f>
        <v>0</v>
      </c>
      <c r="E2030" t="s" s="183">
        <v>9</v>
      </c>
      <c r="F2030" s="184">
        <f>VLOOKUP(B2030,'HOLDS'!C1:T155,5,FALSE)</f>
        <v>140</v>
      </c>
      <c r="G2030" s="182">
        <f>_xlfn.SUMIFS('HOLDS'!Q1:Q155,'HOLDS'!C1:C155,B2030)</f>
        <v>0</v>
      </c>
      <c r="H2030" s="185">
        <f>F2030*G2030</f>
        <v>0</v>
      </c>
      <c r="I2030" s="186">
        <f>'INFO'!$D$6</f>
        <v>0</v>
      </c>
      <c r="J2030" s="186">
        <f>'INFO'!$D$7</f>
        <v>0</v>
      </c>
      <c r="K2030" t="s" s="187">
        <f>'INFO'!$D$8</f>
      </c>
      <c r="L2030" s="186">
        <f>'INFO'!$D$9</f>
        <v>0</v>
      </c>
      <c r="M2030" s="186">
        <f>'INFO'!$D$10</f>
        <v>0</v>
      </c>
      <c r="N2030" t="s" s="187">
        <f>'INFO'!$D$11</f>
      </c>
      <c r="O2030" s="186">
        <f>'INFO'!$D$13</f>
        <v>0</v>
      </c>
      <c r="P2030" s="186">
        <f>'INFO'!$D$14</f>
        <v>0</v>
      </c>
      <c r="Q2030" t="s" s="187">
        <f>'INFO'!$D$15</f>
      </c>
      <c r="R2030" s="188">
        <f>'INFO'!$D$17</f>
      </c>
      <c r="S2030" t="s" s="187">
        <f>'INFO'!$D$18</f>
      </c>
      <c r="T2030" t="s" s="187">
        <f>'INFO'!$D$19</f>
      </c>
      <c r="U2030" s="186">
        <f>'INFO'!$D$22</f>
        <v>0</v>
      </c>
      <c r="V2030" s="186">
        <f>'INFO'!$D$23</f>
        <v>0</v>
      </c>
      <c r="W2030" t="s" s="187">
        <f>'INFO'!$D$24</f>
      </c>
      <c r="X2030" s="186">
        <f>'INFO'!$D$25</f>
        <v>0</v>
      </c>
      <c r="Y2030" s="186">
        <f>'INFO'!$D$26</f>
        <v>0</v>
      </c>
      <c r="Z2030" s="186">
        <f>'INFO'!$D$27</f>
        <v>0</v>
      </c>
      <c r="AA2030" t="s" s="187">
        <f>'INFO'!$D$28</f>
      </c>
      <c r="AB2030" s="186">
        <f>'INFO'!$D$29</f>
        <v>0</v>
      </c>
      <c r="AC2030" s="189">
        <f>'INFO'!$J$10</f>
        <v>0</v>
      </c>
      <c r="AD2030" s="186">
        <f>'INFO'!$J$9</f>
        <v>0</v>
      </c>
      <c r="AE2030" s="191">
        <f>IF($G$2000&gt;0,10*$G$2000/D2030,0)</f>
        <v>0</v>
      </c>
    </row>
    <row r="2031" ht="15.35" customHeight="1">
      <c r="A2031" t="s" s="192">
        <v>551</v>
      </c>
      <c r="B2031" t="s" s="202">
        <v>331</v>
      </c>
      <c r="C2031" s="203">
        <v>10189</v>
      </c>
      <c r="D2031" s="169"/>
      <c r="E2031" t="s" s="194">
        <v>9</v>
      </c>
      <c r="F2031" s="195">
        <f>VLOOKUP(B2031,'MACROS'!C1:T87,5,FALSE)</f>
        <v>1993.5</v>
      </c>
      <c r="G2031" s="172">
        <f>_xlfn.SUMIFS('MACROS'!Q1:Q87,'MACROS'!C1:C87,B2031)</f>
        <v>0</v>
      </c>
      <c r="H2031" s="196">
        <f>F2031*G2031</f>
        <v>0</v>
      </c>
      <c r="I2031" s="197">
        <f>'INFO'!$D$6</f>
        <v>0</v>
      </c>
      <c r="J2031" s="197">
        <f>'INFO'!$D$7</f>
        <v>0</v>
      </c>
      <c r="K2031" t="s" s="198">
        <f>'INFO'!$D$8</f>
      </c>
      <c r="L2031" s="197">
        <f>'INFO'!$D$9</f>
        <v>0</v>
      </c>
      <c r="M2031" s="197">
        <f>'INFO'!$D$10</f>
        <v>0</v>
      </c>
      <c r="N2031" t="s" s="198">
        <f>'INFO'!$D$11</f>
      </c>
      <c r="O2031" s="197">
        <f>'INFO'!$D$13</f>
        <v>0</v>
      </c>
      <c r="P2031" s="197">
        <f>'INFO'!$D$14</f>
        <v>0</v>
      </c>
      <c r="Q2031" t="s" s="198">
        <f>'INFO'!$D$15</f>
      </c>
      <c r="R2031" s="199">
        <f>'INFO'!$D$17</f>
      </c>
      <c r="S2031" t="s" s="198">
        <f>'INFO'!$D$18</f>
      </c>
      <c r="T2031" t="s" s="198">
        <f>'INFO'!$D$19</f>
      </c>
      <c r="U2031" s="197">
        <f>'INFO'!$D$22</f>
        <v>0</v>
      </c>
      <c r="V2031" s="197">
        <f>'INFO'!$D$23</f>
        <v>0</v>
      </c>
      <c r="W2031" t="s" s="198">
        <f>'INFO'!$D$24</f>
      </c>
      <c r="X2031" s="197">
        <f>'INFO'!$D$25</f>
        <v>0</v>
      </c>
      <c r="Y2031" s="197">
        <f>'INFO'!$D$26</f>
        <v>0</v>
      </c>
      <c r="Z2031" s="197">
        <f>'INFO'!$D$27</f>
        <v>0</v>
      </c>
      <c r="AA2031" t="s" s="198">
        <f>'INFO'!$D$28</f>
      </c>
      <c r="AB2031" s="197">
        <f>'INFO'!$D$29</f>
        <v>0</v>
      </c>
      <c r="AC2031" s="200">
        <f>'INFO'!$J$10</f>
        <v>0</v>
      </c>
      <c r="AD2031" s="201">
        <f>'INFO'!$J$9</f>
        <v>0</v>
      </c>
      <c r="AE2031" s="179"/>
    </row>
    <row r="2032" ht="15.35" customHeight="1">
      <c r="A2032" t="s" s="180">
        <v>552</v>
      </c>
      <c r="B2032" t="s" s="180">
        <v>333</v>
      </c>
      <c r="C2032" s="181">
        <v>10189</v>
      </c>
      <c r="D2032" s="182">
        <f>_xlfn.SUMIFS('MACROS'!Q1:Q87,'MACROS'!C1:C87,B2032)+_xlfn.SUMIFS('MACROS'!Q1:Q87,'MACROS'!C1:C87,"CH.VM.MISET")</f>
        <v>0</v>
      </c>
      <c r="E2032" t="s" s="183">
        <v>9</v>
      </c>
      <c r="F2032" s="184">
        <f>VLOOKUP(B2032,'MACROS'!C1:T87,5,FALSE)</f>
        <v>164.5</v>
      </c>
      <c r="G2032" s="182">
        <f>_xlfn.SUMIFS('MACROS'!Q1:Q87,'MACROS'!C1:C87,B2032)</f>
        <v>0</v>
      </c>
      <c r="H2032" s="185">
        <f>F2032*G2032</f>
        <v>0</v>
      </c>
      <c r="I2032" s="186">
        <f>'INFO'!$D$6</f>
        <v>0</v>
      </c>
      <c r="J2032" s="186">
        <f>'INFO'!$D$7</f>
        <v>0</v>
      </c>
      <c r="K2032" t="s" s="187">
        <f>'INFO'!$D$8</f>
      </c>
      <c r="L2032" s="186">
        <f>'INFO'!$D$9</f>
        <v>0</v>
      </c>
      <c r="M2032" s="186">
        <f>'INFO'!$D$10</f>
        <v>0</v>
      </c>
      <c r="N2032" t="s" s="187">
        <f>'INFO'!$D$11</f>
      </c>
      <c r="O2032" s="186">
        <f>'INFO'!$D$13</f>
        <v>0</v>
      </c>
      <c r="P2032" s="186">
        <f>'INFO'!$D$14</f>
        <v>0</v>
      </c>
      <c r="Q2032" t="s" s="187">
        <f>'INFO'!$D$15</f>
      </c>
      <c r="R2032" s="188">
        <f>'INFO'!$D$17</f>
      </c>
      <c r="S2032" t="s" s="187">
        <f>'INFO'!$D$18</f>
      </c>
      <c r="T2032" t="s" s="187">
        <f>'INFO'!$D$19</f>
      </c>
      <c r="U2032" s="186">
        <f>'INFO'!$D$22</f>
        <v>0</v>
      </c>
      <c r="V2032" s="186">
        <f>'INFO'!$D$23</f>
        <v>0</v>
      </c>
      <c r="W2032" t="s" s="187">
        <f>'INFO'!$D$24</f>
      </c>
      <c r="X2032" s="186">
        <f>'INFO'!$D$25</f>
        <v>0</v>
      </c>
      <c r="Y2032" s="186">
        <f>'INFO'!$D$26</f>
        <v>0</v>
      </c>
      <c r="Z2032" s="186">
        <f>'INFO'!$D$27</f>
        <v>0</v>
      </c>
      <c r="AA2032" t="s" s="187">
        <f>'INFO'!$D$28</f>
      </c>
      <c r="AB2032" s="186">
        <f>'INFO'!$D$29</f>
        <v>0</v>
      </c>
      <c r="AC2032" s="189">
        <f>'INFO'!$J$10</f>
        <v>0</v>
      </c>
      <c r="AD2032" s="186">
        <f>'INFO'!$J$9</f>
        <v>0</v>
      </c>
      <c r="AE2032" s="190">
        <f>IF($G$2031&gt;0,10*$G$2031/D2032,0)</f>
        <v>0</v>
      </c>
    </row>
    <row r="2033" ht="15.35" customHeight="1">
      <c r="A2033" t="s" s="180">
        <v>553</v>
      </c>
      <c r="B2033" t="s" s="180">
        <v>335</v>
      </c>
      <c r="C2033" s="181">
        <v>10189</v>
      </c>
      <c r="D2033" s="182">
        <f>_xlfn.SUMIFS('MACROS'!Q1:Q87,'MACROS'!C1:C87,B2033)+_xlfn.SUMIFS('MACROS'!Q1:Q87,'MACROS'!C1:C87,"CH.VM.MISET")</f>
        <v>0</v>
      </c>
      <c r="E2033" t="s" s="183">
        <v>9</v>
      </c>
      <c r="F2033" s="184">
        <f>VLOOKUP(B2033,'MACROS'!C1:T87,5,FALSE)</f>
        <v>167.5</v>
      </c>
      <c r="G2033" s="182">
        <f>_xlfn.SUMIFS('MACROS'!Q1:Q87,'MACROS'!C1:C87,B2033)</f>
        <v>0</v>
      </c>
      <c r="H2033" s="185">
        <f>F2033*G2033</f>
        <v>0</v>
      </c>
      <c r="I2033" s="186">
        <f>'INFO'!$D$6</f>
        <v>0</v>
      </c>
      <c r="J2033" s="186">
        <f>'INFO'!$D$7</f>
        <v>0</v>
      </c>
      <c r="K2033" t="s" s="187">
        <f>'INFO'!$D$8</f>
      </c>
      <c r="L2033" s="186">
        <f>'INFO'!$D$9</f>
        <v>0</v>
      </c>
      <c r="M2033" s="186">
        <f>'INFO'!$D$10</f>
        <v>0</v>
      </c>
      <c r="N2033" t="s" s="187">
        <f>'INFO'!$D$11</f>
      </c>
      <c r="O2033" s="186">
        <f>'INFO'!$D$13</f>
        <v>0</v>
      </c>
      <c r="P2033" s="186">
        <f>'INFO'!$D$14</f>
        <v>0</v>
      </c>
      <c r="Q2033" t="s" s="187">
        <f>'INFO'!$D$15</f>
      </c>
      <c r="R2033" s="188">
        <f>'INFO'!$D$17</f>
      </c>
      <c r="S2033" t="s" s="187">
        <f>'INFO'!$D$18</f>
      </c>
      <c r="T2033" t="s" s="187">
        <f>'INFO'!$D$19</f>
      </c>
      <c r="U2033" s="186">
        <f>'INFO'!$D$22</f>
        <v>0</v>
      </c>
      <c r="V2033" s="186">
        <f>'INFO'!$D$23</f>
        <v>0</v>
      </c>
      <c r="W2033" t="s" s="187">
        <f>'INFO'!$D$24</f>
      </c>
      <c r="X2033" s="186">
        <f>'INFO'!$D$25</f>
        <v>0</v>
      </c>
      <c r="Y2033" s="186">
        <f>'INFO'!$D$26</f>
        <v>0</v>
      </c>
      <c r="Z2033" s="186">
        <f>'INFO'!$D$27</f>
        <v>0</v>
      </c>
      <c r="AA2033" t="s" s="187">
        <f>'INFO'!$D$28</f>
      </c>
      <c r="AB2033" s="186">
        <f>'INFO'!$D$29</f>
        <v>0</v>
      </c>
      <c r="AC2033" s="189">
        <f>'INFO'!$J$10</f>
        <v>0</v>
      </c>
      <c r="AD2033" s="186">
        <f>'INFO'!$J$9</f>
        <v>0</v>
      </c>
      <c r="AE2033" s="186">
        <f>IF($G$2031&gt;0,10*$G$2031/D2033,0)</f>
        <v>0</v>
      </c>
    </row>
    <row r="2034" ht="15.35" customHeight="1">
      <c r="A2034" t="s" s="180">
        <v>554</v>
      </c>
      <c r="B2034" t="s" s="180">
        <v>337</v>
      </c>
      <c r="C2034" s="181">
        <v>10189</v>
      </c>
      <c r="D2034" s="182">
        <f>_xlfn.SUMIFS('MACROS'!Q1:Q87,'MACROS'!C1:C87,B2034)+_xlfn.SUMIFS('MACROS'!Q1:Q87,'MACROS'!C1:C87,"CH.VM.MISET")</f>
        <v>0</v>
      </c>
      <c r="E2034" t="s" s="183">
        <v>9</v>
      </c>
      <c r="F2034" s="184">
        <f>VLOOKUP(B2034,'MACROS'!C1:T87,5,FALSE)</f>
        <v>139.5</v>
      </c>
      <c r="G2034" s="182">
        <f>_xlfn.SUMIFS('MACROS'!Q1:Q87,'MACROS'!C1:C87,B2034)</f>
        <v>0</v>
      </c>
      <c r="H2034" s="185">
        <f>F2034*G2034</f>
        <v>0</v>
      </c>
      <c r="I2034" s="186">
        <f>'INFO'!$D$6</f>
        <v>0</v>
      </c>
      <c r="J2034" s="186">
        <f>'INFO'!$D$7</f>
        <v>0</v>
      </c>
      <c r="K2034" t="s" s="187">
        <f>'INFO'!$D$8</f>
      </c>
      <c r="L2034" s="186">
        <f>'INFO'!$D$9</f>
        <v>0</v>
      </c>
      <c r="M2034" s="186">
        <f>'INFO'!$D$10</f>
        <v>0</v>
      </c>
      <c r="N2034" t="s" s="187">
        <f>'INFO'!$D$11</f>
      </c>
      <c r="O2034" s="186">
        <f>'INFO'!$D$13</f>
        <v>0</v>
      </c>
      <c r="P2034" s="186">
        <f>'INFO'!$D$14</f>
        <v>0</v>
      </c>
      <c r="Q2034" t="s" s="187">
        <f>'INFO'!$D$15</f>
      </c>
      <c r="R2034" s="188">
        <f>'INFO'!$D$17</f>
      </c>
      <c r="S2034" t="s" s="187">
        <f>'INFO'!$D$18</f>
      </c>
      <c r="T2034" t="s" s="187">
        <f>'INFO'!$D$19</f>
      </c>
      <c r="U2034" s="186">
        <f>'INFO'!$D$22</f>
        <v>0</v>
      </c>
      <c r="V2034" s="186">
        <f>'INFO'!$D$23</f>
        <v>0</v>
      </c>
      <c r="W2034" t="s" s="187">
        <f>'INFO'!$D$24</f>
      </c>
      <c r="X2034" s="186">
        <f>'INFO'!$D$25</f>
        <v>0</v>
      </c>
      <c r="Y2034" s="186">
        <f>'INFO'!$D$26</f>
        <v>0</v>
      </c>
      <c r="Z2034" s="186">
        <f>'INFO'!$D$27</f>
        <v>0</v>
      </c>
      <c r="AA2034" t="s" s="187">
        <f>'INFO'!$D$28</f>
      </c>
      <c r="AB2034" s="186">
        <f>'INFO'!$D$29</f>
        <v>0</v>
      </c>
      <c r="AC2034" s="189">
        <f>'INFO'!$J$10</f>
        <v>0</v>
      </c>
      <c r="AD2034" s="186">
        <f>'INFO'!$J$9</f>
        <v>0</v>
      </c>
      <c r="AE2034" s="186">
        <f>IF($G$2031&gt;0,10*$G$2031/D2034,0)</f>
        <v>0</v>
      </c>
    </row>
    <row r="2035" ht="15.35" customHeight="1">
      <c r="A2035" t="s" s="180">
        <v>555</v>
      </c>
      <c r="B2035" t="s" s="180">
        <v>339</v>
      </c>
      <c r="C2035" s="181">
        <v>10189</v>
      </c>
      <c r="D2035" s="182">
        <f>_xlfn.SUMIFS('MACROS'!Q1:Q87,'MACROS'!C1:C87,B2035)+_xlfn.SUMIFS('MACROS'!Q1:Q87,'MACROS'!C1:C87,"CH.VM.MISET")</f>
        <v>0</v>
      </c>
      <c r="E2035" t="s" s="183">
        <v>9</v>
      </c>
      <c r="F2035" s="184">
        <f>VLOOKUP(B2035,'MACROS'!C1:T87,5,FALSE)</f>
        <v>134</v>
      </c>
      <c r="G2035" s="182">
        <f>_xlfn.SUMIFS('MACROS'!Q1:Q87,'MACROS'!C1:C87,B2035)</f>
        <v>0</v>
      </c>
      <c r="H2035" s="185">
        <f>F2035*G2035</f>
        <v>0</v>
      </c>
      <c r="I2035" s="186">
        <f>'INFO'!$D$6</f>
        <v>0</v>
      </c>
      <c r="J2035" s="186">
        <f>'INFO'!$D$7</f>
        <v>0</v>
      </c>
      <c r="K2035" t="s" s="187">
        <f>'INFO'!$D$8</f>
      </c>
      <c r="L2035" s="186">
        <f>'INFO'!$D$9</f>
        <v>0</v>
      </c>
      <c r="M2035" s="186">
        <f>'INFO'!$D$10</f>
        <v>0</v>
      </c>
      <c r="N2035" t="s" s="187">
        <f>'INFO'!$D$11</f>
      </c>
      <c r="O2035" s="186">
        <f>'INFO'!$D$13</f>
        <v>0</v>
      </c>
      <c r="P2035" s="186">
        <f>'INFO'!$D$14</f>
        <v>0</v>
      </c>
      <c r="Q2035" t="s" s="187">
        <f>'INFO'!$D$15</f>
      </c>
      <c r="R2035" s="188">
        <f>'INFO'!$D$17</f>
      </c>
      <c r="S2035" t="s" s="187">
        <f>'INFO'!$D$18</f>
      </c>
      <c r="T2035" t="s" s="187">
        <f>'INFO'!$D$19</f>
      </c>
      <c r="U2035" s="186">
        <f>'INFO'!$D$22</f>
        <v>0</v>
      </c>
      <c r="V2035" s="186">
        <f>'INFO'!$D$23</f>
        <v>0</v>
      </c>
      <c r="W2035" t="s" s="187">
        <f>'INFO'!$D$24</f>
      </c>
      <c r="X2035" s="186">
        <f>'INFO'!$D$25</f>
        <v>0</v>
      </c>
      <c r="Y2035" s="186">
        <f>'INFO'!$D$26</f>
        <v>0</v>
      </c>
      <c r="Z2035" s="186">
        <f>'INFO'!$D$27</f>
        <v>0</v>
      </c>
      <c r="AA2035" t="s" s="187">
        <f>'INFO'!$D$28</f>
      </c>
      <c r="AB2035" s="186">
        <f>'INFO'!$D$29</f>
        <v>0</v>
      </c>
      <c r="AC2035" s="189">
        <f>'INFO'!$J$10</f>
        <v>0</v>
      </c>
      <c r="AD2035" s="186">
        <f>'INFO'!$J$9</f>
        <v>0</v>
      </c>
      <c r="AE2035" s="186">
        <f>IF($G$2031&gt;0,10*$G$2031/D2035,0)</f>
        <v>0</v>
      </c>
    </row>
    <row r="2036" ht="15.35" customHeight="1">
      <c r="A2036" t="s" s="180">
        <v>556</v>
      </c>
      <c r="B2036" t="s" s="180">
        <v>341</v>
      </c>
      <c r="C2036" s="181">
        <v>10189</v>
      </c>
      <c r="D2036" s="182">
        <f>_xlfn.SUMIFS('MACROS'!Q1:Q87,'MACROS'!C1:C87,B2036)+_xlfn.SUMIFS('MACROS'!Q1:Q87,'MACROS'!C1:C87,"CH.VM.MISET")</f>
        <v>0</v>
      </c>
      <c r="E2036" t="s" s="183">
        <v>9</v>
      </c>
      <c r="F2036" s="184">
        <f>VLOOKUP(B2036,'MACROS'!C1:T87,5,FALSE)</f>
        <v>179</v>
      </c>
      <c r="G2036" s="182">
        <f>_xlfn.SUMIFS('MACROS'!Q1:Q87,'MACROS'!C1:C87,B2036)</f>
        <v>0</v>
      </c>
      <c r="H2036" s="185">
        <f>F2036*G2036</f>
        <v>0</v>
      </c>
      <c r="I2036" s="186">
        <f>'INFO'!$D$6</f>
        <v>0</v>
      </c>
      <c r="J2036" s="186">
        <f>'INFO'!$D$7</f>
        <v>0</v>
      </c>
      <c r="K2036" t="s" s="187">
        <f>'INFO'!$D$8</f>
      </c>
      <c r="L2036" s="186">
        <f>'INFO'!$D$9</f>
        <v>0</v>
      </c>
      <c r="M2036" s="186">
        <f>'INFO'!$D$10</f>
        <v>0</v>
      </c>
      <c r="N2036" t="s" s="187">
        <f>'INFO'!$D$11</f>
      </c>
      <c r="O2036" s="186">
        <f>'INFO'!$D$13</f>
        <v>0</v>
      </c>
      <c r="P2036" s="186">
        <f>'INFO'!$D$14</f>
        <v>0</v>
      </c>
      <c r="Q2036" t="s" s="187">
        <f>'INFO'!$D$15</f>
      </c>
      <c r="R2036" s="188">
        <f>'INFO'!$D$17</f>
      </c>
      <c r="S2036" t="s" s="187">
        <f>'INFO'!$D$18</f>
      </c>
      <c r="T2036" t="s" s="187">
        <f>'INFO'!$D$19</f>
      </c>
      <c r="U2036" s="186">
        <f>'INFO'!$D$22</f>
        <v>0</v>
      </c>
      <c r="V2036" s="186">
        <f>'INFO'!$D$23</f>
        <v>0</v>
      </c>
      <c r="W2036" t="s" s="187">
        <f>'INFO'!$D$24</f>
      </c>
      <c r="X2036" s="186">
        <f>'INFO'!$D$25</f>
        <v>0</v>
      </c>
      <c r="Y2036" s="186">
        <f>'INFO'!$D$26</f>
        <v>0</v>
      </c>
      <c r="Z2036" s="186">
        <f>'INFO'!$D$27</f>
        <v>0</v>
      </c>
      <c r="AA2036" t="s" s="187">
        <f>'INFO'!$D$28</f>
      </c>
      <c r="AB2036" s="186">
        <f>'INFO'!$D$29</f>
        <v>0</v>
      </c>
      <c r="AC2036" s="189">
        <f>'INFO'!$J$10</f>
        <v>0</v>
      </c>
      <c r="AD2036" s="186">
        <f>'INFO'!$J$9</f>
        <v>0</v>
      </c>
      <c r="AE2036" s="186">
        <f>IF($G$2031&gt;0,10*$G$2031/D2036,0)</f>
        <v>0</v>
      </c>
    </row>
    <row r="2037" ht="15.35" customHeight="1">
      <c r="A2037" t="s" s="180">
        <v>557</v>
      </c>
      <c r="B2037" t="s" s="180">
        <v>343</v>
      </c>
      <c r="C2037" s="181">
        <v>10189</v>
      </c>
      <c r="D2037" s="182">
        <f>_xlfn.SUMIFS('MACROS'!Q1:Q87,'MACROS'!C1:C87,B2037)+_xlfn.SUMIFS('MACROS'!Q1:Q87,'MACROS'!C1:C87,"CH.VM.MISET")</f>
        <v>0</v>
      </c>
      <c r="E2037" t="s" s="183">
        <v>9</v>
      </c>
      <c r="F2037" s="184">
        <f>VLOOKUP(B2037,'MACROS'!C1:T87,5,FALSE)</f>
        <v>177.5</v>
      </c>
      <c r="G2037" s="182">
        <f>_xlfn.SUMIFS('MACROS'!Q1:Q87,'MACROS'!C1:C87,B2037)</f>
        <v>0</v>
      </c>
      <c r="H2037" s="185">
        <f>F2037*G2037</f>
        <v>0</v>
      </c>
      <c r="I2037" s="186">
        <f>'INFO'!$D$6</f>
        <v>0</v>
      </c>
      <c r="J2037" s="186">
        <f>'INFO'!$D$7</f>
        <v>0</v>
      </c>
      <c r="K2037" t="s" s="187">
        <f>'INFO'!$D$8</f>
      </c>
      <c r="L2037" s="186">
        <f>'INFO'!$D$9</f>
        <v>0</v>
      </c>
      <c r="M2037" s="186">
        <f>'INFO'!$D$10</f>
        <v>0</v>
      </c>
      <c r="N2037" t="s" s="187">
        <f>'INFO'!$D$11</f>
      </c>
      <c r="O2037" s="186">
        <f>'INFO'!$D$13</f>
        <v>0</v>
      </c>
      <c r="P2037" s="186">
        <f>'INFO'!$D$14</f>
        <v>0</v>
      </c>
      <c r="Q2037" t="s" s="187">
        <f>'INFO'!$D$15</f>
      </c>
      <c r="R2037" s="188">
        <f>'INFO'!$D$17</f>
      </c>
      <c r="S2037" t="s" s="187">
        <f>'INFO'!$D$18</f>
      </c>
      <c r="T2037" t="s" s="187">
        <f>'INFO'!$D$19</f>
      </c>
      <c r="U2037" s="186">
        <f>'INFO'!$D$22</f>
        <v>0</v>
      </c>
      <c r="V2037" s="186">
        <f>'INFO'!$D$23</f>
        <v>0</v>
      </c>
      <c r="W2037" t="s" s="187">
        <f>'INFO'!$D$24</f>
      </c>
      <c r="X2037" s="186">
        <f>'INFO'!$D$25</f>
        <v>0</v>
      </c>
      <c r="Y2037" s="186">
        <f>'INFO'!$D$26</f>
        <v>0</v>
      </c>
      <c r="Z2037" s="186">
        <f>'INFO'!$D$27</f>
        <v>0</v>
      </c>
      <c r="AA2037" t="s" s="187">
        <f>'INFO'!$D$28</f>
      </c>
      <c r="AB2037" s="186">
        <f>'INFO'!$D$29</f>
        <v>0</v>
      </c>
      <c r="AC2037" s="189">
        <f>'INFO'!$J$10</f>
        <v>0</v>
      </c>
      <c r="AD2037" s="186">
        <f>'INFO'!$J$9</f>
        <v>0</v>
      </c>
      <c r="AE2037" s="186">
        <f>IF($G$2031&gt;0,10*$G$2031/D2037,0)</f>
        <v>0</v>
      </c>
    </row>
    <row r="2038" ht="15.35" customHeight="1">
      <c r="A2038" t="s" s="180">
        <v>558</v>
      </c>
      <c r="B2038" t="s" s="180">
        <v>345</v>
      </c>
      <c r="C2038" s="181">
        <v>10189</v>
      </c>
      <c r="D2038" s="182">
        <f>_xlfn.SUMIFS('MACROS'!Q1:Q87,'MACROS'!C1:C87,B2038)+_xlfn.SUMIFS('MACROS'!Q1:Q87,'MACROS'!C1:C87,"CH.VM.MISET")</f>
        <v>0</v>
      </c>
      <c r="E2038" t="s" s="183">
        <v>9</v>
      </c>
      <c r="F2038" s="184">
        <f>VLOOKUP(B2038,'MACROS'!C1:T87,5,FALSE)</f>
        <v>166.5</v>
      </c>
      <c r="G2038" s="182">
        <f>_xlfn.SUMIFS('MACROS'!Q1:Q87,'MACROS'!C1:C87,B2038)</f>
        <v>0</v>
      </c>
      <c r="H2038" s="185">
        <f>F2038*G2038</f>
        <v>0</v>
      </c>
      <c r="I2038" s="186">
        <f>'INFO'!$D$6</f>
        <v>0</v>
      </c>
      <c r="J2038" s="186">
        <f>'INFO'!$D$7</f>
        <v>0</v>
      </c>
      <c r="K2038" t="s" s="187">
        <f>'INFO'!$D$8</f>
      </c>
      <c r="L2038" s="186">
        <f>'INFO'!$D$9</f>
        <v>0</v>
      </c>
      <c r="M2038" s="186">
        <f>'INFO'!$D$10</f>
        <v>0</v>
      </c>
      <c r="N2038" t="s" s="187">
        <f>'INFO'!$D$11</f>
      </c>
      <c r="O2038" s="186">
        <f>'INFO'!$D$13</f>
        <v>0</v>
      </c>
      <c r="P2038" s="186">
        <f>'INFO'!$D$14</f>
        <v>0</v>
      </c>
      <c r="Q2038" t="s" s="187">
        <f>'INFO'!$D$15</f>
      </c>
      <c r="R2038" s="188">
        <f>'INFO'!$D$17</f>
      </c>
      <c r="S2038" t="s" s="187">
        <f>'INFO'!$D$18</f>
      </c>
      <c r="T2038" t="s" s="187">
        <f>'INFO'!$D$19</f>
      </c>
      <c r="U2038" s="186">
        <f>'INFO'!$D$22</f>
        <v>0</v>
      </c>
      <c r="V2038" s="186">
        <f>'INFO'!$D$23</f>
        <v>0</v>
      </c>
      <c r="W2038" t="s" s="187">
        <f>'INFO'!$D$24</f>
      </c>
      <c r="X2038" s="186">
        <f>'INFO'!$D$25</f>
        <v>0</v>
      </c>
      <c r="Y2038" s="186">
        <f>'INFO'!$D$26</f>
        <v>0</v>
      </c>
      <c r="Z2038" s="186">
        <f>'INFO'!$D$27</f>
        <v>0</v>
      </c>
      <c r="AA2038" t="s" s="187">
        <f>'INFO'!$D$28</f>
      </c>
      <c r="AB2038" s="186">
        <f>'INFO'!$D$29</f>
        <v>0</v>
      </c>
      <c r="AC2038" s="189">
        <f>'INFO'!$J$10</f>
        <v>0</v>
      </c>
      <c r="AD2038" s="186">
        <f>'INFO'!$J$9</f>
        <v>0</v>
      </c>
      <c r="AE2038" s="186">
        <f>IF($G$2031&gt;0,10*$G$2031/D2038,0)</f>
        <v>0</v>
      </c>
    </row>
    <row r="2039" ht="15.35" customHeight="1">
      <c r="A2039" t="s" s="180">
        <v>559</v>
      </c>
      <c r="B2039" t="s" s="180">
        <v>347</v>
      </c>
      <c r="C2039" s="181">
        <v>10189</v>
      </c>
      <c r="D2039" s="182">
        <f>_xlfn.SUMIFS('MACROS'!Q1:Q87,'MACROS'!C1:C87,B2039)+_xlfn.SUMIFS('MACROS'!Q1:Q87,'MACROS'!C1:C87,"CH.VM.MISET")</f>
        <v>0</v>
      </c>
      <c r="E2039" t="s" s="183">
        <v>9</v>
      </c>
      <c r="F2039" s="184">
        <f>VLOOKUP(B2039,'MACROS'!C1:T87,5,FALSE)</f>
        <v>156.5</v>
      </c>
      <c r="G2039" s="182">
        <f>_xlfn.SUMIFS('MACROS'!Q1:Q87,'MACROS'!C1:C87,B2039)</f>
        <v>0</v>
      </c>
      <c r="H2039" s="185">
        <f>F2039*G2039</f>
        <v>0</v>
      </c>
      <c r="I2039" s="186">
        <f>'INFO'!$D$6</f>
        <v>0</v>
      </c>
      <c r="J2039" s="186">
        <f>'INFO'!$D$7</f>
        <v>0</v>
      </c>
      <c r="K2039" t="s" s="187">
        <f>'INFO'!$D$8</f>
      </c>
      <c r="L2039" s="186">
        <f>'INFO'!$D$9</f>
        <v>0</v>
      </c>
      <c r="M2039" s="186">
        <f>'INFO'!$D$10</f>
        <v>0</v>
      </c>
      <c r="N2039" t="s" s="187">
        <f>'INFO'!$D$11</f>
      </c>
      <c r="O2039" s="186">
        <f>'INFO'!$D$13</f>
        <v>0</v>
      </c>
      <c r="P2039" s="186">
        <f>'INFO'!$D$14</f>
        <v>0</v>
      </c>
      <c r="Q2039" t="s" s="187">
        <f>'INFO'!$D$15</f>
      </c>
      <c r="R2039" s="188">
        <f>'INFO'!$D$17</f>
      </c>
      <c r="S2039" t="s" s="187">
        <f>'INFO'!$D$18</f>
      </c>
      <c r="T2039" t="s" s="187">
        <f>'INFO'!$D$19</f>
      </c>
      <c r="U2039" s="186">
        <f>'INFO'!$D$22</f>
        <v>0</v>
      </c>
      <c r="V2039" s="186">
        <f>'INFO'!$D$23</f>
        <v>0</v>
      </c>
      <c r="W2039" t="s" s="187">
        <f>'INFO'!$D$24</f>
      </c>
      <c r="X2039" s="186">
        <f>'INFO'!$D$25</f>
        <v>0</v>
      </c>
      <c r="Y2039" s="186">
        <f>'INFO'!$D$26</f>
        <v>0</v>
      </c>
      <c r="Z2039" s="186">
        <f>'INFO'!$D$27</f>
        <v>0</v>
      </c>
      <c r="AA2039" t="s" s="187">
        <f>'INFO'!$D$28</f>
      </c>
      <c r="AB2039" s="186">
        <f>'INFO'!$D$29</f>
        <v>0</v>
      </c>
      <c r="AC2039" s="189">
        <f>'INFO'!$J$10</f>
        <v>0</v>
      </c>
      <c r="AD2039" s="186">
        <f>'INFO'!$J$9</f>
        <v>0</v>
      </c>
      <c r="AE2039" s="186">
        <f>IF($G$2031&gt;0,10*$G$2031/D2039,0)</f>
        <v>0</v>
      </c>
    </row>
    <row r="2040" ht="15.35" customHeight="1">
      <c r="A2040" t="s" s="180">
        <v>560</v>
      </c>
      <c r="B2040" t="s" s="180">
        <v>349</v>
      </c>
      <c r="C2040" s="181">
        <v>10189</v>
      </c>
      <c r="D2040" s="182">
        <f>_xlfn.SUMIFS('MACROS'!Q1:Q87,'MACROS'!C1:C87,B2040)+_xlfn.SUMIFS('MACROS'!Q1:Q87,'MACROS'!C1:C87,"CH.VM.MISET")</f>
        <v>0</v>
      </c>
      <c r="E2040" t="s" s="183">
        <v>9</v>
      </c>
      <c r="F2040" s="184">
        <f>VLOOKUP(B2040,'MACROS'!C1:T87,5,FALSE)</f>
        <v>161</v>
      </c>
      <c r="G2040" s="182">
        <f>_xlfn.SUMIFS('MACROS'!Q1:Q87,'MACROS'!C1:C87,B2040)</f>
        <v>0</v>
      </c>
      <c r="H2040" s="185">
        <f>F2040*G2040</f>
        <v>0</v>
      </c>
      <c r="I2040" s="186">
        <f>'INFO'!$D$6</f>
        <v>0</v>
      </c>
      <c r="J2040" s="186">
        <f>'INFO'!$D$7</f>
        <v>0</v>
      </c>
      <c r="K2040" t="s" s="187">
        <f>'INFO'!$D$8</f>
      </c>
      <c r="L2040" s="186">
        <f>'INFO'!$D$9</f>
        <v>0</v>
      </c>
      <c r="M2040" s="186">
        <f>'INFO'!$D$10</f>
        <v>0</v>
      </c>
      <c r="N2040" t="s" s="187">
        <f>'INFO'!$D$11</f>
      </c>
      <c r="O2040" s="186">
        <f>'INFO'!$D$13</f>
        <v>0</v>
      </c>
      <c r="P2040" s="186">
        <f>'INFO'!$D$14</f>
        <v>0</v>
      </c>
      <c r="Q2040" t="s" s="187">
        <f>'INFO'!$D$15</f>
      </c>
      <c r="R2040" s="188">
        <f>'INFO'!$D$17</f>
      </c>
      <c r="S2040" t="s" s="187">
        <f>'INFO'!$D$18</f>
      </c>
      <c r="T2040" t="s" s="187">
        <f>'INFO'!$D$19</f>
      </c>
      <c r="U2040" s="186">
        <f>'INFO'!$D$22</f>
        <v>0</v>
      </c>
      <c r="V2040" s="186">
        <f>'INFO'!$D$23</f>
        <v>0</v>
      </c>
      <c r="W2040" t="s" s="187">
        <f>'INFO'!$D$24</f>
      </c>
      <c r="X2040" s="186">
        <f>'INFO'!$D$25</f>
        <v>0</v>
      </c>
      <c r="Y2040" s="186">
        <f>'INFO'!$D$26</f>
        <v>0</v>
      </c>
      <c r="Z2040" s="186">
        <f>'INFO'!$D$27</f>
        <v>0</v>
      </c>
      <c r="AA2040" t="s" s="187">
        <f>'INFO'!$D$28</f>
      </c>
      <c r="AB2040" s="186">
        <f>'INFO'!$D$29</f>
        <v>0</v>
      </c>
      <c r="AC2040" s="189">
        <f>'INFO'!$J$10</f>
        <v>0</v>
      </c>
      <c r="AD2040" s="186">
        <f>'INFO'!$J$9</f>
        <v>0</v>
      </c>
      <c r="AE2040" s="186">
        <f>IF($G$2031&gt;0,10*$G$2031/D2040,0)</f>
        <v>0</v>
      </c>
    </row>
    <row r="2041" ht="15.35" customHeight="1">
      <c r="A2041" t="s" s="180">
        <v>561</v>
      </c>
      <c r="B2041" t="s" s="180">
        <v>351</v>
      </c>
      <c r="C2041" s="181">
        <v>10189</v>
      </c>
      <c r="D2041" s="182">
        <f>_xlfn.SUMIFS('MACROS'!Q1:Q87,'MACROS'!C1:C87,B2041)+_xlfn.SUMIFS('MACROS'!Q1:Q87,'MACROS'!C1:C87,"CH.VM.MISET")</f>
        <v>0</v>
      </c>
      <c r="E2041" t="s" s="183">
        <v>9</v>
      </c>
      <c r="F2041" s="184">
        <f>VLOOKUP(B2041,'MACROS'!C1:T87,5,FALSE)</f>
        <v>164.5</v>
      </c>
      <c r="G2041" s="182">
        <f>_xlfn.SUMIFS('MACROS'!Q1:Q87,'MACROS'!C1:C87,B2041)</f>
        <v>0</v>
      </c>
      <c r="H2041" s="185">
        <f>F2041*G2041</f>
        <v>0</v>
      </c>
      <c r="I2041" s="186">
        <f>'INFO'!$D$6</f>
        <v>0</v>
      </c>
      <c r="J2041" s="186">
        <f>'INFO'!$D$7</f>
        <v>0</v>
      </c>
      <c r="K2041" t="s" s="187">
        <f>'INFO'!$D$8</f>
      </c>
      <c r="L2041" s="186">
        <f>'INFO'!$D$9</f>
        <v>0</v>
      </c>
      <c r="M2041" s="186">
        <f>'INFO'!$D$10</f>
        <v>0</v>
      </c>
      <c r="N2041" t="s" s="187">
        <f>'INFO'!$D$11</f>
      </c>
      <c r="O2041" s="186">
        <f>'INFO'!$D$13</f>
        <v>0</v>
      </c>
      <c r="P2041" s="186">
        <f>'INFO'!$D$14</f>
        <v>0</v>
      </c>
      <c r="Q2041" t="s" s="187">
        <f>'INFO'!$D$15</f>
      </c>
      <c r="R2041" s="188">
        <f>'INFO'!$D$17</f>
      </c>
      <c r="S2041" t="s" s="187">
        <f>'INFO'!$D$18</f>
      </c>
      <c r="T2041" t="s" s="187">
        <f>'INFO'!$D$19</f>
      </c>
      <c r="U2041" s="186">
        <f>'INFO'!$D$22</f>
        <v>0</v>
      </c>
      <c r="V2041" s="186">
        <f>'INFO'!$D$23</f>
        <v>0</v>
      </c>
      <c r="W2041" t="s" s="187">
        <f>'INFO'!$D$24</f>
      </c>
      <c r="X2041" s="186">
        <f>'INFO'!$D$25</f>
        <v>0</v>
      </c>
      <c r="Y2041" s="186">
        <f>'INFO'!$D$26</f>
        <v>0</v>
      </c>
      <c r="Z2041" s="186">
        <f>'INFO'!$D$27</f>
        <v>0</v>
      </c>
      <c r="AA2041" t="s" s="187">
        <f>'INFO'!$D$28</f>
      </c>
      <c r="AB2041" s="186">
        <f>'INFO'!$D$29</f>
        <v>0</v>
      </c>
      <c r="AC2041" s="189">
        <f>'INFO'!$J$10</f>
        <v>0</v>
      </c>
      <c r="AD2041" s="186">
        <f>'INFO'!$J$9</f>
        <v>0</v>
      </c>
      <c r="AE2041" s="186">
        <f>IF($G$2031&gt;0,10*$G$2031/D2041,0)</f>
        <v>0</v>
      </c>
    </row>
    <row r="2042" ht="15.35" customHeight="1">
      <c r="A2042" t="s" s="180">
        <v>562</v>
      </c>
      <c r="B2042" t="s" s="180">
        <v>353</v>
      </c>
      <c r="C2042" s="181">
        <v>10189</v>
      </c>
      <c r="D2042" s="182">
        <f>_xlfn.SUMIFS('MACROS'!Q1:Q87,'MACROS'!C1:C87,B2042)+_xlfn.SUMIFS('MACROS'!Q1:Q87,'MACROS'!C1:C87,"CH.VM.MISET")</f>
        <v>0</v>
      </c>
      <c r="E2042" t="s" s="183">
        <v>9</v>
      </c>
      <c r="F2042" s="184">
        <f>VLOOKUP(B2042,'MACROS'!C1:T87,5,FALSE)</f>
        <v>168</v>
      </c>
      <c r="G2042" s="182">
        <f>_xlfn.SUMIFS('MACROS'!Q1:Q87,'MACROS'!C1:C87,B2042)</f>
        <v>0</v>
      </c>
      <c r="H2042" s="185">
        <f>F2042*G2042</f>
        <v>0</v>
      </c>
      <c r="I2042" s="186">
        <f>'INFO'!$D$6</f>
        <v>0</v>
      </c>
      <c r="J2042" s="186">
        <f>'INFO'!$D$7</f>
        <v>0</v>
      </c>
      <c r="K2042" t="s" s="187">
        <f>'INFO'!$D$8</f>
      </c>
      <c r="L2042" s="186">
        <f>'INFO'!$D$9</f>
        <v>0</v>
      </c>
      <c r="M2042" s="186">
        <f>'INFO'!$D$10</f>
        <v>0</v>
      </c>
      <c r="N2042" t="s" s="187">
        <f>'INFO'!$D$11</f>
      </c>
      <c r="O2042" s="186">
        <f>'INFO'!$D$13</f>
        <v>0</v>
      </c>
      <c r="P2042" s="186">
        <f>'INFO'!$D$14</f>
        <v>0</v>
      </c>
      <c r="Q2042" t="s" s="187">
        <f>'INFO'!$D$15</f>
      </c>
      <c r="R2042" s="188">
        <f>'INFO'!$D$17</f>
      </c>
      <c r="S2042" t="s" s="187">
        <f>'INFO'!$D$18</f>
      </c>
      <c r="T2042" t="s" s="187">
        <f>'INFO'!$D$19</f>
      </c>
      <c r="U2042" s="186">
        <f>'INFO'!$D$22</f>
        <v>0</v>
      </c>
      <c r="V2042" s="186">
        <f>'INFO'!$D$23</f>
        <v>0</v>
      </c>
      <c r="W2042" t="s" s="187">
        <f>'INFO'!$D$24</f>
      </c>
      <c r="X2042" s="186">
        <f>'INFO'!$D$25</f>
        <v>0</v>
      </c>
      <c r="Y2042" s="186">
        <f>'INFO'!$D$26</f>
        <v>0</v>
      </c>
      <c r="Z2042" s="186">
        <f>'INFO'!$D$27</f>
        <v>0</v>
      </c>
      <c r="AA2042" t="s" s="187">
        <f>'INFO'!$D$28</f>
      </c>
      <c r="AB2042" s="186">
        <f>'INFO'!$D$29</f>
        <v>0</v>
      </c>
      <c r="AC2042" s="189">
        <f>'INFO'!$J$10</f>
        <v>0</v>
      </c>
      <c r="AD2042" s="186">
        <f>'INFO'!$J$9</f>
        <v>0</v>
      </c>
      <c r="AE2042" s="186">
        <f>IF($G$2031&gt;0,10*$G$2031/D2042,0)</f>
        <v>0</v>
      </c>
    </row>
    <row r="2043" ht="15.35" customHeight="1">
      <c r="A2043" t="s" s="180">
        <v>563</v>
      </c>
      <c r="B2043" t="s" s="180">
        <v>355</v>
      </c>
      <c r="C2043" s="181">
        <v>10189</v>
      </c>
      <c r="D2043" s="182">
        <f>_xlfn.SUMIFS('MACROS'!Q1:Q87,'MACROS'!C1:C87,B2043)+_xlfn.SUMIFS('MACROS'!Q1:Q87,'MACROS'!C1:C87,"CH.VM.MISET")</f>
        <v>0</v>
      </c>
      <c r="E2043" t="s" s="183">
        <v>9</v>
      </c>
      <c r="F2043" s="184">
        <f>VLOOKUP(B2043,'MACROS'!C1:T87,5,FALSE)</f>
        <v>136</v>
      </c>
      <c r="G2043" s="182">
        <f>_xlfn.SUMIFS('MACROS'!Q1:Q87,'MACROS'!C1:C87,B2043)</f>
        <v>0</v>
      </c>
      <c r="H2043" s="185">
        <f>F2043*G2043</f>
        <v>0</v>
      </c>
      <c r="I2043" s="186">
        <f>'INFO'!$D$6</f>
        <v>0</v>
      </c>
      <c r="J2043" s="186">
        <f>'INFO'!$D$7</f>
        <v>0</v>
      </c>
      <c r="K2043" t="s" s="187">
        <f>'INFO'!$D$8</f>
      </c>
      <c r="L2043" s="186">
        <f>'INFO'!$D$9</f>
        <v>0</v>
      </c>
      <c r="M2043" s="186">
        <f>'INFO'!$D$10</f>
        <v>0</v>
      </c>
      <c r="N2043" t="s" s="187">
        <f>'INFO'!$D$11</f>
      </c>
      <c r="O2043" s="186">
        <f>'INFO'!$D$13</f>
        <v>0</v>
      </c>
      <c r="P2043" s="186">
        <f>'INFO'!$D$14</f>
        <v>0</v>
      </c>
      <c r="Q2043" t="s" s="187">
        <f>'INFO'!$D$15</f>
      </c>
      <c r="R2043" s="188">
        <f>'INFO'!$D$17</f>
      </c>
      <c r="S2043" t="s" s="187">
        <f>'INFO'!$D$18</f>
      </c>
      <c r="T2043" t="s" s="187">
        <f>'INFO'!$D$19</f>
      </c>
      <c r="U2043" s="186">
        <f>'INFO'!$D$22</f>
        <v>0</v>
      </c>
      <c r="V2043" s="186">
        <f>'INFO'!$D$23</f>
        <v>0</v>
      </c>
      <c r="W2043" t="s" s="187">
        <f>'INFO'!$D$24</f>
      </c>
      <c r="X2043" s="186">
        <f>'INFO'!$D$25</f>
        <v>0</v>
      </c>
      <c r="Y2043" s="186">
        <f>'INFO'!$D$26</f>
        <v>0</v>
      </c>
      <c r="Z2043" s="186">
        <f>'INFO'!$D$27</f>
        <v>0</v>
      </c>
      <c r="AA2043" t="s" s="187">
        <f>'INFO'!$D$28</f>
      </c>
      <c r="AB2043" s="186">
        <f>'INFO'!$D$29</f>
        <v>0</v>
      </c>
      <c r="AC2043" s="189">
        <f>'INFO'!$J$10</f>
        <v>0</v>
      </c>
      <c r="AD2043" s="186">
        <f>'INFO'!$J$9</f>
        <v>0</v>
      </c>
      <c r="AE2043" s="186">
        <f>IF($G$2031&gt;0,10*$G$2031/D2043,0)</f>
        <v>0</v>
      </c>
    </row>
    <row r="2044" ht="15.35" customHeight="1">
      <c r="A2044" t="s" s="180">
        <v>564</v>
      </c>
      <c r="B2044" t="s" s="180">
        <v>357</v>
      </c>
      <c r="C2044" s="181">
        <v>10189</v>
      </c>
      <c r="D2044" s="182">
        <f>_xlfn.SUMIFS('MACROS'!Q1:Q87,'MACROS'!C1:C87,B2044)+_xlfn.SUMIFS('MACROS'!Q1:Q87,'MACROS'!C1:C87,"CH.VM.MISET")</f>
        <v>0</v>
      </c>
      <c r="E2044" t="s" s="183">
        <v>9</v>
      </c>
      <c r="F2044" s="184">
        <f>VLOOKUP(B2044,'MACROS'!C1:T87,5,FALSE)</f>
        <v>162.5</v>
      </c>
      <c r="G2044" s="182">
        <f>_xlfn.SUMIFS('MACROS'!Q1:Q87,'MACROS'!C1:C87,B2044)</f>
        <v>0</v>
      </c>
      <c r="H2044" s="185">
        <f>F2044*G2044</f>
        <v>0</v>
      </c>
      <c r="I2044" s="186">
        <f>'INFO'!$D$6</f>
        <v>0</v>
      </c>
      <c r="J2044" s="186">
        <f>'INFO'!$D$7</f>
        <v>0</v>
      </c>
      <c r="K2044" t="s" s="187">
        <f>'INFO'!$D$8</f>
      </c>
      <c r="L2044" s="186">
        <f>'INFO'!$D$9</f>
        <v>0</v>
      </c>
      <c r="M2044" s="186">
        <f>'INFO'!$D$10</f>
        <v>0</v>
      </c>
      <c r="N2044" t="s" s="187">
        <f>'INFO'!$D$11</f>
      </c>
      <c r="O2044" s="186">
        <f>'INFO'!$D$13</f>
        <v>0</v>
      </c>
      <c r="P2044" s="186">
        <f>'INFO'!$D$14</f>
        <v>0</v>
      </c>
      <c r="Q2044" t="s" s="187">
        <f>'INFO'!$D$15</f>
      </c>
      <c r="R2044" s="188">
        <f>'INFO'!$D$17</f>
      </c>
      <c r="S2044" t="s" s="187">
        <f>'INFO'!$D$18</f>
      </c>
      <c r="T2044" t="s" s="187">
        <f>'INFO'!$D$19</f>
      </c>
      <c r="U2044" s="186">
        <f>'INFO'!$D$22</f>
        <v>0</v>
      </c>
      <c r="V2044" s="186">
        <f>'INFO'!$D$23</f>
        <v>0</v>
      </c>
      <c r="W2044" t="s" s="187">
        <f>'INFO'!$D$24</f>
      </c>
      <c r="X2044" s="186">
        <f>'INFO'!$D$25</f>
        <v>0</v>
      </c>
      <c r="Y2044" s="186">
        <f>'INFO'!$D$26</f>
        <v>0</v>
      </c>
      <c r="Z2044" s="186">
        <f>'INFO'!$D$27</f>
        <v>0</v>
      </c>
      <c r="AA2044" t="s" s="187">
        <f>'INFO'!$D$28</f>
      </c>
      <c r="AB2044" s="186">
        <f>'INFO'!$D$29</f>
        <v>0</v>
      </c>
      <c r="AC2044" s="189">
        <f>'INFO'!$J$10</f>
        <v>0</v>
      </c>
      <c r="AD2044" s="186">
        <f>'INFO'!$J$9</f>
        <v>0</v>
      </c>
      <c r="AE2044" s="186">
        <f>IF($G$2031&gt;0,10*$G$2031/D2044,0)</f>
        <v>0</v>
      </c>
    </row>
    <row r="2045" ht="15.35" customHeight="1">
      <c r="A2045" t="s" s="180">
        <v>565</v>
      </c>
      <c r="B2045" t="s" s="180">
        <v>359</v>
      </c>
      <c r="C2045" s="181">
        <v>10189</v>
      </c>
      <c r="D2045" s="182">
        <f>_xlfn.SUMIFS('MACROS'!Q1:Q87,'MACROS'!C1:C87,B2045)+_xlfn.SUMIFS('MACROS'!Q1:Q87,'MACROS'!C1:C87,"CH.VM.MISET")</f>
        <v>0</v>
      </c>
      <c r="E2045" t="s" s="183">
        <v>9</v>
      </c>
      <c r="F2045" s="184">
        <f>VLOOKUP(B2045,'MACROS'!C1:T87,5,FALSE)</f>
        <v>138</v>
      </c>
      <c r="G2045" s="182">
        <f>_xlfn.SUMIFS('MACROS'!Q1:Q87,'MACROS'!C1:C87,B2045)</f>
        <v>0</v>
      </c>
      <c r="H2045" s="185">
        <f>F2045*G2045</f>
        <v>0</v>
      </c>
      <c r="I2045" s="186">
        <f>'INFO'!$D$6</f>
        <v>0</v>
      </c>
      <c r="J2045" s="186">
        <f>'INFO'!$D$7</f>
        <v>0</v>
      </c>
      <c r="K2045" t="s" s="187">
        <f>'INFO'!$D$8</f>
      </c>
      <c r="L2045" s="186">
        <f>'INFO'!$D$9</f>
        <v>0</v>
      </c>
      <c r="M2045" s="186">
        <f>'INFO'!$D$10</f>
        <v>0</v>
      </c>
      <c r="N2045" t="s" s="187">
        <f>'INFO'!$D$11</f>
      </c>
      <c r="O2045" s="186">
        <f>'INFO'!$D$13</f>
        <v>0</v>
      </c>
      <c r="P2045" s="186">
        <f>'INFO'!$D$14</f>
        <v>0</v>
      </c>
      <c r="Q2045" t="s" s="187">
        <f>'INFO'!$D$15</f>
      </c>
      <c r="R2045" s="188">
        <f>'INFO'!$D$17</f>
      </c>
      <c r="S2045" t="s" s="187">
        <f>'INFO'!$D$18</f>
      </c>
      <c r="T2045" t="s" s="187">
        <f>'INFO'!$D$19</f>
      </c>
      <c r="U2045" s="186">
        <f>'INFO'!$D$22</f>
        <v>0</v>
      </c>
      <c r="V2045" s="186">
        <f>'INFO'!$D$23</f>
        <v>0</v>
      </c>
      <c r="W2045" t="s" s="187">
        <f>'INFO'!$D$24</f>
      </c>
      <c r="X2045" s="186">
        <f>'INFO'!$D$25</f>
        <v>0</v>
      </c>
      <c r="Y2045" s="186">
        <f>'INFO'!$D$26</f>
        <v>0</v>
      </c>
      <c r="Z2045" s="186">
        <f>'INFO'!$D$27</f>
        <v>0</v>
      </c>
      <c r="AA2045" t="s" s="187">
        <f>'INFO'!$D$28</f>
      </c>
      <c r="AB2045" s="186">
        <f>'INFO'!$D$29</f>
        <v>0</v>
      </c>
      <c r="AC2045" s="189">
        <f>'INFO'!$J$10</f>
        <v>0</v>
      </c>
      <c r="AD2045" s="186">
        <f>'INFO'!$J$9</f>
        <v>0</v>
      </c>
      <c r="AE2045" s="191">
        <f>IF($G$2031&gt;0,10*$G$2031/D2045,0)</f>
        <v>0</v>
      </c>
    </row>
    <row r="2046" ht="15.35" customHeight="1">
      <c r="A2046" t="s" s="192">
        <v>566</v>
      </c>
      <c r="B2046" t="s" s="192">
        <v>361</v>
      </c>
      <c r="C2046" s="213">
        <v>10191</v>
      </c>
      <c r="D2046" s="169"/>
      <c r="E2046" t="s" s="194">
        <v>9</v>
      </c>
      <c r="F2046" s="195">
        <f>VLOOKUP(B2046,'MACROS'!C1:T87,5,FALSE)</f>
        <v>2494.5</v>
      </c>
      <c r="G2046" s="172">
        <f>_xlfn.SUMIFS('MACROS'!Q1:Q87,'MACROS'!C1:C87,B2046)</f>
        <v>0</v>
      </c>
      <c r="H2046" s="196">
        <f>F2046*G2046</f>
        <v>0</v>
      </c>
      <c r="I2046" s="197">
        <f>'INFO'!$D$6</f>
        <v>0</v>
      </c>
      <c r="J2046" s="197">
        <f>'INFO'!$D$7</f>
        <v>0</v>
      </c>
      <c r="K2046" t="s" s="198">
        <f>'INFO'!$D$8</f>
      </c>
      <c r="L2046" s="197">
        <f>'INFO'!$D$9</f>
        <v>0</v>
      </c>
      <c r="M2046" s="197">
        <f>'INFO'!$D$10</f>
        <v>0</v>
      </c>
      <c r="N2046" t="s" s="198">
        <f>'INFO'!$D$11</f>
      </c>
      <c r="O2046" s="197">
        <f>'INFO'!$D$13</f>
        <v>0</v>
      </c>
      <c r="P2046" s="197">
        <f>'INFO'!$D$14</f>
        <v>0</v>
      </c>
      <c r="Q2046" t="s" s="198">
        <f>'INFO'!$D$15</f>
      </c>
      <c r="R2046" s="199">
        <f>'INFO'!$D$17</f>
      </c>
      <c r="S2046" t="s" s="198">
        <f>'INFO'!$D$18</f>
      </c>
      <c r="T2046" t="s" s="198">
        <f>'INFO'!$D$19</f>
      </c>
      <c r="U2046" s="197">
        <f>'INFO'!$D$22</f>
        <v>0</v>
      </c>
      <c r="V2046" s="197">
        <f>'INFO'!$D$23</f>
        <v>0</v>
      </c>
      <c r="W2046" t="s" s="198">
        <f>'INFO'!$D$24</f>
      </c>
      <c r="X2046" s="197">
        <f>'INFO'!$D$25</f>
        <v>0</v>
      </c>
      <c r="Y2046" s="197">
        <f>'INFO'!$D$26</f>
        <v>0</v>
      </c>
      <c r="Z2046" s="197">
        <f>'INFO'!$D$27</f>
        <v>0</v>
      </c>
      <c r="AA2046" t="s" s="198">
        <f>'INFO'!$D$28</f>
      </c>
      <c r="AB2046" s="197">
        <f>'INFO'!$D$29</f>
        <v>0</v>
      </c>
      <c r="AC2046" s="200">
        <f>'INFO'!$J$10</f>
        <v>0</v>
      </c>
      <c r="AD2046" s="201">
        <f>'INFO'!$J$9</f>
        <v>0</v>
      </c>
      <c r="AE2046" s="179"/>
    </row>
    <row r="2047" ht="15.35" customHeight="1">
      <c r="A2047" t="s" s="180">
        <v>567</v>
      </c>
      <c r="B2047" t="s" s="180">
        <v>363</v>
      </c>
      <c r="C2047" s="210">
        <v>10191</v>
      </c>
      <c r="D2047" s="182">
        <f>_xlfn.SUMIFS('MACROS'!Q1:Q87,'MACROS'!C1:C87,B2047)+_xlfn.SUMIFS('MACROS'!Q1:Q87,'MACROS'!C1:C87,"CH.VM.MIDTSET")</f>
        <v>0</v>
      </c>
      <c r="E2047" t="s" s="183">
        <v>9</v>
      </c>
      <c r="F2047" s="184">
        <f>VLOOKUP(B2047,'MACROS'!C1:T87,5,FALSE)</f>
        <v>206</v>
      </c>
      <c r="G2047" s="182">
        <f>_xlfn.SUMIFS('MACROS'!Q1:Q87,'MACROS'!C1:C87,B2047)</f>
        <v>0</v>
      </c>
      <c r="H2047" s="185">
        <f>F2047*G2047</f>
        <v>0</v>
      </c>
      <c r="I2047" s="186">
        <f>'INFO'!$D$6</f>
        <v>0</v>
      </c>
      <c r="J2047" s="186">
        <f>'INFO'!$D$7</f>
        <v>0</v>
      </c>
      <c r="K2047" t="s" s="187">
        <f>'INFO'!$D$8</f>
      </c>
      <c r="L2047" s="186">
        <f>'INFO'!$D$9</f>
        <v>0</v>
      </c>
      <c r="M2047" s="186">
        <f>'INFO'!$D$10</f>
        <v>0</v>
      </c>
      <c r="N2047" t="s" s="187">
        <f>'INFO'!$D$11</f>
      </c>
      <c r="O2047" s="186">
        <f>'INFO'!$D$13</f>
        <v>0</v>
      </c>
      <c r="P2047" s="186">
        <f>'INFO'!$D$14</f>
        <v>0</v>
      </c>
      <c r="Q2047" t="s" s="187">
        <f>'INFO'!$D$15</f>
      </c>
      <c r="R2047" s="188">
        <f>'INFO'!$D$17</f>
      </c>
      <c r="S2047" t="s" s="187">
        <f>'INFO'!$D$18</f>
      </c>
      <c r="T2047" t="s" s="187">
        <f>'INFO'!$D$19</f>
      </c>
      <c r="U2047" s="186">
        <f>'INFO'!$D$22</f>
        <v>0</v>
      </c>
      <c r="V2047" s="186">
        <f>'INFO'!$D$23</f>
        <v>0</v>
      </c>
      <c r="W2047" t="s" s="187">
        <f>'INFO'!$D$24</f>
      </c>
      <c r="X2047" s="186">
        <f>'INFO'!$D$25</f>
        <v>0</v>
      </c>
      <c r="Y2047" s="186">
        <f>'INFO'!$D$26</f>
        <v>0</v>
      </c>
      <c r="Z2047" s="186">
        <f>'INFO'!$D$27</f>
        <v>0</v>
      </c>
      <c r="AA2047" t="s" s="187">
        <f>'INFO'!$D$28</f>
      </c>
      <c r="AB2047" s="186">
        <f>'INFO'!$D$29</f>
        <v>0</v>
      </c>
      <c r="AC2047" s="189">
        <f>'INFO'!$J$10</f>
        <v>0</v>
      </c>
      <c r="AD2047" s="186">
        <f>'INFO'!$J$9</f>
        <v>0</v>
      </c>
      <c r="AE2047" s="190">
        <f>IF($G$2046&gt;0,10*$G$2046/D2047,0)</f>
        <v>0</v>
      </c>
    </row>
    <row r="2048" ht="15.35" customHeight="1">
      <c r="A2048" t="s" s="180">
        <v>568</v>
      </c>
      <c r="B2048" t="s" s="180">
        <v>365</v>
      </c>
      <c r="C2048" s="210">
        <v>10191</v>
      </c>
      <c r="D2048" s="182">
        <f>_xlfn.SUMIFS('MACROS'!Q1:Q87,'MACROS'!C1:C87,B2048)+_xlfn.SUMIFS('MACROS'!Q1:Q87,'MACROS'!C1:C87,"CH.VM.MIDTSET")</f>
        <v>0</v>
      </c>
      <c r="E2048" t="s" s="183">
        <v>9</v>
      </c>
      <c r="F2048" s="184">
        <f>VLOOKUP(B2048,'MACROS'!C1:T87,5,FALSE)</f>
        <v>212.5</v>
      </c>
      <c r="G2048" s="182">
        <f>_xlfn.SUMIFS('MACROS'!Q1:Q87,'MACROS'!C1:C87,B2048)</f>
        <v>0</v>
      </c>
      <c r="H2048" s="185">
        <f>F2048*G2048</f>
        <v>0</v>
      </c>
      <c r="I2048" s="186">
        <f>'INFO'!$D$6</f>
        <v>0</v>
      </c>
      <c r="J2048" s="186">
        <f>'INFO'!$D$7</f>
        <v>0</v>
      </c>
      <c r="K2048" t="s" s="187">
        <f>'INFO'!$D$8</f>
      </c>
      <c r="L2048" s="186">
        <f>'INFO'!$D$9</f>
        <v>0</v>
      </c>
      <c r="M2048" s="186">
        <f>'INFO'!$D$10</f>
        <v>0</v>
      </c>
      <c r="N2048" t="s" s="187">
        <f>'INFO'!$D$11</f>
      </c>
      <c r="O2048" s="186">
        <f>'INFO'!$D$13</f>
        <v>0</v>
      </c>
      <c r="P2048" s="186">
        <f>'INFO'!$D$14</f>
        <v>0</v>
      </c>
      <c r="Q2048" t="s" s="187">
        <f>'INFO'!$D$15</f>
      </c>
      <c r="R2048" s="188">
        <f>'INFO'!$D$17</f>
      </c>
      <c r="S2048" t="s" s="187">
        <f>'INFO'!$D$18</f>
      </c>
      <c r="T2048" t="s" s="187">
        <f>'INFO'!$D$19</f>
      </c>
      <c r="U2048" s="186">
        <f>'INFO'!$D$22</f>
        <v>0</v>
      </c>
      <c r="V2048" s="186">
        <f>'INFO'!$D$23</f>
        <v>0</v>
      </c>
      <c r="W2048" t="s" s="187">
        <f>'INFO'!$D$24</f>
      </c>
      <c r="X2048" s="186">
        <f>'INFO'!$D$25</f>
        <v>0</v>
      </c>
      <c r="Y2048" s="186">
        <f>'INFO'!$D$26</f>
        <v>0</v>
      </c>
      <c r="Z2048" s="186">
        <f>'INFO'!$D$27</f>
        <v>0</v>
      </c>
      <c r="AA2048" t="s" s="187">
        <f>'INFO'!$D$28</f>
      </c>
      <c r="AB2048" s="186">
        <f>'INFO'!$D$29</f>
        <v>0</v>
      </c>
      <c r="AC2048" s="189">
        <f>'INFO'!$J$10</f>
        <v>0</v>
      </c>
      <c r="AD2048" s="186">
        <f>'INFO'!$J$9</f>
        <v>0</v>
      </c>
      <c r="AE2048" s="186">
        <f>IF($G$2046&gt;0,10*$G$2046/D2048,0)</f>
        <v>0</v>
      </c>
    </row>
    <row r="2049" ht="15.35" customHeight="1">
      <c r="A2049" t="s" s="180">
        <v>569</v>
      </c>
      <c r="B2049" t="s" s="180">
        <v>367</v>
      </c>
      <c r="C2049" s="210">
        <v>10191</v>
      </c>
      <c r="D2049" s="182">
        <f>_xlfn.SUMIFS('MACROS'!Q1:Q87,'MACROS'!C1:C87,B2049)+_xlfn.SUMIFS('MACROS'!Q1:Q87,'MACROS'!C1:C87,"CH.VM.MIDTSET")</f>
        <v>0</v>
      </c>
      <c r="E2049" t="s" s="183">
        <v>9</v>
      </c>
      <c r="F2049" s="184">
        <f>VLOOKUP(B2049,'MACROS'!C1:T87,5,FALSE)</f>
        <v>170</v>
      </c>
      <c r="G2049" s="182">
        <f>_xlfn.SUMIFS('MACROS'!Q1:Q87,'MACROS'!C1:C87,B2049)</f>
        <v>0</v>
      </c>
      <c r="H2049" s="185">
        <f>F2049*G2049</f>
        <v>0</v>
      </c>
      <c r="I2049" s="186">
        <f>'INFO'!$D$6</f>
        <v>0</v>
      </c>
      <c r="J2049" s="186">
        <f>'INFO'!$D$7</f>
        <v>0</v>
      </c>
      <c r="K2049" t="s" s="187">
        <f>'INFO'!$D$8</f>
      </c>
      <c r="L2049" s="186">
        <f>'INFO'!$D$9</f>
        <v>0</v>
      </c>
      <c r="M2049" s="186">
        <f>'INFO'!$D$10</f>
        <v>0</v>
      </c>
      <c r="N2049" t="s" s="187">
        <f>'INFO'!$D$11</f>
      </c>
      <c r="O2049" s="186">
        <f>'INFO'!$D$13</f>
        <v>0</v>
      </c>
      <c r="P2049" s="186">
        <f>'INFO'!$D$14</f>
        <v>0</v>
      </c>
      <c r="Q2049" t="s" s="187">
        <f>'INFO'!$D$15</f>
      </c>
      <c r="R2049" s="188">
        <f>'INFO'!$D$17</f>
      </c>
      <c r="S2049" t="s" s="187">
        <f>'INFO'!$D$18</f>
      </c>
      <c r="T2049" t="s" s="187">
        <f>'INFO'!$D$19</f>
      </c>
      <c r="U2049" s="186">
        <f>'INFO'!$D$22</f>
        <v>0</v>
      </c>
      <c r="V2049" s="186">
        <f>'INFO'!$D$23</f>
        <v>0</v>
      </c>
      <c r="W2049" t="s" s="187">
        <f>'INFO'!$D$24</f>
      </c>
      <c r="X2049" s="186">
        <f>'INFO'!$D$25</f>
        <v>0</v>
      </c>
      <c r="Y2049" s="186">
        <f>'INFO'!$D$26</f>
        <v>0</v>
      </c>
      <c r="Z2049" s="186">
        <f>'INFO'!$D$27</f>
        <v>0</v>
      </c>
      <c r="AA2049" t="s" s="187">
        <f>'INFO'!$D$28</f>
      </c>
      <c r="AB2049" s="186">
        <f>'INFO'!$D$29</f>
        <v>0</v>
      </c>
      <c r="AC2049" s="189">
        <f>'INFO'!$J$10</f>
        <v>0</v>
      </c>
      <c r="AD2049" s="186">
        <f>'INFO'!$J$9</f>
        <v>0</v>
      </c>
      <c r="AE2049" s="186">
        <f>IF($G$2046&gt;0,10*$G$2046/D2049,0)</f>
        <v>0</v>
      </c>
    </row>
    <row r="2050" ht="15.35" customHeight="1">
      <c r="A2050" t="s" s="180">
        <v>570</v>
      </c>
      <c r="B2050" t="s" s="180">
        <v>369</v>
      </c>
      <c r="C2050" s="210">
        <v>10191</v>
      </c>
      <c r="D2050" s="182">
        <f>_xlfn.SUMIFS('MACROS'!Q1:Q87,'MACROS'!C1:C87,B2050)+_xlfn.SUMIFS('MACROS'!Q1:Q87,'MACROS'!C1:C87,"CH.VM.MIDTSET")</f>
        <v>0</v>
      </c>
      <c r="E2050" t="s" s="183">
        <v>9</v>
      </c>
      <c r="F2050" s="184">
        <f>VLOOKUP(B2050,'MACROS'!C1:T87,5,FALSE)</f>
        <v>161</v>
      </c>
      <c r="G2050" s="182">
        <f>_xlfn.SUMIFS('MACROS'!Q1:Q87,'MACROS'!C1:C87,B2050)</f>
        <v>0</v>
      </c>
      <c r="H2050" s="185">
        <f>F2050*G2050</f>
        <v>0</v>
      </c>
      <c r="I2050" s="186">
        <f>'INFO'!$D$6</f>
        <v>0</v>
      </c>
      <c r="J2050" s="186">
        <f>'INFO'!$D$7</f>
        <v>0</v>
      </c>
      <c r="K2050" t="s" s="187">
        <f>'INFO'!$D$8</f>
      </c>
      <c r="L2050" s="186">
        <f>'INFO'!$D$9</f>
        <v>0</v>
      </c>
      <c r="M2050" s="186">
        <f>'INFO'!$D$10</f>
        <v>0</v>
      </c>
      <c r="N2050" t="s" s="187">
        <f>'INFO'!$D$11</f>
      </c>
      <c r="O2050" s="186">
        <f>'INFO'!$D$13</f>
        <v>0</v>
      </c>
      <c r="P2050" s="186">
        <f>'INFO'!$D$14</f>
        <v>0</v>
      </c>
      <c r="Q2050" t="s" s="187">
        <f>'INFO'!$D$15</f>
      </c>
      <c r="R2050" s="188">
        <f>'INFO'!$D$17</f>
      </c>
      <c r="S2050" t="s" s="187">
        <f>'INFO'!$D$18</f>
      </c>
      <c r="T2050" t="s" s="187">
        <f>'INFO'!$D$19</f>
      </c>
      <c r="U2050" s="186">
        <f>'INFO'!$D$22</f>
        <v>0</v>
      </c>
      <c r="V2050" s="186">
        <f>'INFO'!$D$23</f>
        <v>0</v>
      </c>
      <c r="W2050" t="s" s="187">
        <f>'INFO'!$D$24</f>
      </c>
      <c r="X2050" s="186">
        <f>'INFO'!$D$25</f>
        <v>0</v>
      </c>
      <c r="Y2050" s="186">
        <f>'INFO'!$D$26</f>
        <v>0</v>
      </c>
      <c r="Z2050" s="186">
        <f>'INFO'!$D$27</f>
        <v>0</v>
      </c>
      <c r="AA2050" t="s" s="187">
        <f>'INFO'!$D$28</f>
      </c>
      <c r="AB2050" s="186">
        <f>'INFO'!$D$29</f>
        <v>0</v>
      </c>
      <c r="AC2050" s="189">
        <f>'INFO'!$J$10</f>
        <v>0</v>
      </c>
      <c r="AD2050" s="186">
        <f>'INFO'!$J$9</f>
        <v>0</v>
      </c>
      <c r="AE2050" s="186">
        <f>IF($G$2046&gt;0,10*$G$2046/D2050,0)</f>
        <v>0</v>
      </c>
    </row>
    <row r="2051" ht="15.35" customHeight="1">
      <c r="A2051" t="s" s="180">
        <v>571</v>
      </c>
      <c r="B2051" t="s" s="180">
        <v>371</v>
      </c>
      <c r="C2051" s="210">
        <v>10191</v>
      </c>
      <c r="D2051" s="182">
        <f>_xlfn.SUMIFS('MACROS'!Q1:Q87,'MACROS'!C1:C87,B2051)+_xlfn.SUMIFS('MACROS'!Q1:Q87,'MACROS'!C1:C87,"CH.VM.MIDTSET")</f>
        <v>0</v>
      </c>
      <c r="E2051" t="s" s="183">
        <v>9</v>
      </c>
      <c r="F2051" s="184">
        <f>VLOOKUP(B2051,'MACROS'!C1:T87,5,FALSE)</f>
        <v>230</v>
      </c>
      <c r="G2051" s="182">
        <f>_xlfn.SUMIFS('MACROS'!Q1:Q87,'MACROS'!C1:C87,B2051)</f>
        <v>0</v>
      </c>
      <c r="H2051" s="185">
        <f>F2051*G2051</f>
        <v>0</v>
      </c>
      <c r="I2051" s="186">
        <f>'INFO'!$D$6</f>
        <v>0</v>
      </c>
      <c r="J2051" s="186">
        <f>'INFO'!$D$7</f>
        <v>0</v>
      </c>
      <c r="K2051" t="s" s="187">
        <f>'INFO'!$D$8</f>
      </c>
      <c r="L2051" s="186">
        <f>'INFO'!$D$9</f>
        <v>0</v>
      </c>
      <c r="M2051" s="186">
        <f>'INFO'!$D$10</f>
        <v>0</v>
      </c>
      <c r="N2051" t="s" s="187">
        <f>'INFO'!$D$11</f>
      </c>
      <c r="O2051" s="186">
        <f>'INFO'!$D$13</f>
        <v>0</v>
      </c>
      <c r="P2051" s="186">
        <f>'INFO'!$D$14</f>
        <v>0</v>
      </c>
      <c r="Q2051" t="s" s="187">
        <f>'INFO'!$D$15</f>
      </c>
      <c r="R2051" s="188">
        <f>'INFO'!$D$17</f>
      </c>
      <c r="S2051" t="s" s="187">
        <f>'INFO'!$D$18</f>
      </c>
      <c r="T2051" t="s" s="187">
        <f>'INFO'!$D$19</f>
      </c>
      <c r="U2051" s="186">
        <f>'INFO'!$D$22</f>
        <v>0</v>
      </c>
      <c r="V2051" s="186">
        <f>'INFO'!$D$23</f>
        <v>0</v>
      </c>
      <c r="W2051" t="s" s="187">
        <f>'INFO'!$D$24</f>
      </c>
      <c r="X2051" s="186">
        <f>'INFO'!$D$25</f>
        <v>0</v>
      </c>
      <c r="Y2051" s="186">
        <f>'INFO'!$D$26</f>
        <v>0</v>
      </c>
      <c r="Z2051" s="186">
        <f>'INFO'!$D$27</f>
        <v>0</v>
      </c>
      <c r="AA2051" t="s" s="187">
        <f>'INFO'!$D$28</f>
      </c>
      <c r="AB2051" s="186">
        <f>'INFO'!$D$29</f>
        <v>0</v>
      </c>
      <c r="AC2051" s="189">
        <f>'INFO'!$J$10</f>
        <v>0</v>
      </c>
      <c r="AD2051" s="186">
        <f>'INFO'!$J$9</f>
        <v>0</v>
      </c>
      <c r="AE2051" s="186">
        <f>IF($G$2046&gt;0,10*$G$2046/D2051,0)</f>
        <v>0</v>
      </c>
    </row>
    <row r="2052" ht="15.35" customHeight="1">
      <c r="A2052" t="s" s="180">
        <v>572</v>
      </c>
      <c r="B2052" t="s" s="180">
        <v>373</v>
      </c>
      <c r="C2052" s="210">
        <v>10191</v>
      </c>
      <c r="D2052" s="182">
        <f>_xlfn.SUMIFS('MACROS'!Q1:Q87,'MACROS'!C1:C87,B2052)+_xlfn.SUMIFS('MACROS'!Q1:Q87,'MACROS'!C1:C87,"CH.VM.MIDTSET")</f>
        <v>0</v>
      </c>
      <c r="E2052" t="s" s="183">
        <v>9</v>
      </c>
      <c r="F2052" s="184">
        <f>VLOOKUP(B2052,'MACROS'!C1:T87,5,FALSE)</f>
        <v>227.5</v>
      </c>
      <c r="G2052" s="182">
        <f>_xlfn.SUMIFS('MACROS'!Q1:Q87,'MACROS'!C1:C87,B2052)</f>
        <v>0</v>
      </c>
      <c r="H2052" s="185">
        <f>F2052*G2052</f>
        <v>0</v>
      </c>
      <c r="I2052" s="186">
        <f>'INFO'!$D$6</f>
        <v>0</v>
      </c>
      <c r="J2052" s="186">
        <f>'INFO'!$D$7</f>
        <v>0</v>
      </c>
      <c r="K2052" t="s" s="187">
        <f>'INFO'!$D$8</f>
      </c>
      <c r="L2052" s="186">
        <f>'INFO'!$D$9</f>
        <v>0</v>
      </c>
      <c r="M2052" s="186">
        <f>'INFO'!$D$10</f>
        <v>0</v>
      </c>
      <c r="N2052" t="s" s="187">
        <f>'INFO'!$D$11</f>
      </c>
      <c r="O2052" s="186">
        <f>'INFO'!$D$13</f>
        <v>0</v>
      </c>
      <c r="P2052" s="186">
        <f>'INFO'!$D$14</f>
        <v>0</v>
      </c>
      <c r="Q2052" t="s" s="187">
        <f>'INFO'!$D$15</f>
      </c>
      <c r="R2052" s="188">
        <f>'INFO'!$D$17</f>
      </c>
      <c r="S2052" t="s" s="187">
        <f>'INFO'!$D$18</f>
      </c>
      <c r="T2052" t="s" s="187">
        <f>'INFO'!$D$19</f>
      </c>
      <c r="U2052" s="186">
        <f>'INFO'!$D$22</f>
        <v>0</v>
      </c>
      <c r="V2052" s="186">
        <f>'INFO'!$D$23</f>
        <v>0</v>
      </c>
      <c r="W2052" t="s" s="187">
        <f>'INFO'!$D$24</f>
      </c>
      <c r="X2052" s="186">
        <f>'INFO'!$D$25</f>
        <v>0</v>
      </c>
      <c r="Y2052" s="186">
        <f>'INFO'!$D$26</f>
        <v>0</v>
      </c>
      <c r="Z2052" s="186">
        <f>'INFO'!$D$27</f>
        <v>0</v>
      </c>
      <c r="AA2052" t="s" s="187">
        <f>'INFO'!$D$28</f>
      </c>
      <c r="AB2052" s="186">
        <f>'INFO'!$D$29</f>
        <v>0</v>
      </c>
      <c r="AC2052" s="189">
        <f>'INFO'!$J$10</f>
        <v>0</v>
      </c>
      <c r="AD2052" s="186">
        <f>'INFO'!$J$9</f>
        <v>0</v>
      </c>
      <c r="AE2052" s="186">
        <f>IF($G$2046&gt;0,10*$G$2046/D2052,0)</f>
        <v>0</v>
      </c>
    </row>
    <row r="2053" ht="15.35" customHeight="1">
      <c r="A2053" t="s" s="180">
        <v>573</v>
      </c>
      <c r="B2053" t="s" s="180">
        <v>375</v>
      </c>
      <c r="C2053" s="210">
        <v>10191</v>
      </c>
      <c r="D2053" s="182">
        <f>_xlfn.SUMIFS('MACROS'!Q1:Q87,'MACROS'!C1:C87,B2053)+_xlfn.SUMIFS('MACROS'!Q1:Q87,'MACROS'!C1:C87,"CH.VM.MIDTSET")</f>
        <v>0</v>
      </c>
      <c r="E2053" t="s" s="183">
        <v>9</v>
      </c>
      <c r="F2053" s="184">
        <f>VLOOKUP(B2053,'MACROS'!C1:T87,5,FALSE)</f>
        <v>210</v>
      </c>
      <c r="G2053" s="182">
        <f>_xlfn.SUMIFS('MACROS'!Q1:Q87,'MACROS'!C1:C87,B2053)</f>
        <v>0</v>
      </c>
      <c r="H2053" s="185">
        <f>F2053*G2053</f>
        <v>0</v>
      </c>
      <c r="I2053" s="186">
        <f>'INFO'!$D$6</f>
        <v>0</v>
      </c>
      <c r="J2053" s="186">
        <f>'INFO'!$D$7</f>
        <v>0</v>
      </c>
      <c r="K2053" t="s" s="187">
        <f>'INFO'!$D$8</f>
      </c>
      <c r="L2053" s="186">
        <f>'INFO'!$D$9</f>
        <v>0</v>
      </c>
      <c r="M2053" s="186">
        <f>'INFO'!$D$10</f>
        <v>0</v>
      </c>
      <c r="N2053" t="s" s="187">
        <f>'INFO'!$D$11</f>
      </c>
      <c r="O2053" s="186">
        <f>'INFO'!$D$13</f>
        <v>0</v>
      </c>
      <c r="P2053" s="186">
        <f>'INFO'!$D$14</f>
        <v>0</v>
      </c>
      <c r="Q2053" t="s" s="187">
        <f>'INFO'!$D$15</f>
      </c>
      <c r="R2053" s="188">
        <f>'INFO'!$D$17</f>
      </c>
      <c r="S2053" t="s" s="187">
        <f>'INFO'!$D$18</f>
      </c>
      <c r="T2053" t="s" s="187">
        <f>'INFO'!$D$19</f>
      </c>
      <c r="U2053" s="186">
        <f>'INFO'!$D$22</f>
        <v>0</v>
      </c>
      <c r="V2053" s="186">
        <f>'INFO'!$D$23</f>
        <v>0</v>
      </c>
      <c r="W2053" t="s" s="187">
        <f>'INFO'!$D$24</f>
      </c>
      <c r="X2053" s="186">
        <f>'INFO'!$D$25</f>
        <v>0</v>
      </c>
      <c r="Y2053" s="186">
        <f>'INFO'!$D$26</f>
        <v>0</v>
      </c>
      <c r="Z2053" s="186">
        <f>'INFO'!$D$27</f>
        <v>0</v>
      </c>
      <c r="AA2053" t="s" s="187">
        <f>'INFO'!$D$28</f>
      </c>
      <c r="AB2053" s="186">
        <f>'INFO'!$D$29</f>
        <v>0</v>
      </c>
      <c r="AC2053" s="189">
        <f>'INFO'!$J$10</f>
        <v>0</v>
      </c>
      <c r="AD2053" s="186">
        <f>'INFO'!$J$9</f>
        <v>0</v>
      </c>
      <c r="AE2053" s="186">
        <f>IF($G$2046&gt;0,10*$G$2046/D2053,0)</f>
        <v>0</v>
      </c>
    </row>
    <row r="2054" ht="15.35" customHeight="1">
      <c r="A2054" t="s" s="180">
        <v>574</v>
      </c>
      <c r="B2054" t="s" s="180">
        <v>377</v>
      </c>
      <c r="C2054" s="210">
        <v>10191</v>
      </c>
      <c r="D2054" s="182">
        <f>_xlfn.SUMIFS('MACROS'!Q1:Q87,'MACROS'!C1:C87,B2054)+_xlfn.SUMIFS('MACROS'!Q1:Q87,'MACROS'!C1:C87,"CH.VM.MIDTSET")</f>
        <v>0</v>
      </c>
      <c r="E2054" t="s" s="183">
        <v>9</v>
      </c>
      <c r="F2054" s="184">
        <f>VLOOKUP(B2054,'MACROS'!C1:T87,5,FALSE)</f>
        <v>195</v>
      </c>
      <c r="G2054" s="182">
        <f>_xlfn.SUMIFS('MACROS'!Q1:Q87,'MACROS'!C1:C87,B2054)</f>
        <v>0</v>
      </c>
      <c r="H2054" s="185">
        <f>F2054*G2054</f>
        <v>0</v>
      </c>
      <c r="I2054" s="186">
        <f>'INFO'!$D$6</f>
        <v>0</v>
      </c>
      <c r="J2054" s="186">
        <f>'INFO'!$D$7</f>
        <v>0</v>
      </c>
      <c r="K2054" t="s" s="187">
        <f>'INFO'!$D$8</f>
      </c>
      <c r="L2054" s="186">
        <f>'INFO'!$D$9</f>
        <v>0</v>
      </c>
      <c r="M2054" s="186">
        <f>'INFO'!$D$10</f>
        <v>0</v>
      </c>
      <c r="N2054" t="s" s="187">
        <f>'INFO'!$D$11</f>
      </c>
      <c r="O2054" s="186">
        <f>'INFO'!$D$13</f>
        <v>0</v>
      </c>
      <c r="P2054" s="186">
        <f>'INFO'!$D$14</f>
        <v>0</v>
      </c>
      <c r="Q2054" t="s" s="187">
        <f>'INFO'!$D$15</f>
      </c>
      <c r="R2054" s="188">
        <f>'INFO'!$D$17</f>
      </c>
      <c r="S2054" t="s" s="187">
        <f>'INFO'!$D$18</f>
      </c>
      <c r="T2054" t="s" s="187">
        <f>'INFO'!$D$19</f>
      </c>
      <c r="U2054" s="186">
        <f>'INFO'!$D$22</f>
        <v>0</v>
      </c>
      <c r="V2054" s="186">
        <f>'INFO'!$D$23</f>
        <v>0</v>
      </c>
      <c r="W2054" t="s" s="187">
        <f>'INFO'!$D$24</f>
      </c>
      <c r="X2054" s="186">
        <f>'INFO'!$D$25</f>
        <v>0</v>
      </c>
      <c r="Y2054" s="186">
        <f>'INFO'!$D$26</f>
        <v>0</v>
      </c>
      <c r="Z2054" s="186">
        <f>'INFO'!$D$27</f>
        <v>0</v>
      </c>
      <c r="AA2054" t="s" s="187">
        <f>'INFO'!$D$28</f>
      </c>
      <c r="AB2054" s="186">
        <f>'INFO'!$D$29</f>
        <v>0</v>
      </c>
      <c r="AC2054" s="189">
        <f>'INFO'!$J$10</f>
        <v>0</v>
      </c>
      <c r="AD2054" s="186">
        <f>'INFO'!$J$9</f>
        <v>0</v>
      </c>
      <c r="AE2054" s="186">
        <f>IF($G$2046&gt;0,10*$G$2046/D2054,0)</f>
        <v>0</v>
      </c>
    </row>
    <row r="2055" ht="15.35" customHeight="1">
      <c r="A2055" t="s" s="180">
        <v>575</v>
      </c>
      <c r="B2055" t="s" s="180">
        <v>379</v>
      </c>
      <c r="C2055" s="210">
        <v>10191</v>
      </c>
      <c r="D2055" s="182">
        <f>_xlfn.SUMIFS('MACROS'!Q1:Q87,'MACROS'!C1:C87,B2055)+_xlfn.SUMIFS('MACROS'!Q1:Q87,'MACROS'!C1:C87,"CH.VM.MIDTSET")</f>
        <v>0</v>
      </c>
      <c r="E2055" t="s" s="183">
        <v>9</v>
      </c>
      <c r="F2055" s="184">
        <f>VLOOKUP(B2055,'MACROS'!C1:T87,5,FALSE)</f>
        <v>202.5</v>
      </c>
      <c r="G2055" s="182">
        <f>_xlfn.SUMIFS('MACROS'!Q1:Q87,'MACROS'!C1:C87,B2055)</f>
        <v>0</v>
      </c>
      <c r="H2055" s="185">
        <f>F2055*G2055</f>
        <v>0</v>
      </c>
      <c r="I2055" s="186">
        <f>'INFO'!$D$6</f>
        <v>0</v>
      </c>
      <c r="J2055" s="186">
        <f>'INFO'!$D$7</f>
        <v>0</v>
      </c>
      <c r="K2055" t="s" s="187">
        <f>'INFO'!$D$8</f>
      </c>
      <c r="L2055" s="186">
        <f>'INFO'!$D$9</f>
        <v>0</v>
      </c>
      <c r="M2055" s="186">
        <f>'INFO'!$D$10</f>
        <v>0</v>
      </c>
      <c r="N2055" t="s" s="187">
        <f>'INFO'!$D$11</f>
      </c>
      <c r="O2055" s="186">
        <f>'INFO'!$D$13</f>
        <v>0</v>
      </c>
      <c r="P2055" s="186">
        <f>'INFO'!$D$14</f>
        <v>0</v>
      </c>
      <c r="Q2055" t="s" s="187">
        <f>'INFO'!$D$15</f>
      </c>
      <c r="R2055" s="188">
        <f>'INFO'!$D$17</f>
      </c>
      <c r="S2055" t="s" s="187">
        <f>'INFO'!$D$18</f>
      </c>
      <c r="T2055" t="s" s="187">
        <f>'INFO'!$D$19</f>
      </c>
      <c r="U2055" s="186">
        <f>'INFO'!$D$22</f>
        <v>0</v>
      </c>
      <c r="V2055" s="186">
        <f>'INFO'!$D$23</f>
        <v>0</v>
      </c>
      <c r="W2055" t="s" s="187">
        <f>'INFO'!$D$24</f>
      </c>
      <c r="X2055" s="186">
        <f>'INFO'!$D$25</f>
        <v>0</v>
      </c>
      <c r="Y2055" s="186">
        <f>'INFO'!$D$26</f>
        <v>0</v>
      </c>
      <c r="Z2055" s="186">
        <f>'INFO'!$D$27</f>
        <v>0</v>
      </c>
      <c r="AA2055" t="s" s="187">
        <f>'INFO'!$D$28</f>
      </c>
      <c r="AB2055" s="186">
        <f>'INFO'!$D$29</f>
        <v>0</v>
      </c>
      <c r="AC2055" s="189">
        <f>'INFO'!$J$10</f>
        <v>0</v>
      </c>
      <c r="AD2055" s="186">
        <f>'INFO'!$J$9</f>
        <v>0</v>
      </c>
      <c r="AE2055" s="186">
        <f>IF($G$2046&gt;0,10*$G$2046/D2055,0)</f>
        <v>0</v>
      </c>
    </row>
    <row r="2056" ht="15.35" customHeight="1">
      <c r="A2056" t="s" s="180">
        <v>576</v>
      </c>
      <c r="B2056" t="s" s="180">
        <v>381</v>
      </c>
      <c r="C2056" s="210">
        <v>10191</v>
      </c>
      <c r="D2056" s="182">
        <f>_xlfn.SUMIFS('MACROS'!Q1:Q87,'MACROS'!C1:C87,B2056)+_xlfn.SUMIFS('MACROS'!Q1:Q87,'MACROS'!C1:C87,"CH.VM.MIDTSET")</f>
        <v>0</v>
      </c>
      <c r="E2056" t="s" s="183">
        <v>9</v>
      </c>
      <c r="F2056" s="184">
        <f>VLOOKUP(B2056,'MACROS'!C1:T87,5,FALSE)</f>
        <v>207.5</v>
      </c>
      <c r="G2056" s="182">
        <f>_xlfn.SUMIFS('MACROS'!Q1:Q87,'MACROS'!C1:C87,B2056)</f>
        <v>0</v>
      </c>
      <c r="H2056" s="185">
        <f>F2056*G2056</f>
        <v>0</v>
      </c>
      <c r="I2056" s="186">
        <f>'INFO'!$D$6</f>
        <v>0</v>
      </c>
      <c r="J2056" s="186">
        <f>'INFO'!$D$7</f>
        <v>0</v>
      </c>
      <c r="K2056" t="s" s="187">
        <f>'INFO'!$D$8</f>
      </c>
      <c r="L2056" s="186">
        <f>'INFO'!$D$9</f>
        <v>0</v>
      </c>
      <c r="M2056" s="186">
        <f>'INFO'!$D$10</f>
        <v>0</v>
      </c>
      <c r="N2056" t="s" s="187">
        <f>'INFO'!$D$11</f>
      </c>
      <c r="O2056" s="186">
        <f>'INFO'!$D$13</f>
        <v>0</v>
      </c>
      <c r="P2056" s="186">
        <f>'INFO'!$D$14</f>
        <v>0</v>
      </c>
      <c r="Q2056" t="s" s="187">
        <f>'INFO'!$D$15</f>
      </c>
      <c r="R2056" s="188">
        <f>'INFO'!$D$17</f>
      </c>
      <c r="S2056" t="s" s="187">
        <f>'INFO'!$D$18</f>
      </c>
      <c r="T2056" t="s" s="187">
        <f>'INFO'!$D$19</f>
      </c>
      <c r="U2056" s="186">
        <f>'INFO'!$D$22</f>
        <v>0</v>
      </c>
      <c r="V2056" s="186">
        <f>'INFO'!$D$23</f>
        <v>0</v>
      </c>
      <c r="W2056" t="s" s="187">
        <f>'INFO'!$D$24</f>
      </c>
      <c r="X2056" s="186">
        <f>'INFO'!$D$25</f>
        <v>0</v>
      </c>
      <c r="Y2056" s="186">
        <f>'INFO'!$D$26</f>
        <v>0</v>
      </c>
      <c r="Z2056" s="186">
        <f>'INFO'!$D$27</f>
        <v>0</v>
      </c>
      <c r="AA2056" t="s" s="187">
        <f>'INFO'!$D$28</f>
      </c>
      <c r="AB2056" s="186">
        <f>'INFO'!$D$29</f>
        <v>0</v>
      </c>
      <c r="AC2056" s="189">
        <f>'INFO'!$J$10</f>
        <v>0</v>
      </c>
      <c r="AD2056" s="186">
        <f>'INFO'!$J$9</f>
        <v>0</v>
      </c>
      <c r="AE2056" s="186">
        <f>IF($G$2046&gt;0,10*$G$2046/D2056,0)</f>
        <v>0</v>
      </c>
    </row>
    <row r="2057" ht="15.35" customHeight="1">
      <c r="A2057" t="s" s="180">
        <v>577</v>
      </c>
      <c r="B2057" t="s" s="180">
        <v>383</v>
      </c>
      <c r="C2057" s="210">
        <v>10191</v>
      </c>
      <c r="D2057" s="182">
        <f>_xlfn.SUMIFS('MACROS'!Q1:Q87,'MACROS'!C1:C87,B2057)+_xlfn.SUMIFS('MACROS'!Q1:Q87,'MACROS'!C1:C87,"CH.VM.MIDTSET")</f>
        <v>0</v>
      </c>
      <c r="E2057" t="s" s="183">
        <v>9</v>
      </c>
      <c r="F2057" s="184">
        <f>VLOOKUP(B2057,'MACROS'!C1:T87,5,FALSE)</f>
        <v>212.5</v>
      </c>
      <c r="G2057" s="182">
        <f>_xlfn.SUMIFS('MACROS'!Q1:Q87,'MACROS'!C1:C87,B2057)</f>
        <v>0</v>
      </c>
      <c r="H2057" s="185">
        <f>F2057*G2057</f>
        <v>0</v>
      </c>
      <c r="I2057" s="186">
        <f>'INFO'!$D$6</f>
        <v>0</v>
      </c>
      <c r="J2057" s="186">
        <f>'INFO'!$D$7</f>
        <v>0</v>
      </c>
      <c r="K2057" t="s" s="187">
        <f>'INFO'!$D$8</f>
      </c>
      <c r="L2057" s="186">
        <f>'INFO'!$D$9</f>
        <v>0</v>
      </c>
      <c r="M2057" s="186">
        <f>'INFO'!$D$10</f>
        <v>0</v>
      </c>
      <c r="N2057" t="s" s="187">
        <f>'INFO'!$D$11</f>
      </c>
      <c r="O2057" s="186">
        <f>'INFO'!$D$13</f>
        <v>0</v>
      </c>
      <c r="P2057" s="186">
        <f>'INFO'!$D$14</f>
        <v>0</v>
      </c>
      <c r="Q2057" t="s" s="187">
        <f>'INFO'!$D$15</f>
      </c>
      <c r="R2057" s="188">
        <f>'INFO'!$D$17</f>
      </c>
      <c r="S2057" t="s" s="187">
        <f>'INFO'!$D$18</f>
      </c>
      <c r="T2057" t="s" s="187">
        <f>'INFO'!$D$19</f>
      </c>
      <c r="U2057" s="186">
        <f>'INFO'!$D$22</f>
        <v>0</v>
      </c>
      <c r="V2057" s="186">
        <f>'INFO'!$D$23</f>
        <v>0</v>
      </c>
      <c r="W2057" t="s" s="187">
        <f>'INFO'!$D$24</f>
      </c>
      <c r="X2057" s="186">
        <f>'INFO'!$D$25</f>
        <v>0</v>
      </c>
      <c r="Y2057" s="186">
        <f>'INFO'!$D$26</f>
        <v>0</v>
      </c>
      <c r="Z2057" s="186">
        <f>'INFO'!$D$27</f>
        <v>0</v>
      </c>
      <c r="AA2057" t="s" s="187">
        <f>'INFO'!$D$28</f>
      </c>
      <c r="AB2057" s="186">
        <f>'INFO'!$D$29</f>
        <v>0</v>
      </c>
      <c r="AC2057" s="189">
        <f>'INFO'!$J$10</f>
        <v>0</v>
      </c>
      <c r="AD2057" s="186">
        <f>'INFO'!$J$9</f>
        <v>0</v>
      </c>
      <c r="AE2057" s="186">
        <f>IF($G$2046&gt;0,10*$G$2046/D2057,0)</f>
        <v>0</v>
      </c>
    </row>
    <row r="2058" ht="15.35" customHeight="1">
      <c r="A2058" t="s" s="180">
        <v>578</v>
      </c>
      <c r="B2058" t="s" s="180">
        <v>385</v>
      </c>
      <c r="C2058" s="210">
        <v>10191</v>
      </c>
      <c r="D2058" s="182">
        <f>_xlfn.SUMIFS('MACROS'!Q1:Q87,'MACROS'!C1:C87,B2058)+_xlfn.SUMIFS('MACROS'!Q1:Q87,'MACROS'!C1:C87,"CH.VM.MIDTSET")</f>
        <v>0</v>
      </c>
      <c r="E2058" t="s" s="183">
        <v>9</v>
      </c>
      <c r="F2058" s="184">
        <f>VLOOKUP(B2058,'MACROS'!C1:T87,5,FALSE)</f>
        <v>165</v>
      </c>
      <c r="G2058" s="182">
        <f>_xlfn.SUMIFS('MACROS'!Q1:Q87,'MACROS'!C1:C87,B2058)</f>
        <v>0</v>
      </c>
      <c r="H2058" s="185">
        <f>F2058*G2058</f>
        <v>0</v>
      </c>
      <c r="I2058" s="186">
        <f>'INFO'!$D$6</f>
        <v>0</v>
      </c>
      <c r="J2058" s="186">
        <f>'INFO'!$D$7</f>
        <v>0</v>
      </c>
      <c r="K2058" t="s" s="187">
        <f>'INFO'!$D$8</f>
      </c>
      <c r="L2058" s="186">
        <f>'INFO'!$D$9</f>
        <v>0</v>
      </c>
      <c r="M2058" s="186">
        <f>'INFO'!$D$10</f>
        <v>0</v>
      </c>
      <c r="N2058" t="s" s="187">
        <f>'INFO'!$D$11</f>
      </c>
      <c r="O2058" s="186">
        <f>'INFO'!$D$13</f>
        <v>0</v>
      </c>
      <c r="P2058" s="186">
        <f>'INFO'!$D$14</f>
        <v>0</v>
      </c>
      <c r="Q2058" t="s" s="187">
        <f>'INFO'!$D$15</f>
      </c>
      <c r="R2058" s="188">
        <f>'INFO'!$D$17</f>
      </c>
      <c r="S2058" t="s" s="187">
        <f>'INFO'!$D$18</f>
      </c>
      <c r="T2058" t="s" s="187">
        <f>'INFO'!$D$19</f>
      </c>
      <c r="U2058" s="186">
        <f>'INFO'!$D$22</f>
        <v>0</v>
      </c>
      <c r="V2058" s="186">
        <f>'INFO'!$D$23</f>
        <v>0</v>
      </c>
      <c r="W2058" t="s" s="187">
        <f>'INFO'!$D$24</f>
      </c>
      <c r="X2058" s="186">
        <f>'INFO'!$D$25</f>
        <v>0</v>
      </c>
      <c r="Y2058" s="186">
        <f>'INFO'!$D$26</f>
        <v>0</v>
      </c>
      <c r="Z2058" s="186">
        <f>'INFO'!$D$27</f>
        <v>0</v>
      </c>
      <c r="AA2058" t="s" s="187">
        <f>'INFO'!$D$28</f>
      </c>
      <c r="AB2058" s="186">
        <f>'INFO'!$D$29</f>
        <v>0</v>
      </c>
      <c r="AC2058" s="189">
        <f>'INFO'!$J$10</f>
        <v>0</v>
      </c>
      <c r="AD2058" s="186">
        <f>'INFO'!$J$9</f>
        <v>0</v>
      </c>
      <c r="AE2058" s="186">
        <f>IF($G$2046&gt;0,10*$G$2046/D2058,0)</f>
        <v>0</v>
      </c>
    </row>
    <row r="2059" ht="15.35" customHeight="1">
      <c r="A2059" t="s" s="180">
        <v>579</v>
      </c>
      <c r="B2059" t="s" s="180">
        <v>387</v>
      </c>
      <c r="C2059" s="210">
        <v>10191</v>
      </c>
      <c r="D2059" s="182">
        <f>_xlfn.SUMIFS('MACROS'!Q1:Q87,'MACROS'!C1:C87,B2059)+_xlfn.SUMIFS('MACROS'!Q1:Q87,'MACROS'!C1:C87,"CH.VM.MIDTSET")</f>
        <v>0</v>
      </c>
      <c r="E2059" t="s" s="183">
        <v>9</v>
      </c>
      <c r="F2059" s="184">
        <f>VLOOKUP(B2059,'MACROS'!C1:T87,5,FALSE)</f>
        <v>204.5</v>
      </c>
      <c r="G2059" s="182">
        <f>_xlfn.SUMIFS('MACROS'!Q1:Q87,'MACROS'!C1:C87,B2059)</f>
        <v>0</v>
      </c>
      <c r="H2059" s="185">
        <f>F2059*G2059</f>
        <v>0</v>
      </c>
      <c r="I2059" s="186">
        <f>'INFO'!$D$6</f>
        <v>0</v>
      </c>
      <c r="J2059" s="186">
        <f>'INFO'!$D$7</f>
        <v>0</v>
      </c>
      <c r="K2059" t="s" s="187">
        <f>'INFO'!$D$8</f>
      </c>
      <c r="L2059" s="186">
        <f>'INFO'!$D$9</f>
        <v>0</v>
      </c>
      <c r="M2059" s="186">
        <f>'INFO'!$D$10</f>
        <v>0</v>
      </c>
      <c r="N2059" t="s" s="187">
        <f>'INFO'!$D$11</f>
      </c>
      <c r="O2059" s="186">
        <f>'INFO'!$D$13</f>
        <v>0</v>
      </c>
      <c r="P2059" s="186">
        <f>'INFO'!$D$14</f>
        <v>0</v>
      </c>
      <c r="Q2059" t="s" s="187">
        <f>'INFO'!$D$15</f>
      </c>
      <c r="R2059" s="188">
        <f>'INFO'!$D$17</f>
      </c>
      <c r="S2059" t="s" s="187">
        <f>'INFO'!$D$18</f>
      </c>
      <c r="T2059" t="s" s="187">
        <f>'INFO'!$D$19</f>
      </c>
      <c r="U2059" s="186">
        <f>'INFO'!$D$22</f>
        <v>0</v>
      </c>
      <c r="V2059" s="186">
        <f>'INFO'!$D$23</f>
        <v>0</v>
      </c>
      <c r="W2059" t="s" s="187">
        <f>'INFO'!$D$24</f>
      </c>
      <c r="X2059" s="186">
        <f>'INFO'!$D$25</f>
        <v>0</v>
      </c>
      <c r="Y2059" s="186">
        <f>'INFO'!$D$26</f>
        <v>0</v>
      </c>
      <c r="Z2059" s="186">
        <f>'INFO'!$D$27</f>
        <v>0</v>
      </c>
      <c r="AA2059" t="s" s="187">
        <f>'INFO'!$D$28</f>
      </c>
      <c r="AB2059" s="186">
        <f>'INFO'!$D$29</f>
        <v>0</v>
      </c>
      <c r="AC2059" s="189">
        <f>'INFO'!$J$10</f>
        <v>0</v>
      </c>
      <c r="AD2059" s="186">
        <f>'INFO'!$J$9</f>
        <v>0</v>
      </c>
      <c r="AE2059" s="186">
        <f>IF($G$2046&gt;0,10*$G$2046/D2059,0)</f>
        <v>0</v>
      </c>
    </row>
    <row r="2060" ht="15.35" customHeight="1">
      <c r="A2060" t="s" s="180">
        <v>580</v>
      </c>
      <c r="B2060" t="s" s="180">
        <v>389</v>
      </c>
      <c r="C2060" s="210">
        <v>10191</v>
      </c>
      <c r="D2060" s="182">
        <f>_xlfn.SUMIFS('MACROS'!Q1:Q87,'MACROS'!C1:C87,B2060)+_xlfn.SUMIFS('MACROS'!Q1:Q87,'MACROS'!C1:C87,"CH.VM.MIDTSET")</f>
        <v>0</v>
      </c>
      <c r="E2060" t="s" s="183">
        <v>9</v>
      </c>
      <c r="F2060" s="184">
        <f>VLOOKUP(B2060,'MACROS'!C1:T87,5,FALSE)</f>
        <v>167.5</v>
      </c>
      <c r="G2060" s="182">
        <f>_xlfn.SUMIFS('MACROS'!Q1:Q87,'MACROS'!C1:C87,B2060)</f>
        <v>0</v>
      </c>
      <c r="H2060" s="185">
        <f>F2060*G2060</f>
        <v>0</v>
      </c>
      <c r="I2060" s="186">
        <f>'INFO'!$D$6</f>
        <v>0</v>
      </c>
      <c r="J2060" s="186">
        <f>'INFO'!$D$7</f>
        <v>0</v>
      </c>
      <c r="K2060" t="s" s="187">
        <f>'INFO'!$D$8</f>
      </c>
      <c r="L2060" s="186">
        <f>'INFO'!$D$9</f>
        <v>0</v>
      </c>
      <c r="M2060" s="186">
        <f>'INFO'!$D$10</f>
        <v>0</v>
      </c>
      <c r="N2060" t="s" s="187">
        <f>'INFO'!$D$11</f>
      </c>
      <c r="O2060" s="186">
        <f>'INFO'!$D$13</f>
        <v>0</v>
      </c>
      <c r="P2060" s="186">
        <f>'INFO'!$D$14</f>
        <v>0</v>
      </c>
      <c r="Q2060" t="s" s="187">
        <f>'INFO'!$D$15</f>
      </c>
      <c r="R2060" s="188">
        <f>'INFO'!$D$17</f>
      </c>
      <c r="S2060" t="s" s="187">
        <f>'INFO'!$D$18</f>
      </c>
      <c r="T2060" t="s" s="187">
        <f>'INFO'!$D$19</f>
      </c>
      <c r="U2060" s="186">
        <f>'INFO'!$D$22</f>
        <v>0</v>
      </c>
      <c r="V2060" s="186">
        <f>'INFO'!$D$23</f>
        <v>0</v>
      </c>
      <c r="W2060" t="s" s="187">
        <f>'INFO'!$D$24</f>
      </c>
      <c r="X2060" s="186">
        <f>'INFO'!$D$25</f>
        <v>0</v>
      </c>
      <c r="Y2060" s="186">
        <f>'INFO'!$D$26</f>
        <v>0</v>
      </c>
      <c r="Z2060" s="186">
        <f>'INFO'!$D$27</f>
        <v>0</v>
      </c>
      <c r="AA2060" t="s" s="187">
        <f>'INFO'!$D$28</f>
      </c>
      <c r="AB2060" s="186">
        <f>'INFO'!$D$29</f>
        <v>0</v>
      </c>
      <c r="AC2060" s="189">
        <f>'INFO'!$J$10</f>
        <v>0</v>
      </c>
      <c r="AD2060" s="186">
        <f>'INFO'!$J$9</f>
        <v>0</v>
      </c>
      <c r="AE2060" s="191">
        <f>IF($G$2046&gt;0,10*$G$2046/D2060,0)</f>
        <v>0</v>
      </c>
    </row>
    <row r="2061" ht="15.35" customHeight="1">
      <c r="A2061" t="s" s="192">
        <v>581</v>
      </c>
      <c r="B2061" t="s" s="202">
        <v>182</v>
      </c>
      <c r="C2061" s="203">
        <v>10189</v>
      </c>
      <c r="D2061" s="169"/>
      <c r="E2061" t="s" s="194">
        <v>9</v>
      </c>
      <c r="F2061" s="195">
        <f>VLOOKUP(B2061,'HOLDS'!C1:T155,5,FALSE)</f>
        <v>5903</v>
      </c>
      <c r="G2061" s="172">
        <f>_xlfn.SUMIFS('HOLDS'!Q1:Q155,'HOLDS'!C1:C155,B2061)</f>
        <v>0</v>
      </c>
      <c r="H2061" s="196">
        <f>F2061*G2061</f>
        <v>0</v>
      </c>
      <c r="I2061" s="197">
        <f>'INFO'!$D$6</f>
        <v>0</v>
      </c>
      <c r="J2061" s="197">
        <f>'INFO'!$D$7</f>
        <v>0</v>
      </c>
      <c r="K2061" t="s" s="198">
        <f>'INFO'!$D$8</f>
      </c>
      <c r="L2061" s="197">
        <f>'INFO'!$D$9</f>
        <v>0</v>
      </c>
      <c r="M2061" s="197">
        <f>'INFO'!$D$10</f>
        <v>0</v>
      </c>
      <c r="N2061" t="s" s="198">
        <f>'INFO'!$D$11</f>
      </c>
      <c r="O2061" s="197">
        <f>'INFO'!$D$13</f>
        <v>0</v>
      </c>
      <c r="P2061" s="197">
        <f>'INFO'!$D$14</f>
        <v>0</v>
      </c>
      <c r="Q2061" t="s" s="198">
        <f>'INFO'!$D$15</f>
      </c>
      <c r="R2061" s="199">
        <f>'INFO'!$D$17</f>
      </c>
      <c r="S2061" t="s" s="198">
        <f>'INFO'!$D$18</f>
      </c>
      <c r="T2061" t="s" s="198">
        <f>'INFO'!$D$19</f>
      </c>
      <c r="U2061" s="197">
        <f>'INFO'!$D$22</f>
        <v>0</v>
      </c>
      <c r="V2061" s="197">
        <f>'INFO'!$D$23</f>
        <v>0</v>
      </c>
      <c r="W2061" t="s" s="198">
        <f>'INFO'!$D$24</f>
      </c>
      <c r="X2061" s="197">
        <f>'INFO'!$D$25</f>
        <v>0</v>
      </c>
      <c r="Y2061" s="197">
        <f>'INFO'!$D$26</f>
        <v>0</v>
      </c>
      <c r="Z2061" s="197">
        <f>'INFO'!$D$27</f>
        <v>0</v>
      </c>
      <c r="AA2061" t="s" s="198">
        <f>'INFO'!$D$28</f>
      </c>
      <c r="AB2061" s="197">
        <f>'INFO'!$D$29</f>
        <v>0</v>
      </c>
      <c r="AC2061" s="200">
        <f>'INFO'!$J$10</f>
        <v>0</v>
      </c>
      <c r="AD2061" s="201">
        <f>'INFO'!$J$9</f>
        <v>0</v>
      </c>
      <c r="AE2061" s="179"/>
    </row>
    <row r="2062" ht="15.35" customHeight="1">
      <c r="A2062" t="s" s="180">
        <v>582</v>
      </c>
      <c r="B2062" t="s" s="180">
        <v>184</v>
      </c>
      <c r="C2062" s="181">
        <v>10189</v>
      </c>
      <c r="D2062" s="182">
        <f>_xlfn.SUMIFS('HOLDS'!Q1:Q155,'HOLDS'!C1:C155,B2062)+_xlfn.SUMIFS('HOLDS'!Q1:Q155,'HOLDS'!C1:C155,"CH.GR.RDGSET")</f>
        <v>0</v>
      </c>
      <c r="E2062" t="s" s="183">
        <v>9</v>
      </c>
      <c r="F2062" s="184">
        <f>VLOOKUP(B2062,'HOLDS'!C1:T155,5,FALSE)</f>
        <v>160</v>
      </c>
      <c r="G2062" s="182">
        <f>_xlfn.SUMIFS('HOLDS'!Q1:Q155,'HOLDS'!C1:C155,B2062)</f>
        <v>0</v>
      </c>
      <c r="H2062" s="185">
        <f>F2062*G2062</f>
        <v>0</v>
      </c>
      <c r="I2062" s="186">
        <f>'INFO'!$D$6</f>
        <v>0</v>
      </c>
      <c r="J2062" s="186">
        <f>'INFO'!$D$7</f>
        <v>0</v>
      </c>
      <c r="K2062" t="s" s="187">
        <f>'INFO'!$D$8</f>
      </c>
      <c r="L2062" s="186">
        <f>'INFO'!$D$9</f>
        <v>0</v>
      </c>
      <c r="M2062" s="186">
        <f>'INFO'!$D$10</f>
        <v>0</v>
      </c>
      <c r="N2062" t="s" s="187">
        <f>'INFO'!$D$11</f>
      </c>
      <c r="O2062" s="186">
        <f>'INFO'!$D$13</f>
        <v>0</v>
      </c>
      <c r="P2062" s="186">
        <f>'INFO'!$D$14</f>
        <v>0</v>
      </c>
      <c r="Q2062" t="s" s="187">
        <f>'INFO'!$D$15</f>
      </c>
      <c r="R2062" s="188">
        <f>'INFO'!$D$17</f>
      </c>
      <c r="S2062" t="s" s="187">
        <f>'INFO'!$D$18</f>
      </c>
      <c r="T2062" t="s" s="187">
        <f>'INFO'!$D$19</f>
      </c>
      <c r="U2062" s="186">
        <f>'INFO'!$D$22</f>
        <v>0</v>
      </c>
      <c r="V2062" s="186">
        <f>'INFO'!$D$23</f>
        <v>0</v>
      </c>
      <c r="W2062" t="s" s="187">
        <f>'INFO'!$D$24</f>
      </c>
      <c r="X2062" s="186">
        <f>'INFO'!$D$25</f>
        <v>0</v>
      </c>
      <c r="Y2062" s="186">
        <f>'INFO'!$D$26</f>
        <v>0</v>
      </c>
      <c r="Z2062" s="186">
        <f>'INFO'!$D$27</f>
        <v>0</v>
      </c>
      <c r="AA2062" t="s" s="187">
        <f>'INFO'!$D$28</f>
      </c>
      <c r="AB2062" s="186">
        <f>'INFO'!$D$29</f>
        <v>0</v>
      </c>
      <c r="AC2062" s="189">
        <f>'INFO'!$J$10</f>
        <v>0</v>
      </c>
      <c r="AD2062" s="186">
        <f>'INFO'!$J$9</f>
        <v>0</v>
      </c>
      <c r="AE2062" s="190">
        <f>IF($G$2061&gt;0,10*$G$2061/D2062,0)</f>
        <v>0</v>
      </c>
    </row>
    <row r="2063" ht="15.35" customHeight="1">
      <c r="A2063" t="s" s="180">
        <v>583</v>
      </c>
      <c r="B2063" t="s" s="180">
        <v>186</v>
      </c>
      <c r="C2063" s="181">
        <v>10189</v>
      </c>
      <c r="D2063" s="182">
        <f>_xlfn.SUMIFS('HOLDS'!Q1:Q155,'HOLDS'!C1:C155,B2063)+_xlfn.SUMIFS('HOLDS'!Q1:Q155,'HOLDS'!C1:C155,"CH.GR.RDGSET")</f>
        <v>0</v>
      </c>
      <c r="E2063" t="s" s="183">
        <v>9</v>
      </c>
      <c r="F2063" s="184">
        <f>VLOOKUP(B2063,'HOLDS'!C1:T155,5,FALSE)</f>
        <v>141</v>
      </c>
      <c r="G2063" s="182">
        <f>_xlfn.SUMIFS('HOLDS'!Q1:Q155,'HOLDS'!C1:C155,B2063)</f>
        <v>0</v>
      </c>
      <c r="H2063" s="185">
        <f>F2063*G2063</f>
        <v>0</v>
      </c>
      <c r="I2063" s="186">
        <f>'INFO'!$D$6</f>
        <v>0</v>
      </c>
      <c r="J2063" s="186">
        <f>'INFO'!$D$7</f>
        <v>0</v>
      </c>
      <c r="K2063" t="s" s="187">
        <f>'INFO'!$D$8</f>
      </c>
      <c r="L2063" s="186">
        <f>'INFO'!$D$9</f>
        <v>0</v>
      </c>
      <c r="M2063" s="186">
        <f>'INFO'!$D$10</f>
        <v>0</v>
      </c>
      <c r="N2063" t="s" s="187">
        <f>'INFO'!$D$11</f>
      </c>
      <c r="O2063" s="186">
        <f>'INFO'!$D$13</f>
        <v>0</v>
      </c>
      <c r="P2063" s="186">
        <f>'INFO'!$D$14</f>
        <v>0</v>
      </c>
      <c r="Q2063" t="s" s="187">
        <f>'INFO'!$D$15</f>
      </c>
      <c r="R2063" s="188">
        <f>'INFO'!$D$17</f>
      </c>
      <c r="S2063" t="s" s="187">
        <f>'INFO'!$D$18</f>
      </c>
      <c r="T2063" t="s" s="187">
        <f>'INFO'!$D$19</f>
      </c>
      <c r="U2063" s="186">
        <f>'INFO'!$D$22</f>
        <v>0</v>
      </c>
      <c r="V2063" s="186">
        <f>'INFO'!$D$23</f>
        <v>0</v>
      </c>
      <c r="W2063" t="s" s="187">
        <f>'INFO'!$D$24</f>
      </c>
      <c r="X2063" s="186">
        <f>'INFO'!$D$25</f>
        <v>0</v>
      </c>
      <c r="Y2063" s="186">
        <f>'INFO'!$D$26</f>
        <v>0</v>
      </c>
      <c r="Z2063" s="186">
        <f>'INFO'!$D$27</f>
        <v>0</v>
      </c>
      <c r="AA2063" t="s" s="187">
        <f>'INFO'!$D$28</f>
      </c>
      <c r="AB2063" s="186">
        <f>'INFO'!$D$29</f>
        <v>0</v>
      </c>
      <c r="AC2063" s="189">
        <f>'INFO'!$J$10</f>
        <v>0</v>
      </c>
      <c r="AD2063" s="186">
        <f>'INFO'!$J$9</f>
        <v>0</v>
      </c>
      <c r="AE2063" s="186">
        <f>IF($G$2061&gt;0,10*$G$2061/D2063,0)</f>
        <v>0</v>
      </c>
    </row>
    <row r="2064" ht="15.35" customHeight="1">
      <c r="A2064" t="s" s="180">
        <v>584</v>
      </c>
      <c r="B2064" t="s" s="180">
        <v>188</v>
      </c>
      <c r="C2064" s="181">
        <v>10189</v>
      </c>
      <c r="D2064" s="182">
        <f>_xlfn.SUMIFS('HOLDS'!Q1:Q155,'HOLDS'!C1:C155,B2064)+_xlfn.SUMIFS('HOLDS'!Q1:Q155,'HOLDS'!C1:C155,"CH.GR.RDGSET")</f>
        <v>0</v>
      </c>
      <c r="E2064" t="s" s="183">
        <v>9</v>
      </c>
      <c r="F2064" s="184">
        <f>VLOOKUP(B2064,'HOLDS'!C1:T155,5,FALSE)</f>
        <v>154</v>
      </c>
      <c r="G2064" s="182">
        <f>_xlfn.SUMIFS('HOLDS'!Q1:Q155,'HOLDS'!C1:C155,B2064)</f>
        <v>0</v>
      </c>
      <c r="H2064" s="185">
        <f>F2064*G2064</f>
        <v>0</v>
      </c>
      <c r="I2064" s="186">
        <f>'INFO'!$D$6</f>
        <v>0</v>
      </c>
      <c r="J2064" s="186">
        <f>'INFO'!$D$7</f>
        <v>0</v>
      </c>
      <c r="K2064" t="s" s="187">
        <f>'INFO'!$D$8</f>
      </c>
      <c r="L2064" s="186">
        <f>'INFO'!$D$9</f>
        <v>0</v>
      </c>
      <c r="M2064" s="186">
        <f>'INFO'!$D$10</f>
        <v>0</v>
      </c>
      <c r="N2064" t="s" s="187">
        <f>'INFO'!$D$11</f>
      </c>
      <c r="O2064" s="186">
        <f>'INFO'!$D$13</f>
        <v>0</v>
      </c>
      <c r="P2064" s="186">
        <f>'INFO'!$D$14</f>
        <v>0</v>
      </c>
      <c r="Q2064" t="s" s="187">
        <f>'INFO'!$D$15</f>
      </c>
      <c r="R2064" s="188">
        <f>'INFO'!$D$17</f>
      </c>
      <c r="S2064" t="s" s="187">
        <f>'INFO'!$D$18</f>
      </c>
      <c r="T2064" t="s" s="187">
        <f>'INFO'!$D$19</f>
      </c>
      <c r="U2064" s="186">
        <f>'INFO'!$D$22</f>
        <v>0</v>
      </c>
      <c r="V2064" s="186">
        <f>'INFO'!$D$23</f>
        <v>0</v>
      </c>
      <c r="W2064" t="s" s="187">
        <f>'INFO'!$D$24</f>
      </c>
      <c r="X2064" s="186">
        <f>'INFO'!$D$25</f>
        <v>0</v>
      </c>
      <c r="Y2064" s="186">
        <f>'INFO'!$D$26</f>
        <v>0</v>
      </c>
      <c r="Z2064" s="186">
        <f>'INFO'!$D$27</f>
        <v>0</v>
      </c>
      <c r="AA2064" t="s" s="187">
        <f>'INFO'!$D$28</f>
      </c>
      <c r="AB2064" s="186">
        <f>'INFO'!$D$29</f>
        <v>0</v>
      </c>
      <c r="AC2064" s="189">
        <f>'INFO'!$J$10</f>
        <v>0</v>
      </c>
      <c r="AD2064" s="186">
        <f>'INFO'!$J$9</f>
        <v>0</v>
      </c>
      <c r="AE2064" s="186">
        <f>IF($G$2061&gt;0,10*$G$2061/D2064,0)</f>
        <v>0</v>
      </c>
    </row>
    <row r="2065" ht="15.35" customHeight="1">
      <c r="A2065" t="s" s="180">
        <v>585</v>
      </c>
      <c r="B2065" t="s" s="180">
        <v>190</v>
      </c>
      <c r="C2065" s="181">
        <v>10189</v>
      </c>
      <c r="D2065" s="182">
        <f>_xlfn.SUMIFS('HOLDS'!Q1:Q155,'HOLDS'!C1:C155,B2065)+_xlfn.SUMIFS('HOLDS'!Q1:Q155,'HOLDS'!C1:C155,"CH.GR.RDGSET")</f>
        <v>0</v>
      </c>
      <c r="E2065" t="s" s="183">
        <v>9</v>
      </c>
      <c r="F2065" s="184">
        <f>VLOOKUP(B2065,'HOLDS'!C1:T155,5,FALSE)</f>
        <v>123</v>
      </c>
      <c r="G2065" s="182">
        <f>_xlfn.SUMIFS('HOLDS'!Q1:Q155,'HOLDS'!C1:C155,B2065)</f>
        <v>0</v>
      </c>
      <c r="H2065" s="185">
        <f>F2065*G2065</f>
        <v>0</v>
      </c>
      <c r="I2065" s="186">
        <f>'INFO'!$D$6</f>
        <v>0</v>
      </c>
      <c r="J2065" s="186">
        <f>'INFO'!$D$7</f>
        <v>0</v>
      </c>
      <c r="K2065" t="s" s="187">
        <f>'INFO'!$D$8</f>
      </c>
      <c r="L2065" s="186">
        <f>'INFO'!$D$9</f>
        <v>0</v>
      </c>
      <c r="M2065" s="186">
        <f>'INFO'!$D$10</f>
        <v>0</v>
      </c>
      <c r="N2065" t="s" s="187">
        <f>'INFO'!$D$11</f>
      </c>
      <c r="O2065" s="186">
        <f>'INFO'!$D$13</f>
        <v>0</v>
      </c>
      <c r="P2065" s="186">
        <f>'INFO'!$D$14</f>
        <v>0</v>
      </c>
      <c r="Q2065" t="s" s="187">
        <f>'INFO'!$D$15</f>
      </c>
      <c r="R2065" s="188">
        <f>'INFO'!$D$17</f>
      </c>
      <c r="S2065" t="s" s="187">
        <f>'INFO'!$D$18</f>
      </c>
      <c r="T2065" t="s" s="187">
        <f>'INFO'!$D$19</f>
      </c>
      <c r="U2065" s="186">
        <f>'INFO'!$D$22</f>
        <v>0</v>
      </c>
      <c r="V2065" s="186">
        <f>'INFO'!$D$23</f>
        <v>0</v>
      </c>
      <c r="W2065" t="s" s="187">
        <f>'INFO'!$D$24</f>
      </c>
      <c r="X2065" s="186">
        <f>'INFO'!$D$25</f>
        <v>0</v>
      </c>
      <c r="Y2065" s="186">
        <f>'INFO'!$D$26</f>
        <v>0</v>
      </c>
      <c r="Z2065" s="186">
        <f>'INFO'!$D$27</f>
        <v>0</v>
      </c>
      <c r="AA2065" t="s" s="187">
        <f>'INFO'!$D$28</f>
      </c>
      <c r="AB2065" s="186">
        <f>'INFO'!$D$29</f>
        <v>0</v>
      </c>
      <c r="AC2065" s="189">
        <f>'INFO'!$J$10</f>
        <v>0</v>
      </c>
      <c r="AD2065" s="186">
        <f>'INFO'!$J$9</f>
        <v>0</v>
      </c>
      <c r="AE2065" s="186">
        <f>IF($G$2061&gt;0,10*$G$2061/D2065,0)</f>
        <v>0</v>
      </c>
    </row>
    <row r="2066" ht="15.35" customHeight="1">
      <c r="A2066" t="s" s="180">
        <v>586</v>
      </c>
      <c r="B2066" t="s" s="180">
        <v>192</v>
      </c>
      <c r="C2066" s="181">
        <v>10189</v>
      </c>
      <c r="D2066" s="182">
        <f>_xlfn.SUMIFS('HOLDS'!Q1:Q155,'HOLDS'!C1:C155,B2066)+_xlfn.SUMIFS('HOLDS'!Q1:Q155,'HOLDS'!C1:C155,"CH.GR.RDGSET")</f>
        <v>0</v>
      </c>
      <c r="E2066" t="s" s="183">
        <v>9</v>
      </c>
      <c r="F2066" s="184">
        <f>VLOOKUP(B2066,'HOLDS'!C1:T155,5,FALSE)</f>
        <v>177.5</v>
      </c>
      <c r="G2066" s="182">
        <f>_xlfn.SUMIFS('HOLDS'!Q1:Q155,'HOLDS'!C1:C155,B2066)</f>
        <v>0</v>
      </c>
      <c r="H2066" s="185">
        <f>F2066*G2066</f>
        <v>0</v>
      </c>
      <c r="I2066" s="186">
        <f>'INFO'!$D$6</f>
        <v>0</v>
      </c>
      <c r="J2066" s="186">
        <f>'INFO'!$D$7</f>
        <v>0</v>
      </c>
      <c r="K2066" t="s" s="187">
        <f>'INFO'!$D$8</f>
      </c>
      <c r="L2066" s="186">
        <f>'INFO'!$D$9</f>
        <v>0</v>
      </c>
      <c r="M2066" s="186">
        <f>'INFO'!$D$10</f>
        <v>0</v>
      </c>
      <c r="N2066" t="s" s="187">
        <f>'INFO'!$D$11</f>
      </c>
      <c r="O2066" s="186">
        <f>'INFO'!$D$13</f>
        <v>0</v>
      </c>
      <c r="P2066" s="186">
        <f>'INFO'!$D$14</f>
        <v>0</v>
      </c>
      <c r="Q2066" t="s" s="187">
        <f>'INFO'!$D$15</f>
      </c>
      <c r="R2066" s="188">
        <f>'INFO'!$D$17</f>
      </c>
      <c r="S2066" t="s" s="187">
        <f>'INFO'!$D$18</f>
      </c>
      <c r="T2066" t="s" s="187">
        <f>'INFO'!$D$19</f>
      </c>
      <c r="U2066" s="186">
        <f>'INFO'!$D$22</f>
        <v>0</v>
      </c>
      <c r="V2066" s="186">
        <f>'INFO'!$D$23</f>
        <v>0</v>
      </c>
      <c r="W2066" t="s" s="187">
        <f>'INFO'!$D$24</f>
      </c>
      <c r="X2066" s="186">
        <f>'INFO'!$D$25</f>
        <v>0</v>
      </c>
      <c r="Y2066" s="186">
        <f>'INFO'!$D$26</f>
        <v>0</v>
      </c>
      <c r="Z2066" s="186">
        <f>'INFO'!$D$27</f>
        <v>0</v>
      </c>
      <c r="AA2066" t="s" s="187">
        <f>'INFO'!$D$28</f>
      </c>
      <c r="AB2066" s="186">
        <f>'INFO'!$D$29</f>
        <v>0</v>
      </c>
      <c r="AC2066" s="189">
        <f>'INFO'!$J$10</f>
        <v>0</v>
      </c>
      <c r="AD2066" s="186">
        <f>'INFO'!$J$9</f>
        <v>0</v>
      </c>
      <c r="AE2066" s="186">
        <f>IF($G$2061&gt;0,10*$G$2061/D2066,0)</f>
        <v>0</v>
      </c>
    </row>
    <row r="2067" ht="15.35" customHeight="1">
      <c r="A2067" t="s" s="180">
        <v>587</v>
      </c>
      <c r="B2067" t="s" s="180">
        <v>194</v>
      </c>
      <c r="C2067" s="181">
        <v>10189</v>
      </c>
      <c r="D2067" s="182">
        <f>_xlfn.SUMIFS('HOLDS'!Q1:Q155,'HOLDS'!C1:C155,B2067)+_xlfn.SUMIFS('HOLDS'!Q1:Q155,'HOLDS'!C1:C155,"CH.GR.RDGSET")</f>
        <v>0</v>
      </c>
      <c r="E2067" t="s" s="183">
        <v>9</v>
      </c>
      <c r="F2067" s="184">
        <f>VLOOKUP(B2067,'HOLDS'!C1:T155,5,FALSE)</f>
        <v>129</v>
      </c>
      <c r="G2067" s="182">
        <f>_xlfn.SUMIFS('HOLDS'!Q1:Q155,'HOLDS'!C1:C155,B2067)</f>
        <v>0</v>
      </c>
      <c r="H2067" s="185">
        <f>F2067*G2067</f>
        <v>0</v>
      </c>
      <c r="I2067" s="186">
        <f>'INFO'!$D$6</f>
        <v>0</v>
      </c>
      <c r="J2067" s="186">
        <f>'INFO'!$D$7</f>
        <v>0</v>
      </c>
      <c r="K2067" t="s" s="187">
        <f>'INFO'!$D$8</f>
      </c>
      <c r="L2067" s="186">
        <f>'INFO'!$D$9</f>
        <v>0</v>
      </c>
      <c r="M2067" s="186">
        <f>'INFO'!$D$10</f>
        <v>0</v>
      </c>
      <c r="N2067" t="s" s="187">
        <f>'INFO'!$D$11</f>
      </c>
      <c r="O2067" s="186">
        <f>'INFO'!$D$13</f>
        <v>0</v>
      </c>
      <c r="P2067" s="186">
        <f>'INFO'!$D$14</f>
        <v>0</v>
      </c>
      <c r="Q2067" t="s" s="187">
        <f>'INFO'!$D$15</f>
      </c>
      <c r="R2067" s="188">
        <f>'INFO'!$D$17</f>
      </c>
      <c r="S2067" t="s" s="187">
        <f>'INFO'!$D$18</f>
      </c>
      <c r="T2067" t="s" s="187">
        <f>'INFO'!$D$19</f>
      </c>
      <c r="U2067" s="186">
        <f>'INFO'!$D$22</f>
        <v>0</v>
      </c>
      <c r="V2067" s="186">
        <f>'INFO'!$D$23</f>
        <v>0</v>
      </c>
      <c r="W2067" t="s" s="187">
        <f>'INFO'!$D$24</f>
      </c>
      <c r="X2067" s="186">
        <f>'INFO'!$D$25</f>
        <v>0</v>
      </c>
      <c r="Y2067" s="186">
        <f>'INFO'!$D$26</f>
        <v>0</v>
      </c>
      <c r="Z2067" s="186">
        <f>'INFO'!$D$27</f>
        <v>0</v>
      </c>
      <c r="AA2067" t="s" s="187">
        <f>'INFO'!$D$28</f>
      </c>
      <c r="AB2067" s="186">
        <f>'INFO'!$D$29</f>
        <v>0</v>
      </c>
      <c r="AC2067" s="189">
        <f>'INFO'!$J$10</f>
        <v>0</v>
      </c>
      <c r="AD2067" s="186">
        <f>'INFO'!$J$9</f>
        <v>0</v>
      </c>
      <c r="AE2067" s="186">
        <f>IF($G$2061&gt;0,10*$G$2061/D2067,0)</f>
        <v>0</v>
      </c>
    </row>
    <row r="2068" ht="15.35" customHeight="1">
      <c r="A2068" t="s" s="180">
        <v>588</v>
      </c>
      <c r="B2068" t="s" s="180">
        <v>196</v>
      </c>
      <c r="C2068" s="181">
        <v>10189</v>
      </c>
      <c r="D2068" s="182">
        <f>_xlfn.SUMIFS('HOLDS'!Q1:Q155,'HOLDS'!C1:C155,B2068)+_xlfn.SUMIFS('HOLDS'!Q1:Q155,'HOLDS'!C1:C155,"CH.GR.RDGSET")</f>
        <v>0</v>
      </c>
      <c r="E2068" t="s" s="183">
        <v>9</v>
      </c>
      <c r="F2068" s="184">
        <f>VLOOKUP(B2068,'HOLDS'!C1:T155,5,FALSE)</f>
        <v>149.5</v>
      </c>
      <c r="G2068" s="182">
        <f>_xlfn.SUMIFS('HOLDS'!Q1:Q155,'HOLDS'!C1:C155,B2068)</f>
        <v>0</v>
      </c>
      <c r="H2068" s="185">
        <f>F2068*G2068</f>
        <v>0</v>
      </c>
      <c r="I2068" s="186">
        <f>'INFO'!$D$6</f>
        <v>0</v>
      </c>
      <c r="J2068" s="186">
        <f>'INFO'!$D$7</f>
        <v>0</v>
      </c>
      <c r="K2068" t="s" s="187">
        <f>'INFO'!$D$8</f>
      </c>
      <c r="L2068" s="186">
        <f>'INFO'!$D$9</f>
        <v>0</v>
      </c>
      <c r="M2068" s="186">
        <f>'INFO'!$D$10</f>
        <v>0</v>
      </c>
      <c r="N2068" t="s" s="187">
        <f>'INFO'!$D$11</f>
      </c>
      <c r="O2068" s="186">
        <f>'INFO'!$D$13</f>
        <v>0</v>
      </c>
      <c r="P2068" s="186">
        <f>'INFO'!$D$14</f>
        <v>0</v>
      </c>
      <c r="Q2068" t="s" s="187">
        <f>'INFO'!$D$15</f>
      </c>
      <c r="R2068" s="188">
        <f>'INFO'!$D$17</f>
      </c>
      <c r="S2068" t="s" s="187">
        <f>'INFO'!$D$18</f>
      </c>
      <c r="T2068" t="s" s="187">
        <f>'INFO'!$D$19</f>
      </c>
      <c r="U2068" s="186">
        <f>'INFO'!$D$22</f>
        <v>0</v>
      </c>
      <c r="V2068" s="186">
        <f>'INFO'!$D$23</f>
        <v>0</v>
      </c>
      <c r="W2068" t="s" s="187">
        <f>'INFO'!$D$24</f>
      </c>
      <c r="X2068" s="186">
        <f>'INFO'!$D$25</f>
        <v>0</v>
      </c>
      <c r="Y2068" s="186">
        <f>'INFO'!$D$26</f>
        <v>0</v>
      </c>
      <c r="Z2068" s="186">
        <f>'INFO'!$D$27</f>
        <v>0</v>
      </c>
      <c r="AA2068" t="s" s="187">
        <f>'INFO'!$D$28</f>
      </c>
      <c r="AB2068" s="186">
        <f>'INFO'!$D$29</f>
        <v>0</v>
      </c>
      <c r="AC2068" s="189">
        <f>'INFO'!$J$10</f>
        <v>0</v>
      </c>
      <c r="AD2068" s="186">
        <f>'INFO'!$J$9</f>
        <v>0</v>
      </c>
      <c r="AE2068" s="186">
        <f>IF($G$2061&gt;0,10*$G$2061/D2068,0)</f>
        <v>0</v>
      </c>
    </row>
    <row r="2069" ht="15.35" customHeight="1">
      <c r="A2069" t="s" s="180">
        <v>589</v>
      </c>
      <c r="B2069" t="s" s="180">
        <v>198</v>
      </c>
      <c r="C2069" s="181">
        <v>10189</v>
      </c>
      <c r="D2069" s="182">
        <f>_xlfn.SUMIFS('HOLDS'!Q1:Q155,'HOLDS'!C1:C155,B2069)+_xlfn.SUMIFS('HOLDS'!Q1:Q155,'HOLDS'!C1:C155,"CH.GR.RDGSET")</f>
        <v>0</v>
      </c>
      <c r="E2069" t="s" s="183">
        <v>9</v>
      </c>
      <c r="F2069" s="184">
        <f>VLOOKUP(B2069,'HOLDS'!C1:T155,5,FALSE)</f>
        <v>123</v>
      </c>
      <c r="G2069" s="182">
        <f>_xlfn.SUMIFS('HOLDS'!Q1:Q155,'HOLDS'!C1:C155,B2069)</f>
        <v>0</v>
      </c>
      <c r="H2069" s="185">
        <f>F2069*G2069</f>
        <v>0</v>
      </c>
      <c r="I2069" s="186">
        <f>'INFO'!$D$6</f>
        <v>0</v>
      </c>
      <c r="J2069" s="186">
        <f>'INFO'!$D$7</f>
        <v>0</v>
      </c>
      <c r="K2069" t="s" s="187">
        <f>'INFO'!$D$8</f>
      </c>
      <c r="L2069" s="186">
        <f>'INFO'!$D$9</f>
        <v>0</v>
      </c>
      <c r="M2069" s="186">
        <f>'INFO'!$D$10</f>
        <v>0</v>
      </c>
      <c r="N2069" t="s" s="187">
        <f>'INFO'!$D$11</f>
      </c>
      <c r="O2069" s="186">
        <f>'INFO'!$D$13</f>
        <v>0</v>
      </c>
      <c r="P2069" s="186">
        <f>'INFO'!$D$14</f>
        <v>0</v>
      </c>
      <c r="Q2069" t="s" s="187">
        <f>'INFO'!$D$15</f>
      </c>
      <c r="R2069" s="188">
        <f>'INFO'!$D$17</f>
      </c>
      <c r="S2069" t="s" s="187">
        <f>'INFO'!$D$18</f>
      </c>
      <c r="T2069" t="s" s="187">
        <f>'INFO'!$D$19</f>
      </c>
      <c r="U2069" s="186">
        <f>'INFO'!$D$22</f>
        <v>0</v>
      </c>
      <c r="V2069" s="186">
        <f>'INFO'!$D$23</f>
        <v>0</v>
      </c>
      <c r="W2069" t="s" s="187">
        <f>'INFO'!$D$24</f>
      </c>
      <c r="X2069" s="186">
        <f>'INFO'!$D$25</f>
        <v>0</v>
      </c>
      <c r="Y2069" s="186">
        <f>'INFO'!$D$26</f>
        <v>0</v>
      </c>
      <c r="Z2069" s="186">
        <f>'INFO'!$D$27</f>
        <v>0</v>
      </c>
      <c r="AA2069" t="s" s="187">
        <f>'INFO'!$D$28</f>
      </c>
      <c r="AB2069" s="186">
        <f>'INFO'!$D$29</f>
        <v>0</v>
      </c>
      <c r="AC2069" s="189">
        <f>'INFO'!$J$10</f>
        <v>0</v>
      </c>
      <c r="AD2069" s="186">
        <f>'INFO'!$J$9</f>
        <v>0</v>
      </c>
      <c r="AE2069" s="186">
        <f>IF($G$2061&gt;0,10*$G$2061/D2069,0)</f>
        <v>0</v>
      </c>
    </row>
    <row r="2070" ht="15.35" customHeight="1">
      <c r="A2070" t="s" s="180">
        <v>590</v>
      </c>
      <c r="B2070" t="s" s="180">
        <v>200</v>
      </c>
      <c r="C2070" s="181">
        <v>10189</v>
      </c>
      <c r="D2070" s="182">
        <f>_xlfn.SUMIFS('HOLDS'!Q1:Q155,'HOLDS'!C1:C155,B2070)+_xlfn.SUMIFS('HOLDS'!Q1:Q155,'HOLDS'!C1:C155,"CH.GR.RDGSET")</f>
        <v>0</v>
      </c>
      <c r="E2070" t="s" s="183">
        <v>9</v>
      </c>
      <c r="F2070" s="184">
        <f>VLOOKUP(B2070,'HOLDS'!C1:T155,5,FALSE)</f>
        <v>165</v>
      </c>
      <c r="G2070" s="182">
        <f>_xlfn.SUMIFS('HOLDS'!Q1:Q155,'HOLDS'!C1:C155,B2070)</f>
        <v>0</v>
      </c>
      <c r="H2070" s="185">
        <f>F2070*G2070</f>
        <v>0</v>
      </c>
      <c r="I2070" s="186">
        <f>'INFO'!$D$6</f>
        <v>0</v>
      </c>
      <c r="J2070" s="186">
        <f>'INFO'!$D$7</f>
        <v>0</v>
      </c>
      <c r="K2070" t="s" s="187">
        <f>'INFO'!$D$8</f>
      </c>
      <c r="L2070" s="186">
        <f>'INFO'!$D$9</f>
        <v>0</v>
      </c>
      <c r="M2070" s="186">
        <f>'INFO'!$D$10</f>
        <v>0</v>
      </c>
      <c r="N2070" t="s" s="187">
        <f>'INFO'!$D$11</f>
      </c>
      <c r="O2070" s="186">
        <f>'INFO'!$D$13</f>
        <v>0</v>
      </c>
      <c r="P2070" s="186">
        <f>'INFO'!$D$14</f>
        <v>0</v>
      </c>
      <c r="Q2070" t="s" s="187">
        <f>'INFO'!$D$15</f>
      </c>
      <c r="R2070" s="188">
        <f>'INFO'!$D$17</f>
      </c>
      <c r="S2070" t="s" s="187">
        <f>'INFO'!$D$18</f>
      </c>
      <c r="T2070" t="s" s="187">
        <f>'INFO'!$D$19</f>
      </c>
      <c r="U2070" s="186">
        <f>'INFO'!$D$22</f>
        <v>0</v>
      </c>
      <c r="V2070" s="186">
        <f>'INFO'!$D$23</f>
        <v>0</v>
      </c>
      <c r="W2070" t="s" s="187">
        <f>'INFO'!$D$24</f>
      </c>
      <c r="X2070" s="186">
        <f>'INFO'!$D$25</f>
        <v>0</v>
      </c>
      <c r="Y2070" s="186">
        <f>'INFO'!$D$26</f>
        <v>0</v>
      </c>
      <c r="Z2070" s="186">
        <f>'INFO'!$D$27</f>
        <v>0</v>
      </c>
      <c r="AA2070" t="s" s="187">
        <f>'INFO'!$D$28</f>
      </c>
      <c r="AB2070" s="186">
        <f>'INFO'!$D$29</f>
        <v>0</v>
      </c>
      <c r="AC2070" s="189">
        <f>'INFO'!$J$10</f>
        <v>0</v>
      </c>
      <c r="AD2070" s="186">
        <f>'INFO'!$J$9</f>
        <v>0</v>
      </c>
      <c r="AE2070" s="186">
        <f>IF($G$2061&gt;0,10*$G$2061/D2070,0)</f>
        <v>0</v>
      </c>
    </row>
    <row r="2071" ht="15.35" customHeight="1">
      <c r="A2071" t="s" s="180">
        <v>591</v>
      </c>
      <c r="B2071" t="s" s="180">
        <v>202</v>
      </c>
      <c r="C2071" s="181">
        <v>10189</v>
      </c>
      <c r="D2071" s="182">
        <f>_xlfn.SUMIFS('HOLDS'!Q1:Q155,'HOLDS'!C1:C155,B2071)+_xlfn.SUMIFS('HOLDS'!Q1:Q155,'HOLDS'!C1:C155,"CH.GR.RDGSET")</f>
        <v>0</v>
      </c>
      <c r="E2071" t="s" s="183">
        <v>9</v>
      </c>
      <c r="F2071" s="184">
        <f>VLOOKUP(B2071,'HOLDS'!C1:T155,5,FALSE)</f>
        <v>203</v>
      </c>
      <c r="G2071" s="182">
        <f>_xlfn.SUMIFS('HOLDS'!Q1:Q155,'HOLDS'!C1:C155,B2071)</f>
        <v>0</v>
      </c>
      <c r="H2071" s="185">
        <f>F2071*G2071</f>
        <v>0</v>
      </c>
      <c r="I2071" s="186">
        <f>'INFO'!$D$6</f>
        <v>0</v>
      </c>
      <c r="J2071" s="186">
        <f>'INFO'!$D$7</f>
        <v>0</v>
      </c>
      <c r="K2071" t="s" s="187">
        <f>'INFO'!$D$8</f>
      </c>
      <c r="L2071" s="186">
        <f>'INFO'!$D$9</f>
        <v>0</v>
      </c>
      <c r="M2071" s="186">
        <f>'INFO'!$D$10</f>
        <v>0</v>
      </c>
      <c r="N2071" t="s" s="187">
        <f>'INFO'!$D$11</f>
      </c>
      <c r="O2071" s="186">
        <f>'INFO'!$D$13</f>
        <v>0</v>
      </c>
      <c r="P2071" s="186">
        <f>'INFO'!$D$14</f>
        <v>0</v>
      </c>
      <c r="Q2071" t="s" s="187">
        <f>'INFO'!$D$15</f>
      </c>
      <c r="R2071" s="188">
        <f>'INFO'!$D$17</f>
      </c>
      <c r="S2071" t="s" s="187">
        <f>'INFO'!$D$18</f>
      </c>
      <c r="T2071" t="s" s="187">
        <f>'INFO'!$D$19</f>
      </c>
      <c r="U2071" s="186">
        <f>'INFO'!$D$22</f>
        <v>0</v>
      </c>
      <c r="V2071" s="186">
        <f>'INFO'!$D$23</f>
        <v>0</v>
      </c>
      <c r="W2071" t="s" s="187">
        <f>'INFO'!$D$24</f>
      </c>
      <c r="X2071" s="186">
        <f>'INFO'!$D$25</f>
        <v>0</v>
      </c>
      <c r="Y2071" s="186">
        <f>'INFO'!$D$26</f>
        <v>0</v>
      </c>
      <c r="Z2071" s="186">
        <f>'INFO'!$D$27</f>
        <v>0</v>
      </c>
      <c r="AA2071" t="s" s="187">
        <f>'INFO'!$D$28</f>
      </c>
      <c r="AB2071" s="186">
        <f>'INFO'!$D$29</f>
        <v>0</v>
      </c>
      <c r="AC2071" s="189">
        <f>'INFO'!$J$10</f>
        <v>0</v>
      </c>
      <c r="AD2071" s="186">
        <f>'INFO'!$J$9</f>
        <v>0</v>
      </c>
      <c r="AE2071" s="186">
        <f>IF($G$2061&gt;0,10*$G$2061/D2071,0)</f>
        <v>0</v>
      </c>
    </row>
    <row r="2072" ht="15.35" customHeight="1">
      <c r="A2072" t="s" s="180">
        <v>592</v>
      </c>
      <c r="B2072" t="s" s="180">
        <v>205</v>
      </c>
      <c r="C2072" s="181">
        <v>10189</v>
      </c>
      <c r="D2072" s="182">
        <f>_xlfn.SUMIFS('HOLDS'!Q1:Q155,'HOLDS'!C1:C155,B2072)+_xlfn.SUMIFS('HOLDS'!Q1:Q155,'HOLDS'!C1:C155,"CH.GR.RDGSET")</f>
        <v>0</v>
      </c>
      <c r="E2072" t="s" s="183">
        <v>9</v>
      </c>
      <c r="F2072" s="184">
        <f>VLOOKUP(B2072,'HOLDS'!C1:T155,5,FALSE)</f>
        <v>195.5</v>
      </c>
      <c r="G2072" s="182">
        <f>_xlfn.SUMIFS('HOLDS'!Q1:Q155,'HOLDS'!C1:C155,B2072)</f>
        <v>0</v>
      </c>
      <c r="H2072" s="185">
        <f>F2072*G2072</f>
        <v>0</v>
      </c>
      <c r="I2072" s="186">
        <f>'INFO'!$D$6</f>
        <v>0</v>
      </c>
      <c r="J2072" s="186">
        <f>'INFO'!$D$7</f>
        <v>0</v>
      </c>
      <c r="K2072" t="s" s="187">
        <f>'INFO'!$D$8</f>
      </c>
      <c r="L2072" s="186">
        <f>'INFO'!$D$9</f>
        <v>0</v>
      </c>
      <c r="M2072" s="186">
        <f>'INFO'!$D$10</f>
        <v>0</v>
      </c>
      <c r="N2072" t="s" s="187">
        <f>'INFO'!$D$11</f>
      </c>
      <c r="O2072" s="186">
        <f>'INFO'!$D$13</f>
        <v>0</v>
      </c>
      <c r="P2072" s="186">
        <f>'INFO'!$D$14</f>
        <v>0</v>
      </c>
      <c r="Q2072" t="s" s="187">
        <f>'INFO'!$D$15</f>
      </c>
      <c r="R2072" s="188">
        <f>'INFO'!$D$17</f>
      </c>
      <c r="S2072" t="s" s="187">
        <f>'INFO'!$D$18</f>
      </c>
      <c r="T2072" t="s" s="187">
        <f>'INFO'!$D$19</f>
      </c>
      <c r="U2072" s="186">
        <f>'INFO'!$D$22</f>
        <v>0</v>
      </c>
      <c r="V2072" s="186">
        <f>'INFO'!$D$23</f>
        <v>0</v>
      </c>
      <c r="W2072" t="s" s="187">
        <f>'INFO'!$D$24</f>
      </c>
      <c r="X2072" s="186">
        <f>'INFO'!$D$25</f>
        <v>0</v>
      </c>
      <c r="Y2072" s="186">
        <f>'INFO'!$D$26</f>
        <v>0</v>
      </c>
      <c r="Z2072" s="186">
        <f>'INFO'!$D$27</f>
        <v>0</v>
      </c>
      <c r="AA2072" t="s" s="187">
        <f>'INFO'!$D$28</f>
      </c>
      <c r="AB2072" s="186">
        <f>'INFO'!$D$29</f>
        <v>0</v>
      </c>
      <c r="AC2072" s="189">
        <f>'INFO'!$J$10</f>
        <v>0</v>
      </c>
      <c r="AD2072" s="186">
        <f>'INFO'!$J$9</f>
        <v>0</v>
      </c>
      <c r="AE2072" s="186">
        <f>IF($G$2061&gt;0,10*$G$2061/D2072,0)</f>
        <v>0</v>
      </c>
    </row>
    <row r="2073" ht="15.35" customHeight="1">
      <c r="A2073" t="s" s="180">
        <v>593</v>
      </c>
      <c r="B2073" t="s" s="180">
        <v>207</v>
      </c>
      <c r="C2073" s="181">
        <v>10189</v>
      </c>
      <c r="D2073" s="182">
        <f>_xlfn.SUMIFS('HOLDS'!Q1:Q155,'HOLDS'!C1:C155,B2073)+_xlfn.SUMIFS('HOLDS'!Q1:Q155,'HOLDS'!C1:C155,"CH.GR.RDGSET")</f>
        <v>0</v>
      </c>
      <c r="E2073" t="s" s="183">
        <v>9</v>
      </c>
      <c r="F2073" s="184">
        <f>VLOOKUP(B2073,'HOLDS'!C1:T155,5,FALSE)</f>
        <v>237</v>
      </c>
      <c r="G2073" s="182">
        <f>_xlfn.SUMIFS('HOLDS'!Q1:Q155,'HOLDS'!C1:C155,B2073)</f>
        <v>0</v>
      </c>
      <c r="H2073" s="185">
        <f>F2073*G2073</f>
        <v>0</v>
      </c>
      <c r="I2073" s="186">
        <f>'INFO'!$D$6</f>
        <v>0</v>
      </c>
      <c r="J2073" s="186">
        <f>'INFO'!$D$7</f>
        <v>0</v>
      </c>
      <c r="K2073" t="s" s="187">
        <f>'INFO'!$D$8</f>
      </c>
      <c r="L2073" s="186">
        <f>'INFO'!$D$9</f>
        <v>0</v>
      </c>
      <c r="M2073" s="186">
        <f>'INFO'!$D$10</f>
        <v>0</v>
      </c>
      <c r="N2073" t="s" s="187">
        <f>'INFO'!$D$11</f>
      </c>
      <c r="O2073" s="186">
        <f>'INFO'!$D$13</f>
        <v>0</v>
      </c>
      <c r="P2073" s="186">
        <f>'INFO'!$D$14</f>
        <v>0</v>
      </c>
      <c r="Q2073" t="s" s="187">
        <f>'INFO'!$D$15</f>
      </c>
      <c r="R2073" s="188">
        <f>'INFO'!$D$17</f>
      </c>
      <c r="S2073" t="s" s="187">
        <f>'INFO'!$D$18</f>
      </c>
      <c r="T2073" t="s" s="187">
        <f>'INFO'!$D$19</f>
      </c>
      <c r="U2073" s="186">
        <f>'INFO'!$D$22</f>
        <v>0</v>
      </c>
      <c r="V2073" s="186">
        <f>'INFO'!$D$23</f>
        <v>0</v>
      </c>
      <c r="W2073" t="s" s="187">
        <f>'INFO'!$D$24</f>
      </c>
      <c r="X2073" s="186">
        <f>'INFO'!$D$25</f>
        <v>0</v>
      </c>
      <c r="Y2073" s="186">
        <f>'INFO'!$D$26</f>
        <v>0</v>
      </c>
      <c r="Z2073" s="186">
        <f>'INFO'!$D$27</f>
        <v>0</v>
      </c>
      <c r="AA2073" t="s" s="187">
        <f>'INFO'!$D$28</f>
      </c>
      <c r="AB2073" s="186">
        <f>'INFO'!$D$29</f>
        <v>0</v>
      </c>
      <c r="AC2073" s="189">
        <f>'INFO'!$J$10</f>
        <v>0</v>
      </c>
      <c r="AD2073" s="186">
        <f>'INFO'!$J$9</f>
        <v>0</v>
      </c>
      <c r="AE2073" s="186">
        <f>IF($G$2061&gt;0,10*$G$2061/D2073,0)</f>
        <v>0</v>
      </c>
    </row>
    <row r="2074" ht="15.35" customHeight="1">
      <c r="A2074" t="s" s="180">
        <v>594</v>
      </c>
      <c r="B2074" t="s" s="180">
        <v>209</v>
      </c>
      <c r="C2074" s="181">
        <v>10189</v>
      </c>
      <c r="D2074" s="182">
        <f>_xlfn.SUMIFS('HOLDS'!Q1:Q155,'HOLDS'!C1:C155,B2074)+_xlfn.SUMIFS('HOLDS'!Q1:Q155,'HOLDS'!C1:C155,"CH.GR.RDGSET")</f>
        <v>0</v>
      </c>
      <c r="E2074" t="s" s="183">
        <v>9</v>
      </c>
      <c r="F2074" s="184">
        <f>VLOOKUP(B2074,'HOLDS'!C1:T155,5,FALSE)</f>
        <v>210.5</v>
      </c>
      <c r="G2074" s="182">
        <f>_xlfn.SUMIFS('HOLDS'!Q1:Q155,'HOLDS'!C1:C155,B2074)</f>
        <v>0</v>
      </c>
      <c r="H2074" s="185">
        <f>F2074*G2074</f>
        <v>0</v>
      </c>
      <c r="I2074" s="186">
        <f>'INFO'!$D$6</f>
        <v>0</v>
      </c>
      <c r="J2074" s="186">
        <f>'INFO'!$D$7</f>
        <v>0</v>
      </c>
      <c r="K2074" t="s" s="187">
        <f>'INFO'!$D$8</f>
      </c>
      <c r="L2074" s="186">
        <f>'INFO'!$D$9</f>
        <v>0</v>
      </c>
      <c r="M2074" s="186">
        <f>'INFO'!$D$10</f>
        <v>0</v>
      </c>
      <c r="N2074" t="s" s="187">
        <f>'INFO'!$D$11</f>
      </c>
      <c r="O2074" s="186">
        <f>'INFO'!$D$13</f>
        <v>0</v>
      </c>
      <c r="P2074" s="186">
        <f>'INFO'!$D$14</f>
        <v>0</v>
      </c>
      <c r="Q2074" t="s" s="187">
        <f>'INFO'!$D$15</f>
      </c>
      <c r="R2074" s="188">
        <f>'INFO'!$D$17</f>
      </c>
      <c r="S2074" t="s" s="187">
        <f>'INFO'!$D$18</f>
      </c>
      <c r="T2074" t="s" s="187">
        <f>'INFO'!$D$19</f>
      </c>
      <c r="U2074" s="186">
        <f>'INFO'!$D$22</f>
        <v>0</v>
      </c>
      <c r="V2074" s="186">
        <f>'INFO'!$D$23</f>
        <v>0</v>
      </c>
      <c r="W2074" t="s" s="187">
        <f>'INFO'!$D$24</f>
      </c>
      <c r="X2074" s="186">
        <f>'INFO'!$D$25</f>
        <v>0</v>
      </c>
      <c r="Y2074" s="186">
        <f>'INFO'!$D$26</f>
        <v>0</v>
      </c>
      <c r="Z2074" s="186">
        <f>'INFO'!$D$27</f>
        <v>0</v>
      </c>
      <c r="AA2074" t="s" s="187">
        <f>'INFO'!$D$28</f>
      </c>
      <c r="AB2074" s="186">
        <f>'INFO'!$D$29</f>
        <v>0</v>
      </c>
      <c r="AC2074" s="189">
        <f>'INFO'!$J$10</f>
        <v>0</v>
      </c>
      <c r="AD2074" s="186">
        <f>'INFO'!$J$9</f>
        <v>0</v>
      </c>
      <c r="AE2074" s="186">
        <f>IF($G$2061&gt;0,10*$G$2061/D2074,0)</f>
        <v>0</v>
      </c>
    </row>
    <row r="2075" ht="15.35" customHeight="1">
      <c r="A2075" t="s" s="180">
        <v>595</v>
      </c>
      <c r="B2075" t="s" s="180">
        <v>211</v>
      </c>
      <c r="C2075" s="181">
        <v>10189</v>
      </c>
      <c r="D2075" s="182">
        <f>_xlfn.SUMIFS('HOLDS'!Q1:Q155,'HOLDS'!C1:C155,B2075)+_xlfn.SUMIFS('HOLDS'!Q1:Q155,'HOLDS'!C1:C155,"CH.GR.RDGSET")</f>
        <v>0</v>
      </c>
      <c r="E2075" t="s" s="183">
        <v>9</v>
      </c>
      <c r="F2075" s="184">
        <f>VLOOKUP(B2075,'HOLDS'!C1:T155,5,FALSE)</f>
        <v>212</v>
      </c>
      <c r="G2075" s="182">
        <f>_xlfn.SUMIFS('HOLDS'!Q1:Q155,'HOLDS'!C1:C155,B2075)</f>
        <v>0</v>
      </c>
      <c r="H2075" s="185">
        <f>F2075*G2075</f>
        <v>0</v>
      </c>
      <c r="I2075" s="186">
        <f>'INFO'!$D$6</f>
        <v>0</v>
      </c>
      <c r="J2075" s="186">
        <f>'INFO'!$D$7</f>
        <v>0</v>
      </c>
      <c r="K2075" t="s" s="187">
        <f>'INFO'!$D$8</f>
      </c>
      <c r="L2075" s="186">
        <f>'INFO'!$D$9</f>
        <v>0</v>
      </c>
      <c r="M2075" s="186">
        <f>'INFO'!$D$10</f>
        <v>0</v>
      </c>
      <c r="N2075" t="s" s="187">
        <f>'INFO'!$D$11</f>
      </c>
      <c r="O2075" s="186">
        <f>'INFO'!$D$13</f>
        <v>0</v>
      </c>
      <c r="P2075" s="186">
        <f>'INFO'!$D$14</f>
        <v>0</v>
      </c>
      <c r="Q2075" t="s" s="187">
        <f>'INFO'!$D$15</f>
      </c>
      <c r="R2075" s="188">
        <f>'INFO'!$D$17</f>
      </c>
      <c r="S2075" t="s" s="187">
        <f>'INFO'!$D$18</f>
      </c>
      <c r="T2075" t="s" s="187">
        <f>'INFO'!$D$19</f>
      </c>
      <c r="U2075" s="186">
        <f>'INFO'!$D$22</f>
        <v>0</v>
      </c>
      <c r="V2075" s="186">
        <f>'INFO'!$D$23</f>
        <v>0</v>
      </c>
      <c r="W2075" t="s" s="187">
        <f>'INFO'!$D$24</f>
      </c>
      <c r="X2075" s="186">
        <f>'INFO'!$D$25</f>
        <v>0</v>
      </c>
      <c r="Y2075" s="186">
        <f>'INFO'!$D$26</f>
        <v>0</v>
      </c>
      <c r="Z2075" s="186">
        <f>'INFO'!$D$27</f>
        <v>0</v>
      </c>
      <c r="AA2075" t="s" s="187">
        <f>'INFO'!$D$28</f>
      </c>
      <c r="AB2075" s="186">
        <f>'INFO'!$D$29</f>
        <v>0</v>
      </c>
      <c r="AC2075" s="189">
        <f>'INFO'!$J$10</f>
        <v>0</v>
      </c>
      <c r="AD2075" s="186">
        <f>'INFO'!$J$9</f>
        <v>0</v>
      </c>
      <c r="AE2075" s="186">
        <f>IF($G$2061&gt;0,10*$G$2061/D2075,0)</f>
        <v>0</v>
      </c>
    </row>
    <row r="2076" ht="15.35" customHeight="1">
      <c r="A2076" t="s" s="180">
        <v>596</v>
      </c>
      <c r="B2076" t="s" s="180">
        <v>213</v>
      </c>
      <c r="C2076" s="181">
        <v>10189</v>
      </c>
      <c r="D2076" s="182">
        <f>_xlfn.SUMIFS('HOLDS'!Q1:Q155,'HOLDS'!C1:C155,B2076)+_xlfn.SUMIFS('HOLDS'!Q1:Q155,'HOLDS'!C1:C155,"CH.GR.RDGSET")</f>
        <v>0</v>
      </c>
      <c r="E2076" t="s" s="183">
        <v>9</v>
      </c>
      <c r="F2076" s="184">
        <f>VLOOKUP(B2076,'HOLDS'!C1:T155,5,FALSE)</f>
        <v>155</v>
      </c>
      <c r="G2076" s="182">
        <f>_xlfn.SUMIFS('HOLDS'!Q1:Q155,'HOLDS'!C1:C155,B2076)</f>
        <v>0</v>
      </c>
      <c r="H2076" s="185">
        <f>F2076*G2076</f>
        <v>0</v>
      </c>
      <c r="I2076" s="186">
        <f>'INFO'!$D$6</f>
        <v>0</v>
      </c>
      <c r="J2076" s="186">
        <f>'INFO'!$D$7</f>
        <v>0</v>
      </c>
      <c r="K2076" t="s" s="187">
        <f>'INFO'!$D$8</f>
      </c>
      <c r="L2076" s="186">
        <f>'INFO'!$D$9</f>
        <v>0</v>
      </c>
      <c r="M2076" s="186">
        <f>'INFO'!$D$10</f>
        <v>0</v>
      </c>
      <c r="N2076" t="s" s="187">
        <f>'INFO'!$D$11</f>
      </c>
      <c r="O2076" s="186">
        <f>'INFO'!$D$13</f>
        <v>0</v>
      </c>
      <c r="P2076" s="186">
        <f>'INFO'!$D$14</f>
        <v>0</v>
      </c>
      <c r="Q2076" t="s" s="187">
        <f>'INFO'!$D$15</f>
      </c>
      <c r="R2076" s="188">
        <f>'INFO'!$D$17</f>
      </c>
      <c r="S2076" t="s" s="187">
        <f>'INFO'!$D$18</f>
      </c>
      <c r="T2076" t="s" s="187">
        <f>'INFO'!$D$19</f>
      </c>
      <c r="U2076" s="186">
        <f>'INFO'!$D$22</f>
        <v>0</v>
      </c>
      <c r="V2076" s="186">
        <f>'INFO'!$D$23</f>
        <v>0</v>
      </c>
      <c r="W2076" t="s" s="187">
        <f>'INFO'!$D$24</f>
      </c>
      <c r="X2076" s="186">
        <f>'INFO'!$D$25</f>
        <v>0</v>
      </c>
      <c r="Y2076" s="186">
        <f>'INFO'!$D$26</f>
        <v>0</v>
      </c>
      <c r="Z2076" s="186">
        <f>'INFO'!$D$27</f>
        <v>0</v>
      </c>
      <c r="AA2076" t="s" s="187">
        <f>'INFO'!$D$28</f>
      </c>
      <c r="AB2076" s="186">
        <f>'INFO'!$D$29</f>
        <v>0</v>
      </c>
      <c r="AC2076" s="189">
        <f>'INFO'!$J$10</f>
        <v>0</v>
      </c>
      <c r="AD2076" s="186">
        <f>'INFO'!$J$9</f>
        <v>0</v>
      </c>
      <c r="AE2076" s="186">
        <f>IF($G$2061&gt;0,10*$G$2061/D2076,0)</f>
        <v>0</v>
      </c>
    </row>
    <row r="2077" ht="15.35" customHeight="1">
      <c r="A2077" t="s" s="180">
        <v>597</v>
      </c>
      <c r="B2077" t="s" s="180">
        <v>215</v>
      </c>
      <c r="C2077" s="181">
        <v>10189</v>
      </c>
      <c r="D2077" s="182">
        <f>_xlfn.SUMIFS('HOLDS'!Q1:Q155,'HOLDS'!C1:C155,B2077)+_xlfn.SUMIFS('HOLDS'!Q1:Q155,'HOLDS'!C1:C155,"CH.GR.RDGSET")</f>
        <v>0</v>
      </c>
      <c r="E2077" t="s" s="183">
        <v>9</v>
      </c>
      <c r="F2077" s="184">
        <f>VLOOKUP(B2077,'HOLDS'!C1:T155,5,FALSE)</f>
        <v>153.5</v>
      </c>
      <c r="G2077" s="182">
        <f>_xlfn.SUMIFS('HOLDS'!Q1:Q155,'HOLDS'!C1:C155,B2077)</f>
        <v>0</v>
      </c>
      <c r="H2077" s="185">
        <f>F2077*G2077</f>
        <v>0</v>
      </c>
      <c r="I2077" s="186">
        <f>'INFO'!$D$6</f>
        <v>0</v>
      </c>
      <c r="J2077" s="186">
        <f>'INFO'!$D$7</f>
        <v>0</v>
      </c>
      <c r="K2077" t="s" s="187">
        <f>'INFO'!$D$8</f>
      </c>
      <c r="L2077" s="186">
        <f>'INFO'!$D$9</f>
        <v>0</v>
      </c>
      <c r="M2077" s="186">
        <f>'INFO'!$D$10</f>
        <v>0</v>
      </c>
      <c r="N2077" t="s" s="187">
        <f>'INFO'!$D$11</f>
      </c>
      <c r="O2077" s="186">
        <f>'INFO'!$D$13</f>
        <v>0</v>
      </c>
      <c r="P2077" s="186">
        <f>'INFO'!$D$14</f>
        <v>0</v>
      </c>
      <c r="Q2077" t="s" s="187">
        <f>'INFO'!$D$15</f>
      </c>
      <c r="R2077" s="188">
        <f>'INFO'!$D$17</f>
      </c>
      <c r="S2077" t="s" s="187">
        <f>'INFO'!$D$18</f>
      </c>
      <c r="T2077" t="s" s="187">
        <f>'INFO'!$D$19</f>
      </c>
      <c r="U2077" s="186">
        <f>'INFO'!$D$22</f>
        <v>0</v>
      </c>
      <c r="V2077" s="186">
        <f>'INFO'!$D$23</f>
        <v>0</v>
      </c>
      <c r="W2077" t="s" s="187">
        <f>'INFO'!$D$24</f>
      </c>
      <c r="X2077" s="186">
        <f>'INFO'!$D$25</f>
        <v>0</v>
      </c>
      <c r="Y2077" s="186">
        <f>'INFO'!$D$26</f>
        <v>0</v>
      </c>
      <c r="Z2077" s="186">
        <f>'INFO'!$D$27</f>
        <v>0</v>
      </c>
      <c r="AA2077" t="s" s="187">
        <f>'INFO'!$D$28</f>
      </c>
      <c r="AB2077" s="186">
        <f>'INFO'!$D$29</f>
        <v>0</v>
      </c>
      <c r="AC2077" s="189">
        <f>'INFO'!$J$10</f>
        <v>0</v>
      </c>
      <c r="AD2077" s="186">
        <f>'INFO'!$J$9</f>
        <v>0</v>
      </c>
      <c r="AE2077" s="186">
        <f>IF($G$2061&gt;0,10*$G$2061/D2077,0)</f>
        <v>0</v>
      </c>
    </row>
    <row r="2078" ht="15.35" customHeight="1">
      <c r="A2078" t="s" s="180">
        <v>598</v>
      </c>
      <c r="B2078" t="s" s="180">
        <v>217</v>
      </c>
      <c r="C2078" s="181">
        <v>10189</v>
      </c>
      <c r="D2078" s="182">
        <f>_xlfn.SUMIFS('HOLDS'!Q1:Q155,'HOLDS'!C1:C155,B2078)+_xlfn.SUMIFS('HOLDS'!Q1:Q155,'HOLDS'!C1:C155,"CH.GR.RDGSET")</f>
        <v>0</v>
      </c>
      <c r="E2078" t="s" s="183">
        <v>9</v>
      </c>
      <c r="F2078" s="184">
        <f>VLOOKUP(B2078,'HOLDS'!C1:T155,5,FALSE)</f>
        <v>162</v>
      </c>
      <c r="G2078" s="182">
        <f>_xlfn.SUMIFS('HOLDS'!Q1:Q155,'HOLDS'!C1:C155,B2078)</f>
        <v>0</v>
      </c>
      <c r="H2078" s="185">
        <f>F2078*G2078</f>
        <v>0</v>
      </c>
      <c r="I2078" s="186">
        <f>'INFO'!$D$6</f>
        <v>0</v>
      </c>
      <c r="J2078" s="186">
        <f>'INFO'!$D$7</f>
        <v>0</v>
      </c>
      <c r="K2078" t="s" s="187">
        <f>'INFO'!$D$8</f>
      </c>
      <c r="L2078" s="186">
        <f>'INFO'!$D$9</f>
        <v>0</v>
      </c>
      <c r="M2078" s="186">
        <f>'INFO'!$D$10</f>
        <v>0</v>
      </c>
      <c r="N2078" t="s" s="187">
        <f>'INFO'!$D$11</f>
      </c>
      <c r="O2078" s="186">
        <f>'INFO'!$D$13</f>
        <v>0</v>
      </c>
      <c r="P2078" s="186">
        <f>'INFO'!$D$14</f>
        <v>0</v>
      </c>
      <c r="Q2078" t="s" s="187">
        <f>'INFO'!$D$15</f>
      </c>
      <c r="R2078" s="188">
        <f>'INFO'!$D$17</f>
      </c>
      <c r="S2078" t="s" s="187">
        <f>'INFO'!$D$18</f>
      </c>
      <c r="T2078" t="s" s="187">
        <f>'INFO'!$D$19</f>
      </c>
      <c r="U2078" s="186">
        <f>'INFO'!$D$22</f>
        <v>0</v>
      </c>
      <c r="V2078" s="186">
        <f>'INFO'!$D$23</f>
        <v>0</v>
      </c>
      <c r="W2078" t="s" s="187">
        <f>'INFO'!$D$24</f>
      </c>
      <c r="X2078" s="186">
        <f>'INFO'!$D$25</f>
        <v>0</v>
      </c>
      <c r="Y2078" s="186">
        <f>'INFO'!$D$26</f>
        <v>0</v>
      </c>
      <c r="Z2078" s="186">
        <f>'INFO'!$D$27</f>
        <v>0</v>
      </c>
      <c r="AA2078" t="s" s="187">
        <f>'INFO'!$D$28</f>
      </c>
      <c r="AB2078" s="186">
        <f>'INFO'!$D$29</f>
        <v>0</v>
      </c>
      <c r="AC2078" s="189">
        <f>'INFO'!$J$10</f>
        <v>0</v>
      </c>
      <c r="AD2078" s="186">
        <f>'INFO'!$J$9</f>
        <v>0</v>
      </c>
      <c r="AE2078" s="186">
        <f>IF($G$2061&gt;0,10*$G$2061/D2078,0)</f>
        <v>0</v>
      </c>
    </row>
    <row r="2079" ht="15.35" customHeight="1">
      <c r="A2079" t="s" s="180">
        <v>599</v>
      </c>
      <c r="B2079" t="s" s="180">
        <v>219</v>
      </c>
      <c r="C2079" s="181">
        <v>10189</v>
      </c>
      <c r="D2079" s="182">
        <f>_xlfn.SUMIFS('HOLDS'!Q1:Q155,'HOLDS'!C1:C155,B2079)+_xlfn.SUMIFS('HOLDS'!Q1:Q155,'HOLDS'!C1:C155,"CH.GR.RDGSET")</f>
        <v>0</v>
      </c>
      <c r="E2079" t="s" s="183">
        <v>9</v>
      </c>
      <c r="F2079" s="184">
        <f>VLOOKUP(B2079,'HOLDS'!C1:T155,5,FALSE)</f>
        <v>204.5</v>
      </c>
      <c r="G2079" s="182">
        <f>_xlfn.SUMIFS('HOLDS'!Q1:Q155,'HOLDS'!C1:C155,B2079)</f>
        <v>0</v>
      </c>
      <c r="H2079" s="185">
        <f>F2079*G2079</f>
        <v>0</v>
      </c>
      <c r="I2079" s="186">
        <f>'INFO'!$D$6</f>
        <v>0</v>
      </c>
      <c r="J2079" s="186">
        <f>'INFO'!$D$7</f>
        <v>0</v>
      </c>
      <c r="K2079" t="s" s="187">
        <f>'INFO'!$D$8</f>
      </c>
      <c r="L2079" s="186">
        <f>'INFO'!$D$9</f>
        <v>0</v>
      </c>
      <c r="M2079" s="186">
        <f>'INFO'!$D$10</f>
        <v>0</v>
      </c>
      <c r="N2079" t="s" s="187">
        <f>'INFO'!$D$11</f>
      </c>
      <c r="O2079" s="186">
        <f>'INFO'!$D$13</f>
        <v>0</v>
      </c>
      <c r="P2079" s="186">
        <f>'INFO'!$D$14</f>
        <v>0</v>
      </c>
      <c r="Q2079" t="s" s="187">
        <f>'INFO'!$D$15</f>
      </c>
      <c r="R2079" s="188">
        <f>'INFO'!$D$17</f>
      </c>
      <c r="S2079" t="s" s="187">
        <f>'INFO'!$D$18</f>
      </c>
      <c r="T2079" t="s" s="187">
        <f>'INFO'!$D$19</f>
      </c>
      <c r="U2079" s="186">
        <f>'INFO'!$D$22</f>
        <v>0</v>
      </c>
      <c r="V2079" s="186">
        <f>'INFO'!$D$23</f>
        <v>0</v>
      </c>
      <c r="W2079" t="s" s="187">
        <f>'INFO'!$D$24</f>
      </c>
      <c r="X2079" s="186">
        <f>'INFO'!$D$25</f>
        <v>0</v>
      </c>
      <c r="Y2079" s="186">
        <f>'INFO'!$D$26</f>
        <v>0</v>
      </c>
      <c r="Z2079" s="186">
        <f>'INFO'!$D$27</f>
        <v>0</v>
      </c>
      <c r="AA2079" t="s" s="187">
        <f>'INFO'!$D$28</f>
      </c>
      <c r="AB2079" s="186">
        <f>'INFO'!$D$29</f>
        <v>0</v>
      </c>
      <c r="AC2079" s="189">
        <f>'INFO'!$J$10</f>
        <v>0</v>
      </c>
      <c r="AD2079" s="186">
        <f>'INFO'!$J$9</f>
        <v>0</v>
      </c>
      <c r="AE2079" s="186">
        <f>IF($G$2061&gt;0,10*$G$2061/D2079,0)</f>
        <v>0</v>
      </c>
    </row>
    <row r="2080" ht="15.35" customHeight="1">
      <c r="A2080" t="s" s="180">
        <v>600</v>
      </c>
      <c r="B2080" t="s" s="180">
        <v>221</v>
      </c>
      <c r="C2080" s="181">
        <v>10189</v>
      </c>
      <c r="D2080" s="182">
        <f>_xlfn.SUMIFS('HOLDS'!Q1:Q155,'HOLDS'!C1:C155,B2080)+_xlfn.SUMIFS('HOLDS'!Q1:Q155,'HOLDS'!C1:C155,"CH.GR.RDGSET")</f>
        <v>0</v>
      </c>
      <c r="E2080" t="s" s="183">
        <v>9</v>
      </c>
      <c r="F2080" s="184">
        <f>VLOOKUP(B2080,'HOLDS'!C1:T155,5,FALSE)</f>
        <v>193</v>
      </c>
      <c r="G2080" s="182">
        <f>_xlfn.SUMIFS('HOLDS'!Q1:Q155,'HOLDS'!C1:C155,B2080)</f>
        <v>0</v>
      </c>
      <c r="H2080" s="185">
        <f>F2080*G2080</f>
        <v>0</v>
      </c>
      <c r="I2080" s="186">
        <f>'INFO'!$D$6</f>
        <v>0</v>
      </c>
      <c r="J2080" s="186">
        <f>'INFO'!$D$7</f>
        <v>0</v>
      </c>
      <c r="K2080" t="s" s="187">
        <f>'INFO'!$D$8</f>
      </c>
      <c r="L2080" s="186">
        <f>'INFO'!$D$9</f>
        <v>0</v>
      </c>
      <c r="M2080" s="186">
        <f>'INFO'!$D$10</f>
        <v>0</v>
      </c>
      <c r="N2080" t="s" s="187">
        <f>'INFO'!$D$11</f>
      </c>
      <c r="O2080" s="186">
        <f>'INFO'!$D$13</f>
        <v>0</v>
      </c>
      <c r="P2080" s="186">
        <f>'INFO'!$D$14</f>
        <v>0</v>
      </c>
      <c r="Q2080" t="s" s="187">
        <f>'INFO'!$D$15</f>
      </c>
      <c r="R2080" s="188">
        <f>'INFO'!$D$17</f>
      </c>
      <c r="S2080" t="s" s="187">
        <f>'INFO'!$D$18</f>
      </c>
      <c r="T2080" t="s" s="187">
        <f>'INFO'!$D$19</f>
      </c>
      <c r="U2080" s="186">
        <f>'INFO'!$D$22</f>
        <v>0</v>
      </c>
      <c r="V2080" s="186">
        <f>'INFO'!$D$23</f>
        <v>0</v>
      </c>
      <c r="W2080" t="s" s="187">
        <f>'INFO'!$D$24</f>
      </c>
      <c r="X2080" s="186">
        <f>'INFO'!$D$25</f>
        <v>0</v>
      </c>
      <c r="Y2080" s="186">
        <f>'INFO'!$D$26</f>
        <v>0</v>
      </c>
      <c r="Z2080" s="186">
        <f>'INFO'!$D$27</f>
        <v>0</v>
      </c>
      <c r="AA2080" t="s" s="187">
        <f>'INFO'!$D$28</f>
      </c>
      <c r="AB2080" s="186">
        <f>'INFO'!$D$29</f>
        <v>0</v>
      </c>
      <c r="AC2080" s="189">
        <f>'INFO'!$J$10</f>
        <v>0</v>
      </c>
      <c r="AD2080" s="186">
        <f>'INFO'!$J$9</f>
        <v>0</v>
      </c>
      <c r="AE2080" s="186">
        <f>IF($G$2061&gt;0,10*$G$2061/D2080,0)</f>
        <v>0</v>
      </c>
    </row>
    <row r="2081" ht="15.35" customHeight="1">
      <c r="A2081" t="s" s="180">
        <v>601</v>
      </c>
      <c r="B2081" t="s" s="180">
        <v>223</v>
      </c>
      <c r="C2081" s="181">
        <v>10189</v>
      </c>
      <c r="D2081" s="182">
        <f>_xlfn.SUMIFS('HOLDS'!Q1:Q155,'HOLDS'!C1:C155,B2081)+_xlfn.SUMIFS('HOLDS'!Q1:Q155,'HOLDS'!C1:C155,"CH.GR.RDGSET")</f>
        <v>0</v>
      </c>
      <c r="E2081" t="s" s="183">
        <v>9</v>
      </c>
      <c r="F2081" s="184">
        <f>VLOOKUP(B2081,'HOLDS'!C1:T155,5,FALSE)</f>
        <v>160.5</v>
      </c>
      <c r="G2081" s="182">
        <f>_xlfn.SUMIFS('HOLDS'!Q1:Q155,'HOLDS'!C1:C155,B2081)</f>
        <v>0</v>
      </c>
      <c r="H2081" s="185">
        <f>F2081*G2081</f>
        <v>0</v>
      </c>
      <c r="I2081" s="186">
        <f>'INFO'!$D$6</f>
        <v>0</v>
      </c>
      <c r="J2081" s="186">
        <f>'INFO'!$D$7</f>
        <v>0</v>
      </c>
      <c r="K2081" t="s" s="187">
        <f>'INFO'!$D$8</f>
      </c>
      <c r="L2081" s="186">
        <f>'INFO'!$D$9</f>
        <v>0</v>
      </c>
      <c r="M2081" s="186">
        <f>'INFO'!$D$10</f>
        <v>0</v>
      </c>
      <c r="N2081" t="s" s="187">
        <f>'INFO'!$D$11</f>
      </c>
      <c r="O2081" s="186">
        <f>'INFO'!$D$13</f>
        <v>0</v>
      </c>
      <c r="P2081" s="186">
        <f>'INFO'!$D$14</f>
        <v>0</v>
      </c>
      <c r="Q2081" t="s" s="187">
        <f>'INFO'!$D$15</f>
      </c>
      <c r="R2081" s="188">
        <f>'INFO'!$D$17</f>
      </c>
      <c r="S2081" t="s" s="187">
        <f>'INFO'!$D$18</f>
      </c>
      <c r="T2081" t="s" s="187">
        <f>'INFO'!$D$19</f>
      </c>
      <c r="U2081" s="186">
        <f>'INFO'!$D$22</f>
        <v>0</v>
      </c>
      <c r="V2081" s="186">
        <f>'INFO'!$D$23</f>
        <v>0</v>
      </c>
      <c r="W2081" t="s" s="187">
        <f>'INFO'!$D$24</f>
      </c>
      <c r="X2081" s="186">
        <f>'INFO'!$D$25</f>
        <v>0</v>
      </c>
      <c r="Y2081" s="186">
        <f>'INFO'!$D$26</f>
        <v>0</v>
      </c>
      <c r="Z2081" s="186">
        <f>'INFO'!$D$27</f>
        <v>0</v>
      </c>
      <c r="AA2081" t="s" s="187">
        <f>'INFO'!$D$28</f>
      </c>
      <c r="AB2081" s="186">
        <f>'INFO'!$D$29</f>
        <v>0</v>
      </c>
      <c r="AC2081" s="189">
        <f>'INFO'!$J$10</f>
        <v>0</v>
      </c>
      <c r="AD2081" s="186">
        <f>'INFO'!$J$9</f>
        <v>0</v>
      </c>
      <c r="AE2081" s="186">
        <f>IF($G$2061&gt;0,10*$G$2061/D2081,0)</f>
        <v>0</v>
      </c>
    </row>
    <row r="2082" ht="15.35" customHeight="1">
      <c r="A2082" t="s" s="180">
        <v>602</v>
      </c>
      <c r="B2082" t="s" s="180">
        <v>225</v>
      </c>
      <c r="C2082" s="181">
        <v>10189</v>
      </c>
      <c r="D2082" s="182">
        <f>_xlfn.SUMIFS('HOLDS'!Q1:Q155,'HOLDS'!C1:C155,B2082)+_xlfn.SUMIFS('HOLDS'!Q1:Q155,'HOLDS'!C1:C155,"CH.GR.RDGSET")</f>
        <v>0</v>
      </c>
      <c r="E2082" t="s" s="183">
        <v>9</v>
      </c>
      <c r="F2082" s="184">
        <f>VLOOKUP(B2082,'HOLDS'!C1:T155,5,FALSE)</f>
        <v>182</v>
      </c>
      <c r="G2082" s="182">
        <f>_xlfn.SUMIFS('HOLDS'!Q1:Q155,'HOLDS'!C1:C155,B2082)</f>
        <v>0</v>
      </c>
      <c r="H2082" s="185">
        <f>F2082*G2082</f>
        <v>0</v>
      </c>
      <c r="I2082" s="186">
        <f>'INFO'!$D$6</f>
        <v>0</v>
      </c>
      <c r="J2082" s="186">
        <f>'INFO'!$D$7</f>
        <v>0</v>
      </c>
      <c r="K2082" t="s" s="187">
        <f>'INFO'!$D$8</f>
      </c>
      <c r="L2082" s="186">
        <f>'INFO'!$D$9</f>
        <v>0</v>
      </c>
      <c r="M2082" s="186">
        <f>'INFO'!$D$10</f>
        <v>0</v>
      </c>
      <c r="N2082" t="s" s="187">
        <f>'INFO'!$D$11</f>
      </c>
      <c r="O2082" s="186">
        <f>'INFO'!$D$13</f>
        <v>0</v>
      </c>
      <c r="P2082" s="186">
        <f>'INFO'!$D$14</f>
        <v>0</v>
      </c>
      <c r="Q2082" t="s" s="187">
        <f>'INFO'!$D$15</f>
      </c>
      <c r="R2082" s="188">
        <f>'INFO'!$D$17</f>
      </c>
      <c r="S2082" t="s" s="187">
        <f>'INFO'!$D$18</f>
      </c>
      <c r="T2082" t="s" s="187">
        <f>'INFO'!$D$19</f>
      </c>
      <c r="U2082" s="186">
        <f>'INFO'!$D$22</f>
        <v>0</v>
      </c>
      <c r="V2082" s="186">
        <f>'INFO'!$D$23</f>
        <v>0</v>
      </c>
      <c r="W2082" t="s" s="187">
        <f>'INFO'!$D$24</f>
      </c>
      <c r="X2082" s="186">
        <f>'INFO'!$D$25</f>
        <v>0</v>
      </c>
      <c r="Y2082" s="186">
        <f>'INFO'!$D$26</f>
        <v>0</v>
      </c>
      <c r="Z2082" s="186">
        <f>'INFO'!$D$27</f>
        <v>0</v>
      </c>
      <c r="AA2082" t="s" s="187">
        <f>'INFO'!$D$28</f>
      </c>
      <c r="AB2082" s="186">
        <f>'INFO'!$D$29</f>
        <v>0</v>
      </c>
      <c r="AC2082" s="189">
        <f>'INFO'!$J$10</f>
        <v>0</v>
      </c>
      <c r="AD2082" s="186">
        <f>'INFO'!$J$9</f>
        <v>0</v>
      </c>
      <c r="AE2082" s="186">
        <f>IF($G$2061&gt;0,10*$G$2061/D2082,0)</f>
        <v>0</v>
      </c>
    </row>
    <row r="2083" ht="15.35" customHeight="1">
      <c r="A2083" t="s" s="180">
        <v>603</v>
      </c>
      <c r="B2083" t="s" s="180">
        <v>227</v>
      </c>
      <c r="C2083" s="181">
        <v>10189</v>
      </c>
      <c r="D2083" s="182">
        <f>_xlfn.SUMIFS('HOLDS'!Q1:Q155,'HOLDS'!C1:C155,B2083)+_xlfn.SUMIFS('HOLDS'!Q1:Q155,'HOLDS'!C1:C155,"CH.GR.RDGSET")</f>
        <v>0</v>
      </c>
      <c r="E2083" t="s" s="183">
        <v>9</v>
      </c>
      <c r="F2083" s="184">
        <f>VLOOKUP(B2083,'HOLDS'!C1:T155,5,FALSE)</f>
        <v>145</v>
      </c>
      <c r="G2083" s="182">
        <f>_xlfn.SUMIFS('HOLDS'!Q1:Q155,'HOLDS'!C1:C155,B2083)</f>
        <v>0</v>
      </c>
      <c r="H2083" s="185">
        <f>F2083*G2083</f>
        <v>0</v>
      </c>
      <c r="I2083" s="186">
        <f>'INFO'!$D$6</f>
        <v>0</v>
      </c>
      <c r="J2083" s="186">
        <f>'INFO'!$D$7</f>
        <v>0</v>
      </c>
      <c r="K2083" t="s" s="187">
        <f>'INFO'!$D$8</f>
      </c>
      <c r="L2083" s="186">
        <f>'INFO'!$D$9</f>
        <v>0</v>
      </c>
      <c r="M2083" s="186">
        <f>'INFO'!$D$10</f>
        <v>0</v>
      </c>
      <c r="N2083" t="s" s="187">
        <f>'INFO'!$D$11</f>
      </c>
      <c r="O2083" s="186">
        <f>'INFO'!$D$13</f>
        <v>0</v>
      </c>
      <c r="P2083" s="186">
        <f>'INFO'!$D$14</f>
        <v>0</v>
      </c>
      <c r="Q2083" t="s" s="187">
        <f>'INFO'!$D$15</f>
      </c>
      <c r="R2083" s="188">
        <f>'INFO'!$D$17</f>
      </c>
      <c r="S2083" t="s" s="187">
        <f>'INFO'!$D$18</f>
      </c>
      <c r="T2083" t="s" s="187">
        <f>'INFO'!$D$19</f>
      </c>
      <c r="U2083" s="186">
        <f>'INFO'!$D$22</f>
        <v>0</v>
      </c>
      <c r="V2083" s="186">
        <f>'INFO'!$D$23</f>
        <v>0</v>
      </c>
      <c r="W2083" t="s" s="187">
        <f>'INFO'!$D$24</f>
      </c>
      <c r="X2083" s="186">
        <f>'INFO'!$D$25</f>
        <v>0</v>
      </c>
      <c r="Y2083" s="186">
        <f>'INFO'!$D$26</f>
        <v>0</v>
      </c>
      <c r="Z2083" s="186">
        <f>'INFO'!$D$27</f>
        <v>0</v>
      </c>
      <c r="AA2083" t="s" s="187">
        <f>'INFO'!$D$28</f>
      </c>
      <c r="AB2083" s="186">
        <f>'INFO'!$D$29</f>
        <v>0</v>
      </c>
      <c r="AC2083" s="189">
        <f>'INFO'!$J$10</f>
        <v>0</v>
      </c>
      <c r="AD2083" s="186">
        <f>'INFO'!$J$9</f>
        <v>0</v>
      </c>
      <c r="AE2083" s="186">
        <f>IF($G$2061&gt;0,10*$G$2061/D2083,0)</f>
        <v>0</v>
      </c>
    </row>
    <row r="2084" ht="15.35" customHeight="1">
      <c r="A2084" t="s" s="180">
        <v>604</v>
      </c>
      <c r="B2084" t="s" s="180">
        <v>229</v>
      </c>
      <c r="C2084" s="181">
        <v>10189</v>
      </c>
      <c r="D2084" s="182">
        <f>_xlfn.SUMIFS('HOLDS'!Q1:Q155,'HOLDS'!C1:C155,B2084)+_xlfn.SUMIFS('HOLDS'!Q1:Q155,'HOLDS'!C1:C155,"CH.GR.RDGSET")</f>
        <v>0</v>
      </c>
      <c r="E2084" t="s" s="183">
        <v>9</v>
      </c>
      <c r="F2084" s="184">
        <f>VLOOKUP(B2084,'HOLDS'!C1:T155,5,FALSE)</f>
        <v>153</v>
      </c>
      <c r="G2084" s="182">
        <f>_xlfn.SUMIFS('HOLDS'!Q1:Q155,'HOLDS'!C1:C155,B2084)</f>
        <v>0</v>
      </c>
      <c r="H2084" s="185">
        <f>F2084*G2084</f>
        <v>0</v>
      </c>
      <c r="I2084" s="186">
        <f>'INFO'!$D$6</f>
        <v>0</v>
      </c>
      <c r="J2084" s="186">
        <f>'INFO'!$D$7</f>
        <v>0</v>
      </c>
      <c r="K2084" t="s" s="187">
        <f>'INFO'!$D$8</f>
      </c>
      <c r="L2084" s="186">
        <f>'INFO'!$D$9</f>
        <v>0</v>
      </c>
      <c r="M2084" s="186">
        <f>'INFO'!$D$10</f>
        <v>0</v>
      </c>
      <c r="N2084" t="s" s="187">
        <f>'INFO'!$D$11</f>
      </c>
      <c r="O2084" s="186">
        <f>'INFO'!$D$13</f>
        <v>0</v>
      </c>
      <c r="P2084" s="186">
        <f>'INFO'!$D$14</f>
        <v>0</v>
      </c>
      <c r="Q2084" t="s" s="187">
        <f>'INFO'!$D$15</f>
      </c>
      <c r="R2084" s="188">
        <f>'INFO'!$D$17</f>
      </c>
      <c r="S2084" t="s" s="187">
        <f>'INFO'!$D$18</f>
      </c>
      <c r="T2084" t="s" s="187">
        <f>'INFO'!$D$19</f>
      </c>
      <c r="U2084" s="186">
        <f>'INFO'!$D$22</f>
        <v>0</v>
      </c>
      <c r="V2084" s="186">
        <f>'INFO'!$D$23</f>
        <v>0</v>
      </c>
      <c r="W2084" t="s" s="187">
        <f>'INFO'!$D$24</f>
      </c>
      <c r="X2084" s="186">
        <f>'INFO'!$D$25</f>
        <v>0</v>
      </c>
      <c r="Y2084" s="186">
        <f>'INFO'!$D$26</f>
        <v>0</v>
      </c>
      <c r="Z2084" s="186">
        <f>'INFO'!$D$27</f>
        <v>0</v>
      </c>
      <c r="AA2084" t="s" s="187">
        <f>'INFO'!$D$28</f>
      </c>
      <c r="AB2084" s="186">
        <f>'INFO'!$D$29</f>
        <v>0</v>
      </c>
      <c r="AC2084" s="189">
        <f>'INFO'!$J$10</f>
        <v>0</v>
      </c>
      <c r="AD2084" s="186">
        <f>'INFO'!$J$9</f>
        <v>0</v>
      </c>
      <c r="AE2084" s="186">
        <f>IF($G$2061&gt;0,10*$G$2061/D2084,0)</f>
        <v>0</v>
      </c>
    </row>
    <row r="2085" ht="15.35" customHeight="1">
      <c r="A2085" t="s" s="180">
        <v>605</v>
      </c>
      <c r="B2085" t="s" s="180">
        <v>231</v>
      </c>
      <c r="C2085" s="181">
        <v>10189</v>
      </c>
      <c r="D2085" s="182">
        <f>_xlfn.SUMIFS('HOLDS'!Q1:Q155,'HOLDS'!C1:C155,B2085)+_xlfn.SUMIFS('HOLDS'!Q1:Q155,'HOLDS'!C1:C155,"CH.GR.RDGSET")</f>
        <v>0</v>
      </c>
      <c r="E2085" t="s" s="183">
        <v>9</v>
      </c>
      <c r="F2085" s="184">
        <f>VLOOKUP(B2085,'HOLDS'!C1:T155,5,FALSE)</f>
        <v>165.5</v>
      </c>
      <c r="G2085" s="182">
        <f>_xlfn.SUMIFS('HOLDS'!Q1:Q155,'HOLDS'!C1:C155,B2085)</f>
        <v>0</v>
      </c>
      <c r="H2085" s="185">
        <f>F2085*G2085</f>
        <v>0</v>
      </c>
      <c r="I2085" s="186">
        <f>'INFO'!$D$6</f>
        <v>0</v>
      </c>
      <c r="J2085" s="186">
        <f>'INFO'!$D$7</f>
        <v>0</v>
      </c>
      <c r="K2085" t="s" s="187">
        <f>'INFO'!$D$8</f>
      </c>
      <c r="L2085" s="186">
        <f>'INFO'!$D$9</f>
        <v>0</v>
      </c>
      <c r="M2085" s="186">
        <f>'INFO'!$D$10</f>
        <v>0</v>
      </c>
      <c r="N2085" t="s" s="187">
        <f>'INFO'!$D$11</f>
      </c>
      <c r="O2085" s="186">
        <f>'INFO'!$D$13</f>
        <v>0</v>
      </c>
      <c r="P2085" s="186">
        <f>'INFO'!$D$14</f>
        <v>0</v>
      </c>
      <c r="Q2085" t="s" s="187">
        <f>'INFO'!$D$15</f>
      </c>
      <c r="R2085" s="188">
        <f>'INFO'!$D$17</f>
      </c>
      <c r="S2085" t="s" s="187">
        <f>'INFO'!$D$18</f>
      </c>
      <c r="T2085" t="s" s="187">
        <f>'INFO'!$D$19</f>
      </c>
      <c r="U2085" s="186">
        <f>'INFO'!$D$22</f>
        <v>0</v>
      </c>
      <c r="V2085" s="186">
        <f>'INFO'!$D$23</f>
        <v>0</v>
      </c>
      <c r="W2085" t="s" s="187">
        <f>'INFO'!$D$24</f>
      </c>
      <c r="X2085" s="186">
        <f>'INFO'!$D$25</f>
        <v>0</v>
      </c>
      <c r="Y2085" s="186">
        <f>'INFO'!$D$26</f>
        <v>0</v>
      </c>
      <c r="Z2085" s="186">
        <f>'INFO'!$D$27</f>
        <v>0</v>
      </c>
      <c r="AA2085" t="s" s="187">
        <f>'INFO'!$D$28</f>
      </c>
      <c r="AB2085" s="186">
        <f>'INFO'!$D$29</f>
        <v>0</v>
      </c>
      <c r="AC2085" s="189">
        <f>'INFO'!$J$10</f>
        <v>0</v>
      </c>
      <c r="AD2085" s="186">
        <f>'INFO'!$J$9</f>
        <v>0</v>
      </c>
      <c r="AE2085" s="186">
        <f>IF($G$2061&gt;0,10*$G$2061/D2085,0)</f>
        <v>0</v>
      </c>
    </row>
    <row r="2086" ht="15.35" customHeight="1">
      <c r="A2086" t="s" s="180">
        <v>606</v>
      </c>
      <c r="B2086" t="s" s="180">
        <v>233</v>
      </c>
      <c r="C2086" s="181">
        <v>10189</v>
      </c>
      <c r="D2086" s="182">
        <f>_xlfn.SUMIFS('HOLDS'!Q1:Q155,'HOLDS'!C1:C155,B2086)+_xlfn.SUMIFS('HOLDS'!Q1:Q155,'HOLDS'!C1:C155,"CH.GR.RDGSET")</f>
        <v>0</v>
      </c>
      <c r="E2086" t="s" s="183">
        <v>9</v>
      </c>
      <c r="F2086" s="184">
        <f>VLOOKUP(B2086,'HOLDS'!C1:T155,5,FALSE)</f>
        <v>167</v>
      </c>
      <c r="G2086" s="182">
        <f>_xlfn.SUMIFS('HOLDS'!Q1:Q155,'HOLDS'!C1:C155,B2086)</f>
        <v>0</v>
      </c>
      <c r="H2086" s="185">
        <f>F2086*G2086</f>
        <v>0</v>
      </c>
      <c r="I2086" s="186">
        <f>'INFO'!$D$6</f>
        <v>0</v>
      </c>
      <c r="J2086" s="186">
        <f>'INFO'!$D$7</f>
        <v>0</v>
      </c>
      <c r="K2086" t="s" s="187">
        <f>'INFO'!$D$8</f>
      </c>
      <c r="L2086" s="186">
        <f>'INFO'!$D$9</f>
        <v>0</v>
      </c>
      <c r="M2086" s="186">
        <f>'INFO'!$D$10</f>
        <v>0</v>
      </c>
      <c r="N2086" t="s" s="187">
        <f>'INFO'!$D$11</f>
      </c>
      <c r="O2086" s="186">
        <f>'INFO'!$D$13</f>
        <v>0</v>
      </c>
      <c r="P2086" s="186">
        <f>'INFO'!$D$14</f>
        <v>0</v>
      </c>
      <c r="Q2086" t="s" s="187">
        <f>'INFO'!$D$15</f>
      </c>
      <c r="R2086" s="188">
        <f>'INFO'!$D$17</f>
      </c>
      <c r="S2086" t="s" s="187">
        <f>'INFO'!$D$18</f>
      </c>
      <c r="T2086" t="s" s="187">
        <f>'INFO'!$D$19</f>
      </c>
      <c r="U2086" s="186">
        <f>'INFO'!$D$22</f>
        <v>0</v>
      </c>
      <c r="V2086" s="186">
        <f>'INFO'!$D$23</f>
        <v>0</v>
      </c>
      <c r="W2086" t="s" s="187">
        <f>'INFO'!$D$24</f>
      </c>
      <c r="X2086" s="186">
        <f>'INFO'!$D$25</f>
        <v>0</v>
      </c>
      <c r="Y2086" s="186">
        <f>'INFO'!$D$26</f>
        <v>0</v>
      </c>
      <c r="Z2086" s="186">
        <f>'INFO'!$D$27</f>
        <v>0</v>
      </c>
      <c r="AA2086" t="s" s="187">
        <f>'INFO'!$D$28</f>
      </c>
      <c r="AB2086" s="186">
        <f>'INFO'!$D$29</f>
        <v>0</v>
      </c>
      <c r="AC2086" s="189">
        <f>'INFO'!$J$10</f>
        <v>0</v>
      </c>
      <c r="AD2086" s="186">
        <f>'INFO'!$J$9</f>
        <v>0</v>
      </c>
      <c r="AE2086" s="186">
        <f>IF($G$2061&gt;0,10*$G$2061/D2086,0)</f>
        <v>0</v>
      </c>
    </row>
    <row r="2087" ht="15.35" customHeight="1">
      <c r="A2087" t="s" s="180">
        <v>607</v>
      </c>
      <c r="B2087" t="s" s="180">
        <v>235</v>
      </c>
      <c r="C2087" s="181">
        <v>10189</v>
      </c>
      <c r="D2087" s="182">
        <f>_xlfn.SUMIFS('HOLDS'!Q1:Q155,'HOLDS'!C1:C155,B2087)+_xlfn.SUMIFS('HOLDS'!Q1:Q155,'HOLDS'!C1:C155,"CH.GR.RDGSET")</f>
        <v>0</v>
      </c>
      <c r="E2087" t="s" s="183">
        <v>9</v>
      </c>
      <c r="F2087" s="184">
        <f>VLOOKUP(B2087,'HOLDS'!C1:T155,5,FALSE)</f>
        <v>150</v>
      </c>
      <c r="G2087" s="182">
        <f>_xlfn.SUMIFS('HOLDS'!Q1:Q155,'HOLDS'!C1:C155,B2087)</f>
        <v>0</v>
      </c>
      <c r="H2087" s="185">
        <f>F2087*G2087</f>
        <v>0</v>
      </c>
      <c r="I2087" s="186">
        <f>'INFO'!$D$6</f>
        <v>0</v>
      </c>
      <c r="J2087" s="186">
        <f>'INFO'!$D$7</f>
        <v>0</v>
      </c>
      <c r="K2087" t="s" s="187">
        <f>'INFO'!$D$8</f>
      </c>
      <c r="L2087" s="186">
        <f>'INFO'!$D$9</f>
        <v>0</v>
      </c>
      <c r="M2087" s="186">
        <f>'INFO'!$D$10</f>
        <v>0</v>
      </c>
      <c r="N2087" t="s" s="187">
        <f>'INFO'!$D$11</f>
      </c>
      <c r="O2087" s="186">
        <f>'INFO'!$D$13</f>
        <v>0</v>
      </c>
      <c r="P2087" s="186">
        <f>'INFO'!$D$14</f>
        <v>0</v>
      </c>
      <c r="Q2087" t="s" s="187">
        <f>'INFO'!$D$15</f>
      </c>
      <c r="R2087" s="188">
        <f>'INFO'!$D$17</f>
      </c>
      <c r="S2087" t="s" s="187">
        <f>'INFO'!$D$18</f>
      </c>
      <c r="T2087" t="s" s="187">
        <f>'INFO'!$D$19</f>
      </c>
      <c r="U2087" s="186">
        <f>'INFO'!$D$22</f>
        <v>0</v>
      </c>
      <c r="V2087" s="186">
        <f>'INFO'!$D$23</f>
        <v>0</v>
      </c>
      <c r="W2087" t="s" s="187">
        <f>'INFO'!$D$24</f>
      </c>
      <c r="X2087" s="186">
        <f>'INFO'!$D$25</f>
        <v>0</v>
      </c>
      <c r="Y2087" s="186">
        <f>'INFO'!$D$26</f>
        <v>0</v>
      </c>
      <c r="Z2087" s="186">
        <f>'INFO'!$D$27</f>
        <v>0</v>
      </c>
      <c r="AA2087" t="s" s="187">
        <f>'INFO'!$D$28</f>
      </c>
      <c r="AB2087" s="186">
        <f>'INFO'!$D$29</f>
        <v>0</v>
      </c>
      <c r="AC2087" s="189">
        <f>'INFO'!$J$10</f>
        <v>0</v>
      </c>
      <c r="AD2087" s="186">
        <f>'INFO'!$J$9</f>
        <v>0</v>
      </c>
      <c r="AE2087" s="186">
        <f>IF($G$2061&gt;0,10*$G$2061/D2087,0)</f>
        <v>0</v>
      </c>
    </row>
    <row r="2088" ht="15.35" customHeight="1">
      <c r="A2088" t="s" s="180">
        <v>608</v>
      </c>
      <c r="B2088" t="s" s="180">
        <v>237</v>
      </c>
      <c r="C2088" s="181">
        <v>10189</v>
      </c>
      <c r="D2088" s="182">
        <f>_xlfn.SUMIFS('HOLDS'!Q1:Q155,'HOLDS'!C1:C155,B2088)+_xlfn.SUMIFS('HOLDS'!Q1:Q155,'HOLDS'!C1:C155,"CH.GR.RDGSET")</f>
        <v>0</v>
      </c>
      <c r="E2088" t="s" s="183">
        <v>9</v>
      </c>
      <c r="F2088" s="184">
        <f>VLOOKUP(B2088,'HOLDS'!C1:T155,5,FALSE)</f>
        <v>185</v>
      </c>
      <c r="G2088" s="182">
        <f>_xlfn.SUMIFS('HOLDS'!Q1:Q155,'HOLDS'!C1:C155,B2088)</f>
        <v>0</v>
      </c>
      <c r="H2088" s="185">
        <f>F2088*G2088</f>
        <v>0</v>
      </c>
      <c r="I2088" s="186">
        <f>'INFO'!$D$6</f>
        <v>0</v>
      </c>
      <c r="J2088" s="186">
        <f>'INFO'!$D$7</f>
        <v>0</v>
      </c>
      <c r="K2088" t="s" s="187">
        <f>'INFO'!$D$8</f>
      </c>
      <c r="L2088" s="186">
        <f>'INFO'!$D$9</f>
        <v>0</v>
      </c>
      <c r="M2088" s="186">
        <f>'INFO'!$D$10</f>
        <v>0</v>
      </c>
      <c r="N2088" t="s" s="187">
        <f>'INFO'!$D$11</f>
      </c>
      <c r="O2088" s="186">
        <f>'INFO'!$D$13</f>
        <v>0</v>
      </c>
      <c r="P2088" s="186">
        <f>'INFO'!$D$14</f>
        <v>0</v>
      </c>
      <c r="Q2088" t="s" s="187">
        <f>'INFO'!$D$15</f>
      </c>
      <c r="R2088" s="188">
        <f>'INFO'!$D$17</f>
      </c>
      <c r="S2088" t="s" s="187">
        <f>'INFO'!$D$18</f>
      </c>
      <c r="T2088" t="s" s="187">
        <f>'INFO'!$D$19</f>
      </c>
      <c r="U2088" s="186">
        <f>'INFO'!$D$22</f>
        <v>0</v>
      </c>
      <c r="V2088" s="186">
        <f>'INFO'!$D$23</f>
        <v>0</v>
      </c>
      <c r="W2088" t="s" s="187">
        <f>'INFO'!$D$24</f>
      </c>
      <c r="X2088" s="186">
        <f>'INFO'!$D$25</f>
        <v>0</v>
      </c>
      <c r="Y2088" s="186">
        <f>'INFO'!$D$26</f>
        <v>0</v>
      </c>
      <c r="Z2088" s="186">
        <f>'INFO'!$D$27</f>
        <v>0</v>
      </c>
      <c r="AA2088" t="s" s="187">
        <f>'INFO'!$D$28</f>
      </c>
      <c r="AB2088" s="186">
        <f>'INFO'!$D$29</f>
        <v>0</v>
      </c>
      <c r="AC2088" s="189">
        <f>'INFO'!$J$10</f>
        <v>0</v>
      </c>
      <c r="AD2088" s="186">
        <f>'INFO'!$J$9</f>
        <v>0</v>
      </c>
      <c r="AE2088" s="186">
        <f>IF($G$2061&gt;0,10*$G$2061/D2088,0)</f>
        <v>0</v>
      </c>
    </row>
    <row r="2089" ht="15.35" customHeight="1">
      <c r="A2089" t="s" s="180">
        <v>609</v>
      </c>
      <c r="B2089" t="s" s="180">
        <v>239</v>
      </c>
      <c r="C2089" s="181">
        <v>10189</v>
      </c>
      <c r="D2089" s="182">
        <f>_xlfn.SUMIFS('HOLDS'!Q1:Q155,'HOLDS'!C1:C155,B2089)+_xlfn.SUMIFS('HOLDS'!Q1:Q155,'HOLDS'!C1:C155,"CH.GR.RDGSET")</f>
        <v>0</v>
      </c>
      <c r="E2089" t="s" s="183">
        <v>9</v>
      </c>
      <c r="F2089" s="184">
        <f>VLOOKUP(B2089,'HOLDS'!C1:T155,5,FALSE)</f>
        <v>145.5</v>
      </c>
      <c r="G2089" s="182">
        <f>_xlfn.SUMIFS('HOLDS'!Q1:Q155,'HOLDS'!C1:C155,B2089)</f>
        <v>0</v>
      </c>
      <c r="H2089" s="185">
        <f>F2089*G2089</f>
        <v>0</v>
      </c>
      <c r="I2089" s="186">
        <f>'INFO'!$D$6</f>
        <v>0</v>
      </c>
      <c r="J2089" s="186">
        <f>'INFO'!$D$7</f>
        <v>0</v>
      </c>
      <c r="K2089" t="s" s="187">
        <f>'INFO'!$D$8</f>
      </c>
      <c r="L2089" s="186">
        <f>'INFO'!$D$9</f>
        <v>0</v>
      </c>
      <c r="M2089" s="186">
        <f>'INFO'!$D$10</f>
        <v>0</v>
      </c>
      <c r="N2089" t="s" s="187">
        <f>'INFO'!$D$11</f>
      </c>
      <c r="O2089" s="186">
        <f>'INFO'!$D$13</f>
        <v>0</v>
      </c>
      <c r="P2089" s="186">
        <f>'INFO'!$D$14</f>
        <v>0</v>
      </c>
      <c r="Q2089" t="s" s="187">
        <f>'INFO'!$D$15</f>
      </c>
      <c r="R2089" s="188">
        <f>'INFO'!$D$17</f>
      </c>
      <c r="S2089" t="s" s="187">
        <f>'INFO'!$D$18</f>
      </c>
      <c r="T2089" t="s" s="187">
        <f>'INFO'!$D$19</f>
      </c>
      <c r="U2089" s="186">
        <f>'INFO'!$D$22</f>
        <v>0</v>
      </c>
      <c r="V2089" s="186">
        <f>'INFO'!$D$23</f>
        <v>0</v>
      </c>
      <c r="W2089" t="s" s="187">
        <f>'INFO'!$D$24</f>
      </c>
      <c r="X2089" s="186">
        <f>'INFO'!$D$25</f>
        <v>0</v>
      </c>
      <c r="Y2089" s="186">
        <f>'INFO'!$D$26</f>
        <v>0</v>
      </c>
      <c r="Z2089" s="186">
        <f>'INFO'!$D$27</f>
        <v>0</v>
      </c>
      <c r="AA2089" t="s" s="187">
        <f>'INFO'!$D$28</f>
      </c>
      <c r="AB2089" s="186">
        <f>'INFO'!$D$29</f>
        <v>0</v>
      </c>
      <c r="AC2089" s="189">
        <f>'INFO'!$J$10</f>
        <v>0</v>
      </c>
      <c r="AD2089" s="186">
        <f>'INFO'!$J$9</f>
        <v>0</v>
      </c>
      <c r="AE2089" s="186">
        <f>IF($G$2061&gt;0,10*$G$2061/D2089,0)</f>
        <v>0</v>
      </c>
    </row>
    <row r="2090" ht="15.35" customHeight="1">
      <c r="A2090" t="s" s="180">
        <v>610</v>
      </c>
      <c r="B2090" t="s" s="180">
        <v>241</v>
      </c>
      <c r="C2090" s="181">
        <v>10189</v>
      </c>
      <c r="D2090" s="182">
        <f>_xlfn.SUMIFS('HOLDS'!Q1:Q155,'HOLDS'!C1:C155,B2090)+_xlfn.SUMIFS('HOLDS'!Q1:Q155,'HOLDS'!C1:C155,"CH.GR.RDGSET")</f>
        <v>0</v>
      </c>
      <c r="E2090" t="s" s="183">
        <v>9</v>
      </c>
      <c r="F2090" s="184">
        <f>VLOOKUP(B2090,'HOLDS'!C1:T155,5,FALSE)</f>
        <v>181</v>
      </c>
      <c r="G2090" s="182">
        <f>_xlfn.SUMIFS('HOLDS'!Q1:Q155,'HOLDS'!C1:C155,B2090)</f>
        <v>0</v>
      </c>
      <c r="H2090" s="185">
        <f>F2090*G2090</f>
        <v>0</v>
      </c>
      <c r="I2090" s="186">
        <f>'INFO'!$D$6</f>
        <v>0</v>
      </c>
      <c r="J2090" s="186">
        <f>'INFO'!$D$7</f>
        <v>0</v>
      </c>
      <c r="K2090" t="s" s="187">
        <f>'INFO'!$D$8</f>
      </c>
      <c r="L2090" s="186">
        <f>'INFO'!$D$9</f>
        <v>0</v>
      </c>
      <c r="M2090" s="186">
        <f>'INFO'!$D$10</f>
        <v>0</v>
      </c>
      <c r="N2090" t="s" s="187">
        <f>'INFO'!$D$11</f>
      </c>
      <c r="O2090" s="186">
        <f>'INFO'!$D$13</f>
        <v>0</v>
      </c>
      <c r="P2090" s="186">
        <f>'INFO'!$D$14</f>
        <v>0</v>
      </c>
      <c r="Q2090" t="s" s="187">
        <f>'INFO'!$D$15</f>
      </c>
      <c r="R2090" s="188">
        <f>'INFO'!$D$17</f>
      </c>
      <c r="S2090" t="s" s="187">
        <f>'INFO'!$D$18</f>
      </c>
      <c r="T2090" t="s" s="187">
        <f>'INFO'!$D$19</f>
      </c>
      <c r="U2090" s="186">
        <f>'INFO'!$D$22</f>
        <v>0</v>
      </c>
      <c r="V2090" s="186">
        <f>'INFO'!$D$23</f>
        <v>0</v>
      </c>
      <c r="W2090" t="s" s="187">
        <f>'INFO'!$D$24</f>
      </c>
      <c r="X2090" s="186">
        <f>'INFO'!$D$25</f>
        <v>0</v>
      </c>
      <c r="Y2090" s="186">
        <f>'INFO'!$D$26</f>
        <v>0</v>
      </c>
      <c r="Z2090" s="186">
        <f>'INFO'!$D$27</f>
        <v>0</v>
      </c>
      <c r="AA2090" t="s" s="187">
        <f>'INFO'!$D$28</f>
      </c>
      <c r="AB2090" s="186">
        <f>'INFO'!$D$29</f>
        <v>0</v>
      </c>
      <c r="AC2090" s="189">
        <f>'INFO'!$J$10</f>
        <v>0</v>
      </c>
      <c r="AD2090" s="186">
        <f>'INFO'!$J$9</f>
        <v>0</v>
      </c>
      <c r="AE2090" s="186">
        <f>IF($G$2061&gt;0,10*$G$2061/D2090,0)</f>
        <v>0</v>
      </c>
    </row>
    <row r="2091" ht="15.35" customHeight="1">
      <c r="A2091" t="s" s="180">
        <v>611</v>
      </c>
      <c r="B2091" t="s" s="180">
        <v>243</v>
      </c>
      <c r="C2091" s="181">
        <v>10189</v>
      </c>
      <c r="D2091" s="182">
        <f>_xlfn.SUMIFS('HOLDS'!Q1:Q155,'HOLDS'!C1:C155,B2091)+_xlfn.SUMIFS('HOLDS'!Q1:Q155,'HOLDS'!C1:C155,"CH.GR.RDGSET")</f>
        <v>0</v>
      </c>
      <c r="E2091" t="s" s="183">
        <v>9</v>
      </c>
      <c r="F2091" s="184">
        <f>VLOOKUP(B2091,'HOLDS'!C1:T155,5,FALSE)</f>
        <v>168.5</v>
      </c>
      <c r="G2091" s="182">
        <f>_xlfn.SUMIFS('HOLDS'!Q1:Q155,'HOLDS'!C1:C155,B2091)</f>
        <v>0</v>
      </c>
      <c r="H2091" s="185">
        <f>F2091*G2091</f>
        <v>0</v>
      </c>
      <c r="I2091" s="186">
        <f>'INFO'!$D$6</f>
        <v>0</v>
      </c>
      <c r="J2091" s="186">
        <f>'INFO'!$D$7</f>
        <v>0</v>
      </c>
      <c r="K2091" t="s" s="187">
        <f>'INFO'!$D$8</f>
      </c>
      <c r="L2091" s="186">
        <f>'INFO'!$D$9</f>
        <v>0</v>
      </c>
      <c r="M2091" s="186">
        <f>'INFO'!$D$10</f>
        <v>0</v>
      </c>
      <c r="N2091" t="s" s="187">
        <f>'INFO'!$D$11</f>
      </c>
      <c r="O2091" s="186">
        <f>'INFO'!$D$13</f>
        <v>0</v>
      </c>
      <c r="P2091" s="186">
        <f>'INFO'!$D$14</f>
        <v>0</v>
      </c>
      <c r="Q2091" t="s" s="187">
        <f>'INFO'!$D$15</f>
      </c>
      <c r="R2091" s="188">
        <f>'INFO'!$D$17</f>
      </c>
      <c r="S2091" t="s" s="187">
        <f>'INFO'!$D$18</f>
      </c>
      <c r="T2091" t="s" s="187">
        <f>'INFO'!$D$19</f>
      </c>
      <c r="U2091" s="186">
        <f>'INFO'!$D$22</f>
        <v>0</v>
      </c>
      <c r="V2091" s="186">
        <f>'INFO'!$D$23</f>
        <v>0</v>
      </c>
      <c r="W2091" t="s" s="187">
        <f>'INFO'!$D$24</f>
      </c>
      <c r="X2091" s="186">
        <f>'INFO'!$D$25</f>
        <v>0</v>
      </c>
      <c r="Y2091" s="186">
        <f>'INFO'!$D$26</f>
        <v>0</v>
      </c>
      <c r="Z2091" s="186">
        <f>'INFO'!$D$27</f>
        <v>0</v>
      </c>
      <c r="AA2091" t="s" s="187">
        <f>'INFO'!$D$28</f>
      </c>
      <c r="AB2091" s="186">
        <f>'INFO'!$D$29</f>
        <v>0</v>
      </c>
      <c r="AC2091" s="189">
        <f>'INFO'!$J$10</f>
        <v>0</v>
      </c>
      <c r="AD2091" s="186">
        <f>'INFO'!$J$9</f>
        <v>0</v>
      </c>
      <c r="AE2091" s="186">
        <f>IF($G$2061&gt;0,10*$G$2061/D2091,0)</f>
        <v>0</v>
      </c>
    </row>
    <row r="2092" ht="15.35" customHeight="1">
      <c r="A2092" t="s" s="180">
        <v>612</v>
      </c>
      <c r="B2092" t="s" s="180">
        <v>246</v>
      </c>
      <c r="C2092" s="181">
        <v>10189</v>
      </c>
      <c r="D2092" s="182">
        <f>_xlfn.SUMIFS('HOLDS'!Q1:Q155,'HOLDS'!C1:C155,B2092)+_xlfn.SUMIFS('HOLDS'!Q1:Q155,'HOLDS'!C1:C155,"CH.GR.RDGSET")</f>
        <v>0</v>
      </c>
      <c r="E2092" t="s" s="183">
        <v>9</v>
      </c>
      <c r="F2092" s="184">
        <f>VLOOKUP(B2092,'HOLDS'!C1:T155,5,FALSE)</f>
        <v>139</v>
      </c>
      <c r="G2092" s="182">
        <f>_xlfn.SUMIFS('HOLDS'!Q1:Q155,'HOLDS'!C1:C155,B2092)</f>
        <v>0</v>
      </c>
      <c r="H2092" s="185">
        <f>F2092*G2092</f>
        <v>0</v>
      </c>
      <c r="I2092" s="186">
        <f>'INFO'!$D$6</f>
        <v>0</v>
      </c>
      <c r="J2092" s="186">
        <f>'INFO'!$D$7</f>
        <v>0</v>
      </c>
      <c r="K2092" t="s" s="187">
        <f>'INFO'!$D$8</f>
      </c>
      <c r="L2092" s="186">
        <f>'INFO'!$D$9</f>
        <v>0</v>
      </c>
      <c r="M2092" s="186">
        <f>'INFO'!$D$10</f>
        <v>0</v>
      </c>
      <c r="N2092" t="s" s="187">
        <f>'INFO'!$D$11</f>
      </c>
      <c r="O2092" s="186">
        <f>'INFO'!$D$13</f>
        <v>0</v>
      </c>
      <c r="P2092" s="186">
        <f>'INFO'!$D$14</f>
        <v>0</v>
      </c>
      <c r="Q2092" t="s" s="187">
        <f>'INFO'!$D$15</f>
      </c>
      <c r="R2092" s="188">
        <f>'INFO'!$D$17</f>
      </c>
      <c r="S2092" t="s" s="187">
        <f>'INFO'!$D$18</f>
      </c>
      <c r="T2092" t="s" s="187">
        <f>'INFO'!$D$19</f>
      </c>
      <c r="U2092" s="186">
        <f>'INFO'!$D$22</f>
        <v>0</v>
      </c>
      <c r="V2092" s="186">
        <f>'INFO'!$D$23</f>
        <v>0</v>
      </c>
      <c r="W2092" t="s" s="187">
        <f>'INFO'!$D$24</f>
      </c>
      <c r="X2092" s="186">
        <f>'INFO'!$D$25</f>
        <v>0</v>
      </c>
      <c r="Y2092" s="186">
        <f>'INFO'!$D$26</f>
        <v>0</v>
      </c>
      <c r="Z2092" s="186">
        <f>'INFO'!$D$27</f>
        <v>0</v>
      </c>
      <c r="AA2092" t="s" s="187">
        <f>'INFO'!$D$28</f>
      </c>
      <c r="AB2092" s="186">
        <f>'INFO'!$D$29</f>
        <v>0</v>
      </c>
      <c r="AC2092" s="189">
        <f>'INFO'!$J$10</f>
        <v>0</v>
      </c>
      <c r="AD2092" s="186">
        <f>'INFO'!$J$9</f>
        <v>0</v>
      </c>
      <c r="AE2092" s="186">
        <f>IF($G$2061&gt;0,10*$G$2061/D2092,0)</f>
        <v>0</v>
      </c>
    </row>
    <row r="2093" ht="15.35" customHeight="1">
      <c r="A2093" t="s" s="180">
        <v>613</v>
      </c>
      <c r="B2093" t="s" s="180">
        <v>248</v>
      </c>
      <c r="C2093" s="181">
        <v>10189</v>
      </c>
      <c r="D2093" s="182">
        <f>_xlfn.SUMIFS('HOLDS'!Q1:Q155,'HOLDS'!C1:C155,B2093)+_xlfn.SUMIFS('HOLDS'!Q1:Q155,'HOLDS'!C1:C155,"CH.GR.RDGSET")</f>
        <v>0</v>
      </c>
      <c r="E2093" t="s" s="183">
        <v>9</v>
      </c>
      <c r="F2093" s="184">
        <f>VLOOKUP(B2093,'HOLDS'!C1:T155,5,FALSE)</f>
        <v>137.5</v>
      </c>
      <c r="G2093" s="182">
        <f>_xlfn.SUMIFS('HOLDS'!Q1:Q155,'HOLDS'!C1:C155,B2093)</f>
        <v>0</v>
      </c>
      <c r="H2093" s="185">
        <f>F2093*G2093</f>
        <v>0</v>
      </c>
      <c r="I2093" s="186">
        <f>'INFO'!$D$6</f>
        <v>0</v>
      </c>
      <c r="J2093" s="186">
        <f>'INFO'!$D$7</f>
        <v>0</v>
      </c>
      <c r="K2093" t="s" s="187">
        <f>'INFO'!$D$8</f>
      </c>
      <c r="L2093" s="186">
        <f>'INFO'!$D$9</f>
        <v>0</v>
      </c>
      <c r="M2093" s="186">
        <f>'INFO'!$D$10</f>
        <v>0</v>
      </c>
      <c r="N2093" t="s" s="187">
        <f>'INFO'!$D$11</f>
      </c>
      <c r="O2093" s="186">
        <f>'INFO'!$D$13</f>
        <v>0</v>
      </c>
      <c r="P2093" s="186">
        <f>'INFO'!$D$14</f>
        <v>0</v>
      </c>
      <c r="Q2093" t="s" s="187">
        <f>'INFO'!$D$15</f>
      </c>
      <c r="R2093" s="188">
        <f>'INFO'!$D$17</f>
      </c>
      <c r="S2093" t="s" s="187">
        <f>'INFO'!$D$18</f>
      </c>
      <c r="T2093" t="s" s="187">
        <f>'INFO'!$D$19</f>
      </c>
      <c r="U2093" s="186">
        <f>'INFO'!$D$22</f>
        <v>0</v>
      </c>
      <c r="V2093" s="186">
        <f>'INFO'!$D$23</f>
        <v>0</v>
      </c>
      <c r="W2093" t="s" s="187">
        <f>'INFO'!$D$24</f>
      </c>
      <c r="X2093" s="186">
        <f>'INFO'!$D$25</f>
        <v>0</v>
      </c>
      <c r="Y2093" s="186">
        <f>'INFO'!$D$26</f>
        <v>0</v>
      </c>
      <c r="Z2093" s="186">
        <f>'INFO'!$D$27</f>
        <v>0</v>
      </c>
      <c r="AA2093" t="s" s="187">
        <f>'INFO'!$D$28</f>
      </c>
      <c r="AB2093" s="186">
        <f>'INFO'!$D$29</f>
        <v>0</v>
      </c>
      <c r="AC2093" s="189">
        <f>'INFO'!$J$10</f>
        <v>0</v>
      </c>
      <c r="AD2093" s="186">
        <f>'INFO'!$J$9</f>
        <v>0</v>
      </c>
      <c r="AE2093" s="186">
        <f>IF($G$2061&gt;0,10*$G$2061/D2093,0)</f>
        <v>0</v>
      </c>
    </row>
    <row r="2094" ht="15.35" customHeight="1">
      <c r="A2094" t="s" s="180">
        <v>614</v>
      </c>
      <c r="B2094" t="s" s="180">
        <v>250</v>
      </c>
      <c r="C2094" s="181">
        <v>10189</v>
      </c>
      <c r="D2094" s="182">
        <f>_xlfn.SUMIFS('HOLDS'!Q1:Q155,'HOLDS'!C1:C155,B2094)+_xlfn.SUMIFS('HOLDS'!Q1:Q155,'HOLDS'!C1:C155,"CH.GR.RDGSET")</f>
        <v>0</v>
      </c>
      <c r="E2094" t="s" s="183">
        <v>9</v>
      </c>
      <c r="F2094" s="184">
        <f>VLOOKUP(B2094,'HOLDS'!C1:T155,5,FALSE)</f>
        <v>144.5</v>
      </c>
      <c r="G2094" s="182">
        <f>_xlfn.SUMIFS('HOLDS'!Q1:Q155,'HOLDS'!C1:C155,B2094)</f>
        <v>0</v>
      </c>
      <c r="H2094" s="185">
        <f>F2094*G2094</f>
        <v>0</v>
      </c>
      <c r="I2094" s="186">
        <f>'INFO'!$D$6</f>
        <v>0</v>
      </c>
      <c r="J2094" s="186">
        <f>'INFO'!$D$7</f>
        <v>0</v>
      </c>
      <c r="K2094" t="s" s="187">
        <f>'INFO'!$D$8</f>
      </c>
      <c r="L2094" s="186">
        <f>'INFO'!$D$9</f>
        <v>0</v>
      </c>
      <c r="M2094" s="186">
        <f>'INFO'!$D$10</f>
        <v>0</v>
      </c>
      <c r="N2094" t="s" s="187">
        <f>'INFO'!$D$11</f>
      </c>
      <c r="O2094" s="186">
        <f>'INFO'!$D$13</f>
        <v>0</v>
      </c>
      <c r="P2094" s="186">
        <f>'INFO'!$D$14</f>
        <v>0</v>
      </c>
      <c r="Q2094" t="s" s="187">
        <f>'INFO'!$D$15</f>
      </c>
      <c r="R2094" s="188">
        <f>'INFO'!$D$17</f>
      </c>
      <c r="S2094" t="s" s="187">
        <f>'INFO'!$D$18</f>
      </c>
      <c r="T2094" t="s" s="187">
        <f>'INFO'!$D$19</f>
      </c>
      <c r="U2094" s="186">
        <f>'INFO'!$D$22</f>
        <v>0</v>
      </c>
      <c r="V2094" s="186">
        <f>'INFO'!$D$23</f>
        <v>0</v>
      </c>
      <c r="W2094" t="s" s="187">
        <f>'INFO'!$D$24</f>
      </c>
      <c r="X2094" s="186">
        <f>'INFO'!$D$25</f>
        <v>0</v>
      </c>
      <c r="Y2094" s="186">
        <f>'INFO'!$D$26</f>
        <v>0</v>
      </c>
      <c r="Z2094" s="186">
        <f>'INFO'!$D$27</f>
        <v>0</v>
      </c>
      <c r="AA2094" t="s" s="187">
        <f>'INFO'!$D$28</f>
      </c>
      <c r="AB2094" s="186">
        <f>'INFO'!$D$29</f>
        <v>0</v>
      </c>
      <c r="AC2094" s="189">
        <f>'INFO'!$J$10</f>
        <v>0</v>
      </c>
      <c r="AD2094" s="186">
        <f>'INFO'!$J$9</f>
        <v>0</v>
      </c>
      <c r="AE2094" s="186">
        <f>IF($G$2061&gt;0,10*$G$2061/D2094,0)</f>
        <v>0</v>
      </c>
    </row>
    <row r="2095" ht="15.35" customHeight="1">
      <c r="A2095" t="s" s="180">
        <v>615</v>
      </c>
      <c r="B2095" t="s" s="180">
        <v>252</v>
      </c>
      <c r="C2095" s="181">
        <v>10189</v>
      </c>
      <c r="D2095" s="182">
        <f>_xlfn.SUMIFS('HOLDS'!Q1:Q155,'HOLDS'!C1:C155,B2095)+_xlfn.SUMIFS('HOLDS'!Q1:Q155,'HOLDS'!C1:C155,"CH.GR.RDGSET")</f>
        <v>0</v>
      </c>
      <c r="E2095" t="s" s="183">
        <v>9</v>
      </c>
      <c r="F2095" s="184">
        <f>VLOOKUP(B2095,'HOLDS'!C1:T155,5,FALSE)</f>
        <v>140</v>
      </c>
      <c r="G2095" s="182">
        <f>_xlfn.SUMIFS('HOLDS'!Q1:Q155,'HOLDS'!C1:C155,B2095)</f>
        <v>0</v>
      </c>
      <c r="H2095" s="185">
        <f>F2095*G2095</f>
        <v>0</v>
      </c>
      <c r="I2095" s="186">
        <f>'INFO'!$D$6</f>
        <v>0</v>
      </c>
      <c r="J2095" s="186">
        <f>'INFO'!$D$7</f>
        <v>0</v>
      </c>
      <c r="K2095" t="s" s="187">
        <f>'INFO'!$D$8</f>
      </c>
      <c r="L2095" s="186">
        <f>'INFO'!$D$9</f>
        <v>0</v>
      </c>
      <c r="M2095" s="186">
        <f>'INFO'!$D$10</f>
        <v>0</v>
      </c>
      <c r="N2095" t="s" s="187">
        <f>'INFO'!$D$11</f>
      </c>
      <c r="O2095" s="186">
        <f>'INFO'!$D$13</f>
        <v>0</v>
      </c>
      <c r="P2095" s="186">
        <f>'INFO'!$D$14</f>
        <v>0</v>
      </c>
      <c r="Q2095" t="s" s="187">
        <f>'INFO'!$D$15</f>
      </c>
      <c r="R2095" s="188">
        <f>'INFO'!$D$17</f>
      </c>
      <c r="S2095" t="s" s="187">
        <f>'INFO'!$D$18</f>
      </c>
      <c r="T2095" t="s" s="187">
        <f>'INFO'!$D$19</f>
      </c>
      <c r="U2095" s="186">
        <f>'INFO'!$D$22</f>
        <v>0</v>
      </c>
      <c r="V2095" s="186">
        <f>'INFO'!$D$23</f>
        <v>0</v>
      </c>
      <c r="W2095" t="s" s="187">
        <f>'INFO'!$D$24</f>
      </c>
      <c r="X2095" s="186">
        <f>'INFO'!$D$25</f>
        <v>0</v>
      </c>
      <c r="Y2095" s="186">
        <f>'INFO'!$D$26</f>
        <v>0</v>
      </c>
      <c r="Z2095" s="186">
        <f>'INFO'!$D$27</f>
        <v>0</v>
      </c>
      <c r="AA2095" t="s" s="187">
        <f>'INFO'!$D$28</f>
      </c>
      <c r="AB2095" s="186">
        <f>'INFO'!$D$29</f>
        <v>0</v>
      </c>
      <c r="AC2095" s="189">
        <f>'INFO'!$J$10</f>
        <v>0</v>
      </c>
      <c r="AD2095" s="186">
        <f>'INFO'!$J$9</f>
        <v>0</v>
      </c>
      <c r="AE2095" s="186">
        <f>IF($G$2061&gt;0,10*$G$2061/D2095,0)</f>
        <v>0</v>
      </c>
    </row>
    <row r="2096" ht="15.35" customHeight="1">
      <c r="A2096" t="s" s="180">
        <v>616</v>
      </c>
      <c r="B2096" t="s" s="180">
        <v>254</v>
      </c>
      <c r="C2096" s="181">
        <v>10189</v>
      </c>
      <c r="D2096" s="182">
        <f>_xlfn.SUMIFS('HOLDS'!Q1:Q155,'HOLDS'!C1:C155,B2096)+_xlfn.SUMIFS('HOLDS'!Q1:Q155,'HOLDS'!C1:C155,"CH.GR.RDGSET")</f>
        <v>0</v>
      </c>
      <c r="E2096" t="s" s="183">
        <v>9</v>
      </c>
      <c r="F2096" s="184">
        <f>VLOOKUP(B2096,'HOLDS'!C1:T155,5,FALSE)</f>
        <v>135.5</v>
      </c>
      <c r="G2096" s="182">
        <f>_xlfn.SUMIFS('HOLDS'!Q1:Q155,'HOLDS'!C1:C155,B2096)</f>
        <v>0</v>
      </c>
      <c r="H2096" s="185">
        <f>F2096*G2096</f>
        <v>0</v>
      </c>
      <c r="I2096" s="186">
        <f>'INFO'!$D$6</f>
        <v>0</v>
      </c>
      <c r="J2096" s="186">
        <f>'INFO'!$D$7</f>
        <v>0</v>
      </c>
      <c r="K2096" t="s" s="187">
        <f>'INFO'!$D$8</f>
      </c>
      <c r="L2096" s="186">
        <f>'INFO'!$D$9</f>
        <v>0</v>
      </c>
      <c r="M2096" s="186">
        <f>'INFO'!$D$10</f>
        <v>0</v>
      </c>
      <c r="N2096" t="s" s="187">
        <f>'INFO'!$D$11</f>
      </c>
      <c r="O2096" s="186">
        <f>'INFO'!$D$13</f>
        <v>0</v>
      </c>
      <c r="P2096" s="186">
        <f>'INFO'!$D$14</f>
        <v>0</v>
      </c>
      <c r="Q2096" t="s" s="187">
        <f>'INFO'!$D$15</f>
      </c>
      <c r="R2096" s="188">
        <f>'INFO'!$D$17</f>
      </c>
      <c r="S2096" t="s" s="187">
        <f>'INFO'!$D$18</f>
      </c>
      <c r="T2096" t="s" s="187">
        <f>'INFO'!$D$19</f>
      </c>
      <c r="U2096" s="186">
        <f>'INFO'!$D$22</f>
        <v>0</v>
      </c>
      <c r="V2096" s="186">
        <f>'INFO'!$D$23</f>
        <v>0</v>
      </c>
      <c r="W2096" t="s" s="187">
        <f>'INFO'!$D$24</f>
      </c>
      <c r="X2096" s="186">
        <f>'INFO'!$D$25</f>
        <v>0</v>
      </c>
      <c r="Y2096" s="186">
        <f>'INFO'!$D$26</f>
        <v>0</v>
      </c>
      <c r="Z2096" s="186">
        <f>'INFO'!$D$27</f>
        <v>0</v>
      </c>
      <c r="AA2096" t="s" s="187">
        <f>'INFO'!$D$28</f>
      </c>
      <c r="AB2096" s="186">
        <f>'INFO'!$D$29</f>
        <v>0</v>
      </c>
      <c r="AC2096" s="189">
        <f>'INFO'!$J$10</f>
        <v>0</v>
      </c>
      <c r="AD2096" s="186">
        <f>'INFO'!$J$9</f>
        <v>0</v>
      </c>
      <c r="AE2096" s="186">
        <f>IF($G$2061&gt;0,10*$G$2061/D2096,0)</f>
        <v>0</v>
      </c>
    </row>
    <row r="2097" ht="15.35" customHeight="1">
      <c r="A2097" t="s" s="180">
        <v>617</v>
      </c>
      <c r="B2097" t="s" s="180">
        <v>256</v>
      </c>
      <c r="C2097" s="181">
        <v>10189</v>
      </c>
      <c r="D2097" s="182">
        <f>_xlfn.SUMIFS('HOLDS'!Q1:Q155,'HOLDS'!C1:C155,B2097)+_xlfn.SUMIFS('HOLDS'!Q1:Q155,'HOLDS'!C1:C155,"CH.GR.RDGSET")</f>
        <v>0</v>
      </c>
      <c r="E2097" t="s" s="183">
        <v>9</v>
      </c>
      <c r="F2097" s="184">
        <f>VLOOKUP(B2097,'HOLDS'!C1:T155,5,FALSE)</f>
        <v>134.5</v>
      </c>
      <c r="G2097" s="182">
        <f>_xlfn.SUMIFS('HOLDS'!Q1:Q155,'HOLDS'!C1:C155,B2097)</f>
        <v>0</v>
      </c>
      <c r="H2097" s="185">
        <f>F2097*G2097</f>
        <v>0</v>
      </c>
      <c r="I2097" s="186">
        <f>'INFO'!$D$6</f>
        <v>0</v>
      </c>
      <c r="J2097" s="186">
        <f>'INFO'!$D$7</f>
        <v>0</v>
      </c>
      <c r="K2097" t="s" s="187">
        <f>'INFO'!$D$8</f>
      </c>
      <c r="L2097" s="186">
        <f>'INFO'!$D$9</f>
        <v>0</v>
      </c>
      <c r="M2097" s="186">
        <f>'INFO'!$D$10</f>
        <v>0</v>
      </c>
      <c r="N2097" t="s" s="187">
        <f>'INFO'!$D$11</f>
      </c>
      <c r="O2097" s="186">
        <f>'INFO'!$D$13</f>
        <v>0</v>
      </c>
      <c r="P2097" s="186">
        <f>'INFO'!$D$14</f>
        <v>0</v>
      </c>
      <c r="Q2097" t="s" s="187">
        <f>'INFO'!$D$15</f>
      </c>
      <c r="R2097" s="188">
        <f>'INFO'!$D$17</f>
      </c>
      <c r="S2097" t="s" s="187">
        <f>'INFO'!$D$18</f>
      </c>
      <c r="T2097" t="s" s="187">
        <f>'INFO'!$D$19</f>
      </c>
      <c r="U2097" s="186">
        <f>'INFO'!$D$22</f>
        <v>0</v>
      </c>
      <c r="V2097" s="186">
        <f>'INFO'!$D$23</f>
        <v>0</v>
      </c>
      <c r="W2097" t="s" s="187">
        <f>'INFO'!$D$24</f>
      </c>
      <c r="X2097" s="186">
        <f>'INFO'!$D$25</f>
        <v>0</v>
      </c>
      <c r="Y2097" s="186">
        <f>'INFO'!$D$26</f>
        <v>0</v>
      </c>
      <c r="Z2097" s="186">
        <f>'INFO'!$D$27</f>
        <v>0</v>
      </c>
      <c r="AA2097" t="s" s="187">
        <f>'INFO'!$D$28</f>
      </c>
      <c r="AB2097" s="186">
        <f>'INFO'!$D$29</f>
        <v>0</v>
      </c>
      <c r="AC2097" s="189">
        <f>'INFO'!$J$10</f>
        <v>0</v>
      </c>
      <c r="AD2097" s="186">
        <f>'INFO'!$J$9</f>
        <v>0</v>
      </c>
      <c r="AE2097" s="186">
        <f>IF($G$2061&gt;0,10*$G$2061/D2097,0)</f>
        <v>0</v>
      </c>
    </row>
    <row r="2098" ht="15.35" customHeight="1">
      <c r="A2098" t="s" s="180">
        <v>618</v>
      </c>
      <c r="B2098" t="s" s="180">
        <v>258</v>
      </c>
      <c r="C2098" s="181">
        <v>10189</v>
      </c>
      <c r="D2098" s="182">
        <f>_xlfn.SUMIFS('HOLDS'!Q1:Q155,'HOLDS'!C1:C155,B2098)+_xlfn.SUMIFS('HOLDS'!Q1:Q155,'HOLDS'!C1:C155,"CH.GR.RDGSET")</f>
        <v>0</v>
      </c>
      <c r="E2098" t="s" s="183">
        <v>9</v>
      </c>
      <c r="F2098" s="184">
        <f>VLOOKUP(B2098,'HOLDS'!C1:T155,5,FALSE)</f>
        <v>151</v>
      </c>
      <c r="G2098" s="182">
        <f>_xlfn.SUMIFS('HOLDS'!Q1:Q155,'HOLDS'!C1:C155,B2098)</f>
        <v>0</v>
      </c>
      <c r="H2098" s="185">
        <f>F2098*G2098</f>
        <v>0</v>
      </c>
      <c r="I2098" s="186">
        <f>'INFO'!$D$6</f>
        <v>0</v>
      </c>
      <c r="J2098" s="186">
        <f>'INFO'!$D$7</f>
        <v>0</v>
      </c>
      <c r="K2098" t="s" s="187">
        <f>'INFO'!$D$8</f>
      </c>
      <c r="L2098" s="186">
        <f>'INFO'!$D$9</f>
        <v>0</v>
      </c>
      <c r="M2098" s="186">
        <f>'INFO'!$D$10</f>
        <v>0</v>
      </c>
      <c r="N2098" t="s" s="187">
        <f>'INFO'!$D$11</f>
      </c>
      <c r="O2098" s="186">
        <f>'INFO'!$D$13</f>
        <v>0</v>
      </c>
      <c r="P2098" s="186">
        <f>'INFO'!$D$14</f>
        <v>0</v>
      </c>
      <c r="Q2098" t="s" s="187">
        <f>'INFO'!$D$15</f>
      </c>
      <c r="R2098" s="188">
        <f>'INFO'!$D$17</f>
      </c>
      <c r="S2098" t="s" s="187">
        <f>'INFO'!$D$18</f>
      </c>
      <c r="T2098" t="s" s="187">
        <f>'INFO'!$D$19</f>
      </c>
      <c r="U2098" s="186">
        <f>'INFO'!$D$22</f>
        <v>0</v>
      </c>
      <c r="V2098" s="186">
        <f>'INFO'!$D$23</f>
        <v>0</v>
      </c>
      <c r="W2098" t="s" s="187">
        <f>'INFO'!$D$24</f>
      </c>
      <c r="X2098" s="186">
        <f>'INFO'!$D$25</f>
        <v>0</v>
      </c>
      <c r="Y2098" s="186">
        <f>'INFO'!$D$26</f>
        <v>0</v>
      </c>
      <c r="Z2098" s="186">
        <f>'INFO'!$D$27</f>
        <v>0</v>
      </c>
      <c r="AA2098" t="s" s="187">
        <f>'INFO'!$D$28</f>
      </c>
      <c r="AB2098" s="186">
        <f>'INFO'!$D$29</f>
        <v>0</v>
      </c>
      <c r="AC2098" s="189">
        <f>'INFO'!$J$10</f>
        <v>0</v>
      </c>
      <c r="AD2098" s="186">
        <f>'INFO'!$J$9</f>
        <v>0</v>
      </c>
      <c r="AE2098" s="186">
        <f>IF($G$2061&gt;0,10*$G$2061/D2098,0)</f>
        <v>0</v>
      </c>
    </row>
    <row r="2099" ht="15.35" customHeight="1">
      <c r="A2099" t="s" s="180">
        <v>619</v>
      </c>
      <c r="B2099" t="s" s="180">
        <v>260</v>
      </c>
      <c r="C2099" s="181">
        <v>10189</v>
      </c>
      <c r="D2099" s="182">
        <f>_xlfn.SUMIFS('HOLDS'!Q1:Q155,'HOLDS'!C1:C155,B2099)+_xlfn.SUMIFS('HOLDS'!Q1:Q155,'HOLDS'!C1:C155,"CH.GR.RDGSET")</f>
        <v>0</v>
      </c>
      <c r="E2099" t="s" s="183">
        <v>9</v>
      </c>
      <c r="F2099" s="184">
        <f>VLOOKUP(B2099,'HOLDS'!C1:T155,5,FALSE)</f>
        <v>157</v>
      </c>
      <c r="G2099" s="182">
        <f>_xlfn.SUMIFS('HOLDS'!Q1:Q155,'HOLDS'!C1:C155,B2099)</f>
        <v>0</v>
      </c>
      <c r="H2099" s="185">
        <f>F2099*G2099</f>
        <v>0</v>
      </c>
      <c r="I2099" s="186">
        <f>'INFO'!$D$6</f>
        <v>0</v>
      </c>
      <c r="J2099" s="186">
        <f>'INFO'!$D$7</f>
        <v>0</v>
      </c>
      <c r="K2099" t="s" s="187">
        <f>'INFO'!$D$8</f>
      </c>
      <c r="L2099" s="186">
        <f>'INFO'!$D$9</f>
        <v>0</v>
      </c>
      <c r="M2099" s="186">
        <f>'INFO'!$D$10</f>
        <v>0</v>
      </c>
      <c r="N2099" t="s" s="187">
        <f>'INFO'!$D$11</f>
      </c>
      <c r="O2099" s="186">
        <f>'INFO'!$D$13</f>
        <v>0</v>
      </c>
      <c r="P2099" s="186">
        <f>'INFO'!$D$14</f>
        <v>0</v>
      </c>
      <c r="Q2099" t="s" s="187">
        <f>'INFO'!$D$15</f>
      </c>
      <c r="R2099" s="188">
        <f>'INFO'!$D$17</f>
      </c>
      <c r="S2099" t="s" s="187">
        <f>'INFO'!$D$18</f>
      </c>
      <c r="T2099" t="s" s="187">
        <f>'INFO'!$D$19</f>
      </c>
      <c r="U2099" s="186">
        <f>'INFO'!$D$22</f>
        <v>0</v>
      </c>
      <c r="V2099" s="186">
        <f>'INFO'!$D$23</f>
        <v>0</v>
      </c>
      <c r="W2099" t="s" s="187">
        <f>'INFO'!$D$24</f>
      </c>
      <c r="X2099" s="186">
        <f>'INFO'!$D$25</f>
        <v>0</v>
      </c>
      <c r="Y2099" s="186">
        <f>'INFO'!$D$26</f>
        <v>0</v>
      </c>
      <c r="Z2099" s="186">
        <f>'INFO'!$D$27</f>
        <v>0</v>
      </c>
      <c r="AA2099" t="s" s="187">
        <f>'INFO'!$D$28</f>
      </c>
      <c r="AB2099" s="186">
        <f>'INFO'!$D$29</f>
        <v>0</v>
      </c>
      <c r="AC2099" s="189">
        <f>'INFO'!$J$10</f>
        <v>0</v>
      </c>
      <c r="AD2099" s="186">
        <f>'INFO'!$J$9</f>
        <v>0</v>
      </c>
      <c r="AE2099" s="186">
        <f>IF($G$2061&gt;0,10*$G$2061/D2099,0)</f>
        <v>0</v>
      </c>
    </row>
    <row r="2100" ht="15.35" customHeight="1">
      <c r="A2100" t="s" s="180">
        <v>620</v>
      </c>
      <c r="B2100" t="s" s="180">
        <v>262</v>
      </c>
      <c r="C2100" s="181">
        <v>10189</v>
      </c>
      <c r="D2100" s="182">
        <f>_xlfn.SUMIFS('HOLDS'!Q1:Q155,'HOLDS'!C1:C155,B2100)+_xlfn.SUMIFS('HOLDS'!Q1:Q155,'HOLDS'!C1:C155,"CH.GR.RDGSET")</f>
        <v>0</v>
      </c>
      <c r="E2100" t="s" s="183">
        <v>9</v>
      </c>
      <c r="F2100" s="184">
        <f>VLOOKUP(B2100,'HOLDS'!C1:T155,5,FALSE)</f>
        <v>183</v>
      </c>
      <c r="G2100" s="182">
        <f>_xlfn.SUMIFS('HOLDS'!Q1:Q155,'HOLDS'!C1:C155,B2100)</f>
        <v>0</v>
      </c>
      <c r="H2100" s="185">
        <f>F2100*G2100</f>
        <v>0</v>
      </c>
      <c r="I2100" s="186">
        <f>'INFO'!$D$6</f>
        <v>0</v>
      </c>
      <c r="J2100" s="186">
        <f>'INFO'!$D$7</f>
        <v>0</v>
      </c>
      <c r="K2100" t="s" s="187">
        <f>'INFO'!$D$8</f>
      </c>
      <c r="L2100" s="186">
        <f>'INFO'!$D$9</f>
        <v>0</v>
      </c>
      <c r="M2100" s="186">
        <f>'INFO'!$D$10</f>
        <v>0</v>
      </c>
      <c r="N2100" t="s" s="187">
        <f>'INFO'!$D$11</f>
      </c>
      <c r="O2100" s="186">
        <f>'INFO'!$D$13</f>
        <v>0</v>
      </c>
      <c r="P2100" s="186">
        <f>'INFO'!$D$14</f>
        <v>0</v>
      </c>
      <c r="Q2100" t="s" s="187">
        <f>'INFO'!$D$15</f>
      </c>
      <c r="R2100" s="188">
        <f>'INFO'!$D$17</f>
      </c>
      <c r="S2100" t="s" s="187">
        <f>'INFO'!$D$18</f>
      </c>
      <c r="T2100" t="s" s="187">
        <f>'INFO'!$D$19</f>
      </c>
      <c r="U2100" s="186">
        <f>'INFO'!$D$22</f>
        <v>0</v>
      </c>
      <c r="V2100" s="186">
        <f>'INFO'!$D$23</f>
        <v>0</v>
      </c>
      <c r="W2100" t="s" s="187">
        <f>'INFO'!$D$24</f>
      </c>
      <c r="X2100" s="186">
        <f>'INFO'!$D$25</f>
        <v>0</v>
      </c>
      <c r="Y2100" s="186">
        <f>'INFO'!$D$26</f>
        <v>0</v>
      </c>
      <c r="Z2100" s="186">
        <f>'INFO'!$D$27</f>
        <v>0</v>
      </c>
      <c r="AA2100" t="s" s="187">
        <f>'INFO'!$D$28</f>
      </c>
      <c r="AB2100" s="186">
        <f>'INFO'!$D$29</f>
        <v>0</v>
      </c>
      <c r="AC2100" s="189">
        <f>'INFO'!$J$10</f>
        <v>0</v>
      </c>
      <c r="AD2100" s="186">
        <f>'INFO'!$J$9</f>
        <v>0</v>
      </c>
      <c r="AE2100" s="186">
        <f>IF($G$2061&gt;0,10*$G$2061/D2100,0)</f>
        <v>0</v>
      </c>
    </row>
    <row r="2101" ht="15.35" customHeight="1">
      <c r="A2101" t="s" s="180">
        <v>621</v>
      </c>
      <c r="B2101" t="s" s="180">
        <v>264</v>
      </c>
      <c r="C2101" s="181">
        <v>10189</v>
      </c>
      <c r="D2101" s="214">
        <f>_xlfn.SUMIFS('HOLDS'!Q1:Q155,'HOLDS'!C1:C155,B2101)+_xlfn.SUMIFS('HOLDS'!Q1:Q155,'HOLDS'!C1:C155,"CH.GR.RDGSET")</f>
        <v>0</v>
      </c>
      <c r="E2101" t="s" s="183">
        <v>9</v>
      </c>
      <c r="F2101" s="184">
        <f>VLOOKUP(B2101,'HOLDS'!C1:T155,5,FALSE)</f>
        <v>185.5</v>
      </c>
      <c r="G2101" s="214">
        <f>_xlfn.SUMIFS('HOLDS'!Q1:Q155,'HOLDS'!C1:C155,B2101)</f>
        <v>0</v>
      </c>
      <c r="H2101" s="185">
        <f>F2101*G2101</f>
        <v>0</v>
      </c>
      <c r="I2101" s="186">
        <f>'INFO'!$D$6</f>
        <v>0</v>
      </c>
      <c r="J2101" s="186">
        <f>'INFO'!$D$7</f>
        <v>0</v>
      </c>
      <c r="K2101" t="s" s="187">
        <f>'INFO'!$D$8</f>
      </c>
      <c r="L2101" s="186">
        <f>'INFO'!$D$9</f>
        <v>0</v>
      </c>
      <c r="M2101" s="186">
        <f>'INFO'!$D$10</f>
        <v>0</v>
      </c>
      <c r="N2101" t="s" s="187">
        <f>'INFO'!$D$11</f>
      </c>
      <c r="O2101" s="186">
        <f>'INFO'!$D$13</f>
        <v>0</v>
      </c>
      <c r="P2101" s="186">
        <f>'INFO'!$D$14</f>
        <v>0</v>
      </c>
      <c r="Q2101" t="s" s="187">
        <f>'INFO'!$D$15</f>
      </c>
      <c r="R2101" s="188">
        <f>'INFO'!$D$17</f>
      </c>
      <c r="S2101" t="s" s="187">
        <f>'INFO'!$D$18</f>
      </c>
      <c r="T2101" t="s" s="187">
        <f>'INFO'!$D$19</f>
      </c>
      <c r="U2101" s="186">
        <f>'INFO'!$D$22</f>
        <v>0</v>
      </c>
      <c r="V2101" s="186">
        <f>'INFO'!$D$23</f>
        <v>0</v>
      </c>
      <c r="W2101" t="s" s="187">
        <f>'INFO'!$D$24</f>
      </c>
      <c r="X2101" s="186">
        <f>'INFO'!$D$25</f>
        <v>0</v>
      </c>
      <c r="Y2101" s="186">
        <f>'INFO'!$D$26</f>
        <v>0</v>
      </c>
      <c r="Z2101" s="186">
        <f>'INFO'!$D$27</f>
        <v>0</v>
      </c>
      <c r="AA2101" t="s" s="187">
        <f>'INFO'!$D$28</f>
      </c>
      <c r="AB2101" s="186">
        <f>'INFO'!$D$29</f>
        <v>0</v>
      </c>
      <c r="AC2101" s="189">
        <f>'INFO'!$J$10</f>
        <v>0</v>
      </c>
      <c r="AD2101" s="186">
        <f>'INFO'!$J$9</f>
        <v>0</v>
      </c>
      <c r="AE2101" s="186">
        <f>IF($G$2061&gt;0,10*$G$2061/D2101,0)</f>
        <v>0</v>
      </c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