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drawings/drawing1.xml" ContentType="application/vnd.openxmlformats-officedocument.drawing+xml"/>
  <Override PartName="/xl/media/image1.jpeg" ContentType="image/jpeg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INSTRUCTIONS" sheetId="1" r:id="rId4"/>
    <sheet name="CLIMBING HOLDS" sheetId="2" r:id="rId5"/>
    <sheet name="FIBERGLASS VOLUMES" sheetId="3" r:id="rId6"/>
    <sheet name="CHALK BAGS and ACCESORIES" sheetId="4" r:id="rId7"/>
    <sheet name="Cargoleria" sheetId="5" r:id="rId8"/>
    <sheet name="TOTAL" sheetId="6" r:id="rId9"/>
  </sheets>
</workbook>
</file>

<file path=xl/sharedStrings.xml><?xml version="1.0" encoding="utf-8"?>
<sst xmlns="http://schemas.openxmlformats.org/spreadsheetml/2006/main" uniqueCount="685">
  <si>
    <t>DIDAK's CLIMBING HOLDS QUOTE SHEET TRADE  - GENERAL</t>
  </si>
  <si>
    <r>
      <rPr>
        <b val="1"/>
        <sz val="14"/>
        <color indexed="8"/>
        <rFont val="Arial"/>
      </rPr>
      <t>NOTES:</t>
    </r>
    <r>
      <rPr>
        <sz val="14"/>
        <color indexed="8"/>
        <rFont val="Arial"/>
      </rPr>
      <t xml:space="preserve">
</t>
    </r>
    <r>
      <rPr>
        <sz val="14"/>
        <color indexed="8"/>
        <rFont val="Arial"/>
      </rPr>
      <t xml:space="preserve"> - Just type the quantity of products you want of each color or mixed in the appropriate box (the gray boxes)
</t>
    </r>
    <r>
      <rPr>
        <sz val="14"/>
        <color indexed="8"/>
        <rFont val="Arial"/>
      </rPr>
      <t xml:space="preserve"> - Fill de sheet with your order, save the file and send it to our e-mail: </t>
    </r>
    <r>
      <rPr>
        <b val="1"/>
        <sz val="14"/>
        <color indexed="8"/>
        <rFont val="Arial"/>
      </rPr>
      <t>shopholds@gmail.com</t>
    </r>
    <r>
      <rPr>
        <sz val="14"/>
        <color indexed="8"/>
        <rFont val="Arial"/>
      </rPr>
      <t xml:space="preserve">
</t>
    </r>
    <r>
      <rPr>
        <sz val="14"/>
        <color indexed="8"/>
        <rFont val="Arial"/>
      </rPr>
      <t xml:space="preserve"> - Any questions please contact at email </t>
    </r>
    <r>
      <rPr>
        <b val="1"/>
        <sz val="14"/>
        <color indexed="8"/>
        <rFont val="Arial"/>
      </rPr>
      <t>shopholds@gmail.com</t>
    </r>
    <r>
      <rPr>
        <sz val="14"/>
        <color indexed="8"/>
        <rFont val="Arial"/>
      </rPr>
      <t xml:space="preserve">                                                                                               - You have to fill the </t>
    </r>
    <r>
      <rPr>
        <b val="1"/>
        <sz val="14"/>
        <color indexed="8"/>
        <rFont val="Arial"/>
      </rPr>
      <t>CLIMBING HOLDS</t>
    </r>
    <r>
      <rPr>
        <sz val="14"/>
        <color indexed="8"/>
        <rFont val="Arial"/>
      </rPr>
      <t xml:space="preserve"> sheet or/and </t>
    </r>
    <r>
      <rPr>
        <b val="1"/>
        <sz val="14"/>
        <color indexed="8"/>
        <rFont val="Arial"/>
      </rPr>
      <t>CHALK BAGS and MORE sheet, or/and VOLUMES</t>
    </r>
    <r>
      <rPr>
        <sz val="14"/>
        <color indexed="8"/>
        <rFont val="Arial"/>
      </rPr>
      <t xml:space="preserve"> sheet and see your final price al </t>
    </r>
    <r>
      <rPr>
        <b val="1"/>
        <sz val="14"/>
        <color indexed="8"/>
        <rFont val="Arial"/>
      </rPr>
      <t>TOTAL</t>
    </r>
    <r>
      <rPr>
        <sz val="14"/>
        <color indexed="8"/>
        <rFont val="Arial"/>
      </rPr>
      <t xml:space="preserve"> sheet
</t>
    </r>
    <r>
      <rPr>
        <sz val="14"/>
        <color indexed="8"/>
        <rFont val="Arial"/>
      </rPr>
      <t xml:space="preserve"> - </t>
    </r>
    <r>
      <rPr>
        <b val="1"/>
        <sz val="14"/>
        <color indexed="8"/>
        <rFont val="Arial"/>
      </rPr>
      <t>Shipping prices</t>
    </r>
    <r>
      <rPr>
        <sz val="14"/>
        <color indexed="8"/>
        <rFont val="Arial"/>
      </rPr>
      <t xml:space="preserve"> will be notificated after receiving the order sheet
</t>
    </r>
    <r>
      <rPr>
        <sz val="14"/>
        <color indexed="8"/>
        <rFont val="Arial"/>
      </rPr>
      <t>-  Remember that if you want to buy without VAT you need a</t>
    </r>
    <r>
      <rPr>
        <b val="1"/>
        <sz val="14"/>
        <color indexed="8"/>
        <rFont val="Arial"/>
      </rPr>
      <t xml:space="preserve"> valid EU VAT number</t>
    </r>
    <r>
      <rPr>
        <sz val="14"/>
        <color indexed="8"/>
        <rFont val="Arial"/>
      </rPr>
      <t xml:space="preserve">. Otherwise, we have to increase the price with </t>
    </r>
    <r>
      <rPr>
        <b val="1"/>
        <sz val="14"/>
        <color indexed="8"/>
        <rFont val="Arial"/>
      </rPr>
      <t>21% spanish VAT.</t>
    </r>
    <r>
      <rPr>
        <sz val="14"/>
        <color indexed="8"/>
        <rFont val="Arial"/>
      </rPr>
      <t xml:space="preserve">
</t>
    </r>
    <r>
      <rPr>
        <sz val="14"/>
        <color indexed="8"/>
        <rFont val="Arial"/>
      </rPr>
      <t xml:space="preserve">-  All prices in this sheet are </t>
    </r>
    <r>
      <rPr>
        <b val="1"/>
        <sz val="14"/>
        <color indexed="8"/>
        <rFont val="Arial"/>
      </rPr>
      <t>without VAT</t>
    </r>
  </si>
  <si>
    <t>RAL 3020</t>
  </si>
  <si>
    <t>RAL 2003</t>
  </si>
  <si>
    <t>RAL1023</t>
  </si>
  <si>
    <t>RAL 6001</t>
  </si>
  <si>
    <t>PANT 3115C</t>
  </si>
  <si>
    <t>RAL 5015</t>
  </si>
  <si>
    <t>RAL 9005</t>
  </si>
  <si>
    <t>RAL 7001</t>
  </si>
  <si>
    <t>RAL 9016</t>
  </si>
  <si>
    <t>RAL 4008</t>
  </si>
  <si>
    <t>PANT 802C</t>
  </si>
  <si>
    <t>PANT 806C</t>
  </si>
  <si>
    <t>PANT 805</t>
  </si>
  <si>
    <t>Set name</t>
  </si>
  <si>
    <t>Link</t>
  </si>
  <si>
    <t>Material</t>
  </si>
  <si>
    <t>Image</t>
  </si>
  <si>
    <t>Set sizes</t>
  </si>
  <si>
    <t xml:space="preserve">Red </t>
  </si>
  <si>
    <t xml:space="preserve">Orange </t>
  </si>
  <si>
    <t xml:space="preserve">Yellow </t>
  </si>
  <si>
    <t xml:space="preserve">Green </t>
  </si>
  <si>
    <t>Turquoise</t>
  </si>
  <si>
    <t>Blue</t>
  </si>
  <si>
    <t xml:space="preserve">Black </t>
  </si>
  <si>
    <t xml:space="preserve">Grey </t>
  </si>
  <si>
    <t xml:space="preserve">White </t>
  </si>
  <si>
    <t xml:space="preserve">Purple </t>
  </si>
  <si>
    <t>Pink</t>
  </si>
  <si>
    <t xml:space="preserve">Fluor. Yell </t>
  </si>
  <si>
    <t xml:space="preserve">Flu. Green </t>
  </si>
  <si>
    <t>Flu, Pink</t>
  </si>
  <si>
    <t xml:space="preserve">Fluor. Oran </t>
  </si>
  <si>
    <t>Mix</t>
  </si>
  <si>
    <t>No. of holds</t>
  </si>
  <si>
    <t>Total No. of Holds</t>
  </si>
  <si>
    <t>Weight Kg</t>
  </si>
  <si>
    <t>Total Weight Kg</t>
  </si>
  <si>
    <t>Base Price per unit</t>
  </si>
  <si>
    <t>Total Trade Price</t>
  </si>
  <si>
    <t>RRP ex VAT</t>
  </si>
  <si>
    <t>RRP Total</t>
  </si>
  <si>
    <t>Bolts sizes</t>
  </si>
  <si>
    <t>Please add quantities required in the grey boxes</t>
  </si>
  <si>
    <t>HOLD SETS</t>
  </si>
  <si>
    <t>Acid Line</t>
  </si>
  <si>
    <t>Screw</t>
  </si>
  <si>
    <t>10x40</t>
  </si>
  <si>
    <t>10x50</t>
  </si>
  <si>
    <t>10x60</t>
  </si>
  <si>
    <t>10x70</t>
  </si>
  <si>
    <t>10x80</t>
  </si>
  <si>
    <t>10x90</t>
  </si>
  <si>
    <t>10x100</t>
  </si>
  <si>
    <t>10x120</t>
  </si>
  <si>
    <t>10x140</t>
  </si>
  <si>
    <t>10x160</t>
  </si>
  <si>
    <t>10x180</t>
  </si>
  <si>
    <t>10x200</t>
  </si>
  <si>
    <t>8x50</t>
  </si>
  <si>
    <t>8x60</t>
  </si>
  <si>
    <t>Aluminium</t>
  </si>
  <si>
    <r>
      <rPr>
        <u val="single"/>
        <sz val="10"/>
        <color indexed="38"/>
        <rFont val="Arial"/>
      </rPr>
      <t>Photo</t>
    </r>
  </si>
  <si>
    <t>Danomond</t>
  </si>
  <si>
    <t>10 L</t>
  </si>
  <si>
    <t>Arsenic</t>
  </si>
  <si>
    <t>Akna Line</t>
  </si>
  <si>
    <t>Akna XS</t>
  </si>
  <si>
    <t>Photo</t>
  </si>
  <si>
    <t>Rockcast PU</t>
  </si>
  <si>
    <t>10 XS</t>
  </si>
  <si>
    <t>Akna S</t>
  </si>
  <si>
    <t>10 S</t>
  </si>
  <si>
    <t>Akna L1</t>
  </si>
  <si>
    <t>5 L</t>
  </si>
  <si>
    <t>Akna L2</t>
  </si>
  <si>
    <t>Akna L3</t>
  </si>
  <si>
    <t>Akna L4</t>
  </si>
  <si>
    <t>Akna XL</t>
  </si>
  <si>
    <t>5 XL</t>
  </si>
  <si>
    <t>Akna Macros S</t>
  </si>
  <si>
    <t>Fiberglass</t>
  </si>
  <si>
    <t>3 Maro S</t>
  </si>
  <si>
    <t>Akna Macros M</t>
  </si>
  <si>
    <t>3 Macro M</t>
  </si>
  <si>
    <t>All Akna Line</t>
  </si>
  <si>
    <t>36 Holds</t>
  </si>
  <si>
    <t>All Akkna line + Macros</t>
  </si>
  <si>
    <t>37 Holds</t>
  </si>
  <si>
    <t>Carrot Cake</t>
  </si>
  <si>
    <t>Carrot Cake XS</t>
  </si>
  <si>
    <t>Carrot Cake S</t>
  </si>
  <si>
    <t>Carrot Cake M</t>
  </si>
  <si>
    <t>10 M</t>
  </si>
  <si>
    <t>Carrot Cake L1</t>
  </si>
  <si>
    <t>Carrot Cake L2</t>
  </si>
  <si>
    <t>5L</t>
  </si>
  <si>
    <t>Carrot Cake XL 1</t>
  </si>
  <si>
    <t>2 XL</t>
  </si>
  <si>
    <t>Carrot Cake XL 2</t>
  </si>
  <si>
    <t>Carrot Cake XL 3</t>
  </si>
  <si>
    <t>2 xL</t>
  </si>
  <si>
    <t>Carrot Cake XXL 1</t>
  </si>
  <si>
    <t>1 XXL</t>
  </si>
  <si>
    <t>Carrot Cake XXL 2</t>
  </si>
  <si>
    <t>Carrot Cake XXL 3</t>
  </si>
  <si>
    <t>All Carrot Cake Line</t>
  </si>
  <si>
    <t>49 holds</t>
  </si>
  <si>
    <t>Chiken fingers</t>
  </si>
  <si>
    <t>Chiken fingers XS</t>
  </si>
  <si>
    <t>Chiken fingers M1</t>
  </si>
  <si>
    <t>Chiken fingers M2</t>
  </si>
  <si>
    <t>5 M</t>
  </si>
  <si>
    <t>Chiken fingers L1</t>
  </si>
  <si>
    <t>Chiken fingers L2</t>
  </si>
  <si>
    <t>Chiken fingers L3</t>
  </si>
  <si>
    <t>Chiken fingers XL1</t>
  </si>
  <si>
    <t>1 XL</t>
  </si>
  <si>
    <t>Chiken fingers XL2</t>
  </si>
  <si>
    <t>Chiken fingers XL3</t>
  </si>
  <si>
    <t>Chiken fingers XL4</t>
  </si>
  <si>
    <t>Chiken fingers XL5</t>
  </si>
  <si>
    <t>Chiken fingers XL6</t>
  </si>
  <si>
    <t>Chiken fingers Mega 1</t>
  </si>
  <si>
    <t>1 Macro</t>
  </si>
  <si>
    <t>Chiken fingers Mega 2</t>
  </si>
  <si>
    <t>Chiken fingers Mega 3</t>
  </si>
  <si>
    <t>All Chiken Fingers</t>
  </si>
  <si>
    <t>51 holds</t>
  </si>
  <si>
    <t>Conceptual Line</t>
  </si>
  <si>
    <t>Artic</t>
  </si>
  <si>
    <t>8 M</t>
  </si>
  <si>
    <t>Astro</t>
  </si>
  <si>
    <t>3 S, 3 M</t>
  </si>
  <si>
    <t>Backstreet</t>
  </si>
  <si>
    <t>Bubbles</t>
  </si>
  <si>
    <t>City</t>
  </si>
  <si>
    <t>Happy Feet</t>
  </si>
  <si>
    <t>30 XS</t>
  </si>
  <si>
    <t>Nightmare</t>
  </si>
  <si>
    <t>Road hole</t>
  </si>
  <si>
    <t>4 L</t>
  </si>
  <si>
    <t>Stikers</t>
  </si>
  <si>
    <t>Strips</t>
  </si>
  <si>
    <t>Urban S</t>
  </si>
  <si>
    <t>12 S</t>
  </si>
  <si>
    <t>Waves</t>
  </si>
  <si>
    <t>Xorreres</t>
  </si>
  <si>
    <t>1 S, 2 XL</t>
  </si>
  <si>
    <t>All conceptual Line</t>
  </si>
  <si>
    <t>128 holds</t>
  </si>
  <si>
    <t>Disco Line</t>
  </si>
  <si>
    <t>Aerosmith</t>
  </si>
  <si>
    <t>5 holds</t>
  </si>
  <si>
    <t>Bowie</t>
  </si>
  <si>
    <t>1 hold</t>
  </si>
  <si>
    <t>Jackson</t>
  </si>
  <si>
    <t>Police</t>
  </si>
  <si>
    <t>Springsteen</t>
  </si>
  <si>
    <t>ALL DISCO LINE</t>
  </si>
  <si>
    <t>17 Holds</t>
  </si>
  <si>
    <t>Down Holds</t>
  </si>
  <si>
    <t>Arrow down hold</t>
  </si>
  <si>
    <t>Baluu Lite</t>
  </si>
  <si>
    <t>PE</t>
  </si>
  <si>
    <t>Feel Rock Line</t>
  </si>
  <si>
    <t>Acid Stone</t>
  </si>
  <si>
    <t>Broken</t>
  </si>
  <si>
    <t>5 XXL</t>
  </si>
  <si>
    <t>BURST</t>
  </si>
  <si>
    <t>1,130 Kg</t>
  </si>
  <si>
    <t>Codol</t>
  </si>
  <si>
    <t xml:space="preserve">2 S, 3 M </t>
  </si>
  <si>
    <t>Crash</t>
  </si>
  <si>
    <t>5 M (per visos)</t>
  </si>
  <si>
    <t>Duck Beaks</t>
  </si>
  <si>
    <t>7 M</t>
  </si>
  <si>
    <t>Fontainebleau</t>
  </si>
  <si>
    <t>Fossils</t>
  </si>
  <si>
    <t>15 M</t>
  </si>
  <si>
    <t>Golem</t>
  </si>
  <si>
    <t>Gravity</t>
  </si>
  <si>
    <t>6 XL</t>
  </si>
  <si>
    <t>GRUNGE</t>
  </si>
  <si>
    <t>1,2 Kg</t>
  </si>
  <si>
    <t>Limit</t>
  </si>
  <si>
    <t>Meteorites</t>
  </si>
  <si>
    <t>15 S</t>
  </si>
  <si>
    <t>NEVERLAND</t>
  </si>
  <si>
    <t>3 kg</t>
  </si>
  <si>
    <t>Peak District</t>
  </si>
  <si>
    <t>Pebbles</t>
  </si>
  <si>
    <t>20 XS</t>
  </si>
  <si>
    <t>Rat Burrows</t>
  </si>
  <si>
    <t>6 M</t>
  </si>
  <si>
    <t>Real Rock</t>
  </si>
  <si>
    <t>Red Rock</t>
  </si>
  <si>
    <t>2 M, 3 L</t>
  </si>
  <si>
    <t>Rocky</t>
  </si>
  <si>
    <t>Sand Stone</t>
  </si>
  <si>
    <t>Savassona</t>
  </si>
  <si>
    <t>1 S, 3 M,1 L, 2 XL</t>
  </si>
  <si>
    <t>Saw</t>
  </si>
  <si>
    <t>Tendon</t>
  </si>
  <si>
    <t>THE THING</t>
  </si>
  <si>
    <t>1 Kg</t>
  </si>
  <si>
    <t>Tragic</t>
  </si>
  <si>
    <t>Undead</t>
  </si>
  <si>
    <t>VOLCANO</t>
  </si>
  <si>
    <t>1,8 Kg</t>
  </si>
  <si>
    <t>Worn</t>
  </si>
  <si>
    <t>ALL FEEL ROCK LINE</t>
  </si>
  <si>
    <t>209 Holds</t>
  </si>
  <si>
    <t>Font Line</t>
  </si>
  <si>
    <t>Ants</t>
  </si>
  <si>
    <t>Bee</t>
  </si>
  <si>
    <t>Beetle</t>
  </si>
  <si>
    <t>Butterfly</t>
  </si>
  <si>
    <t>Puzzle Hold - 4 holds</t>
  </si>
  <si>
    <t>Crab</t>
  </si>
  <si>
    <t>6 kg</t>
  </si>
  <si>
    <t>Crayfish</t>
  </si>
  <si>
    <t>2 XXL</t>
  </si>
  <si>
    <t>Cricket</t>
  </si>
  <si>
    <t>Earwings</t>
  </si>
  <si>
    <t>Elephant</t>
  </si>
  <si>
    <t>Fly</t>
  </si>
  <si>
    <t>Katydid</t>
  </si>
  <si>
    <t>Lobster</t>
  </si>
  <si>
    <t>Louse</t>
  </si>
  <si>
    <t>Mantis</t>
  </si>
  <si>
    <t>Mosquito</t>
  </si>
  <si>
    <t>Scorpion</t>
  </si>
  <si>
    <t>Srimp</t>
  </si>
  <si>
    <t>Ticks</t>
  </si>
  <si>
    <t>Wasp</t>
  </si>
  <si>
    <t>Wiveels</t>
  </si>
  <si>
    <t>All FONT LINE</t>
  </si>
  <si>
    <t>94 holds</t>
  </si>
  <si>
    <t>Gummies</t>
  </si>
  <si>
    <t>Gummies XS</t>
  </si>
  <si>
    <t>Gummies S</t>
  </si>
  <si>
    <t>Gummies M1</t>
  </si>
  <si>
    <t>Gummies M2</t>
  </si>
  <si>
    <t>Gummies L1</t>
  </si>
  <si>
    <t>Gummies L2</t>
  </si>
  <si>
    <t>Gummies XL</t>
  </si>
  <si>
    <t>5XL</t>
  </si>
  <si>
    <t>Gummies XXL</t>
  </si>
  <si>
    <t>All gummies</t>
  </si>
  <si>
    <t>56 holds</t>
  </si>
  <si>
    <t>Molehillls</t>
  </si>
  <si>
    <t>Molehills M</t>
  </si>
  <si>
    <t>Molehills L1</t>
  </si>
  <si>
    <t>Molehills L2</t>
  </si>
  <si>
    <t>6 L</t>
  </si>
  <si>
    <t>Molehills XL1</t>
  </si>
  <si>
    <t>Molehills Xl2</t>
  </si>
  <si>
    <t>Molehills XXL</t>
  </si>
  <si>
    <t>All Molehills line</t>
  </si>
  <si>
    <t>26 holds</t>
  </si>
  <si>
    <t>Red Rock Line</t>
  </si>
  <si>
    <t>Centurion</t>
  </si>
  <si>
    <t>Dakota</t>
  </si>
  <si>
    <t>Dyami</t>
  </si>
  <si>
    <t>Jolon</t>
  </si>
  <si>
    <t>Mikasi</t>
  </si>
  <si>
    <t>Nodin</t>
  </si>
  <si>
    <t>10 holds</t>
  </si>
  <si>
    <t>Oak Creek</t>
  </si>
  <si>
    <t>Sakima</t>
  </si>
  <si>
    <t>All RED ROCK LINE</t>
  </si>
  <si>
    <t>33 Holds</t>
  </si>
  <si>
    <t>Sand Line</t>
  </si>
  <si>
    <t>Bobcat</t>
  </si>
  <si>
    <t>Cheetah</t>
  </si>
  <si>
    <t>Jaguar</t>
  </si>
  <si>
    <t>Leopard</t>
  </si>
  <si>
    <t>Liger</t>
  </si>
  <si>
    <t>Linx</t>
  </si>
  <si>
    <t>Lion</t>
  </si>
  <si>
    <t>Ocelot</t>
  </si>
  <si>
    <t>Puma</t>
  </si>
  <si>
    <t>2 holds</t>
  </si>
  <si>
    <t>Tiger</t>
  </si>
  <si>
    <t>Wildcat</t>
  </si>
  <si>
    <t>All SAND LINE</t>
  </si>
  <si>
    <t>46 Holds</t>
  </si>
  <si>
    <t>Sea of Kids 2.0</t>
  </si>
  <si>
    <t>Submarine</t>
  </si>
  <si>
    <t>Sea animals</t>
  </si>
  <si>
    <t>ALL SEA OF KIDS 2.0</t>
  </si>
  <si>
    <t>Smooth Run</t>
  </si>
  <si>
    <t>Bionic</t>
  </si>
  <si>
    <t>BUTTER A</t>
  </si>
  <si>
    <t>1,3 Kg</t>
  </si>
  <si>
    <t>BUTTER B</t>
  </si>
  <si>
    <t>1,4 Kg</t>
  </si>
  <si>
    <t>CATARI's</t>
  </si>
  <si>
    <t>DARK STAR</t>
  </si>
  <si>
    <t>3,7 kg</t>
  </si>
  <si>
    <t>Didak's Hold A</t>
  </si>
  <si>
    <t>Didak's Hold B</t>
  </si>
  <si>
    <t>Dark Zone</t>
  </si>
  <si>
    <t>GUM</t>
  </si>
  <si>
    <t>Karnak</t>
  </si>
  <si>
    <t>KEFREN</t>
  </si>
  <si>
    <t>Litti</t>
  </si>
  <si>
    <t>Sands of Mars</t>
  </si>
  <si>
    <t>8 S</t>
  </si>
  <si>
    <t>Strong Fingers</t>
  </si>
  <si>
    <t>3 M</t>
  </si>
  <si>
    <t>Tweezers</t>
  </si>
  <si>
    <t>Super D world Line</t>
  </si>
  <si>
    <t xml:space="preserve">D-Block </t>
  </si>
  <si>
    <t>D-Cloud</t>
  </si>
  <si>
    <t>D-Coin</t>
  </si>
  <si>
    <t>D-Mushroom</t>
  </si>
  <si>
    <t>D-Plant</t>
  </si>
  <si>
    <t>D-Question block</t>
  </si>
  <si>
    <t>D-Star</t>
  </si>
  <si>
    <t>D-Tube</t>
  </si>
  <si>
    <t>SUPPER D WORLD</t>
  </si>
  <si>
    <t>25 Holds</t>
  </si>
  <si>
    <t>BIG SUPER D WORLD</t>
  </si>
  <si>
    <t>57 Holds</t>
  </si>
  <si>
    <t>TACOS</t>
  </si>
  <si>
    <t>Tacos XS</t>
  </si>
  <si>
    <t>Tacos S</t>
  </si>
  <si>
    <t>Tacos M</t>
  </si>
  <si>
    <t>Tacos L1</t>
  </si>
  <si>
    <t>Tacos L2</t>
  </si>
  <si>
    <t>Tacos XL1</t>
  </si>
  <si>
    <t>Tacos XL2</t>
  </si>
  <si>
    <t>Tacos XL3</t>
  </si>
  <si>
    <t>Tacos XL4</t>
  </si>
  <si>
    <t>Tacos XL5</t>
  </si>
  <si>
    <t>Tacos XL6</t>
  </si>
  <si>
    <t>Tacos XL7</t>
  </si>
  <si>
    <t>Tacos XL8</t>
  </si>
  <si>
    <t>Tacos XL9</t>
  </si>
  <si>
    <t>Tacos XL10</t>
  </si>
  <si>
    <t>ALL TACOS LINE</t>
  </si>
  <si>
    <t>Kids Line</t>
  </si>
  <si>
    <t>Alphabeth / Abecedario</t>
  </si>
  <si>
    <t>27 M</t>
  </si>
  <si>
    <t>Alien Kids</t>
  </si>
  <si>
    <t>Bugs</t>
  </si>
  <si>
    <t>Crustaceans</t>
  </si>
  <si>
    <t>Donuts</t>
  </si>
  <si>
    <t>Earth Worms</t>
  </si>
  <si>
    <t>Mother Worm</t>
  </si>
  <si>
    <t xml:space="preserve"> 1 XXL</t>
  </si>
  <si>
    <t>Like a Worm</t>
  </si>
  <si>
    <t>2 M, 2L, 1 XL</t>
  </si>
  <si>
    <t>Lights</t>
  </si>
  <si>
    <t>Monsters</t>
  </si>
  <si>
    <t>3 L, 2 XL</t>
  </si>
  <si>
    <t>Nintendo Ghost</t>
  </si>
  <si>
    <t>Playground M (2 holes)</t>
  </si>
  <si>
    <t>Space of kids</t>
  </si>
  <si>
    <t>All KIDS LINE</t>
  </si>
  <si>
    <t>53 holds</t>
  </si>
  <si>
    <t>Big Packs</t>
  </si>
  <si>
    <t>PK 100 OPTION-1</t>
  </si>
  <si>
    <t>30S 45M 20L 5XL</t>
  </si>
  <si>
    <t>PK 100 OPTION-2</t>
  </si>
  <si>
    <t>55S 30M 15L</t>
  </si>
  <si>
    <t>PK 100 OPTION-3</t>
  </si>
  <si>
    <t>28XS 27S 22M 21L 2XL</t>
  </si>
  <si>
    <t>PACK 30S</t>
  </si>
  <si>
    <t>30S</t>
  </si>
  <si>
    <t>PACK 30M</t>
  </si>
  <si>
    <t>30M</t>
  </si>
  <si>
    <t>PACK 30L</t>
  </si>
  <si>
    <t>30L</t>
  </si>
  <si>
    <t>PACK 30XL</t>
  </si>
  <si>
    <t>30XL</t>
  </si>
  <si>
    <t>PK 30 mix</t>
  </si>
  <si>
    <t>10S 13M 5L 20XL</t>
  </si>
  <si>
    <t>PK 50 mix</t>
  </si>
  <si>
    <t>20S 22M 5L 3XL</t>
  </si>
  <si>
    <t>Training (RESIN)</t>
  </si>
  <si>
    <t>HANGBOARDS</t>
  </si>
  <si>
    <t>AMAZING board</t>
  </si>
  <si>
    <t>61 cm</t>
  </si>
  <si>
    <t>Dragon Claws</t>
  </si>
  <si>
    <t>x2</t>
  </si>
  <si>
    <t>Stratos Hangboard</t>
  </si>
  <si>
    <t>Paraboltheworld</t>
  </si>
  <si>
    <t>SUSPENSION</t>
  </si>
  <si>
    <t>Dragon Balls 80 PE x2</t>
  </si>
  <si>
    <t>x2 80 mm PE</t>
  </si>
  <si>
    <t>Dragon Balls 100 PE x2</t>
  </si>
  <si>
    <t>x2 100 mm PE</t>
  </si>
  <si>
    <t>Dragon Balls 100 PU x2</t>
  </si>
  <si>
    <t>x2 100 mm PU</t>
  </si>
  <si>
    <t>Dragon Balls 120 PE x2</t>
  </si>
  <si>
    <t>x2 120 mm PE</t>
  </si>
  <si>
    <t>Dragon Bars x2</t>
  </si>
  <si>
    <t>x2 3,5x6x20cm PE (Sticks 2)</t>
  </si>
  <si>
    <t>Dragon Rings x2</t>
  </si>
  <si>
    <t>23,5 cm diametre</t>
  </si>
  <si>
    <t>Dragon Head x1</t>
  </si>
  <si>
    <t>x1 16x14x13 cm</t>
  </si>
  <si>
    <t>Dragon Skulls x2</t>
  </si>
  <si>
    <t>x2 8cm x 8cm x 11cm PU</t>
  </si>
  <si>
    <t>Dragon Sticks Mx2</t>
  </si>
  <si>
    <t>x2 4cm x 20 cm PE (sticks 3)</t>
  </si>
  <si>
    <t>Dragon Sticks L x2</t>
  </si>
  <si>
    <t>x2 5,5cm x 20 cm PE (sticks 1)</t>
  </si>
  <si>
    <t>Dragon UFO</t>
  </si>
  <si>
    <t>CAMPUS</t>
  </si>
  <si>
    <t>Brutus Bar</t>
  </si>
  <si>
    <t xml:space="preserve">61 cm </t>
  </si>
  <si>
    <t>Sloper bars set 38mm x2</t>
  </si>
  <si>
    <t>Sloper bars set 55mm x2</t>
  </si>
  <si>
    <t>Sloper bars set 40mm x2</t>
  </si>
  <si>
    <t>Half balls set 50mm x2</t>
  </si>
  <si>
    <t>Half balls set Romes 65mm x2</t>
  </si>
  <si>
    <t>Crimps set 28mm x2</t>
  </si>
  <si>
    <t>Crimps set 38mm x2</t>
  </si>
  <si>
    <t>Training (Wood)</t>
  </si>
  <si>
    <t>Ascencion Peg Board</t>
  </si>
  <si>
    <t>102 x 24 x 4cm</t>
  </si>
  <si>
    <t>Chronos Hangboard</t>
  </si>
  <si>
    <t>Xylon hangnoard</t>
  </si>
  <si>
    <t>38 x 10,5 x 3 cm</t>
  </si>
  <si>
    <t>Mowgly hangboard</t>
  </si>
  <si>
    <t>40 x 16 x 3 cm</t>
  </si>
  <si>
    <t>Wood Dragon Balls 80mm x2</t>
  </si>
  <si>
    <t>Wood Dragon Balls 100mm x2</t>
  </si>
  <si>
    <t>Wood Dragon Balls 120mm x2</t>
  </si>
  <si>
    <t>Wood Dragon Balls 150mm x2</t>
  </si>
  <si>
    <t>Wood Dragon Rings x2</t>
  </si>
  <si>
    <t>Half balls  100x70</t>
  </si>
  <si>
    <t>Half Balls 100x80</t>
  </si>
  <si>
    <t>Half Balls 140x80</t>
  </si>
  <si>
    <t>Half balls 140x90 (2 units)</t>
  </si>
  <si>
    <t>Half Balls 180x90 (2 units)</t>
  </si>
  <si>
    <t>Campus 1,8 cm (5 unitats)</t>
  </si>
  <si>
    <t>Campus 2,3 cm (5 unitats)</t>
  </si>
  <si>
    <t>Campus 2,8 cm (5 unitats)</t>
  </si>
  <si>
    <t>Campus 3 cm (5 unitats)</t>
  </si>
  <si>
    <t>Campus 3,5 cm (5 unitats)</t>
  </si>
  <si>
    <t>Mini Campus 18mm (2 units)</t>
  </si>
  <si>
    <t>Mini Campus 23mm (2 units)</t>
  </si>
  <si>
    <t>Mini Campus 28mm (2 units)</t>
  </si>
  <si>
    <t>Mini Campus 33mm (2 units)</t>
  </si>
  <si>
    <t>Mini Campus 38mm (2 units)</t>
  </si>
  <si>
    <t>Round Pinch 60x160</t>
  </si>
  <si>
    <t>Round Pinch 70x160</t>
  </si>
  <si>
    <t>Sistem Pinches 100x50</t>
  </si>
  <si>
    <t>Sistem Pinches 100x70</t>
  </si>
  <si>
    <t>Square pinches 80x80</t>
  </si>
  <si>
    <t>Square Pinches 100x100</t>
  </si>
  <si>
    <t xml:space="preserve">ALLEN BOLTS </t>
  </si>
  <si>
    <t>Allen bolts</t>
  </si>
  <si>
    <t>Total Holds</t>
  </si>
  <si>
    <t>Total Weight</t>
  </si>
  <si>
    <t>Total</t>
  </si>
  <si>
    <t>Size</t>
  </si>
  <si>
    <t>TOTALS</t>
  </si>
  <si>
    <t>Price</t>
  </si>
  <si>
    <t>Bulk</t>
  </si>
  <si>
    <t>For Sale</t>
  </si>
  <si>
    <t>Last Upgrade 24/11/23</t>
  </si>
  <si>
    <t>RAL 6018</t>
  </si>
  <si>
    <t>Sizes (cm)</t>
  </si>
  <si>
    <t>Yellow</t>
  </si>
  <si>
    <t>Red</t>
  </si>
  <si>
    <t>Green</t>
  </si>
  <si>
    <t>Orange</t>
  </si>
  <si>
    <t>Purple</t>
  </si>
  <si>
    <t>White</t>
  </si>
  <si>
    <t>Black</t>
  </si>
  <si>
    <t>Flour Orange</t>
  </si>
  <si>
    <t>Flour green</t>
  </si>
  <si>
    <t>Flour pink</t>
  </si>
  <si>
    <t>Holes</t>
  </si>
  <si>
    <t>New</t>
  </si>
  <si>
    <t>Macro S1</t>
  </si>
  <si>
    <t>34x30x14</t>
  </si>
  <si>
    <t>L</t>
  </si>
  <si>
    <t>Macro S2</t>
  </si>
  <si>
    <t>37x33x14</t>
  </si>
  <si>
    <t>Macro S3</t>
  </si>
  <si>
    <t>46x36x17</t>
  </si>
  <si>
    <t>Macro M1</t>
  </si>
  <si>
    <t>51x43x24</t>
  </si>
  <si>
    <t>Macro M2</t>
  </si>
  <si>
    <t>52x53x26</t>
  </si>
  <si>
    <t>Macro M3</t>
  </si>
  <si>
    <t>54x50x23</t>
  </si>
  <si>
    <t>All Akna Macros</t>
  </si>
  <si>
    <t>Clouds Line</t>
  </si>
  <si>
    <t>Cloud 1 (cirrus)</t>
  </si>
  <si>
    <t>74 x 54 x 20</t>
  </si>
  <si>
    <t>Cloud 2 (Status)</t>
  </si>
  <si>
    <t>71 x 52 x 24</t>
  </si>
  <si>
    <t>Cloud 3 (Cumulus)</t>
  </si>
  <si>
    <t>73 x 50 x 24</t>
  </si>
  <si>
    <t>Cloud 4 (cumulonimbus)</t>
  </si>
  <si>
    <t>72 x 50 x 22</t>
  </si>
  <si>
    <t>All Clouds</t>
  </si>
  <si>
    <t>4 units</t>
  </si>
  <si>
    <t>Snezzes Line</t>
  </si>
  <si>
    <t>Sneeze 1 (aaah)</t>
  </si>
  <si>
    <t>59 x 55 x 16</t>
  </si>
  <si>
    <t>M</t>
  </si>
  <si>
    <t>Sneeze 2 (aixum)</t>
  </si>
  <si>
    <t>70 x 56 x 21</t>
  </si>
  <si>
    <t>Sneeze 3 (atziuu)</t>
  </si>
  <si>
    <t>59 x 56 x 23</t>
  </si>
  <si>
    <t>Sneeze 4  (aprrrr)</t>
  </si>
  <si>
    <t>64 x 60 x 22</t>
  </si>
  <si>
    <t>Sneeze 5 (atxxx)</t>
  </si>
  <si>
    <t>80,5 x 58 x 26</t>
  </si>
  <si>
    <t xml:space="preserve">ALL Sneezes </t>
  </si>
  <si>
    <t>5 units</t>
  </si>
  <si>
    <t>Cure Line</t>
  </si>
  <si>
    <t>Cure 1 (Aspirin)</t>
  </si>
  <si>
    <t>51 x 42 x 14</t>
  </si>
  <si>
    <t>Cure 2 (Insulin)</t>
  </si>
  <si>
    <t>65 x 37 x 18</t>
  </si>
  <si>
    <t>Cure 3 (Viagra)</t>
  </si>
  <si>
    <t>62,5 x 38 x 19</t>
  </si>
  <si>
    <t>Cure 4 (cortisone)</t>
  </si>
  <si>
    <t>78 x 42 x 21</t>
  </si>
  <si>
    <t>Cure 5 (Peniciline)</t>
  </si>
  <si>
    <t>56 x 34 x 22</t>
  </si>
  <si>
    <t>Cure 6 (Morphine)</t>
  </si>
  <si>
    <t>84 x 47 x 18</t>
  </si>
  <si>
    <t>All Cure</t>
  </si>
  <si>
    <t>6 units</t>
  </si>
  <si>
    <t>DUAL TEXTURE FIBERGLASS VOLUMES</t>
  </si>
  <si>
    <t>Dual texture Clouds Line</t>
  </si>
  <si>
    <t>Dual texture Snezzes Line</t>
  </si>
  <si>
    <t xml:space="preserve"> Dual texture Cure Line</t>
  </si>
  <si>
    <t xml:space="preserve"> Dual texture Akir Line</t>
  </si>
  <si>
    <t>Akir 1  DUAL</t>
  </si>
  <si>
    <t>Akir 2 DUAL</t>
  </si>
  <si>
    <t>Akir 3 DUAL</t>
  </si>
  <si>
    <t>All Akir DUAL</t>
  </si>
  <si>
    <t>Total Volumes</t>
  </si>
  <si>
    <t>Qty.</t>
  </si>
  <si>
    <t>No. of pc</t>
  </si>
  <si>
    <t>Total No. of Products</t>
  </si>
  <si>
    <t>CHALK BAGS</t>
  </si>
  <si>
    <t>PANDA BAG</t>
  </si>
  <si>
    <t>MONKEY BAG</t>
  </si>
  <si>
    <t>TOTTO BAG</t>
  </si>
  <si>
    <t>LION BAG</t>
  </si>
  <si>
    <t>TIGER BAG</t>
  </si>
  <si>
    <t>GIRAFE BAG</t>
  </si>
  <si>
    <t>PLOF BAG (colors)</t>
  </si>
  <si>
    <t xml:space="preserve">MUSHROOM BAG </t>
  </si>
  <si>
    <t>ION BAG (minions)</t>
  </si>
  <si>
    <t>BIRD BAG (flappy bird)</t>
  </si>
  <si>
    <t>WOOL BALL BLACK BAG</t>
  </si>
  <si>
    <t>WOOL BALL BLUE BAG</t>
  </si>
  <si>
    <t>WOOL BALL ORANGE BAG</t>
  </si>
  <si>
    <t>COOKIES MONSTER BAG</t>
  </si>
  <si>
    <t>ELMO BAG</t>
  </si>
  <si>
    <t>SHEEP BAG</t>
  </si>
  <si>
    <t>HEDGEHOG BAG</t>
  </si>
  <si>
    <t>WHALE BAG</t>
  </si>
  <si>
    <t>DOLPHIN BAG</t>
  </si>
  <si>
    <t>PATRICIO BAG</t>
  </si>
  <si>
    <t>BOULDER WOOL BAL BLUE</t>
  </si>
  <si>
    <t>ACCESORIES</t>
  </si>
  <si>
    <t>MASSAGE RING for fingers</t>
  </si>
  <si>
    <t>MAGNESIUM BALL 35 gr</t>
  </si>
  <si>
    <t>COLOR ROUT TAPES</t>
  </si>
  <si>
    <t>DIDAK'S KEYCHAINS x10</t>
  </si>
  <si>
    <t>10 units pack</t>
  </si>
  <si>
    <t>FOAM TUBES (Alien Kids accesory)</t>
  </si>
  <si>
    <t>CONECTOR FOAM TUBES (Alien Kids accesory)</t>
  </si>
  <si>
    <t>HULA HOOP 75 (Alien kids accesory)</t>
  </si>
  <si>
    <t>HULA HOOP 85 (Alien kids accesory)</t>
  </si>
  <si>
    <t>STRONG DONUT</t>
  </si>
  <si>
    <t>COFFE CUP HOLD</t>
  </si>
  <si>
    <t>CLOTHES</t>
  </si>
  <si>
    <t>T-SHIRTS</t>
  </si>
  <si>
    <t>Men T-shirts</t>
  </si>
  <si>
    <t xml:space="preserve">Men T‐Shirt Grey logo D </t>
  </si>
  <si>
    <t xml:space="preserve">Men T‐Shirt Blue logo D </t>
  </si>
  <si>
    <t xml:space="preserve">Men T‐Shirt White logo D </t>
  </si>
  <si>
    <t xml:space="preserve">Men T‐Shirt Red logo D </t>
  </si>
  <si>
    <t xml:space="preserve">Men T‐Shirt Black logo DCH </t>
  </si>
  <si>
    <t xml:space="preserve">Men T‐Shirt White logo DCH </t>
  </si>
  <si>
    <t>Men T‐Shirt Grey Ganesha</t>
  </si>
  <si>
    <t>Men T‐Shirt Mint Climber</t>
  </si>
  <si>
    <t>Men T‐Shirt Orange Stamp</t>
  </si>
  <si>
    <t>Men T‐Shirt White Monkey</t>
  </si>
  <si>
    <t>Men T‐Shirt Blue BOULDER</t>
  </si>
  <si>
    <t>Men T‐Shirt Yellow Monkey</t>
  </si>
  <si>
    <t>Men T‐Shirt Blue-grey Dreamcacher</t>
  </si>
  <si>
    <t>Women T-shirts</t>
  </si>
  <si>
    <t xml:space="preserve">Women T‐Shirt Grey logo D </t>
  </si>
  <si>
    <t xml:space="preserve">Women T‐Shirt Blue logo D </t>
  </si>
  <si>
    <t xml:space="preserve">Women T‐Shirt Pink logo DCH </t>
  </si>
  <si>
    <t xml:space="preserve">Women T‐Shirt Purple logo DCH </t>
  </si>
  <si>
    <t>Women T‐Shirt Blue Boulder</t>
  </si>
  <si>
    <t>Women T‐Shirt burgundy Dreamcacher</t>
  </si>
  <si>
    <t>Kids T-shirts</t>
  </si>
  <si>
    <t>Kids T-Shirt Blue Boulder</t>
  </si>
  <si>
    <t>Kids T-Shirt yellow Monkey</t>
  </si>
  <si>
    <t>HOODED SWEATSHIRTS</t>
  </si>
  <si>
    <t>Men hoodies</t>
  </si>
  <si>
    <t xml:space="preserve">Men Hoodie Black logo DCH </t>
  </si>
  <si>
    <t xml:space="preserve">Men Hoodie Blue logo DCH </t>
  </si>
  <si>
    <t>Men Hoodie Blue BOULDER</t>
  </si>
  <si>
    <t>Men Hoodie Yellow Monkey</t>
  </si>
  <si>
    <t>Men Hoodie Burgundy Ganesha</t>
  </si>
  <si>
    <t>Men Hoodie Sport grey Ganesha</t>
  </si>
  <si>
    <t>Men Hoodie Dreamcacher</t>
  </si>
  <si>
    <t>Women Hoodies</t>
  </si>
  <si>
    <t>Women Hoodie Blue BOULDER</t>
  </si>
  <si>
    <t xml:space="preserve">Women Hoodie Black logo DCH </t>
  </si>
  <si>
    <t xml:space="preserve">Women Hoodie Blue logo DCH </t>
  </si>
  <si>
    <t xml:space="preserve">Women Hoodie Pink logo DCH </t>
  </si>
  <si>
    <t>Kids Hoodies</t>
  </si>
  <si>
    <t>Kids Hoodie Blue BOULDER</t>
  </si>
  <si>
    <t>Kids Hoodie Yellow Monkey</t>
  </si>
  <si>
    <t>WATERPROOF BAGS</t>
  </si>
  <si>
    <t xml:space="preserve">Carbon Bag </t>
  </si>
  <si>
    <t xml:space="preserve">Sea Bag </t>
  </si>
  <si>
    <t xml:space="preserve">Strawberry Bag </t>
  </si>
  <si>
    <t xml:space="preserve">Barbie Bag </t>
  </si>
  <si>
    <t>Total Pieces</t>
  </si>
  <si>
    <t>CARGOLS</t>
  </si>
  <si>
    <t>Revolution Arc</t>
  </si>
  <si>
    <t>Rough Diamonds</t>
  </si>
  <si>
    <t>Volum BURST</t>
  </si>
  <si>
    <t>Volum FONTAINE</t>
  </si>
  <si>
    <t>Volum GRUNGE</t>
  </si>
  <si>
    <t>Volum MOON</t>
  </si>
  <si>
    <t>Volum NEVERLAND</t>
  </si>
  <si>
    <t>Volum ROCK</t>
  </si>
  <si>
    <t>Volum THE THING</t>
  </si>
  <si>
    <t>Volum VOLCANO</t>
  </si>
  <si>
    <t>Volum BUTTER A</t>
  </si>
  <si>
    <t>Volum BUTTER B</t>
  </si>
  <si>
    <t>Volum CATARI's</t>
  </si>
  <si>
    <t>Voum DARK STAR</t>
  </si>
  <si>
    <t>Volum GUM</t>
  </si>
  <si>
    <t>Volum KEFREN</t>
  </si>
  <si>
    <t>Kids</t>
  </si>
  <si>
    <t>Sea of Kids</t>
  </si>
  <si>
    <t>PACK FONT LINE FAMILY</t>
  </si>
  <si>
    <t>PK 81 mix</t>
  </si>
  <si>
    <t>Campus Strips</t>
  </si>
  <si>
    <t>Dragon Forceps</t>
  </si>
  <si>
    <t>Dragon Ribon</t>
  </si>
  <si>
    <t>ASCENCION PEG BOARD</t>
  </si>
  <si>
    <t>WOOD SLOPER 14cm x2</t>
  </si>
  <si>
    <t>WOOD SLOPER 18cm x2</t>
  </si>
  <si>
    <t>CAMPUS STRIPS 1,8 cm x5</t>
  </si>
  <si>
    <t>CAMPUS STRIPS 2,3 cm x5</t>
  </si>
  <si>
    <t>CAMPUS STRIPS 2,8 cm x5</t>
  </si>
  <si>
    <t>CAMPUS STRIPS 3,2 cm x5</t>
  </si>
  <si>
    <t>CAMPUS STRIPS 3,8 cm x5</t>
  </si>
  <si>
    <t>Wood Dragon Balls 60mm x2</t>
  </si>
  <si>
    <t>Date</t>
  </si>
  <si>
    <t>INVOICE DATA</t>
  </si>
  <si>
    <t>SHIPPING ADRESS</t>
  </si>
  <si>
    <t>Name:</t>
  </si>
  <si>
    <t>Adress:</t>
  </si>
  <si>
    <t>Postal Number:</t>
  </si>
  <si>
    <t>City:</t>
  </si>
  <si>
    <t>Country</t>
  </si>
  <si>
    <t>Country:</t>
  </si>
  <si>
    <t>VAT number:</t>
  </si>
  <si>
    <t>Phone:</t>
  </si>
  <si>
    <t>FINAL PRICE</t>
  </si>
  <si>
    <t>CLIMBING HOLDS</t>
  </si>
  <si>
    <t>BOLTS   (optionals)</t>
  </si>
  <si>
    <t>VOLUMES</t>
  </si>
  <si>
    <t>TOTAL</t>
  </si>
  <si>
    <t xml:space="preserve">Shipping </t>
  </si>
  <si>
    <t>To calculate</t>
  </si>
  <si>
    <t>VAT not Included</t>
  </si>
</sst>
</file>

<file path=xl/styles.xml><?xml version="1.0" encoding="utf-8"?>
<styleSheet xmlns="http://schemas.openxmlformats.org/spreadsheetml/2006/main">
  <numFmts count="7">
    <numFmt numFmtId="0" formatCode="General"/>
    <numFmt numFmtId="59" formatCode="0.000"/>
    <numFmt numFmtId="60" formatCode="#,##0.000"/>
    <numFmt numFmtId="61" formatCode="#,##0.00&quot; &quot;[$€-2]&quot; &quot;;(#,##0.00&quot; &quot;[$€-2])"/>
    <numFmt numFmtId="62" formatCode="#,##0.00&quot; €&quot;"/>
    <numFmt numFmtId="63" formatCode="#,##0.00&quot; €&quot;;&quot;-&quot;#,##0.00&quot; €&quot;"/>
    <numFmt numFmtId="64" formatCode="d/mm/yy"/>
  </numFmts>
  <fonts count="38">
    <font>
      <sz val="10"/>
      <color indexed="8"/>
      <name val="Arial"/>
    </font>
    <font>
      <sz val="12"/>
      <color indexed="8"/>
      <name val="Helvetica Neue"/>
    </font>
    <font>
      <sz val="15"/>
      <color indexed="8"/>
      <name val="Calibri"/>
    </font>
    <font>
      <sz val="9"/>
      <color indexed="8"/>
      <name val="Arial"/>
    </font>
    <font>
      <b val="1"/>
      <u val="single"/>
      <sz val="16"/>
      <color indexed="8"/>
      <name val="Arial"/>
    </font>
    <font>
      <b val="1"/>
      <sz val="14"/>
      <color indexed="8"/>
      <name val="Arial"/>
    </font>
    <font>
      <sz val="14"/>
      <color indexed="8"/>
      <name val="Arial"/>
    </font>
    <font>
      <b val="1"/>
      <sz val="7"/>
      <color indexed="8"/>
      <name val="Arial"/>
    </font>
    <font>
      <b val="1"/>
      <sz val="11"/>
      <color indexed="8"/>
      <name val="Arial"/>
    </font>
    <font>
      <sz val="11"/>
      <color indexed="8"/>
      <name val="Arial"/>
    </font>
    <font>
      <sz val="9"/>
      <color indexed="9"/>
      <name val="Arial"/>
    </font>
    <font>
      <b val="1"/>
      <sz val="9"/>
      <color indexed="8"/>
      <name val="Arial"/>
    </font>
    <font>
      <b val="1"/>
      <i val="1"/>
      <sz val="18"/>
      <color indexed="8"/>
      <name val="Arial"/>
    </font>
    <font>
      <b val="1"/>
      <i val="1"/>
      <sz val="9"/>
      <color indexed="8"/>
      <name val="Arial"/>
    </font>
    <font>
      <b val="1"/>
      <i val="1"/>
      <sz val="14"/>
      <color indexed="8"/>
      <name val="Arial"/>
    </font>
    <font>
      <b val="1"/>
      <i val="1"/>
      <sz val="10"/>
      <color indexed="8"/>
      <name val="Arial"/>
    </font>
    <font>
      <b val="1"/>
      <sz val="11"/>
      <color indexed="8"/>
      <name val="Calibri"/>
    </font>
    <font>
      <u val="single"/>
      <sz val="10"/>
      <color indexed="38"/>
      <name val="Arial"/>
    </font>
    <font>
      <sz val="11"/>
      <color indexed="8"/>
      <name val="Calibri"/>
    </font>
    <font>
      <b val="1"/>
      <i val="1"/>
      <sz val="11"/>
      <color indexed="8"/>
      <name val="Calibri"/>
    </font>
    <font>
      <u val="single"/>
      <sz val="10"/>
      <color indexed="8"/>
      <name val="Arial"/>
    </font>
    <font>
      <i val="1"/>
      <sz val="9"/>
      <color indexed="8"/>
      <name val="Arial"/>
    </font>
    <font>
      <i val="1"/>
      <sz val="11"/>
      <color indexed="8"/>
      <name val="Calibri"/>
    </font>
    <font>
      <b val="1"/>
      <sz val="11"/>
      <color indexed="9"/>
      <name val="Calibri"/>
    </font>
    <font>
      <i val="1"/>
      <sz val="18"/>
      <color indexed="8"/>
      <name val="Arial"/>
    </font>
    <font>
      <b val="1"/>
      <sz val="12"/>
      <color indexed="8"/>
      <name val="Arial"/>
    </font>
    <font>
      <sz val="10"/>
      <color indexed="8"/>
      <name val="Calibri"/>
    </font>
    <font>
      <b val="1"/>
      <sz val="10"/>
      <color indexed="8"/>
      <name val="Arial"/>
    </font>
    <font>
      <i val="1"/>
      <sz val="10"/>
      <color indexed="8"/>
      <name val="Arial"/>
    </font>
    <font>
      <b val="1"/>
      <sz val="9"/>
      <color indexed="9"/>
      <name val="Arial"/>
    </font>
    <font>
      <b val="1"/>
      <i val="1"/>
      <sz val="14"/>
      <color indexed="8"/>
      <name val="Calibri"/>
    </font>
    <font>
      <b val="1"/>
      <i val="1"/>
      <sz val="18"/>
      <color indexed="8"/>
      <name val="Calibri"/>
    </font>
    <font>
      <b val="1"/>
      <i val="1"/>
      <sz val="9"/>
      <color indexed="8"/>
      <name val="Calibri"/>
    </font>
    <font>
      <b val="1"/>
      <sz val="9"/>
      <color indexed="8"/>
      <name val="Calibri"/>
    </font>
    <font>
      <u val="single"/>
      <sz val="10"/>
      <color indexed="38"/>
      <name val="Calibri"/>
    </font>
    <font>
      <sz val="9"/>
      <color indexed="8"/>
      <name val="Calibri"/>
    </font>
    <font>
      <b val="1"/>
      <sz val="10"/>
      <color indexed="8"/>
      <name val="Calibri"/>
    </font>
    <font>
      <sz val="12"/>
      <color indexed="8"/>
      <name val="Arial"/>
    </font>
  </fonts>
  <fills count="6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8"/>
        <bgColor auto="1"/>
      </patternFill>
    </fill>
    <fill>
      <patternFill patternType="solid">
        <fgColor indexed="19"/>
        <bgColor auto="1"/>
      </patternFill>
    </fill>
    <fill>
      <patternFill patternType="solid">
        <fgColor indexed="20"/>
        <bgColor auto="1"/>
      </patternFill>
    </fill>
    <fill>
      <patternFill patternType="solid">
        <fgColor indexed="21"/>
        <bgColor auto="1"/>
      </patternFill>
    </fill>
    <fill>
      <patternFill patternType="solid">
        <fgColor indexed="22"/>
        <bgColor auto="1"/>
      </patternFill>
    </fill>
    <fill>
      <patternFill patternType="solid">
        <fgColor indexed="23"/>
        <bgColor auto="1"/>
      </patternFill>
    </fill>
    <fill>
      <patternFill patternType="solid">
        <fgColor indexed="24"/>
        <bgColor auto="1"/>
      </patternFill>
    </fill>
    <fill>
      <patternFill patternType="solid">
        <fgColor indexed="25"/>
        <bgColor auto="1"/>
      </patternFill>
    </fill>
    <fill>
      <patternFill patternType="solid">
        <fgColor indexed="26"/>
        <bgColor auto="1"/>
      </patternFill>
    </fill>
    <fill>
      <patternFill patternType="solid">
        <fgColor indexed="27"/>
        <bgColor auto="1"/>
      </patternFill>
    </fill>
    <fill>
      <patternFill patternType="solid">
        <fgColor indexed="8"/>
        <bgColor auto="1"/>
      </patternFill>
    </fill>
    <fill>
      <patternFill patternType="solid">
        <fgColor indexed="28"/>
        <bgColor auto="1"/>
      </patternFill>
    </fill>
    <fill>
      <patternFill patternType="solid">
        <fgColor indexed="29"/>
        <bgColor auto="1"/>
      </patternFill>
    </fill>
    <fill>
      <patternFill patternType="solid">
        <fgColor indexed="30"/>
        <bgColor auto="1"/>
      </patternFill>
    </fill>
    <fill>
      <patternFill patternType="solid">
        <fgColor indexed="31"/>
        <bgColor auto="1"/>
      </patternFill>
    </fill>
    <fill>
      <patternFill patternType="solid">
        <fgColor indexed="32"/>
        <bgColor auto="1"/>
      </patternFill>
    </fill>
    <fill>
      <patternFill patternType="solid">
        <fgColor indexed="33"/>
        <bgColor auto="1"/>
      </patternFill>
    </fill>
    <fill>
      <patternFill patternType="solid">
        <fgColor indexed="34"/>
        <bgColor auto="1"/>
      </patternFill>
    </fill>
    <fill>
      <patternFill patternType="solid">
        <fgColor indexed="35"/>
        <bgColor auto="1"/>
      </patternFill>
    </fill>
    <fill>
      <patternFill patternType="solid">
        <fgColor indexed="36"/>
        <bgColor auto="1"/>
      </patternFill>
    </fill>
    <fill>
      <patternFill patternType="solid">
        <fgColor indexed="37"/>
        <bgColor auto="1"/>
      </patternFill>
    </fill>
    <fill>
      <patternFill patternType="solid">
        <fgColor indexed="39"/>
        <bgColor auto="1"/>
      </patternFill>
    </fill>
    <fill>
      <patternFill patternType="solid">
        <fgColor indexed="40"/>
        <bgColor auto="1"/>
      </patternFill>
    </fill>
    <fill>
      <patternFill patternType="solid">
        <fgColor indexed="41"/>
        <bgColor auto="1"/>
      </patternFill>
    </fill>
    <fill>
      <patternFill patternType="solid">
        <fgColor indexed="42"/>
        <bgColor auto="1"/>
      </patternFill>
    </fill>
    <fill>
      <patternFill patternType="solid">
        <fgColor indexed="43"/>
        <bgColor auto="1"/>
      </patternFill>
    </fill>
    <fill>
      <patternFill patternType="solid">
        <fgColor indexed="44"/>
        <bgColor auto="1"/>
      </patternFill>
    </fill>
    <fill>
      <patternFill patternType="solid">
        <fgColor indexed="45"/>
        <bgColor auto="1"/>
      </patternFill>
    </fill>
    <fill>
      <patternFill patternType="solid">
        <fgColor indexed="46"/>
        <bgColor auto="1"/>
      </patternFill>
    </fill>
    <fill>
      <patternFill patternType="solid">
        <fgColor indexed="47"/>
        <bgColor auto="1"/>
      </patternFill>
    </fill>
    <fill>
      <patternFill patternType="solid">
        <fgColor indexed="48"/>
        <bgColor auto="1"/>
      </patternFill>
    </fill>
    <fill>
      <patternFill patternType="solid">
        <fgColor indexed="49"/>
        <bgColor auto="1"/>
      </patternFill>
    </fill>
    <fill>
      <patternFill patternType="solid">
        <fgColor indexed="50"/>
        <bgColor auto="1"/>
      </patternFill>
    </fill>
    <fill>
      <patternFill patternType="solid">
        <fgColor indexed="51"/>
        <bgColor auto="1"/>
      </patternFill>
    </fill>
    <fill>
      <patternFill patternType="solid">
        <fgColor indexed="52"/>
        <bgColor auto="1"/>
      </patternFill>
    </fill>
    <fill>
      <patternFill patternType="solid">
        <fgColor indexed="53"/>
        <bgColor auto="1"/>
      </patternFill>
    </fill>
    <fill>
      <patternFill patternType="solid">
        <fgColor indexed="54"/>
        <bgColor auto="1"/>
      </patternFill>
    </fill>
    <fill>
      <patternFill patternType="solid">
        <fgColor indexed="55"/>
        <bgColor auto="1"/>
      </patternFill>
    </fill>
    <fill>
      <patternFill patternType="solid">
        <fgColor indexed="56"/>
        <bgColor auto="1"/>
      </patternFill>
    </fill>
    <fill>
      <patternFill patternType="solid">
        <fgColor indexed="57"/>
        <bgColor auto="1"/>
      </patternFill>
    </fill>
    <fill>
      <patternFill patternType="solid">
        <fgColor indexed="58"/>
        <bgColor auto="1"/>
      </patternFill>
    </fill>
    <fill>
      <patternFill patternType="solid">
        <fgColor indexed="59"/>
        <bgColor auto="1"/>
      </patternFill>
    </fill>
    <fill>
      <patternFill patternType="solid">
        <fgColor indexed="60"/>
        <bgColor auto="1"/>
      </patternFill>
    </fill>
    <fill>
      <patternFill patternType="solid">
        <fgColor indexed="61"/>
        <bgColor auto="1"/>
      </patternFill>
    </fill>
    <fill>
      <patternFill patternType="solid">
        <fgColor indexed="62"/>
        <bgColor auto="1"/>
      </patternFill>
    </fill>
    <fill>
      <patternFill patternType="solid">
        <fgColor indexed="63"/>
        <bgColor auto="1"/>
      </patternFill>
    </fill>
    <fill>
      <patternFill patternType="solid">
        <fgColor rgb="ffff57f7"/>
        <bgColor auto="1"/>
      </patternFill>
    </fill>
    <fill>
      <patternFill patternType="solid">
        <fgColor rgb="ffc5d9f1"/>
        <bgColor auto="1"/>
      </patternFill>
    </fill>
    <fill>
      <patternFill patternType="solid">
        <fgColor rgb="ffdbe5f1"/>
        <bgColor auto="1"/>
      </patternFill>
    </fill>
    <fill>
      <patternFill patternType="solid">
        <fgColor rgb="ffff4043"/>
        <bgColor auto="1"/>
      </patternFill>
    </fill>
    <fill>
      <patternFill patternType="solid">
        <fgColor rgb="ffffdd2a"/>
        <bgColor auto="1"/>
      </patternFill>
    </fill>
  </fills>
  <borders count="45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/>
      <diagonal/>
    </border>
    <border>
      <left style="thin">
        <color indexed="10"/>
      </left>
      <right style="thin">
        <color indexed="8"/>
      </right>
      <top/>
      <bottom/>
      <diagonal/>
    </border>
    <border>
      <left style="thin">
        <color indexed="10"/>
      </left>
      <right style="thin">
        <color indexed="8"/>
      </right>
      <top/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/>
      <top/>
      <bottom style="thin">
        <color indexed="8"/>
      </bottom>
      <diagonal/>
    </border>
    <border>
      <left/>
      <right style="thin">
        <color indexed="10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456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3" fillId="2" borderId="1" applyNumberFormat="0" applyFont="1" applyFill="1" applyBorder="1" applyAlignment="1" applyProtection="0">
      <alignment vertical="bottom"/>
    </xf>
    <xf numFmtId="0" fontId="3" fillId="2" borderId="1" applyNumberFormat="0" applyFont="1" applyFill="1" applyBorder="1" applyAlignment="1" applyProtection="0">
      <alignment horizontal="center" vertical="bottom"/>
    </xf>
    <xf numFmtId="49" fontId="4" fillId="2" borderId="1" applyNumberFormat="1" applyFont="1" applyFill="1" applyBorder="1" applyAlignment="1" applyProtection="0">
      <alignment horizontal="left" vertical="center"/>
    </xf>
    <xf numFmtId="0" fontId="0" fillId="2" borderId="1" applyNumberFormat="0" applyFont="1" applyFill="1" applyBorder="1" applyAlignment="1" applyProtection="0">
      <alignment vertical="bottom"/>
    </xf>
    <xf numFmtId="0" fontId="3" fillId="2" borderId="1" applyNumberFormat="0" applyFont="1" applyFill="1" applyBorder="1" applyAlignment="1" applyProtection="0">
      <alignment vertical="top"/>
    </xf>
    <xf numFmtId="49" fontId="5" fillId="2" borderId="1" applyNumberFormat="1" applyFont="1" applyFill="1" applyBorder="1" applyAlignment="1" applyProtection="0">
      <alignment horizontal="center" vertical="center" wrapText="1"/>
    </xf>
    <xf numFmtId="0" fontId="5" fillId="2" borderId="1" applyNumberFormat="0" applyFont="1" applyFill="1" applyBorder="1" applyAlignment="1" applyProtection="0">
      <alignment horizontal="center" vertical="center" wrapText="1"/>
    </xf>
    <xf numFmtId="0" fontId="0" applyNumberFormat="1" applyFont="1" applyFill="0" applyBorder="0" applyAlignment="1" applyProtection="0">
      <alignment vertical="bottom"/>
    </xf>
    <xf numFmtId="0" fontId="4" fillId="2" borderId="1" applyNumberFormat="0" applyFont="1" applyFill="1" applyBorder="1" applyAlignment="1" applyProtection="0">
      <alignment horizontal="left" vertical="center"/>
    </xf>
    <xf numFmtId="0" fontId="0" fillId="2" borderId="2" applyNumberFormat="0" applyFont="1" applyFill="1" applyBorder="1" applyAlignment="1" applyProtection="0">
      <alignment vertical="bottom"/>
    </xf>
    <xf numFmtId="1" fontId="7" fillId="2" borderId="2" applyNumberFormat="1" applyFont="1" applyFill="1" applyBorder="1" applyAlignment="1" applyProtection="0">
      <alignment horizontal="center" vertical="bottom"/>
    </xf>
    <xf numFmtId="0" fontId="0" fillId="2" borderId="1" applyNumberFormat="0" applyFont="1" applyFill="1" applyBorder="1" applyAlignment="1" applyProtection="0">
      <alignment vertical="center"/>
    </xf>
    <xf numFmtId="0" fontId="0" fillId="2" borderId="3" applyNumberFormat="0" applyFont="1" applyFill="1" applyBorder="1" applyAlignment="1" applyProtection="0">
      <alignment vertical="top"/>
    </xf>
    <xf numFmtId="49" fontId="7" fillId="3" borderId="4" applyNumberFormat="1" applyFont="1" applyFill="1" applyBorder="1" applyAlignment="1" applyProtection="0">
      <alignment horizontal="center" vertical="bottom"/>
    </xf>
    <xf numFmtId="49" fontId="7" fillId="4" borderId="4" applyNumberFormat="1" applyFont="1" applyFill="1" applyBorder="1" applyAlignment="1" applyProtection="0">
      <alignment horizontal="center" vertical="bottom"/>
    </xf>
    <xf numFmtId="49" fontId="7" fillId="5" borderId="4" applyNumberFormat="1" applyFont="1" applyFill="1" applyBorder="1" applyAlignment="1" applyProtection="0">
      <alignment horizontal="center" vertical="bottom"/>
    </xf>
    <xf numFmtId="49" fontId="7" fillId="6" borderId="4" applyNumberFormat="1" applyFont="1" applyFill="1" applyBorder="1" applyAlignment="1" applyProtection="0">
      <alignment horizontal="center" vertical="bottom"/>
    </xf>
    <xf numFmtId="49" fontId="7" fillId="7" borderId="4" applyNumberFormat="1" applyFont="1" applyFill="1" applyBorder="1" applyAlignment="1" applyProtection="0">
      <alignment horizontal="center" vertical="bottom"/>
    </xf>
    <xf numFmtId="49" fontId="7" fillId="8" borderId="4" applyNumberFormat="1" applyFont="1" applyFill="1" applyBorder="1" applyAlignment="1" applyProtection="0">
      <alignment horizontal="center" vertical="bottom"/>
    </xf>
    <xf numFmtId="49" fontId="7" fillId="9" borderId="4" applyNumberFormat="1" applyFont="1" applyFill="1" applyBorder="1" applyAlignment="1" applyProtection="0">
      <alignment horizontal="center" vertical="bottom"/>
    </xf>
    <xf numFmtId="49" fontId="7" fillId="10" borderId="4" applyNumberFormat="1" applyFont="1" applyFill="1" applyBorder="1" applyAlignment="1" applyProtection="0">
      <alignment vertical="bottom"/>
    </xf>
    <xf numFmtId="49" fontId="7" fillId="2" borderId="4" applyNumberFormat="1" applyFont="1" applyFill="1" applyBorder="1" applyAlignment="1" applyProtection="0">
      <alignment horizontal="center" vertical="bottom"/>
    </xf>
    <xf numFmtId="49" fontId="7" fillId="11" borderId="4" applyNumberFormat="1" applyFont="1" applyFill="1" applyBorder="1" applyAlignment="1" applyProtection="0">
      <alignment horizontal="center" vertical="bottom"/>
    </xf>
    <xf numFmtId="1" fontId="7" fillId="2" borderId="4" applyNumberFormat="1" applyFont="1" applyFill="1" applyBorder="1" applyAlignment="1" applyProtection="0">
      <alignment horizontal="center" vertical="bottom"/>
    </xf>
    <xf numFmtId="1" fontId="7" fillId="12" borderId="4" applyNumberFormat="1" applyFont="1" applyFill="1" applyBorder="1" applyAlignment="1" applyProtection="0">
      <alignment horizontal="center" vertical="bottom"/>
    </xf>
    <xf numFmtId="49" fontId="7" fillId="13" borderId="4" applyNumberFormat="1" applyFont="1" applyFill="1" applyBorder="1" applyAlignment="1" applyProtection="0">
      <alignment horizontal="center" vertical="bottom"/>
    </xf>
    <xf numFmtId="0" fontId="0" fillId="2" borderId="5" applyNumberFormat="0" applyFont="1" applyFill="1" applyBorder="1" applyAlignment="1" applyProtection="0">
      <alignment vertical="bottom"/>
    </xf>
    <xf numFmtId="0" fontId="0" fillId="2" borderId="2" applyNumberFormat="0" applyFont="1" applyFill="1" applyBorder="1" applyAlignment="1" applyProtection="0">
      <alignment vertical="center"/>
    </xf>
    <xf numFmtId="0" fontId="0" fillId="2" borderId="6" applyNumberFormat="0" applyFont="1" applyFill="1" applyBorder="1" applyAlignment="1" applyProtection="0">
      <alignment vertical="bottom"/>
    </xf>
    <xf numFmtId="49" fontId="8" fillId="14" borderId="4" applyNumberFormat="1" applyFont="1" applyFill="1" applyBorder="1" applyAlignment="1" applyProtection="0">
      <alignment horizontal="center" vertical="center" wrapText="1"/>
    </xf>
    <xf numFmtId="49" fontId="9" fillId="14" borderId="4" applyNumberFormat="1" applyFont="1" applyFill="1" applyBorder="1" applyAlignment="1" applyProtection="0">
      <alignment horizontal="center" vertical="center" wrapText="1"/>
    </xf>
    <xf numFmtId="49" fontId="3" fillId="15" borderId="4" applyNumberFormat="1" applyFont="1" applyFill="1" applyBorder="1" applyAlignment="1" applyProtection="0">
      <alignment horizontal="center" vertical="center" wrapText="1"/>
    </xf>
    <xf numFmtId="49" fontId="3" fillId="16" borderId="4" applyNumberFormat="1" applyFont="1" applyFill="1" applyBorder="1" applyAlignment="1" applyProtection="0">
      <alignment horizontal="center" vertical="center" wrapText="1"/>
    </xf>
    <xf numFmtId="49" fontId="3" fillId="12" borderId="4" applyNumberFormat="1" applyFont="1" applyFill="1" applyBorder="1" applyAlignment="1" applyProtection="0">
      <alignment horizontal="center" vertical="center" wrapText="1"/>
    </xf>
    <xf numFmtId="49" fontId="3" fillId="17" borderId="4" applyNumberFormat="1" applyFont="1" applyFill="1" applyBorder="1" applyAlignment="1" applyProtection="0">
      <alignment horizontal="center" vertical="center" wrapText="1"/>
    </xf>
    <xf numFmtId="49" fontId="3" fillId="18" borderId="4" applyNumberFormat="1" applyFont="1" applyFill="1" applyBorder="1" applyAlignment="1" applyProtection="0">
      <alignment horizontal="center" vertical="center" wrapText="1"/>
    </xf>
    <xf numFmtId="49" fontId="3" fillId="19" borderId="4" applyNumberFormat="1" applyFont="1" applyFill="1" applyBorder="1" applyAlignment="1" applyProtection="0">
      <alignment horizontal="center" vertical="center" wrapText="1"/>
    </xf>
    <xf numFmtId="49" fontId="10" fillId="20" borderId="4" applyNumberFormat="1" applyFont="1" applyFill="1" applyBorder="1" applyAlignment="1" applyProtection="0">
      <alignment horizontal="center" vertical="center" wrapText="1"/>
    </xf>
    <xf numFmtId="49" fontId="3" fillId="21" borderId="4" applyNumberFormat="1" applyFont="1" applyFill="1" applyBorder="1" applyAlignment="1" applyProtection="0">
      <alignment horizontal="center" vertical="center" wrapText="1"/>
    </xf>
    <xf numFmtId="49" fontId="3" fillId="2" borderId="4" applyNumberFormat="1" applyFont="1" applyFill="1" applyBorder="1" applyAlignment="1" applyProtection="0">
      <alignment horizontal="center" vertical="bottom"/>
    </xf>
    <xf numFmtId="49" fontId="10" fillId="22" borderId="4" applyNumberFormat="1" applyFont="1" applyFill="1" applyBorder="1" applyAlignment="1" applyProtection="0">
      <alignment horizontal="center" vertical="center" wrapText="1"/>
    </xf>
    <xf numFmtId="49" fontId="3" fillId="23" borderId="4" applyNumberFormat="1" applyFont="1" applyFill="1" applyBorder="1" applyAlignment="1" applyProtection="0">
      <alignment horizontal="center" vertical="center" wrapText="1"/>
    </xf>
    <xf numFmtId="49" fontId="3" fillId="24" borderId="4" applyNumberFormat="1" applyFont="1" applyFill="1" applyBorder="1" applyAlignment="1" applyProtection="0">
      <alignment horizontal="center" vertical="center" wrapText="1"/>
    </xf>
    <xf numFmtId="49" fontId="3" fillId="25" borderId="4" applyNumberFormat="1" applyFont="1" applyFill="1" applyBorder="1" applyAlignment="1" applyProtection="0">
      <alignment horizontal="center" vertical="center" wrapText="1"/>
    </xf>
    <xf numFmtId="49" fontId="3" fillId="26" borderId="4" applyNumberFormat="1" applyFont="1" applyFill="1" applyBorder="1" applyAlignment="1" applyProtection="0">
      <alignment horizontal="center" vertical="center" wrapText="1"/>
    </xf>
    <xf numFmtId="49" fontId="3" fillId="14" borderId="4" applyNumberFormat="1" applyFont="1" applyFill="1" applyBorder="1" applyAlignment="1" applyProtection="0">
      <alignment horizontal="center" vertical="center" wrapText="1"/>
    </xf>
    <xf numFmtId="49" fontId="3" fillId="27" borderId="4" applyNumberFormat="1" applyFont="1" applyFill="1" applyBorder="1" applyAlignment="1" applyProtection="0">
      <alignment horizontal="right" vertical="center" wrapText="1"/>
    </xf>
    <xf numFmtId="0" fontId="0" fillId="2" borderId="7" applyNumberFormat="0" applyFont="1" applyFill="1" applyBorder="1" applyAlignment="1" applyProtection="0">
      <alignment vertical="bottom"/>
    </xf>
    <xf numFmtId="0" fontId="0" fillId="2" borderId="8" applyNumberFormat="0" applyFont="1" applyFill="1" applyBorder="1" applyAlignment="1" applyProtection="0">
      <alignment vertical="bottom"/>
    </xf>
    <xf numFmtId="49" fontId="5" fillId="14" borderId="9" applyNumberFormat="1" applyFont="1" applyFill="1" applyBorder="1" applyAlignment="1" applyProtection="0">
      <alignment horizontal="center" vertical="center" wrapText="1"/>
    </xf>
    <xf numFmtId="59" fontId="5" fillId="14" borderId="10" applyNumberFormat="1" applyFont="1" applyFill="1" applyBorder="1" applyAlignment="1" applyProtection="0">
      <alignment horizontal="center" vertical="center" wrapText="1"/>
    </xf>
    <xf numFmtId="0" fontId="0" fillId="2" borderId="11" applyNumberFormat="0" applyFont="1" applyFill="1" applyBorder="1" applyAlignment="1" applyProtection="0">
      <alignment vertical="bottom"/>
    </xf>
    <xf numFmtId="0" fontId="3" fillId="2" borderId="12" applyNumberFormat="0" applyFont="1" applyFill="1" applyBorder="1" applyAlignment="1" applyProtection="0">
      <alignment horizontal="center" vertical="bottom"/>
    </xf>
    <xf numFmtId="0" fontId="3" fillId="2" borderId="12" applyNumberFormat="0" applyFont="1" applyFill="1" applyBorder="1" applyAlignment="1" applyProtection="0">
      <alignment horizontal="center" vertical="top"/>
    </xf>
    <xf numFmtId="1" fontId="3" fillId="2" borderId="12" applyNumberFormat="1" applyFont="1" applyFill="1" applyBorder="1" applyAlignment="1" applyProtection="0">
      <alignment horizontal="center" vertical="bottom"/>
    </xf>
    <xf numFmtId="59" fontId="3" fillId="2" borderId="12" applyNumberFormat="1" applyFont="1" applyFill="1" applyBorder="1" applyAlignment="1" applyProtection="0">
      <alignment horizontal="center" vertical="center"/>
    </xf>
    <xf numFmtId="60" fontId="3" fillId="2" borderId="12" applyNumberFormat="1" applyFont="1" applyFill="1" applyBorder="1" applyAlignment="1" applyProtection="0">
      <alignment horizontal="center" vertical="center"/>
    </xf>
    <xf numFmtId="61" fontId="3" fillId="2" borderId="12" applyNumberFormat="1" applyFont="1" applyFill="1" applyBorder="1" applyAlignment="1" applyProtection="0">
      <alignment horizontal="right" vertical="center"/>
    </xf>
    <xf numFmtId="59" fontId="3" fillId="2" borderId="13" applyNumberFormat="1" applyFont="1" applyFill="1" applyBorder="1" applyAlignment="1" applyProtection="0">
      <alignment horizontal="center" vertical="bottom"/>
    </xf>
    <xf numFmtId="0" fontId="0" fillId="2" borderId="2" applyNumberFormat="0" applyFont="1" applyFill="1" applyBorder="1" applyAlignment="1" applyProtection="0">
      <alignment vertical="top"/>
    </xf>
    <xf numFmtId="49" fontId="11" fillId="2" borderId="2" applyNumberFormat="1" applyFont="1" applyFill="1" applyBorder="1" applyAlignment="1" applyProtection="0">
      <alignment horizontal="center" vertical="center"/>
    </xf>
    <xf numFmtId="0" fontId="11" fillId="2" borderId="2" applyNumberFormat="0" applyFont="1" applyFill="1" applyBorder="1" applyAlignment="1" applyProtection="0">
      <alignment horizontal="center" vertical="center"/>
    </xf>
    <xf numFmtId="1" fontId="0" fillId="2" borderId="2" applyNumberFormat="1" applyFont="1" applyFill="1" applyBorder="1" applyAlignment="1" applyProtection="0">
      <alignment vertical="bottom"/>
    </xf>
    <xf numFmtId="59" fontId="0" fillId="2" borderId="2" applyNumberFormat="1" applyFont="1" applyFill="1" applyBorder="1" applyAlignment="1" applyProtection="0">
      <alignment vertical="center"/>
    </xf>
    <xf numFmtId="60" fontId="0" fillId="2" borderId="2" applyNumberFormat="1" applyFont="1" applyFill="1" applyBorder="1" applyAlignment="1" applyProtection="0">
      <alignment vertical="center"/>
    </xf>
    <xf numFmtId="61" fontId="0" fillId="2" borderId="2" applyNumberFormat="1" applyFont="1" applyFill="1" applyBorder="1" applyAlignment="1" applyProtection="0">
      <alignment vertical="center"/>
    </xf>
    <xf numFmtId="61" fontId="0" fillId="2" borderId="6" applyNumberFormat="1" applyFont="1" applyFill="1" applyBorder="1" applyAlignment="1" applyProtection="0">
      <alignment vertical="center"/>
    </xf>
    <xf numFmtId="59" fontId="3" fillId="2" borderId="2" applyNumberFormat="1" applyFont="1" applyFill="1" applyBorder="1" applyAlignment="1" applyProtection="0">
      <alignment horizontal="center" vertical="center"/>
    </xf>
    <xf numFmtId="49" fontId="12" fillId="28" borderId="14" applyNumberFormat="1" applyFont="1" applyFill="1" applyBorder="1" applyAlignment="1" applyProtection="0">
      <alignment vertical="bottom"/>
    </xf>
    <xf numFmtId="0" fontId="12" fillId="28" borderId="15" applyNumberFormat="0" applyFont="1" applyFill="1" applyBorder="1" applyAlignment="1" applyProtection="0">
      <alignment vertical="bottom"/>
    </xf>
    <xf numFmtId="1" fontId="13" fillId="28" borderId="15" applyNumberFormat="1" applyFont="1" applyFill="1" applyBorder="1" applyAlignment="1" applyProtection="0">
      <alignment horizontal="center" vertical="bottom"/>
    </xf>
    <xf numFmtId="0" fontId="12" fillId="28" borderId="15" applyNumberFormat="0" applyFont="1" applyFill="1" applyBorder="1" applyAlignment="1" applyProtection="0">
      <alignment horizontal="center" vertical="bottom"/>
    </xf>
    <xf numFmtId="0" fontId="0" fillId="28" borderId="16" applyNumberFormat="0" applyFont="1" applyFill="1" applyBorder="1" applyAlignment="1" applyProtection="0">
      <alignment vertical="bottom"/>
    </xf>
    <xf numFmtId="0" fontId="0" fillId="2" borderId="17" applyNumberFormat="0" applyFont="1" applyFill="1" applyBorder="1" applyAlignment="1" applyProtection="0">
      <alignment vertical="bottom"/>
    </xf>
    <xf numFmtId="49" fontId="14" fillId="29" borderId="14" applyNumberFormat="1" applyFont="1" applyFill="1" applyBorder="1" applyAlignment="1" applyProtection="0">
      <alignment vertical="bottom"/>
    </xf>
    <xf numFmtId="0" fontId="14" fillId="29" borderId="15" applyNumberFormat="0" applyFont="1" applyFill="1" applyBorder="1" applyAlignment="1" applyProtection="0">
      <alignment vertical="bottom"/>
    </xf>
    <xf numFmtId="0" fontId="12" fillId="29" borderId="15" applyNumberFormat="0" applyFont="1" applyFill="1" applyBorder="1" applyAlignment="1" applyProtection="0">
      <alignment vertical="bottom"/>
    </xf>
    <xf numFmtId="1" fontId="13" fillId="29" borderId="15" applyNumberFormat="1" applyFont="1" applyFill="1" applyBorder="1" applyAlignment="1" applyProtection="0">
      <alignment horizontal="center" vertical="bottom"/>
    </xf>
    <xf numFmtId="0" fontId="12" fillId="29" borderId="15" applyNumberFormat="0" applyFont="1" applyFill="1" applyBorder="1" applyAlignment="1" applyProtection="0">
      <alignment horizontal="center" vertical="bottom"/>
    </xf>
    <xf numFmtId="0" fontId="0" fillId="28" borderId="15" applyNumberFormat="0" applyFont="1" applyFill="1" applyBorder="1" applyAlignment="1" applyProtection="0">
      <alignment vertical="bottom"/>
    </xf>
    <xf numFmtId="49" fontId="15" fillId="29" borderId="4" applyNumberFormat="1" applyFont="1" applyFill="1" applyBorder="1" applyAlignment="1" applyProtection="0">
      <alignment horizontal="center" vertical="bottom"/>
    </xf>
    <xf numFmtId="49" fontId="16" fillId="30" borderId="4" applyNumberFormat="1" applyFont="1" applyFill="1" applyBorder="1" applyAlignment="1" applyProtection="0">
      <alignment horizontal="left" vertical="center" wrapText="1"/>
    </xf>
    <xf numFmtId="49" fontId="17" fillId="30" borderId="4" applyNumberFormat="1" applyFont="1" applyFill="1" applyBorder="1" applyAlignment="1" applyProtection="0">
      <alignment horizontal="left" vertical="center" wrapText="1"/>
    </xf>
    <xf numFmtId="49" fontId="18" fillId="31" borderId="4" applyNumberFormat="1" applyFont="1" applyFill="1" applyBorder="1" applyAlignment="1" applyProtection="0">
      <alignment horizontal="left" vertical="center" wrapText="1"/>
    </xf>
    <xf numFmtId="0" fontId="17" fillId="30" borderId="4" applyNumberFormat="0" applyFont="1" applyFill="1" applyBorder="1" applyAlignment="1" applyProtection="0">
      <alignment horizontal="center" vertical="center"/>
    </xf>
    <xf numFmtId="49" fontId="3" fillId="30" borderId="4" applyNumberFormat="1" applyFont="1" applyFill="1" applyBorder="1" applyAlignment="1" applyProtection="0">
      <alignment vertical="center"/>
    </xf>
    <xf numFmtId="0" fontId="3" fillId="32" borderId="4" applyNumberFormat="0" applyFont="1" applyFill="1" applyBorder="1" applyAlignment="1" applyProtection="0">
      <alignment vertical="center"/>
    </xf>
    <xf numFmtId="0" fontId="3" fillId="2" borderId="4" applyNumberFormat="0" applyFont="1" applyFill="1" applyBorder="1" applyAlignment="1" applyProtection="0">
      <alignment vertical="center"/>
    </xf>
    <xf numFmtId="0" fontId="3" fillId="33" borderId="4" applyNumberFormat="0" applyFont="1" applyFill="1" applyBorder="1" applyAlignment="1" applyProtection="0">
      <alignment vertical="center"/>
    </xf>
    <xf numFmtId="0" fontId="3" fillId="27" borderId="4" applyNumberFormat="0" applyFont="1" applyFill="1" applyBorder="1" applyAlignment="1" applyProtection="0">
      <alignment vertical="center"/>
    </xf>
    <xf numFmtId="0" fontId="3" fillId="34" borderId="4" applyNumberFormat="0" applyFont="1" applyFill="1" applyBorder="1" applyAlignment="1" applyProtection="0">
      <alignment vertical="center"/>
    </xf>
    <xf numFmtId="0" fontId="3" fillId="21" borderId="4" applyNumberFormat="0" applyFont="1" applyFill="1" applyBorder="1" applyAlignment="1" applyProtection="0">
      <alignment vertical="center"/>
    </xf>
    <xf numFmtId="0" fontId="3" fillId="35" borderId="4" applyNumberFormat="0" applyFont="1" applyFill="1" applyBorder="1" applyAlignment="1" applyProtection="0">
      <alignment vertical="center"/>
    </xf>
    <xf numFmtId="0" fontId="3" fillId="36" borderId="4" applyNumberFormat="0" applyFont="1" applyFill="1" applyBorder="1" applyAlignment="1" applyProtection="0">
      <alignment vertical="center"/>
    </xf>
    <xf numFmtId="0" fontId="3" fillId="37" borderId="4" applyNumberFormat="0" applyFont="1" applyFill="1" applyBorder="1" applyAlignment="1" applyProtection="0">
      <alignment vertical="center"/>
    </xf>
    <xf numFmtId="0" fontId="3" fillId="38" borderId="4" applyNumberFormat="0" applyFont="1" applyFill="1" applyBorder="1" applyAlignment="1" applyProtection="0">
      <alignment vertical="center"/>
    </xf>
    <xf numFmtId="1" fontId="3" fillId="30" borderId="4" applyNumberFormat="1" applyFont="1" applyFill="1" applyBorder="1" applyAlignment="1" applyProtection="0">
      <alignment horizontal="center" vertical="center"/>
    </xf>
    <xf numFmtId="49" fontId="3" fillId="2" borderId="4" applyNumberFormat="1" applyFont="1" applyFill="1" applyBorder="1" applyAlignment="1" applyProtection="0">
      <alignment horizontal="center" vertical="center"/>
    </xf>
    <xf numFmtId="59" fontId="3" fillId="30" borderId="4" applyNumberFormat="1" applyFont="1" applyFill="1" applyBorder="1" applyAlignment="1" applyProtection="0">
      <alignment horizontal="center" vertical="center"/>
    </xf>
    <xf numFmtId="61" fontId="3" fillId="30" borderId="4" applyNumberFormat="1" applyFont="1" applyFill="1" applyBorder="1" applyAlignment="1" applyProtection="0">
      <alignment horizontal="right" vertical="center"/>
    </xf>
    <xf numFmtId="61" fontId="3" fillId="27" borderId="4" applyNumberFormat="1" applyFont="1" applyFill="1" applyBorder="1" applyAlignment="1" applyProtection="0">
      <alignment horizontal="right" vertical="center"/>
    </xf>
    <xf numFmtId="61" fontId="3" fillId="2" borderId="4" applyNumberFormat="1" applyFont="1" applyFill="1" applyBorder="1" applyAlignment="1" applyProtection="0">
      <alignment horizontal="right" vertical="center"/>
    </xf>
    <xf numFmtId="49" fontId="3" fillId="30" borderId="4" applyNumberFormat="1" applyFont="1" applyFill="1" applyBorder="1" applyAlignment="1" applyProtection="0">
      <alignment horizontal="center" vertical="center"/>
    </xf>
    <xf numFmtId="0" fontId="3" fillId="30" borderId="4" applyNumberFormat="1" applyFont="1" applyFill="1" applyBorder="1" applyAlignment="1" applyProtection="0">
      <alignment horizontal="left" vertical="center"/>
    </xf>
    <xf numFmtId="49" fontId="19" fillId="30" borderId="4" applyNumberFormat="1" applyFont="1" applyFill="1" applyBorder="1" applyAlignment="1" applyProtection="0">
      <alignment horizontal="left" vertical="center" wrapText="1"/>
    </xf>
    <xf numFmtId="49" fontId="18" fillId="39" borderId="4" applyNumberFormat="1" applyFont="1" applyFill="1" applyBorder="1" applyAlignment="1" applyProtection="0">
      <alignment horizontal="left" vertical="center" wrapText="1"/>
    </xf>
    <xf numFmtId="0" fontId="20" fillId="30" borderId="4" applyNumberFormat="0" applyFont="1" applyFill="1" applyBorder="1" applyAlignment="1" applyProtection="0">
      <alignment horizontal="center" vertical="center"/>
    </xf>
    <xf numFmtId="49" fontId="18" fillId="30" borderId="4" applyNumberFormat="1" applyFont="1" applyFill="1" applyBorder="1" applyAlignment="1" applyProtection="0">
      <alignment vertical="center"/>
    </xf>
    <xf numFmtId="0" fontId="3" fillId="29" borderId="4" applyNumberFormat="0" applyFont="1" applyFill="1" applyBorder="1" applyAlignment="1" applyProtection="0">
      <alignment vertical="center"/>
    </xf>
    <xf numFmtId="0" fontId="3" fillId="40" borderId="4" applyNumberFormat="0" applyFont="1" applyFill="1" applyBorder="1" applyAlignment="1" applyProtection="0">
      <alignment vertical="center"/>
    </xf>
    <xf numFmtId="0" fontId="3" fillId="41" borderId="4" applyNumberFormat="0" applyFont="1" applyFill="1" applyBorder="1" applyAlignment="1" applyProtection="0">
      <alignment vertical="center"/>
    </xf>
    <xf numFmtId="0" fontId="3" fillId="42" borderId="4" applyNumberFormat="0" applyFont="1" applyFill="1" applyBorder="1" applyAlignment="1" applyProtection="0">
      <alignment vertical="center"/>
    </xf>
    <xf numFmtId="0" fontId="3" fillId="43" borderId="4" applyNumberFormat="0" applyFont="1" applyFill="1" applyBorder="1" applyAlignment="1" applyProtection="0">
      <alignment vertical="center"/>
    </xf>
    <xf numFmtId="49" fontId="18" fillId="32" borderId="4" applyNumberFormat="1" applyFont="1" applyFill="1" applyBorder="1" applyAlignment="1" applyProtection="0">
      <alignment horizontal="left" vertical="center" wrapText="1"/>
    </xf>
    <xf numFmtId="60" fontId="3" fillId="2" borderId="4" applyNumberFormat="1" applyFont="1" applyFill="1" applyBorder="1" applyAlignment="1" applyProtection="0">
      <alignment horizontal="center" vertical="center"/>
    </xf>
    <xf numFmtId="49" fontId="16" fillId="30" borderId="18" applyNumberFormat="1" applyFont="1" applyFill="1" applyBorder="1" applyAlignment="1" applyProtection="0">
      <alignment horizontal="left" vertical="center" wrapText="1"/>
    </xf>
    <xf numFmtId="0" fontId="3" fillId="30" borderId="4" applyNumberFormat="1" applyFont="1" applyFill="1" applyBorder="1" applyAlignment="1" applyProtection="0">
      <alignment horizontal="center" vertical="center"/>
    </xf>
    <xf numFmtId="49" fontId="16" fillId="30" borderId="4" applyNumberFormat="1" applyFont="1" applyFill="1" applyBorder="1" applyAlignment="1" applyProtection="0">
      <alignment vertical="center"/>
    </xf>
    <xf numFmtId="49" fontId="18" fillId="30" borderId="4" applyNumberFormat="1" applyFont="1" applyFill="1" applyBorder="1" applyAlignment="1" applyProtection="0">
      <alignment horizontal="left" vertical="center"/>
    </xf>
    <xf numFmtId="0" fontId="21" fillId="30" borderId="4" applyNumberFormat="1" applyFont="1" applyFill="1" applyBorder="1" applyAlignment="1" applyProtection="0">
      <alignment horizontal="center" vertical="center"/>
    </xf>
    <xf numFmtId="0" fontId="15" fillId="29" borderId="4" applyNumberFormat="1" applyFont="1" applyFill="1" applyBorder="1" applyAlignment="1" applyProtection="0">
      <alignment horizontal="center" vertical="bottom"/>
    </xf>
    <xf numFmtId="49" fontId="18" fillId="44" borderId="4" applyNumberFormat="1" applyFont="1" applyFill="1" applyBorder="1" applyAlignment="1" applyProtection="0">
      <alignment horizontal="left" vertical="center" wrapText="1"/>
    </xf>
    <xf numFmtId="49" fontId="22" fillId="30" borderId="4" applyNumberFormat="1" applyFont="1" applyFill="1" applyBorder="1" applyAlignment="1" applyProtection="0">
      <alignment horizontal="left" vertical="center"/>
    </xf>
    <xf numFmtId="49" fontId="3" fillId="30" borderId="4" applyNumberFormat="1" applyFont="1" applyFill="1" applyBorder="1" applyAlignment="1" applyProtection="0">
      <alignment horizontal="left" vertical="center"/>
    </xf>
    <xf numFmtId="0" fontId="12" fillId="29" borderId="15" applyNumberFormat="0" applyFont="1" applyFill="1" applyBorder="1" applyAlignment="1" applyProtection="0">
      <alignment horizontal="left" vertical="bottom"/>
    </xf>
    <xf numFmtId="0" fontId="18" fillId="30" borderId="4" applyNumberFormat="0" applyFont="1" applyFill="1" applyBorder="1" applyAlignment="1" applyProtection="0">
      <alignment vertical="center"/>
    </xf>
    <xf numFmtId="0" fontId="18" fillId="30" borderId="4" applyNumberFormat="1" applyFont="1" applyFill="1" applyBorder="1" applyAlignment="1" applyProtection="0">
      <alignment vertical="center"/>
    </xf>
    <xf numFmtId="49" fontId="16" fillId="29" borderId="19" applyNumberFormat="1" applyFont="1" applyFill="1" applyBorder="1" applyAlignment="1" applyProtection="0">
      <alignment vertical="top"/>
    </xf>
    <xf numFmtId="0" fontId="16" fillId="29" borderId="15" applyNumberFormat="0" applyFont="1" applyFill="1" applyBorder="1" applyAlignment="1" applyProtection="0">
      <alignment vertical="top"/>
    </xf>
    <xf numFmtId="0" fontId="16" fillId="29" borderId="20" applyNumberFormat="0" applyFont="1" applyFill="1" applyBorder="1" applyAlignment="1" applyProtection="0">
      <alignment vertical="top"/>
    </xf>
    <xf numFmtId="49" fontId="16" fillId="45" borderId="4" applyNumberFormat="1" applyFont="1" applyFill="1" applyBorder="1" applyAlignment="1" applyProtection="0">
      <alignment horizontal="left" vertical="top" wrapText="1"/>
    </xf>
    <xf numFmtId="1" fontId="3" fillId="2" borderId="4" applyNumberFormat="1" applyFont="1" applyFill="1" applyBorder="1" applyAlignment="1" applyProtection="0">
      <alignment horizontal="center" vertical="center"/>
    </xf>
    <xf numFmtId="49" fontId="11" fillId="30" borderId="4" applyNumberFormat="1" applyFont="1" applyFill="1" applyBorder="1" applyAlignment="1" applyProtection="0">
      <alignment vertical="center"/>
    </xf>
    <xf numFmtId="0" fontId="11" fillId="30" borderId="4" applyNumberFormat="0" applyFont="1" applyFill="1" applyBorder="1" applyAlignment="1" applyProtection="0">
      <alignment vertical="center"/>
    </xf>
    <xf numFmtId="0" fontId="17" fillId="30" borderId="19" applyNumberFormat="0" applyFont="1" applyFill="1" applyBorder="1" applyAlignment="1" applyProtection="0">
      <alignment horizontal="center" vertical="center"/>
    </xf>
    <xf numFmtId="49" fontId="3" fillId="30" borderId="20" applyNumberFormat="1" applyFont="1" applyFill="1" applyBorder="1" applyAlignment="1" applyProtection="0">
      <alignment vertical="center"/>
    </xf>
    <xf numFmtId="0" fontId="23" fillId="2" borderId="12" applyNumberFormat="0" applyFont="1" applyFill="1" applyBorder="1" applyAlignment="1" applyProtection="0">
      <alignment horizontal="left" vertical="top" wrapText="1"/>
    </xf>
    <xf numFmtId="0" fontId="18" fillId="2" borderId="12" applyNumberFormat="0" applyFont="1" applyFill="1" applyBorder="1" applyAlignment="1" applyProtection="0">
      <alignment horizontal="left" vertical="center" wrapText="1"/>
    </xf>
    <xf numFmtId="0" fontId="17" fillId="2" borderId="12" applyNumberFormat="0" applyFont="1" applyFill="1" applyBorder="1" applyAlignment="1" applyProtection="0">
      <alignment horizontal="center" vertical="center"/>
    </xf>
    <xf numFmtId="0" fontId="3" fillId="2" borderId="12" applyNumberFormat="0" applyFont="1" applyFill="1" applyBorder="1" applyAlignment="1" applyProtection="0">
      <alignment vertical="center"/>
    </xf>
    <xf numFmtId="1" fontId="3" fillId="2" borderId="12" applyNumberFormat="1" applyFont="1" applyFill="1" applyBorder="1" applyAlignment="1" applyProtection="0">
      <alignment horizontal="center" vertical="center"/>
    </xf>
    <xf numFmtId="0" fontId="11" fillId="2" borderId="2" applyNumberFormat="0" applyFont="1" applyFill="1" applyBorder="1" applyAlignment="1" applyProtection="0">
      <alignment vertical="center"/>
    </xf>
    <xf numFmtId="0" fontId="18" fillId="2" borderId="2" applyNumberFormat="0" applyFont="1" applyFill="1" applyBorder="1" applyAlignment="1" applyProtection="0">
      <alignment horizontal="left" vertical="center" wrapText="1"/>
    </xf>
    <xf numFmtId="0" fontId="17" fillId="2" borderId="2" applyNumberFormat="0" applyFont="1" applyFill="1" applyBorder="1" applyAlignment="1" applyProtection="0">
      <alignment horizontal="center" vertical="center"/>
    </xf>
    <xf numFmtId="0" fontId="3" fillId="2" borderId="2" applyNumberFormat="0" applyFont="1" applyFill="1" applyBorder="1" applyAlignment="1" applyProtection="0">
      <alignment vertical="center"/>
    </xf>
    <xf numFmtId="1" fontId="3" fillId="2" borderId="2" applyNumberFormat="1" applyFont="1" applyFill="1" applyBorder="1" applyAlignment="1" applyProtection="0">
      <alignment horizontal="center" vertical="center"/>
    </xf>
    <xf numFmtId="60" fontId="3" fillId="2" borderId="2" applyNumberFormat="1" applyFont="1" applyFill="1" applyBorder="1" applyAlignment="1" applyProtection="0">
      <alignment horizontal="center" vertical="center"/>
    </xf>
    <xf numFmtId="61" fontId="3" fillId="2" borderId="2" applyNumberFormat="1" applyFont="1" applyFill="1" applyBorder="1" applyAlignment="1" applyProtection="0">
      <alignment horizontal="right" vertical="center"/>
    </xf>
    <xf numFmtId="61" fontId="3" fillId="2" borderId="6" applyNumberFormat="1" applyFont="1" applyFill="1" applyBorder="1" applyAlignment="1" applyProtection="0">
      <alignment horizontal="right" vertical="center"/>
    </xf>
    <xf numFmtId="49" fontId="14" fillId="29" borderId="19" applyNumberFormat="1" applyFont="1" applyFill="1" applyBorder="1" applyAlignment="1" applyProtection="0">
      <alignment vertical="bottom"/>
    </xf>
    <xf numFmtId="0" fontId="24" fillId="29" borderId="15" applyNumberFormat="0" applyFont="1" applyFill="1" applyBorder="1" applyAlignment="1" applyProtection="0">
      <alignment vertical="bottom"/>
    </xf>
    <xf numFmtId="0" fontId="24" fillId="29" borderId="15" applyNumberFormat="0" applyFont="1" applyFill="1" applyBorder="1" applyAlignment="1" applyProtection="0">
      <alignment horizontal="center" vertical="bottom"/>
    </xf>
    <xf numFmtId="0" fontId="24" fillId="29" borderId="20" applyNumberFormat="0" applyFont="1" applyFill="1" applyBorder="1" applyAlignment="1" applyProtection="0">
      <alignment vertical="bottom"/>
    </xf>
    <xf numFmtId="0" fontId="0" fillId="28" borderId="21" applyNumberFormat="0" applyFont="1" applyFill="1" applyBorder="1" applyAlignment="1" applyProtection="0">
      <alignment vertical="bottom"/>
    </xf>
    <xf numFmtId="49" fontId="25" fillId="46" borderId="19" applyNumberFormat="1" applyFont="1" applyFill="1" applyBorder="1" applyAlignment="1" applyProtection="0">
      <alignment vertical="bottom"/>
    </xf>
    <xf numFmtId="0" fontId="25" fillId="46" borderId="15" applyNumberFormat="0" applyFont="1" applyFill="1" applyBorder="1" applyAlignment="1" applyProtection="0">
      <alignment vertical="bottom"/>
    </xf>
    <xf numFmtId="0" fontId="12" fillId="46" borderId="15" applyNumberFormat="0" applyFont="1" applyFill="1" applyBorder="1" applyAlignment="1" applyProtection="0">
      <alignment vertical="bottom"/>
    </xf>
    <xf numFmtId="0" fontId="24" fillId="46" borderId="15" applyNumberFormat="0" applyFont="1" applyFill="1" applyBorder="1" applyAlignment="1" applyProtection="0">
      <alignment vertical="bottom"/>
    </xf>
    <xf numFmtId="1" fontId="13" fillId="46" borderId="15" applyNumberFormat="1" applyFont="1" applyFill="1" applyBorder="1" applyAlignment="1" applyProtection="0">
      <alignment horizontal="center" vertical="bottom"/>
    </xf>
    <xf numFmtId="0" fontId="24" fillId="46" borderId="15" applyNumberFormat="0" applyFont="1" applyFill="1" applyBorder="1" applyAlignment="1" applyProtection="0">
      <alignment horizontal="center" vertical="bottom"/>
    </xf>
    <xf numFmtId="0" fontId="24" fillId="46" borderId="20" applyNumberFormat="0" applyFont="1" applyFill="1" applyBorder="1" applyAlignment="1" applyProtection="0">
      <alignment vertical="bottom"/>
    </xf>
    <xf numFmtId="0" fontId="0" fillId="28" borderId="4" applyNumberFormat="0" applyFont="1" applyFill="1" applyBorder="1" applyAlignment="1" applyProtection="0">
      <alignment vertical="bottom"/>
    </xf>
    <xf numFmtId="0" fontId="15" fillId="29" borderId="4" applyNumberFormat="0" applyFont="1" applyFill="1" applyBorder="1" applyAlignment="1" applyProtection="0">
      <alignment horizontal="center" vertical="bottom"/>
    </xf>
    <xf numFmtId="0" fontId="16" fillId="30" borderId="4" applyNumberFormat="0" applyFont="1" applyFill="1" applyBorder="1" applyAlignment="1" applyProtection="0">
      <alignment horizontal="left" vertical="center" wrapText="1"/>
    </xf>
    <xf numFmtId="62" fontId="26" fillId="45" borderId="4" applyNumberFormat="1" applyFont="1" applyFill="1" applyBorder="1" applyAlignment="1" applyProtection="0">
      <alignment vertical="top"/>
    </xf>
    <xf numFmtId="0" fontId="16" fillId="30" borderId="4" applyNumberFormat="0" applyFont="1" applyFill="1" applyBorder="1" applyAlignment="1" applyProtection="0">
      <alignment vertical="center"/>
    </xf>
    <xf numFmtId="49" fontId="18" fillId="44" borderId="4" applyNumberFormat="1" applyFont="1" applyFill="1" applyBorder="1" applyAlignment="1" applyProtection="0">
      <alignment vertical="center"/>
    </xf>
    <xf numFmtId="49" fontId="16" fillId="45" borderId="4" applyNumberFormat="1" applyFont="1" applyFill="1" applyBorder="1" applyAlignment="1" applyProtection="0">
      <alignment horizontal="left" vertical="top"/>
    </xf>
    <xf numFmtId="0" fontId="16" fillId="45" borderId="19" applyNumberFormat="0" applyFont="1" applyFill="1" applyBorder="1" applyAlignment="1" applyProtection="0">
      <alignment horizontal="left" vertical="top"/>
    </xf>
    <xf numFmtId="0" fontId="11" fillId="30" borderId="20" applyNumberFormat="0" applyFont="1" applyFill="1" applyBorder="1" applyAlignment="1" applyProtection="0">
      <alignment vertical="center"/>
    </xf>
    <xf numFmtId="0" fontId="3" fillId="30" borderId="4" applyNumberFormat="0" applyFont="1" applyFill="1" applyBorder="1" applyAlignment="1" applyProtection="0">
      <alignment vertical="center"/>
    </xf>
    <xf numFmtId="0" fontId="16" fillId="45" borderId="4" applyNumberFormat="0" applyFont="1" applyFill="1" applyBorder="1" applyAlignment="1" applyProtection="0">
      <alignment horizontal="left" vertical="top"/>
    </xf>
    <xf numFmtId="0" fontId="16" fillId="45" borderId="19" applyNumberFormat="0" applyFont="1" applyFill="1" applyBorder="1" applyAlignment="1" applyProtection="0">
      <alignment horizontal="left" vertical="top" wrapText="1"/>
    </xf>
    <xf numFmtId="0" fontId="0" fillId="2" borderId="22" applyNumberFormat="0" applyFont="1" applyFill="1" applyBorder="1" applyAlignment="1" applyProtection="0">
      <alignment vertical="bottom"/>
    </xf>
    <xf numFmtId="0" fontId="0" fillId="2" borderId="22" applyNumberFormat="0" applyFont="1" applyFill="1" applyBorder="1" applyAlignment="1" applyProtection="0">
      <alignment vertical="top"/>
    </xf>
    <xf numFmtId="1" fontId="0" fillId="2" borderId="22" applyNumberFormat="1" applyFont="1" applyFill="1" applyBorder="1" applyAlignment="1" applyProtection="0">
      <alignment vertical="bottom"/>
    </xf>
    <xf numFmtId="59" fontId="0" fillId="2" borderId="22" applyNumberFormat="1" applyFont="1" applyFill="1" applyBorder="1" applyAlignment="1" applyProtection="0">
      <alignment vertical="center"/>
    </xf>
    <xf numFmtId="60" fontId="0" fillId="2" borderId="22" applyNumberFormat="1" applyFont="1" applyFill="1" applyBorder="1" applyAlignment="1" applyProtection="0">
      <alignment vertical="center"/>
    </xf>
    <xf numFmtId="61" fontId="0" fillId="2" borderId="22" applyNumberFormat="1" applyFont="1" applyFill="1" applyBorder="1" applyAlignment="1" applyProtection="0">
      <alignment vertical="center"/>
    </xf>
    <xf numFmtId="0" fontId="11" fillId="30" borderId="14" applyNumberFormat="0" applyFont="1" applyFill="1" applyBorder="1" applyAlignment="1" applyProtection="0">
      <alignment vertical="bottom"/>
    </xf>
    <xf numFmtId="0" fontId="11" fillId="30" borderId="15" applyNumberFormat="0" applyFont="1" applyFill="1" applyBorder="1" applyAlignment="1" applyProtection="0">
      <alignment vertical="bottom"/>
    </xf>
    <xf numFmtId="0" fontId="11" fillId="30" borderId="15" applyNumberFormat="0" applyFont="1" applyFill="1" applyBorder="1" applyAlignment="1" applyProtection="0">
      <alignment horizontal="center" vertical="bottom"/>
    </xf>
    <xf numFmtId="0" fontId="3" fillId="30" borderId="15" applyNumberFormat="0" applyFont="1" applyFill="1" applyBorder="1" applyAlignment="1" applyProtection="0">
      <alignment vertical="top"/>
    </xf>
    <xf numFmtId="0" fontId="11" fillId="30" borderId="15" applyNumberFormat="0" applyFont="1" applyFill="1" applyBorder="1" applyAlignment="1" applyProtection="0">
      <alignment vertical="center"/>
    </xf>
    <xf numFmtId="49" fontId="11" fillId="30" borderId="15" applyNumberFormat="1" applyFont="1" applyFill="1" applyBorder="1" applyAlignment="1" applyProtection="0">
      <alignment vertical="center"/>
    </xf>
    <xf numFmtId="1" fontId="11" fillId="30" borderId="15" applyNumberFormat="1" applyFont="1" applyFill="1" applyBorder="1" applyAlignment="1" applyProtection="0">
      <alignment horizontal="center" vertical="center"/>
    </xf>
    <xf numFmtId="49" fontId="11" fillId="30" borderId="15" applyNumberFormat="1" applyFont="1" applyFill="1" applyBorder="1" applyAlignment="1" applyProtection="0">
      <alignment horizontal="center" vertical="center"/>
    </xf>
    <xf numFmtId="60" fontId="11" fillId="30" borderId="15" applyNumberFormat="1" applyFont="1" applyFill="1" applyBorder="1" applyAlignment="1" applyProtection="0">
      <alignment horizontal="center" vertical="center"/>
    </xf>
    <xf numFmtId="61" fontId="3" fillId="30" borderId="15" applyNumberFormat="1" applyFont="1" applyFill="1" applyBorder="1" applyAlignment="1" applyProtection="0">
      <alignment horizontal="right" vertical="center"/>
    </xf>
    <xf numFmtId="61" fontId="0" fillId="27" borderId="15" applyNumberFormat="1" applyFont="1" applyFill="1" applyBorder="1" applyAlignment="1" applyProtection="0">
      <alignment horizontal="right" vertical="center"/>
    </xf>
    <xf numFmtId="0" fontId="0" fillId="2" borderId="23" applyNumberFormat="0" applyFont="1" applyFill="1" applyBorder="1" applyAlignment="1" applyProtection="0">
      <alignment vertical="bottom"/>
    </xf>
    <xf numFmtId="49" fontId="27" fillId="28" borderId="4" applyNumberFormat="1" applyFont="1" applyFill="1" applyBorder="1" applyAlignment="1" applyProtection="0">
      <alignment horizontal="center" vertical="center"/>
    </xf>
    <xf numFmtId="1" fontId="0" fillId="28" borderId="4" applyNumberFormat="1" applyFont="1" applyFill="1" applyBorder="1" applyAlignment="1" applyProtection="0">
      <alignment horizontal="center" vertical="center"/>
    </xf>
    <xf numFmtId="3" fontId="0" fillId="47" borderId="4" applyNumberFormat="1" applyFont="1" applyFill="1" applyBorder="1" applyAlignment="1" applyProtection="0">
      <alignment vertical="center"/>
    </xf>
    <xf numFmtId="1" fontId="3" fillId="30" borderId="15" applyNumberFormat="1" applyFont="1" applyFill="1" applyBorder="1" applyAlignment="1" applyProtection="0">
      <alignment horizontal="center" vertical="bottom"/>
    </xf>
    <xf numFmtId="1" fontId="3" fillId="30" borderId="15" applyNumberFormat="1" applyFont="1" applyFill="1" applyBorder="1" applyAlignment="1" applyProtection="0">
      <alignment horizontal="center" vertical="center"/>
    </xf>
    <xf numFmtId="61" fontId="3" fillId="30" borderId="15" applyNumberFormat="1" applyFont="1" applyFill="1" applyBorder="1" applyAlignment="1" applyProtection="0">
      <alignment horizontal="center" vertical="center"/>
    </xf>
    <xf numFmtId="61" fontId="3" fillId="30" borderId="15" applyNumberFormat="1" applyFont="1" applyFill="1" applyBorder="1" applyAlignment="1" applyProtection="0">
      <alignment horizontal="left" vertical="center"/>
    </xf>
    <xf numFmtId="9" fontId="3" fillId="30" borderId="15" applyNumberFormat="1" applyFont="1" applyFill="1" applyBorder="1" applyAlignment="1" applyProtection="0">
      <alignment horizontal="right" vertical="center"/>
    </xf>
    <xf numFmtId="63" fontId="3" fillId="30" borderId="15" applyNumberFormat="1" applyFont="1" applyFill="1" applyBorder="1" applyAlignment="1" applyProtection="0">
      <alignment horizontal="right" vertical="center"/>
    </xf>
    <xf numFmtId="49" fontId="27" fillId="29" borderId="4" applyNumberFormat="1" applyFont="1" applyFill="1" applyBorder="1" applyAlignment="1" applyProtection="0">
      <alignment horizontal="center" vertical="center"/>
    </xf>
    <xf numFmtId="49" fontId="28" fillId="29" borderId="4" applyNumberFormat="1" applyFont="1" applyFill="1" applyBorder="1" applyAlignment="1" applyProtection="0">
      <alignment horizontal="center" vertical="center"/>
    </xf>
    <xf numFmtId="49" fontId="15" fillId="27" borderId="4" applyNumberFormat="1" applyFont="1" applyFill="1" applyBorder="1" applyAlignment="1" applyProtection="0">
      <alignment horizontal="center" vertical="center"/>
    </xf>
    <xf numFmtId="0" fontId="0" fillId="30" borderId="14" applyNumberFormat="0" applyFont="1" applyFill="1" applyBorder="1" applyAlignment="1" applyProtection="0">
      <alignment vertical="bottom"/>
    </xf>
    <xf numFmtId="0" fontId="0" fillId="30" borderId="15" applyNumberFormat="0" applyFont="1" applyFill="1" applyBorder="1" applyAlignment="1" applyProtection="0">
      <alignment vertical="bottom"/>
    </xf>
    <xf numFmtId="0" fontId="0" fillId="30" borderId="15" applyNumberFormat="0" applyFont="1" applyFill="1" applyBorder="1" applyAlignment="1" applyProtection="0">
      <alignment vertical="top"/>
    </xf>
    <xf numFmtId="1" fontId="0" fillId="30" borderId="15" applyNumberFormat="1" applyFont="1" applyFill="1" applyBorder="1" applyAlignment="1" applyProtection="0">
      <alignment vertical="bottom"/>
    </xf>
    <xf numFmtId="59" fontId="0" fillId="47" borderId="15" applyNumberFormat="1" applyFont="1" applyFill="1" applyBorder="1" applyAlignment="1" applyProtection="0">
      <alignment vertical="center"/>
    </xf>
    <xf numFmtId="49" fontId="11" fillId="47" borderId="15" applyNumberFormat="1" applyFont="1" applyFill="1" applyBorder="1" applyAlignment="1" applyProtection="0">
      <alignment horizontal="right" vertical="center"/>
    </xf>
    <xf numFmtId="61" fontId="11" fillId="47" borderId="15" applyNumberFormat="1" applyFont="1" applyFill="1" applyBorder="1" applyAlignment="1" applyProtection="0">
      <alignment horizontal="right" vertical="center"/>
    </xf>
    <xf numFmtId="61" fontId="0" fillId="27" borderId="15" applyNumberFormat="1" applyFont="1" applyFill="1" applyBorder="1" applyAlignment="1" applyProtection="0">
      <alignment vertical="center"/>
    </xf>
    <xf numFmtId="49" fontId="27" fillId="48" borderId="4" applyNumberFormat="1" applyFont="1" applyFill="1" applyBorder="1" applyAlignment="1" applyProtection="0">
      <alignment horizontal="center" vertical="center"/>
    </xf>
    <xf numFmtId="62" fontId="3" fillId="48" borderId="4" applyNumberFormat="1" applyFont="1" applyFill="1" applyBorder="1" applyAlignment="1" applyProtection="0">
      <alignment horizontal="center" vertical="center"/>
    </xf>
    <xf numFmtId="62" fontId="0" fillId="47" borderId="4" applyNumberFormat="1" applyFont="1" applyFill="1" applyBorder="1" applyAlignment="1" applyProtection="0">
      <alignment vertical="center"/>
    </xf>
    <xf numFmtId="0" fontId="0" fillId="2" borderId="12" applyNumberFormat="0" applyFont="1" applyFill="1" applyBorder="1" applyAlignment="1" applyProtection="0">
      <alignment vertical="bottom"/>
    </xf>
    <xf numFmtId="0" fontId="0" fillId="2" borderId="12" applyNumberFormat="0" applyFont="1" applyFill="1" applyBorder="1" applyAlignment="1" applyProtection="0">
      <alignment vertical="top"/>
    </xf>
    <xf numFmtId="0" fontId="0" fillId="2" borderId="12" applyNumberFormat="0" applyFont="1" applyFill="1" applyBorder="1" applyAlignment="1" applyProtection="0">
      <alignment vertical="center"/>
    </xf>
    <xf numFmtId="0" fontId="0" fillId="2" borderId="1" applyNumberFormat="0" applyFont="1" applyFill="1" applyBorder="1" applyAlignment="1" applyProtection="0">
      <alignment vertical="top"/>
    </xf>
    <xf numFmtId="49" fontId="0" fillId="2" borderId="1" applyNumberFormat="1" applyFont="1" applyFill="1" applyBorder="1" applyAlignment="1" applyProtection="0">
      <alignment vertical="center"/>
    </xf>
    <xf numFmtId="60" fontId="3" fillId="2" borderId="1" applyNumberFormat="1" applyFont="1" applyFill="1" applyBorder="1" applyAlignment="1" applyProtection="0">
      <alignment horizontal="center" vertical="center"/>
    </xf>
    <xf numFmtId="49" fontId="0" fillId="2" borderId="1" applyNumberFormat="1" applyFont="1" applyFill="1" applyBorder="1" applyAlignment="1" applyProtection="0">
      <alignment vertical="top"/>
    </xf>
    <xf numFmtId="61" fontId="3" fillId="2" borderId="1" applyNumberFormat="1" applyFont="1" applyFill="1" applyBorder="1" applyAlignment="1" applyProtection="0">
      <alignment horizontal="right" vertical="center"/>
    </xf>
    <xf numFmtId="0" fontId="0" applyNumberFormat="1" applyFont="1" applyFill="0" applyBorder="0" applyAlignment="1" applyProtection="0">
      <alignment vertical="bottom"/>
    </xf>
    <xf numFmtId="49" fontId="7" fillId="21" borderId="4" applyNumberFormat="1" applyFont="1" applyFill="1" applyBorder="1" applyAlignment="1" applyProtection="0">
      <alignment horizontal="center" vertical="bottom"/>
    </xf>
    <xf numFmtId="49" fontId="11" fillId="14" borderId="4" applyNumberFormat="1" applyFont="1" applyFill="1" applyBorder="1" applyAlignment="1" applyProtection="0">
      <alignment horizontal="center" vertical="center" wrapText="1"/>
    </xf>
    <xf numFmtId="49" fontId="11" fillId="12" borderId="4" applyNumberFormat="1" applyFont="1" applyFill="1" applyBorder="1" applyAlignment="1" applyProtection="0">
      <alignment horizontal="center" vertical="center" wrapText="1"/>
    </xf>
    <xf numFmtId="49" fontId="11" fillId="49" borderId="4" applyNumberFormat="1" applyFont="1" applyFill="1" applyBorder="1" applyAlignment="1" applyProtection="0">
      <alignment horizontal="center" vertical="center" wrapText="1"/>
    </xf>
    <xf numFmtId="49" fontId="11" fillId="15" borderId="4" applyNumberFormat="1" applyFont="1" applyFill="1" applyBorder="1" applyAlignment="1" applyProtection="0">
      <alignment horizontal="center" vertical="center" wrapText="1"/>
    </xf>
    <xf numFmtId="49" fontId="11" fillId="47" borderId="4" applyNumberFormat="1" applyFont="1" applyFill="1" applyBorder="1" applyAlignment="1" applyProtection="0">
      <alignment horizontal="center" vertical="center" wrapText="1"/>
    </xf>
    <xf numFmtId="49" fontId="11" fillId="50" borderId="4" applyNumberFormat="1" applyFont="1" applyFill="1" applyBorder="1" applyAlignment="1" applyProtection="0">
      <alignment horizontal="center" vertical="center" wrapText="1"/>
    </xf>
    <xf numFmtId="49" fontId="11" fillId="22" borderId="4" applyNumberFormat="1" applyFont="1" applyFill="1" applyBorder="1" applyAlignment="1" applyProtection="0">
      <alignment horizontal="center" vertical="center" wrapText="1"/>
    </xf>
    <xf numFmtId="49" fontId="11" fillId="2" borderId="4" applyNumberFormat="1" applyFont="1" applyFill="1" applyBorder="1" applyAlignment="1" applyProtection="0">
      <alignment horizontal="center" vertical="bottom"/>
    </xf>
    <xf numFmtId="49" fontId="29" fillId="20" borderId="4" applyNumberFormat="1" applyFont="1" applyFill="1" applyBorder="1" applyAlignment="1" applyProtection="0">
      <alignment horizontal="center" vertical="center" wrapText="1"/>
    </xf>
    <xf numFmtId="49" fontId="29" fillId="51" borderId="4" applyNumberFormat="1" applyFont="1" applyFill="1" applyBorder="1" applyAlignment="1" applyProtection="0">
      <alignment horizontal="center" vertical="center" wrapText="1"/>
    </xf>
    <xf numFmtId="49" fontId="29" fillId="52" borderId="4" applyNumberFormat="1" applyFont="1" applyFill="1" applyBorder="1" applyAlignment="1" applyProtection="0">
      <alignment horizontal="center" vertical="center" wrapText="1"/>
    </xf>
    <xf numFmtId="49" fontId="29" fillId="53" borderId="4" applyNumberFormat="1" applyFont="1" applyFill="1" applyBorder="1" applyAlignment="1" applyProtection="0">
      <alignment horizontal="center" vertical="center" wrapText="1"/>
    </xf>
    <xf numFmtId="49" fontId="3" fillId="2" borderId="12" applyNumberFormat="1" applyFont="1" applyFill="1" applyBorder="1" applyAlignment="1" applyProtection="0">
      <alignment horizontal="center" vertical="bottom"/>
    </xf>
    <xf numFmtId="0" fontId="0" fillId="2" borderId="24" applyNumberFormat="0" applyFont="1" applyFill="1" applyBorder="1" applyAlignment="1" applyProtection="0">
      <alignment vertical="bottom"/>
    </xf>
    <xf numFmtId="49" fontId="30" fillId="29" borderId="19" applyNumberFormat="1" applyFont="1" applyFill="1" applyBorder="1" applyAlignment="1" applyProtection="0">
      <alignment vertical="bottom"/>
    </xf>
    <xf numFmtId="0" fontId="12" fillId="29" borderId="20" applyNumberFormat="0" applyFont="1" applyFill="1" applyBorder="1" applyAlignment="1" applyProtection="0">
      <alignment vertical="bottom"/>
    </xf>
    <xf numFmtId="49" fontId="18" fillId="12" borderId="25" applyNumberFormat="1" applyFont="1" applyFill="1" applyBorder="1" applyAlignment="1" applyProtection="0">
      <alignment vertical="bottom"/>
    </xf>
    <xf numFmtId="49" fontId="16" fillId="30" borderId="4" applyNumberFormat="1" applyFont="1" applyFill="1" applyBorder="1" applyAlignment="1" applyProtection="0">
      <alignment vertical="bottom"/>
    </xf>
    <xf numFmtId="0" fontId="17" fillId="30" borderId="4" applyNumberFormat="0" applyFont="1" applyFill="1" applyBorder="1" applyAlignment="1" applyProtection="0">
      <alignment horizontal="center" vertical="bottom"/>
    </xf>
    <xf numFmtId="49" fontId="18" fillId="30" borderId="4" applyNumberFormat="1" applyFont="1" applyFill="1" applyBorder="1" applyAlignment="1" applyProtection="0">
      <alignment horizontal="center" vertical="top"/>
    </xf>
    <xf numFmtId="0" fontId="18" fillId="54" borderId="4" applyNumberFormat="0" applyFont="1" applyFill="1" applyBorder="1" applyAlignment="1" applyProtection="0">
      <alignment vertical="bottom"/>
    </xf>
    <xf numFmtId="0" fontId="18" fillId="40" borderId="4" applyNumberFormat="0" applyFont="1" applyFill="1" applyBorder="1" applyAlignment="1" applyProtection="0">
      <alignment vertical="bottom"/>
    </xf>
    <xf numFmtId="0" fontId="18" fillId="34" borderId="4" applyNumberFormat="0" applyFont="1" applyFill="1" applyBorder="1" applyAlignment="1" applyProtection="0">
      <alignment vertical="bottom"/>
    </xf>
    <xf numFmtId="0" fontId="18" fillId="44" borderId="4" applyNumberFormat="0" applyFont="1" applyFill="1" applyBorder="1" applyAlignment="1" applyProtection="0">
      <alignment vertical="bottom"/>
    </xf>
    <xf numFmtId="0" fontId="18" fillId="27" borderId="4" applyNumberFormat="0" applyFont="1" applyFill="1" applyBorder="1" applyAlignment="1" applyProtection="0">
      <alignment vertical="bottom"/>
    </xf>
    <xf numFmtId="0" fontId="18" fillId="29" borderId="4" applyNumberFormat="0" applyFont="1" applyFill="1" applyBorder="1" applyAlignment="1" applyProtection="0">
      <alignment vertical="bottom"/>
    </xf>
    <xf numFmtId="0" fontId="18" fillId="35" borderId="4" applyNumberFormat="0" applyFont="1" applyFill="1" applyBorder="1" applyAlignment="1" applyProtection="0">
      <alignment vertical="bottom"/>
    </xf>
    <xf numFmtId="0" fontId="18" fillId="10" borderId="4" applyNumberFormat="0" applyFont="1" applyFill="1" applyBorder="1" applyAlignment="1" applyProtection="0">
      <alignment vertical="bottom"/>
    </xf>
    <xf numFmtId="0" fontId="18" fillId="21" borderId="4" applyNumberFormat="0" applyFont="1" applyFill="1" applyBorder="1" applyAlignment="1" applyProtection="0">
      <alignment vertical="bottom"/>
    </xf>
    <xf numFmtId="0" fontId="18" fillId="28" borderId="4" applyNumberFormat="0" applyFont="1" applyFill="1" applyBorder="1" applyAlignment="1" applyProtection="0">
      <alignment vertical="bottom"/>
    </xf>
    <xf numFmtId="0" fontId="18" fillId="55" borderId="4" applyNumberFormat="0" applyFont="1" applyFill="1" applyBorder="1" applyAlignment="1" applyProtection="0">
      <alignment vertical="bottom"/>
    </xf>
    <xf numFmtId="0" fontId="18" fillId="56" borderId="4" applyNumberFormat="0" applyFont="1" applyFill="1" applyBorder="1" applyAlignment="1" applyProtection="0">
      <alignment vertical="bottom"/>
    </xf>
    <xf numFmtId="49" fontId="18" fillId="34" borderId="4" applyNumberFormat="1" applyFont="1" applyFill="1" applyBorder="1" applyAlignment="1" applyProtection="0">
      <alignment vertical="bottom"/>
    </xf>
    <xf numFmtId="49" fontId="18" fillId="24" borderId="4" applyNumberFormat="1" applyFont="1" applyFill="1" applyBorder="1" applyAlignment="1" applyProtection="0">
      <alignment vertical="bottom"/>
    </xf>
    <xf numFmtId="59" fontId="18" fillId="30" borderId="4" applyNumberFormat="1" applyFont="1" applyFill="1" applyBorder="1" applyAlignment="1" applyProtection="0">
      <alignment horizontal="center" vertical="center"/>
    </xf>
    <xf numFmtId="60" fontId="18" fillId="2" borderId="4" applyNumberFormat="1" applyFont="1" applyFill="1" applyBorder="1" applyAlignment="1" applyProtection="0">
      <alignment horizontal="center" vertical="center"/>
    </xf>
    <xf numFmtId="61" fontId="18" fillId="30" borderId="4" applyNumberFormat="1" applyFont="1" applyFill="1" applyBorder="1" applyAlignment="1" applyProtection="0">
      <alignment horizontal="right" vertical="center"/>
    </xf>
    <xf numFmtId="0" fontId="18" fillId="30" borderId="4" applyNumberFormat="0" applyFont="1" applyFill="1" applyBorder="1" applyAlignment="1" applyProtection="0">
      <alignment horizontal="center" vertical="top"/>
    </xf>
    <xf numFmtId="0" fontId="0" fillId="2" borderId="26" applyNumberFormat="0" applyFont="1" applyFill="1" applyBorder="1" applyAlignment="1" applyProtection="0">
      <alignment vertical="bottom"/>
    </xf>
    <xf numFmtId="0" fontId="18" fillId="2" borderId="8" applyNumberFormat="0" applyFont="1" applyFill="1" applyBorder="1" applyAlignment="1" applyProtection="0">
      <alignment vertical="bottom"/>
    </xf>
    <xf numFmtId="49" fontId="17" fillId="30" borderId="4" applyNumberFormat="1" applyFont="1" applyFill="1" applyBorder="1" applyAlignment="1" applyProtection="0">
      <alignment horizontal="center" vertical="bottom"/>
    </xf>
    <xf numFmtId="1" fontId="18" fillId="30" borderId="4" applyNumberFormat="1" applyFont="1" applyFill="1" applyBorder="1" applyAlignment="1" applyProtection="0">
      <alignment horizontal="center" vertical="bottom"/>
    </xf>
    <xf numFmtId="0" fontId="26" fillId="2" borderId="8" applyNumberFormat="0" applyFont="1" applyFill="1" applyBorder="1" applyAlignment="1" applyProtection="0">
      <alignment vertical="bottom"/>
    </xf>
    <xf numFmtId="0" fontId="31" fillId="29" borderId="15" applyNumberFormat="0" applyFont="1" applyFill="1" applyBorder="1" applyAlignment="1" applyProtection="0">
      <alignment vertical="bottom"/>
    </xf>
    <xf numFmtId="1" fontId="32" fillId="29" borderId="15" applyNumberFormat="1" applyFont="1" applyFill="1" applyBorder="1" applyAlignment="1" applyProtection="0">
      <alignment horizontal="center" vertical="bottom"/>
    </xf>
    <xf numFmtId="0" fontId="31" fillId="29" borderId="20" applyNumberFormat="0" applyFont="1" applyFill="1" applyBorder="1" applyAlignment="1" applyProtection="0">
      <alignment vertical="bottom"/>
    </xf>
    <xf numFmtId="0" fontId="18" fillId="2" borderId="17" applyNumberFormat="0" applyFont="1" applyFill="1" applyBorder="1" applyAlignment="1" applyProtection="0">
      <alignment vertical="bottom"/>
    </xf>
    <xf numFmtId="49" fontId="16" fillId="30" borderId="20" applyNumberFormat="1" applyFont="1" applyFill="1" applyBorder="1" applyAlignment="1" applyProtection="0">
      <alignment vertical="bottom"/>
    </xf>
    <xf numFmtId="61" fontId="3" fillId="27" borderId="27" applyNumberFormat="1" applyFont="1" applyFill="1" applyBorder="1" applyAlignment="1" applyProtection="0">
      <alignment horizontal="right" vertical="center"/>
    </xf>
    <xf numFmtId="61" fontId="3" fillId="2" borderId="28" applyNumberFormat="1" applyFont="1" applyFill="1" applyBorder="1" applyAlignment="1" applyProtection="0">
      <alignment horizontal="right" vertical="center"/>
    </xf>
    <xf numFmtId="61" fontId="3" fillId="27" borderId="29" applyNumberFormat="1" applyFont="1" applyFill="1" applyBorder="1" applyAlignment="1" applyProtection="0">
      <alignment horizontal="right" vertical="center"/>
    </xf>
    <xf numFmtId="61" fontId="3" fillId="2" borderId="30" applyNumberFormat="1" applyFont="1" applyFill="1" applyBorder="1" applyAlignment="1" applyProtection="0">
      <alignment horizontal="right" vertical="center"/>
    </xf>
    <xf numFmtId="0" fontId="26" fillId="2" borderId="1" applyNumberFormat="0" applyFont="1" applyFill="1" applyBorder="1" applyAlignment="1" applyProtection="0">
      <alignment vertical="bottom"/>
    </xf>
    <xf numFmtId="0" fontId="33" fillId="2" borderId="22" applyNumberFormat="0" applyFont="1" applyFill="1" applyBorder="1" applyAlignment="1" applyProtection="0">
      <alignment vertical="bottom"/>
    </xf>
    <xf numFmtId="0" fontId="34" fillId="2" borderId="22" applyNumberFormat="0" applyFont="1" applyFill="1" applyBorder="1" applyAlignment="1" applyProtection="0">
      <alignment horizontal="center" vertical="bottom"/>
    </xf>
    <xf numFmtId="0" fontId="35" fillId="2" borderId="22" applyNumberFormat="0" applyFont="1" applyFill="1" applyBorder="1" applyAlignment="1" applyProtection="0">
      <alignment horizontal="center" vertical="top"/>
    </xf>
    <xf numFmtId="0" fontId="35" fillId="2" borderId="22" applyNumberFormat="0" applyFont="1" applyFill="1" applyBorder="1" applyAlignment="1" applyProtection="0">
      <alignment vertical="bottom"/>
    </xf>
    <xf numFmtId="1" fontId="35" fillId="2" borderId="22" applyNumberFormat="1" applyFont="1" applyFill="1" applyBorder="1" applyAlignment="1" applyProtection="0">
      <alignment horizontal="center" vertical="bottom"/>
    </xf>
    <xf numFmtId="59" fontId="35" fillId="2" borderId="22" applyNumberFormat="1" applyFont="1" applyFill="1" applyBorder="1" applyAlignment="1" applyProtection="0">
      <alignment horizontal="center" vertical="center"/>
    </xf>
    <xf numFmtId="60" fontId="35" fillId="2" borderId="22" applyNumberFormat="1" applyFont="1" applyFill="1" applyBorder="1" applyAlignment="1" applyProtection="0">
      <alignment horizontal="center" vertical="center"/>
    </xf>
    <xf numFmtId="61" fontId="35" fillId="2" borderId="22" applyNumberFormat="1" applyFont="1" applyFill="1" applyBorder="1" applyAlignment="1" applyProtection="0">
      <alignment horizontal="right" vertical="center"/>
    </xf>
    <xf numFmtId="61" fontId="3" fillId="2" borderId="13" applyNumberFormat="1" applyFont="1" applyFill="1" applyBorder="1" applyAlignment="1" applyProtection="0">
      <alignment horizontal="right" vertical="center"/>
    </xf>
    <xf numFmtId="49" fontId="12" fillId="28" borderId="19" applyNumberFormat="1" applyFont="1" applyFill="1" applyBorder="1" applyAlignment="1" applyProtection="0">
      <alignment vertical="bottom"/>
    </xf>
    <xf numFmtId="0" fontId="12" fillId="28" borderId="20" applyNumberFormat="0" applyFont="1" applyFill="1" applyBorder="1" applyAlignment="1" applyProtection="0">
      <alignment vertical="bottom"/>
    </xf>
    <xf numFmtId="0" fontId="18" fillId="48" borderId="4" applyNumberFormat="0" applyFont="1" applyFill="1" applyBorder="1" applyAlignment="1" applyProtection="0">
      <alignment vertical="bottom"/>
    </xf>
    <xf numFmtId="0" fontId="18" fillId="52" borderId="4" applyNumberFormat="0" applyFont="1" applyFill="1" applyBorder="1" applyAlignment="1" applyProtection="0">
      <alignment vertical="bottom"/>
    </xf>
    <xf numFmtId="49" fontId="19" fillId="30" borderId="4" applyNumberFormat="1" applyFont="1" applyFill="1" applyBorder="1" applyAlignment="1" applyProtection="0">
      <alignment horizontal="center" vertical="bottom"/>
    </xf>
    <xf numFmtId="49" fontId="18" fillId="34" borderId="4" applyNumberFormat="1" applyFont="1" applyFill="1" applyBorder="1" applyAlignment="1" applyProtection="0">
      <alignment horizontal="left" vertical="bottom"/>
    </xf>
    <xf numFmtId="0" fontId="18" fillId="2" borderId="1" applyNumberFormat="0" applyFont="1" applyFill="1" applyBorder="1" applyAlignment="1" applyProtection="0">
      <alignment vertical="bottom"/>
    </xf>
    <xf numFmtId="0" fontId="18" fillId="2" borderId="22" applyNumberFormat="0" applyFont="1" applyFill="1" applyBorder="1" applyAlignment="1" applyProtection="0">
      <alignment vertical="bottom"/>
    </xf>
    <xf numFmtId="0" fontId="18" fillId="2" borderId="22" applyNumberFormat="0" applyFont="1" applyFill="1" applyBorder="1" applyAlignment="1" applyProtection="0">
      <alignment horizontal="center" vertical="bottom"/>
    </xf>
    <xf numFmtId="0" fontId="18" fillId="2" borderId="22" applyNumberFormat="0" applyFont="1" applyFill="1" applyBorder="1" applyAlignment="1" applyProtection="0">
      <alignment vertical="top"/>
    </xf>
    <xf numFmtId="1" fontId="18" fillId="2" borderId="22" applyNumberFormat="1" applyFont="1" applyFill="1" applyBorder="1" applyAlignment="1" applyProtection="0">
      <alignment horizontal="center" vertical="bottom"/>
    </xf>
    <xf numFmtId="59" fontId="18" fillId="2" borderId="22" applyNumberFormat="1" applyFont="1" applyFill="1" applyBorder="1" applyAlignment="1" applyProtection="0">
      <alignment horizontal="center" vertical="center"/>
    </xf>
    <xf numFmtId="60" fontId="18" fillId="2" borderId="22" applyNumberFormat="1" applyFont="1" applyFill="1" applyBorder="1" applyAlignment="1" applyProtection="0">
      <alignment horizontal="center" vertical="center"/>
    </xf>
    <xf numFmtId="61" fontId="18" fillId="2" borderId="22" applyNumberFormat="1" applyFont="1" applyFill="1" applyBorder="1" applyAlignment="1" applyProtection="0">
      <alignment horizontal="right" vertical="center"/>
    </xf>
    <xf numFmtId="61" fontId="9" fillId="2" borderId="2" applyNumberFormat="1" applyFont="1" applyFill="1" applyBorder="1" applyAlignment="1" applyProtection="0">
      <alignment horizontal="right" vertical="center"/>
    </xf>
    <xf numFmtId="0" fontId="9" fillId="2" borderId="1" applyNumberFormat="0" applyFont="1" applyFill="1" applyBorder="1" applyAlignment="1" applyProtection="0">
      <alignment vertical="bottom"/>
    </xf>
    <xf numFmtId="0" fontId="16" fillId="30" borderId="19" applyNumberFormat="0" applyFont="1" applyFill="1" applyBorder="1" applyAlignment="1" applyProtection="0">
      <alignment vertical="bottom"/>
    </xf>
    <xf numFmtId="0" fontId="16" fillId="30" borderId="15" applyNumberFormat="0" applyFont="1" applyFill="1" applyBorder="1" applyAlignment="1" applyProtection="0">
      <alignment horizontal="center" vertical="bottom"/>
    </xf>
    <xf numFmtId="49" fontId="16" fillId="30" borderId="15" applyNumberFormat="1" applyFont="1" applyFill="1" applyBorder="1" applyAlignment="1" applyProtection="0">
      <alignment vertical="center"/>
    </xf>
    <xf numFmtId="1" fontId="16" fillId="30" borderId="15" applyNumberFormat="1" applyFont="1" applyFill="1" applyBorder="1" applyAlignment="1" applyProtection="0">
      <alignment horizontal="center" vertical="center"/>
    </xf>
    <xf numFmtId="60" fontId="16" fillId="30" borderId="15" applyNumberFormat="1" applyFont="1" applyFill="1" applyBorder="1" applyAlignment="1" applyProtection="0">
      <alignment horizontal="center" vertical="center"/>
    </xf>
    <xf numFmtId="61" fontId="18" fillId="30" borderId="15" applyNumberFormat="1" applyFont="1" applyFill="1" applyBorder="1" applyAlignment="1" applyProtection="0">
      <alignment horizontal="right" vertical="center"/>
    </xf>
    <xf numFmtId="61" fontId="18" fillId="30" borderId="20" applyNumberFormat="1" applyFont="1" applyFill="1" applyBorder="1" applyAlignment="1" applyProtection="0">
      <alignment horizontal="right" vertical="center"/>
    </xf>
    <xf numFmtId="61" fontId="9" fillId="27" borderId="4" applyNumberFormat="1" applyFont="1" applyFill="1" applyBorder="1" applyAlignment="1" applyProtection="0">
      <alignment horizontal="right" vertical="center"/>
    </xf>
    <xf numFmtId="0" fontId="9" fillId="2" borderId="7" applyNumberFormat="0" applyFont="1" applyFill="1" applyBorder="1" applyAlignment="1" applyProtection="0">
      <alignment vertical="bottom"/>
    </xf>
    <xf numFmtId="0" fontId="18" fillId="30" borderId="19" applyNumberFormat="0" applyFont="1" applyFill="1" applyBorder="1" applyAlignment="1" applyProtection="0">
      <alignment vertical="bottom"/>
    </xf>
    <xf numFmtId="0" fontId="18" fillId="30" borderId="15" applyNumberFormat="0" applyFont="1" applyFill="1" applyBorder="1" applyAlignment="1" applyProtection="0">
      <alignment horizontal="center" vertical="bottom"/>
    </xf>
    <xf numFmtId="0" fontId="18" fillId="30" borderId="15" applyNumberFormat="0" applyFont="1" applyFill="1" applyBorder="1" applyAlignment="1" applyProtection="0">
      <alignment vertical="top"/>
    </xf>
    <xf numFmtId="1" fontId="18" fillId="30" borderId="15" applyNumberFormat="1" applyFont="1" applyFill="1" applyBorder="1" applyAlignment="1" applyProtection="0">
      <alignment horizontal="center" vertical="bottom"/>
    </xf>
    <xf numFmtId="59" fontId="18" fillId="47" borderId="15" applyNumberFormat="1" applyFont="1" applyFill="1" applyBorder="1" applyAlignment="1" applyProtection="0">
      <alignment horizontal="center" vertical="center"/>
    </xf>
    <xf numFmtId="49" fontId="16" fillId="47" borderId="15" applyNumberFormat="1" applyFont="1" applyFill="1" applyBorder="1" applyAlignment="1" applyProtection="0">
      <alignment horizontal="right" vertical="center"/>
    </xf>
    <xf numFmtId="61" fontId="16" fillId="47" borderId="15" applyNumberFormat="1" applyFont="1" applyFill="1" applyBorder="1" applyAlignment="1" applyProtection="0">
      <alignment horizontal="right" vertical="center"/>
    </xf>
    <xf numFmtId="61" fontId="16" fillId="47" borderId="20" applyNumberFormat="1" applyFont="1" applyFill="1" applyBorder="1" applyAlignment="1" applyProtection="0">
      <alignment horizontal="right" vertical="center"/>
    </xf>
    <xf numFmtId="0" fontId="8" fillId="2" borderId="12" applyNumberFormat="0" applyFont="1" applyFill="1" applyBorder="1" applyAlignment="1" applyProtection="0">
      <alignment vertical="center"/>
    </xf>
    <xf numFmtId="0" fontId="9" fillId="2" borderId="12" applyNumberFormat="0" applyFont="1" applyFill="1" applyBorder="1" applyAlignment="1" applyProtection="0">
      <alignment horizontal="center" vertical="bottom"/>
    </xf>
    <xf numFmtId="0" fontId="9" fillId="2" borderId="12" applyNumberFormat="0" applyFont="1" applyFill="1" applyBorder="1" applyAlignment="1" applyProtection="0">
      <alignment vertical="top"/>
    </xf>
    <xf numFmtId="1" fontId="9" fillId="2" borderId="12" applyNumberFormat="1" applyFont="1" applyFill="1" applyBorder="1" applyAlignment="1" applyProtection="0">
      <alignment horizontal="center" vertical="bottom"/>
    </xf>
    <xf numFmtId="1" fontId="9" fillId="2" borderId="31" applyNumberFormat="1" applyFont="1" applyFill="1" applyBorder="1" applyAlignment="1" applyProtection="0">
      <alignment horizontal="center" vertical="bottom"/>
    </xf>
    <xf numFmtId="59" fontId="9" fillId="2" borderId="12" applyNumberFormat="1" applyFont="1" applyFill="1" applyBorder="1" applyAlignment="1" applyProtection="0">
      <alignment horizontal="center" vertical="center"/>
    </xf>
    <xf numFmtId="60" fontId="9" fillId="2" borderId="12" applyNumberFormat="1" applyFont="1" applyFill="1" applyBorder="1" applyAlignment="1" applyProtection="0">
      <alignment horizontal="center" vertical="center"/>
    </xf>
    <xf numFmtId="61" fontId="9" fillId="2" borderId="12" applyNumberFormat="1" applyFont="1" applyFill="1" applyBorder="1" applyAlignment="1" applyProtection="0">
      <alignment horizontal="right" vertical="center"/>
    </xf>
    <xf numFmtId="0" fontId="3" fillId="2" borderId="17" applyNumberFormat="0" applyFont="1" applyFill="1" applyBorder="1" applyAlignment="1" applyProtection="0">
      <alignment vertical="top"/>
    </xf>
    <xf numFmtId="1" fontId="16" fillId="30" borderId="32" applyNumberFormat="1" applyFont="1" applyFill="1" applyBorder="1" applyAlignment="1" applyProtection="0">
      <alignment horizontal="center" vertical="center"/>
    </xf>
    <xf numFmtId="1" fontId="16" fillId="30" borderId="10" applyNumberFormat="1" applyFont="1" applyFill="1" applyBorder="1" applyAlignment="1" applyProtection="0">
      <alignment horizontal="center" vertical="center"/>
    </xf>
    <xf numFmtId="1" fontId="3" fillId="2" borderId="11" applyNumberFormat="1" applyFont="1" applyFill="1" applyBorder="1" applyAlignment="1" applyProtection="0">
      <alignment horizontal="center" vertical="bottom"/>
    </xf>
    <xf numFmtId="1" fontId="3" fillId="2" borderId="1" applyNumberFormat="1" applyFont="1" applyFill="1" applyBorder="1" applyAlignment="1" applyProtection="0">
      <alignment horizontal="center" vertical="bottom"/>
    </xf>
    <xf numFmtId="59" fontId="3" fillId="2" borderId="17" applyNumberFormat="1" applyFont="1" applyFill="1" applyBorder="1" applyAlignment="1" applyProtection="0">
      <alignment horizontal="center" vertical="center"/>
    </xf>
    <xf numFmtId="49" fontId="16" fillId="30" borderId="32" applyNumberFormat="1" applyFont="1" applyFill="1" applyBorder="1" applyAlignment="1" applyProtection="0">
      <alignment horizontal="center" vertical="center"/>
    </xf>
    <xf numFmtId="60" fontId="3" fillId="2" borderId="11" applyNumberFormat="1" applyFont="1" applyFill="1" applyBorder="1" applyAlignment="1" applyProtection="0">
      <alignment horizontal="center" vertical="center"/>
    </xf>
    <xf numFmtId="0" fontId="0" fillId="2" borderId="13" applyNumberFormat="0" applyFont="1" applyFill="1" applyBorder="1" applyAlignment="1" applyProtection="0">
      <alignment vertical="bottom"/>
    </xf>
    <xf numFmtId="1" fontId="0" fillId="2" borderId="1" applyNumberFormat="1" applyFont="1" applyFill="1" applyBorder="1" applyAlignment="1" applyProtection="0">
      <alignment vertical="bottom"/>
    </xf>
    <xf numFmtId="59" fontId="0" fillId="2" borderId="1" applyNumberFormat="1" applyFont="1" applyFill="1" applyBorder="1" applyAlignment="1" applyProtection="0">
      <alignment vertical="center"/>
    </xf>
    <xf numFmtId="60" fontId="0" fillId="2" borderId="1" applyNumberFormat="1" applyFont="1" applyFill="1" applyBorder="1" applyAlignment="1" applyProtection="0">
      <alignment vertical="center"/>
    </xf>
    <xf numFmtId="0" fontId="0" applyNumberFormat="1" applyFont="1" applyFill="0" applyBorder="0" applyAlignment="1" applyProtection="0">
      <alignment vertical="bottom"/>
    </xf>
    <xf numFmtId="49" fontId="11" fillId="38" borderId="4" applyNumberFormat="1" applyFont="1" applyFill="1" applyBorder="1" applyAlignment="1" applyProtection="0">
      <alignment horizontal="center" vertical="center" wrapText="1"/>
    </xf>
    <xf numFmtId="49" fontId="11" fillId="30" borderId="19" applyNumberFormat="1" applyFont="1" applyFill="1" applyBorder="1" applyAlignment="1" applyProtection="0">
      <alignment vertical="bottom"/>
    </xf>
    <xf numFmtId="0" fontId="17" fillId="30" borderId="15" applyNumberFormat="0" applyFont="1" applyFill="1" applyBorder="1" applyAlignment="1" applyProtection="0">
      <alignment horizontal="center" vertical="bottom"/>
    </xf>
    <xf numFmtId="0" fontId="3" fillId="30" borderId="20" applyNumberFormat="0" applyFont="1" applyFill="1" applyBorder="1" applyAlignment="1" applyProtection="0">
      <alignment vertical="top"/>
    </xf>
    <xf numFmtId="0" fontId="3" fillId="38" borderId="4" applyNumberFormat="0" applyFont="1" applyFill="1" applyBorder="1" applyAlignment="1" applyProtection="0">
      <alignment vertical="bottom"/>
    </xf>
    <xf numFmtId="1" fontId="3" fillId="30" borderId="4" applyNumberFormat="1" applyFont="1" applyFill="1" applyBorder="1" applyAlignment="1" applyProtection="0">
      <alignment horizontal="center" vertical="bottom"/>
    </xf>
    <xf numFmtId="49" fontId="3" fillId="30" borderId="4" applyNumberFormat="1" applyFont="1" applyFill="1" applyBorder="1" applyAlignment="1" applyProtection="0">
      <alignment horizontal="center" vertical="bottom"/>
    </xf>
    <xf numFmtId="60" fontId="3" fillId="30" borderId="4" applyNumberFormat="1" applyFont="1" applyFill="1" applyBorder="1" applyAlignment="1" applyProtection="0">
      <alignment horizontal="center" vertical="center"/>
    </xf>
    <xf numFmtId="0" fontId="11" fillId="30" borderId="19" applyNumberFormat="0" applyFont="1" applyFill="1" applyBorder="1" applyAlignment="1" applyProtection="0">
      <alignment vertical="bottom"/>
    </xf>
    <xf numFmtId="0" fontId="12" fillId="28" borderId="33" applyNumberFormat="0" applyFont="1" applyFill="1" applyBorder="1" applyAlignment="1" applyProtection="0">
      <alignment vertical="bottom"/>
    </xf>
    <xf numFmtId="61" fontId="3" fillId="27" borderId="31" applyNumberFormat="1" applyFont="1" applyFill="1" applyBorder="1" applyAlignment="1" applyProtection="0">
      <alignment horizontal="right" vertical="center"/>
    </xf>
    <xf numFmtId="0" fontId="3" fillId="30" borderId="4" applyNumberFormat="0" applyFont="1" applyFill="1" applyBorder="1" applyAlignment="1" applyProtection="0">
      <alignment vertical="bottom"/>
    </xf>
    <xf numFmtId="49" fontId="3" fillId="30" borderId="20" applyNumberFormat="1" applyFont="1" applyFill="1" applyBorder="1" applyAlignment="1" applyProtection="0">
      <alignment vertical="top"/>
    </xf>
    <xf numFmtId="61" fontId="3" fillId="27" borderId="34" applyNumberFormat="1" applyFont="1" applyFill="1" applyBorder="1" applyAlignment="1" applyProtection="0">
      <alignment horizontal="right" vertical="center"/>
    </xf>
    <xf numFmtId="49" fontId="11" fillId="29" borderId="35" applyNumberFormat="1" applyFont="1" applyFill="1" applyBorder="1" applyAlignment="1" applyProtection="0">
      <alignment vertical="bottom"/>
    </xf>
    <xf numFmtId="0" fontId="0" fillId="29" borderId="36" applyNumberFormat="0" applyFont="1" applyFill="1" applyBorder="1" applyAlignment="1" applyProtection="0">
      <alignment vertical="bottom"/>
    </xf>
    <xf numFmtId="0" fontId="0" fillId="29" borderId="37" applyNumberFormat="0" applyFont="1" applyFill="1" applyBorder="1" applyAlignment="1" applyProtection="0">
      <alignment vertical="bottom"/>
    </xf>
    <xf numFmtId="49" fontId="11" fillId="29" borderId="38" applyNumberFormat="1" applyFont="1" applyFill="1" applyBorder="1" applyAlignment="1" applyProtection="0">
      <alignment vertical="bottom"/>
    </xf>
    <xf numFmtId="0" fontId="0" fillId="29" borderId="16" applyNumberFormat="0" applyFont="1" applyFill="1" applyBorder="1" applyAlignment="1" applyProtection="0">
      <alignment vertical="bottom"/>
    </xf>
    <xf numFmtId="0" fontId="0" fillId="29" borderId="39" applyNumberFormat="0" applyFont="1" applyFill="1" applyBorder="1" applyAlignment="1" applyProtection="0">
      <alignment vertical="bottom"/>
    </xf>
    <xf numFmtId="49" fontId="36" fillId="30" borderId="4" applyNumberFormat="1" applyFont="1" applyFill="1" applyBorder="1" applyAlignment="1" applyProtection="0">
      <alignment vertical="bottom"/>
    </xf>
    <xf numFmtId="0" fontId="17" fillId="30" borderId="19" applyNumberFormat="0" applyFont="1" applyFill="1" applyBorder="1" applyAlignment="1" applyProtection="0">
      <alignment horizontal="center" vertical="bottom"/>
    </xf>
    <xf numFmtId="0" fontId="3" fillId="30" borderId="4" applyNumberFormat="0" applyFont="1" applyFill="1" applyBorder="1" applyAlignment="1" applyProtection="0">
      <alignment horizontal="center" vertical="bottom"/>
    </xf>
    <xf numFmtId="49" fontId="36" fillId="57" borderId="4" applyNumberFormat="1" applyFont="1" applyFill="1" applyBorder="1" applyAlignment="1" applyProtection="0">
      <alignment vertical="bottom"/>
    </xf>
    <xf numFmtId="0" fontId="17" fillId="57" borderId="19" applyNumberFormat="0" applyFont="1" applyFill="1" applyBorder="1" applyAlignment="1" applyProtection="0">
      <alignment horizontal="center" vertical="bottom"/>
    </xf>
    <xf numFmtId="0" fontId="3" fillId="57" borderId="20" applyNumberFormat="0" applyFont="1" applyFill="1" applyBorder="1" applyAlignment="1" applyProtection="0">
      <alignment vertical="top"/>
    </xf>
    <xf numFmtId="0" fontId="3" fillId="57" borderId="4" applyNumberFormat="0" applyFont="1" applyFill="1" applyBorder="1" applyAlignment="1" applyProtection="0">
      <alignment horizontal="center" vertical="bottom"/>
    </xf>
    <xf numFmtId="1" fontId="3" fillId="57" borderId="4" applyNumberFormat="1" applyFont="1" applyFill="1" applyBorder="1" applyAlignment="1" applyProtection="0">
      <alignment horizontal="center" vertical="bottom"/>
    </xf>
    <xf numFmtId="59" fontId="3" fillId="57" borderId="4" applyNumberFormat="1" applyFont="1" applyFill="1" applyBorder="1" applyAlignment="1" applyProtection="0">
      <alignment horizontal="center" vertical="center"/>
    </xf>
    <xf numFmtId="60" fontId="3" fillId="57" borderId="4" applyNumberFormat="1" applyFont="1" applyFill="1" applyBorder="1" applyAlignment="1" applyProtection="0">
      <alignment horizontal="center" vertical="center"/>
    </xf>
    <xf numFmtId="61" fontId="3" fillId="57" borderId="4" applyNumberFormat="1" applyFont="1" applyFill="1" applyBorder="1" applyAlignment="1" applyProtection="0">
      <alignment horizontal="right" vertical="center"/>
    </xf>
    <xf numFmtId="0" fontId="0" fillId="2" borderId="40" applyNumberFormat="0" applyFont="1" applyFill="1" applyBorder="1" applyAlignment="1" applyProtection="0">
      <alignment vertical="center"/>
    </xf>
    <xf numFmtId="0" fontId="0" fillId="2" borderId="30" applyNumberFormat="0" applyFont="1" applyFill="1" applyBorder="1" applyAlignment="1" applyProtection="0">
      <alignment vertical="center"/>
    </xf>
    <xf numFmtId="0" fontId="0" fillId="2" borderId="41" applyNumberFormat="0" applyFont="1" applyFill="1" applyBorder="1" applyAlignment="1" applyProtection="0">
      <alignment vertical="center"/>
    </xf>
    <xf numFmtId="49" fontId="36" fillId="46" borderId="19" applyNumberFormat="1" applyFont="1" applyFill="1" applyBorder="1" applyAlignment="1" applyProtection="0">
      <alignment vertical="bottom"/>
    </xf>
    <xf numFmtId="0" fontId="17" fillId="46" borderId="15" applyNumberFormat="0" applyFont="1" applyFill="1" applyBorder="1" applyAlignment="1" applyProtection="0">
      <alignment horizontal="center" vertical="bottom"/>
    </xf>
    <xf numFmtId="0" fontId="3" fillId="46" borderId="15" applyNumberFormat="0" applyFont="1" applyFill="1" applyBorder="1" applyAlignment="1" applyProtection="0">
      <alignment vertical="top"/>
    </xf>
    <xf numFmtId="0" fontId="3" fillId="46" borderId="15" applyNumberFormat="0" applyFont="1" applyFill="1" applyBorder="1" applyAlignment="1" applyProtection="0">
      <alignment horizontal="center" vertical="bottom"/>
    </xf>
    <xf numFmtId="1" fontId="3" fillId="46" borderId="15" applyNumberFormat="1" applyFont="1" applyFill="1" applyBorder="1" applyAlignment="1" applyProtection="0">
      <alignment horizontal="center" vertical="bottom"/>
    </xf>
    <xf numFmtId="59" fontId="3" fillId="46" borderId="15" applyNumberFormat="1" applyFont="1" applyFill="1" applyBorder="1" applyAlignment="1" applyProtection="0">
      <alignment horizontal="center" vertical="center"/>
    </xf>
    <xf numFmtId="60" fontId="3" fillId="46" borderId="15" applyNumberFormat="1" applyFont="1" applyFill="1" applyBorder="1" applyAlignment="1" applyProtection="0">
      <alignment horizontal="center" vertical="center"/>
    </xf>
    <xf numFmtId="61" fontId="3" fillId="46" borderId="15" applyNumberFormat="1" applyFont="1" applyFill="1" applyBorder="1" applyAlignment="1" applyProtection="0">
      <alignment horizontal="right" vertical="center"/>
    </xf>
    <xf numFmtId="61" fontId="3" fillId="46" borderId="20" applyNumberFormat="1" applyFont="1" applyFill="1" applyBorder="1" applyAlignment="1" applyProtection="0">
      <alignment horizontal="right" vertical="center"/>
    </xf>
    <xf numFmtId="49" fontId="36" fillId="46" borderId="14" applyNumberFormat="1" applyFont="1" applyFill="1" applyBorder="1" applyAlignment="1" applyProtection="0">
      <alignment vertical="bottom"/>
    </xf>
    <xf numFmtId="49" fontId="36" fillId="29" borderId="14" applyNumberFormat="1" applyFont="1" applyFill="1" applyBorder="1" applyAlignment="1" applyProtection="0">
      <alignment vertical="bottom"/>
    </xf>
    <xf numFmtId="0" fontId="17" fillId="29" borderId="15" applyNumberFormat="0" applyFont="1" applyFill="1" applyBorder="1" applyAlignment="1" applyProtection="0">
      <alignment horizontal="center" vertical="bottom"/>
    </xf>
    <xf numFmtId="0" fontId="3" fillId="29" borderId="15" applyNumberFormat="0" applyFont="1" applyFill="1" applyBorder="1" applyAlignment="1" applyProtection="0">
      <alignment vertical="top"/>
    </xf>
    <xf numFmtId="0" fontId="3" fillId="29" borderId="15" applyNumberFormat="0" applyFont="1" applyFill="1" applyBorder="1" applyAlignment="1" applyProtection="0">
      <alignment horizontal="center" vertical="bottom"/>
    </xf>
    <xf numFmtId="1" fontId="3" fillId="29" borderId="15" applyNumberFormat="1" applyFont="1" applyFill="1" applyBorder="1" applyAlignment="1" applyProtection="0">
      <alignment horizontal="center" vertical="bottom"/>
    </xf>
    <xf numFmtId="59" fontId="3" fillId="29" borderId="15" applyNumberFormat="1" applyFont="1" applyFill="1" applyBorder="1" applyAlignment="1" applyProtection="0">
      <alignment horizontal="center" vertical="center"/>
    </xf>
    <xf numFmtId="60" fontId="3" fillId="29" borderId="15" applyNumberFormat="1" applyFont="1" applyFill="1" applyBorder="1" applyAlignment="1" applyProtection="0">
      <alignment horizontal="center" vertical="center"/>
    </xf>
    <xf numFmtId="61" fontId="3" fillId="29" borderId="15" applyNumberFormat="1" applyFont="1" applyFill="1" applyBorder="1" applyAlignment="1" applyProtection="0">
      <alignment horizontal="right" vertical="center"/>
    </xf>
    <xf numFmtId="61" fontId="3" fillId="29" borderId="20" applyNumberFormat="1" applyFont="1" applyFill="1" applyBorder="1" applyAlignment="1" applyProtection="0">
      <alignment horizontal="right" vertical="center"/>
    </xf>
    <xf numFmtId="49" fontId="36" fillId="29" borderId="19" applyNumberFormat="1" applyFont="1" applyFill="1" applyBorder="1" applyAlignment="1" applyProtection="0">
      <alignment vertical="bottom"/>
    </xf>
    <xf numFmtId="61" fontId="3" fillId="29" borderId="4" applyNumberFormat="1" applyFont="1" applyFill="1" applyBorder="1" applyAlignment="1" applyProtection="0">
      <alignment horizontal="right" vertical="center"/>
    </xf>
    <xf numFmtId="49" fontId="36" fillId="30" borderId="19" applyNumberFormat="1" applyFont="1" applyFill="1" applyBorder="1" applyAlignment="1" applyProtection="0">
      <alignment vertical="bottom"/>
    </xf>
    <xf numFmtId="0" fontId="0" fillId="30" borderId="20" applyNumberFormat="0" applyFont="1" applyFill="1" applyBorder="1" applyAlignment="1" applyProtection="0">
      <alignment vertical="top"/>
    </xf>
    <xf numFmtId="1" fontId="0" fillId="30" borderId="4" applyNumberFormat="1" applyFont="1" applyFill="1" applyBorder="1" applyAlignment="1" applyProtection="0">
      <alignment vertical="bottom"/>
    </xf>
    <xf numFmtId="49" fontId="0" fillId="30" borderId="4" applyNumberFormat="1" applyFont="1" applyFill="1" applyBorder="1" applyAlignment="1" applyProtection="0">
      <alignment vertical="bottom"/>
    </xf>
    <xf numFmtId="59" fontId="0" fillId="30" borderId="4" applyNumberFormat="1" applyFont="1" applyFill="1" applyBorder="1" applyAlignment="1" applyProtection="0">
      <alignment vertical="center"/>
    </xf>
    <xf numFmtId="49" fontId="0" fillId="30" borderId="4" applyNumberFormat="1" applyFont="1" applyFill="1" applyBorder="1" applyAlignment="1" applyProtection="0">
      <alignment vertical="center"/>
    </xf>
    <xf numFmtId="61" fontId="0" fillId="30" borderId="4" applyNumberFormat="1" applyFont="1" applyFill="1" applyBorder="1" applyAlignment="1" applyProtection="0">
      <alignment vertical="center"/>
    </xf>
    <xf numFmtId="61" fontId="0" fillId="2" borderId="21" applyNumberFormat="1" applyFont="1" applyFill="1" applyBorder="1" applyAlignment="1" applyProtection="0">
      <alignment vertical="center"/>
    </xf>
    <xf numFmtId="61" fontId="0" fillId="2" borderId="42" applyNumberFormat="1" applyFont="1" applyFill="1" applyBorder="1" applyAlignment="1" applyProtection="0">
      <alignment vertical="center"/>
    </xf>
    <xf numFmtId="0" fontId="11" fillId="58" borderId="14" applyNumberFormat="0" applyFont="1" applyFill="1" applyBorder="1" applyAlignment="1" applyProtection="0">
      <alignment vertical="bottom"/>
    </xf>
    <xf numFmtId="0" fontId="11" fillId="58" borderId="15" applyNumberFormat="0" applyFont="1" applyFill="1" applyBorder="1" applyAlignment="1" applyProtection="0">
      <alignment horizontal="center" vertical="bottom"/>
    </xf>
    <xf numFmtId="0" fontId="3" fillId="58" borderId="15" applyNumberFormat="0" applyFont="1" applyFill="1" applyBorder="1" applyAlignment="1" applyProtection="0">
      <alignment vertical="top"/>
    </xf>
    <xf numFmtId="0" fontId="11" fillId="58" borderId="15" applyNumberFormat="0" applyFont="1" applyFill="1" applyBorder="1" applyAlignment="1" applyProtection="0">
      <alignment vertical="center"/>
    </xf>
    <xf numFmtId="49" fontId="11" fillId="58" borderId="15" applyNumberFormat="1" applyFont="1" applyFill="1" applyBorder="1" applyAlignment="1" applyProtection="0">
      <alignment vertical="center"/>
    </xf>
    <xf numFmtId="1" fontId="11" fillId="58" borderId="15" applyNumberFormat="1" applyFont="1" applyFill="1" applyBorder="1" applyAlignment="1" applyProtection="0">
      <alignment horizontal="center" vertical="center"/>
    </xf>
    <xf numFmtId="60" fontId="11" fillId="58" borderId="15" applyNumberFormat="1" applyFont="1" applyFill="1" applyBorder="1" applyAlignment="1" applyProtection="0">
      <alignment horizontal="center" vertical="center"/>
    </xf>
    <xf numFmtId="61" fontId="3" fillId="58" borderId="15" applyNumberFormat="1" applyFont="1" applyFill="1" applyBorder="1" applyAlignment="1" applyProtection="0">
      <alignment horizontal="right" vertical="center"/>
    </xf>
    <xf numFmtId="0" fontId="0" fillId="58" borderId="14" applyNumberFormat="0" applyFont="1" applyFill="1" applyBorder="1" applyAlignment="1" applyProtection="0">
      <alignment vertical="bottom"/>
    </xf>
    <xf numFmtId="0" fontId="0" fillId="58" borderId="15" applyNumberFormat="0" applyFont="1" applyFill="1" applyBorder="1" applyAlignment="1" applyProtection="0">
      <alignment vertical="bottom"/>
    </xf>
    <xf numFmtId="0" fontId="0" fillId="58" borderId="15" applyNumberFormat="0" applyFont="1" applyFill="1" applyBorder="1" applyAlignment="1" applyProtection="0">
      <alignment vertical="top"/>
    </xf>
    <xf numFmtId="1" fontId="0" fillId="58" borderId="15" applyNumberFormat="1" applyFont="1" applyFill="1" applyBorder="1" applyAlignment="1" applyProtection="0">
      <alignment vertical="bottom"/>
    </xf>
    <xf numFmtId="0" fontId="11" fillId="2" borderId="1" applyNumberFormat="0" applyFont="1" applyFill="1" applyBorder="1" applyAlignment="1" applyProtection="0">
      <alignment vertical="center"/>
    </xf>
    <xf numFmtId="0" fontId="0" applyNumberFormat="1" applyFont="1" applyFill="0" applyBorder="0" applyAlignment="1" applyProtection="0">
      <alignment vertical="bottom"/>
    </xf>
    <xf numFmtId="49" fontId="5" fillId="10" borderId="4" applyNumberFormat="1" applyFont="1" applyFill="1" applyBorder="1" applyAlignment="1" applyProtection="0">
      <alignment horizontal="center" vertical="center"/>
    </xf>
    <xf numFmtId="0" fontId="5" fillId="10" borderId="4" applyNumberFormat="0" applyFont="1" applyFill="1" applyBorder="1" applyAlignment="1" applyProtection="0">
      <alignment horizontal="center" vertical="center"/>
    </xf>
    <xf numFmtId="49" fontId="27" fillId="28" borderId="4" applyNumberFormat="1" applyFont="1" applyFill="1" applyBorder="1" applyAlignment="1" applyProtection="0">
      <alignment horizontal="center" vertical="bottom"/>
    </xf>
    <xf numFmtId="0" fontId="0" fillId="2" borderId="3" applyNumberFormat="0" applyFont="1" applyFill="1" applyBorder="1" applyAlignment="1" applyProtection="0">
      <alignment vertical="bottom"/>
    </xf>
    <xf numFmtId="62" fontId="28" fillId="2" borderId="4" applyNumberFormat="1" applyFont="1" applyFill="1" applyBorder="1" applyAlignment="1" applyProtection="0">
      <alignment horizontal="center" vertical="bottom"/>
    </xf>
    <xf numFmtId="62" fontId="0" fillId="2" borderId="1" applyNumberFormat="1" applyFont="1" applyFill="1" applyBorder="1" applyAlignment="1" applyProtection="0">
      <alignment vertical="bottom"/>
    </xf>
    <xf numFmtId="49" fontId="27" fillId="29" borderId="4" applyNumberFormat="1" applyFont="1" applyFill="1" applyBorder="1" applyAlignment="1" applyProtection="0">
      <alignment vertical="bottom"/>
    </xf>
    <xf numFmtId="0" fontId="27" fillId="29" borderId="4" applyNumberFormat="0" applyFont="1" applyFill="1" applyBorder="1" applyAlignment="1" applyProtection="0">
      <alignment vertical="bottom"/>
    </xf>
    <xf numFmtId="49" fontId="0" fillId="2" borderId="4" applyNumberFormat="1" applyFont="1" applyFill="1" applyBorder="1" applyAlignment="1" applyProtection="0">
      <alignment vertical="bottom"/>
    </xf>
    <xf numFmtId="0" fontId="0" fillId="2" borderId="4" applyNumberFormat="0" applyFont="1" applyFill="1" applyBorder="1" applyAlignment="1" applyProtection="0">
      <alignment vertical="bottom"/>
    </xf>
    <xf numFmtId="0" fontId="0" fillId="2" borderId="4" applyNumberFormat="1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25" fillId="2" borderId="1" applyNumberFormat="1" applyFont="1" applyFill="1" applyBorder="1" applyAlignment="1" applyProtection="0">
      <alignment vertical="bottom"/>
    </xf>
    <xf numFmtId="64" fontId="37" fillId="2" borderId="1" applyNumberFormat="1" applyFont="1" applyFill="1" applyBorder="1" applyAlignment="1" applyProtection="0">
      <alignment horizontal="left" vertical="bottom"/>
    </xf>
    <xf numFmtId="49" fontId="27" fillId="14" borderId="19" applyNumberFormat="1" applyFont="1" applyFill="1" applyBorder="1" applyAlignment="1" applyProtection="0">
      <alignment horizontal="left" vertical="center"/>
    </xf>
    <xf numFmtId="0" fontId="0" fillId="14" borderId="20" applyNumberFormat="0" applyFont="1" applyFill="1" applyBorder="1" applyAlignment="1" applyProtection="0">
      <alignment horizontal="left" vertical="center"/>
    </xf>
    <xf numFmtId="49" fontId="27" fillId="59" borderId="19" applyNumberFormat="1" applyFont="1" applyFill="1" applyBorder="1" applyAlignment="1" applyProtection="0">
      <alignment horizontal="left" vertical="center"/>
    </xf>
    <xf numFmtId="0" fontId="0" fillId="59" borderId="20" applyNumberFormat="0" applyFont="1" applyFill="1" applyBorder="1" applyAlignment="1" applyProtection="0">
      <alignment vertical="bottom"/>
    </xf>
    <xf numFmtId="49" fontId="27" fillId="30" borderId="4" applyNumberFormat="1" applyFont="1" applyFill="1" applyBorder="1" applyAlignment="1" applyProtection="0">
      <alignment vertical="center"/>
    </xf>
    <xf numFmtId="0" fontId="0" fillId="2" borderId="4" applyNumberFormat="0" applyFont="1" applyFill="1" applyBorder="1" applyAlignment="1" applyProtection="0">
      <alignment vertical="center"/>
    </xf>
    <xf numFmtId="49" fontId="27" fillId="3" borderId="4" applyNumberFormat="1" applyFont="1" applyFill="1" applyBorder="1" applyAlignment="1" applyProtection="0">
      <alignment vertical="center"/>
    </xf>
    <xf numFmtId="49" fontId="27" fillId="60" borderId="19" applyNumberFormat="1" applyFont="1" applyFill="1" applyBorder="1" applyAlignment="1" applyProtection="0">
      <alignment vertical="center"/>
    </xf>
    <xf numFmtId="0" fontId="27" fillId="60" borderId="15" applyNumberFormat="0" applyFont="1" applyFill="1" applyBorder="1" applyAlignment="1" applyProtection="0">
      <alignment vertical="bottom"/>
    </xf>
    <xf numFmtId="0" fontId="27" fillId="60" borderId="20" applyNumberFormat="0" applyFont="1" applyFill="1" applyBorder="1" applyAlignment="1" applyProtection="0">
      <alignment vertical="bottom"/>
    </xf>
    <xf numFmtId="0" fontId="0" fillId="2" borderId="43" applyNumberFormat="0" applyFont="1" applyFill="1" applyBorder="1" applyAlignment="1" applyProtection="0">
      <alignment vertical="center"/>
    </xf>
    <xf numFmtId="0" fontId="0" fillId="2" borderId="44" applyNumberFormat="0" applyFont="1" applyFill="1" applyBorder="1" applyAlignment="1" applyProtection="0">
      <alignment vertical="bottom"/>
    </xf>
    <xf numFmtId="49" fontId="27" fillId="2" borderId="7" applyNumberFormat="1" applyFont="1" applyFill="1" applyBorder="1" applyAlignment="1" applyProtection="0">
      <alignment vertical="bottom"/>
    </xf>
    <xf numFmtId="0" fontId="27" fillId="2" borderId="1" applyNumberFormat="0" applyFont="1" applyFill="1" applyBorder="1" applyAlignment="1" applyProtection="0">
      <alignment vertical="bottom"/>
    </xf>
    <xf numFmtId="62" fontId="27" fillId="2" borderId="8" applyNumberFormat="1" applyFont="1" applyFill="1" applyBorder="1" applyAlignment="1" applyProtection="0">
      <alignment vertical="bottom"/>
    </xf>
    <xf numFmtId="49" fontId="6" fillId="60" borderId="19" applyNumberFormat="1" applyFont="1" applyFill="1" applyBorder="1" applyAlignment="1" applyProtection="0">
      <alignment vertical="bottom"/>
    </xf>
    <xf numFmtId="0" fontId="6" fillId="60" borderId="15" applyNumberFormat="0" applyFont="1" applyFill="1" applyBorder="1" applyAlignment="1" applyProtection="0">
      <alignment vertical="bottom"/>
    </xf>
    <xf numFmtId="62" fontId="6" fillId="60" borderId="20" applyNumberFormat="1" applyFont="1" applyFill="1" applyBorder="1" applyAlignment="1" applyProtection="0">
      <alignment vertical="bottom"/>
    </xf>
    <xf numFmtId="0" fontId="0" fillId="2" borderId="43" applyNumberFormat="0" applyFont="1" applyFill="1" applyBorder="1" applyAlignment="1" applyProtection="0">
      <alignment vertical="bottom"/>
    </xf>
    <xf numFmtId="49" fontId="0" fillId="2" borderId="5" applyNumberFormat="1" applyFont="1" applyFill="1" applyBorder="1" applyAlignment="1" applyProtection="0">
      <alignment vertical="bottom"/>
    </xf>
    <xf numFmtId="49" fontId="0" fillId="2" borderId="3" applyNumberFormat="1" applyFont="1" applyFill="1" applyBorder="1" applyAlignment="1" applyProtection="0">
      <alignment horizontal="right" vertical="bottom"/>
    </xf>
    <xf numFmtId="49" fontId="0" fillId="2" borderId="1" applyNumberFormat="1" applyFont="1" applyFill="1" applyBorder="1" applyAlignment="1" applyProtection="0">
      <alignment vertical="bottom"/>
    </xf>
  </cellXfs>
  <cellStyles count="1">
    <cellStyle name="Normal" xfId="0" builtinId="0"/>
  </cellStyles>
  <dxfs count="3">
    <dxf>
      <font>
        <color rgb="ffff0000"/>
      </font>
    </dxf>
    <dxf>
      <font>
        <color rgb="ffff0000"/>
      </font>
    </dxf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8f96"/>
      <rgbColor rgb="ffffd297"/>
      <rgbColor rgb="fffff7b8"/>
      <rgbColor rgb="ff89ff8f"/>
      <rgbColor rgb="ff62fbfd"/>
      <rgbColor rgb="ff8fd7ff"/>
      <rgbColor rgb="ffa5a5a5"/>
      <rgbColor rgb="ffd8d8d8"/>
      <rgbColor rgb="ffcdb7ff"/>
      <rgbColor rgb="ffffff00"/>
      <rgbColor rgb="ffffb9f6"/>
      <rgbColor rgb="ff7891b0"/>
      <rgbColor rgb="ffff0000"/>
      <rgbColor rgb="fff79646"/>
      <rgbColor rgb="ff00833e"/>
      <rgbColor rgb="ff2edadc"/>
      <rgbColor rgb="ff00b0f0"/>
      <rgbColor rgb="ff7f7f7f"/>
      <rgbColor rgb="ff7030a0"/>
      <rgbColor rgb="fff258d5"/>
      <rgbColor rgb="ff92d050"/>
      <rgbColor rgb="ffec00af"/>
      <rgbColor rgb="fff1881f"/>
      <rgbColor rgb="ffc2d69b"/>
      <rgbColor rgb="fffabf8f"/>
      <rgbColor rgb="fffbd4b4"/>
      <rgbColor rgb="ffd2dae4"/>
      <rgbColor rgb="ff0000d4"/>
      <rgbColor rgb="ff94da0f"/>
      <rgbColor rgb="ffe5b8b7"/>
      <rgbColor rgb="fffeff93"/>
      <rgbColor rgb="ffa5b6ca"/>
      <rgbColor rgb="ffccc0d9"/>
      <rgbColor rgb="ffd74bd7"/>
      <rgbColor rgb="ffffa445"/>
      <rgbColor rgb="ffbfbfbf"/>
      <rgbColor rgb="fff1d728"/>
      <rgbColor rgb="ffb6dde8"/>
      <rgbColor rgb="fff2f2f2"/>
      <rgbColor rgb="ffffa7f7"/>
      <rgbColor rgb="fffffe60"/>
      <rgbColor rgb="ffd99594"/>
      <rgbColor rgb="ffb8cce4"/>
      <rgbColor rgb="fffde9d9"/>
      <rgbColor rgb="ff00b050"/>
      <rgbColor rgb="ffd6e3bc"/>
      <rgbColor rgb="ff0070c0"/>
      <rgbColor rgb="ffffc000"/>
      <rgbColor rgb="ffff5800"/>
      <rgbColor rgb="ff7aff00"/>
      <rgbColor rgb="ffdf00b0"/>
      <rgbColor rgb="fff7ff80"/>
      <rgbColor rgb="ff8aff0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</Relationships>
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1.jpeg"/></Relationships>

</file>

<file path=xl/drawings/_rels/drawing3.xml.rels><?xml version="1.0" encoding="UTF-8"?>
<Relationships xmlns="http://schemas.openxmlformats.org/package/2006/relationships"><Relationship Id="rId1" Type="http://schemas.openxmlformats.org/officeDocument/2006/relationships/image" Target="../media/image1.jpeg"/></Relationships>

</file>

<file path=xl/drawings/_rels/drawing4.xml.rels><?xml version="1.0" encoding="UTF-8"?>
<Relationships xmlns="http://schemas.openxmlformats.org/package/2006/relationships"><Relationship Id="rId1" Type="http://schemas.openxmlformats.org/officeDocument/2006/relationships/image" Target="../media/image1.jpeg"/></Relationships>

</file>

<file path=xl/drawings/_rels/drawing5.xml.rels><?xml version="1.0" encoding="UTF-8"?>
<Relationships xmlns="http://schemas.openxmlformats.org/package/2006/relationships"><Relationship Id="rId1" Type="http://schemas.openxmlformats.org/officeDocument/2006/relationships/image" Target="../media/image1.jpe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0</xdr:col>
      <xdr:colOff>393724</xdr:colOff>
      <xdr:row>0</xdr:row>
      <xdr:rowOff>151162</xdr:rowOff>
    </xdr:from>
    <xdr:to>
      <xdr:col>1</xdr:col>
      <xdr:colOff>964741</xdr:colOff>
      <xdr:row>1</xdr:row>
      <xdr:rowOff>25350</xdr:rowOff>
    </xdr:to>
    <xdr:pic>
      <xdr:nvPicPr>
        <xdr:cNvPr id="2" name="Image" descr="Image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393724" y="151161"/>
          <a:ext cx="1510818" cy="119816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2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0</xdr:col>
      <xdr:colOff>253503</xdr:colOff>
      <xdr:row>0</xdr:row>
      <xdr:rowOff>115574</xdr:rowOff>
    </xdr:from>
    <xdr:to>
      <xdr:col>0</xdr:col>
      <xdr:colOff>1752798</xdr:colOff>
      <xdr:row>1</xdr:row>
      <xdr:rowOff>38248</xdr:rowOff>
    </xdr:to>
    <xdr:pic>
      <xdr:nvPicPr>
        <xdr:cNvPr id="4" name="Image" descr="Image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253503" y="115574"/>
          <a:ext cx="1499296" cy="119902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3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1</xdr:col>
      <xdr:colOff>292149</xdr:colOff>
      <xdr:row>0</xdr:row>
      <xdr:rowOff>115574</xdr:rowOff>
    </xdr:from>
    <xdr:to>
      <xdr:col>1</xdr:col>
      <xdr:colOff>1790352</xdr:colOff>
      <xdr:row>1</xdr:row>
      <xdr:rowOff>38248</xdr:rowOff>
    </xdr:to>
    <xdr:pic>
      <xdr:nvPicPr>
        <xdr:cNvPr id="6" name="Image" descr="Image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749349" y="115574"/>
          <a:ext cx="1498203" cy="119902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4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0</xdr:col>
      <xdr:colOff>329604</xdr:colOff>
      <xdr:row>0</xdr:row>
      <xdr:rowOff>65324</xdr:rowOff>
    </xdr:from>
    <xdr:to>
      <xdr:col>0</xdr:col>
      <xdr:colOff>1827807</xdr:colOff>
      <xdr:row>0</xdr:row>
      <xdr:rowOff>1266300</xdr:rowOff>
    </xdr:to>
    <xdr:pic>
      <xdr:nvPicPr>
        <xdr:cNvPr id="8" name="Image" descr="Image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329604" y="65324"/>
          <a:ext cx="1498204" cy="1200977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5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1</xdr:col>
      <xdr:colOff>164813</xdr:colOff>
      <xdr:row>0</xdr:row>
      <xdr:rowOff>218700</xdr:rowOff>
    </xdr:from>
    <xdr:to>
      <xdr:col>2</xdr:col>
      <xdr:colOff>429741</xdr:colOff>
      <xdr:row>0</xdr:row>
      <xdr:rowOff>1421550</xdr:rowOff>
    </xdr:to>
    <xdr:pic>
      <xdr:nvPicPr>
        <xdr:cNvPr id="10" name="Image" descr="Image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583913" y="218699"/>
          <a:ext cx="1496829" cy="120285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_rels/sheet2.xml.rels><?xml version="1.0" encoding="UTF-8"?>
<Relationships xmlns="http://schemas.openxmlformats.org/package/2006/relationships"><Relationship Id="rId1" Type="http://schemas.openxmlformats.org/officeDocument/2006/relationships/hyperlink" Target="https://www.didaks.com/image/cache/catalog/Products/Aciud%20line/Aluminium-2-875x833.jpg" TargetMode="External"/><Relationship Id="rId2" Type="http://schemas.openxmlformats.org/officeDocument/2006/relationships/hyperlink" Target="https://www.didaks.com/image/cache/catalog/Products/Aciud%20line/Arsenic6-875x833.jpg" TargetMode="External"/><Relationship Id="rId3" Type="http://schemas.openxmlformats.org/officeDocument/2006/relationships/hyperlink" Target="https://www.didaks.com/image/cache/catalog/Products/Akna%20line/All-Akna-line-1-875x833.jpg" TargetMode="External"/><Relationship Id="rId4" Type="http://schemas.openxmlformats.org/officeDocument/2006/relationships/hyperlink" Target="https://www.didaks.com/image/cache/catalog/Products/Carrot%20cake/DSC02717-875x833.jpg" TargetMode="External"/><Relationship Id="rId5" Type="http://schemas.openxmlformats.org/officeDocument/2006/relationships/hyperlink" Target="https://www.didaks.com/image/cache/catalog/Products/Chicken%20fingers/DSC02685-875x833.jpg" TargetMode="External"/><Relationship Id="rId6" Type="http://schemas.openxmlformats.org/officeDocument/2006/relationships/hyperlink" Target="https://www.didaks.com/image/cache/catalog/Products/disco%20line/Aerosmith-2-875x833.jpg" TargetMode="External"/><Relationship Id="rId7" Type="http://schemas.openxmlformats.org/officeDocument/2006/relationships/hyperlink" Target="https://www.didaks.com/image/cache/catalog/Products/disco%20line/Bowie-1-875x833.jpg" TargetMode="External"/><Relationship Id="rId8" Type="http://schemas.openxmlformats.org/officeDocument/2006/relationships/hyperlink" Target="https://www.didaks.com/image/cache/catalog/Products/disco%20line/Jackson-1-875x833.jpg" TargetMode="External"/><Relationship Id="rId9" Type="http://schemas.openxmlformats.org/officeDocument/2006/relationships/hyperlink" Target="https://www.didaks.com/image/cache/catalog/Products/disco%20line/POlice-1-875x833.jpg" TargetMode="External"/><Relationship Id="rId10" Type="http://schemas.openxmlformats.org/officeDocument/2006/relationships/hyperlink" Target="https://www.didaks.com/image/cache/catalog/Products/disco%20line/Springsteen-1-875x833.jpg" TargetMode="External"/><Relationship Id="rId11" Type="http://schemas.openxmlformats.org/officeDocument/2006/relationships/hyperlink" Target="https://www.didaks.com/image/cache/catalog/Products/disco%20line/All-disco-Line-2-875x833.jpg" TargetMode="External"/><Relationship Id="rId12" Type="http://schemas.openxmlformats.org/officeDocument/2006/relationships/hyperlink" Target="https://www.didaks.com/image/cache/catalog/Products/Down%20holds/DSC02750-875x833.jpg" TargetMode="External"/><Relationship Id="rId13" Type="http://schemas.openxmlformats.org/officeDocument/2006/relationships/hyperlink" Target="https://www.didaks.com/image/cache/catalog/Products/kids%20line/Baluu-5-875x833.jpg" TargetMode="External"/><Relationship Id="rId14" Type="http://schemas.openxmlformats.org/officeDocument/2006/relationships/hyperlink" Target="https://www.didaks.com/image/cache/catalog/Products/Volumes/AKIR%20line/DSC09378-web-875x833.jpg" TargetMode="External"/><Relationship Id="rId15" Type="http://schemas.openxmlformats.org/officeDocument/2006/relationships/hyperlink" Target="https://www.didaks.com/image/cache/catalog/Products/Holds/Broken1-875x833.jpg" TargetMode="External"/><Relationship Id="rId16" Type="http://schemas.openxmlformats.org/officeDocument/2006/relationships/hyperlink" Target="https://www.didaks.com/volume-burst?search=burst" TargetMode="External"/><Relationship Id="rId17" Type="http://schemas.openxmlformats.org/officeDocument/2006/relationships/hyperlink" Target="https://www.didaks.com/codol?search=codol" TargetMode="External"/><Relationship Id="rId18" Type="http://schemas.openxmlformats.org/officeDocument/2006/relationships/hyperlink" Target="https://www.didaks.com/image/cache/catalog/Products/Holds/Crash-1-875x833.jpg" TargetMode="External"/><Relationship Id="rId19" Type="http://schemas.openxmlformats.org/officeDocument/2006/relationships/hyperlink" Target="https://www.didaks.com/image/cache/catalog/Products/Holds/Duck-Beaks-1-875x833.jpg" TargetMode="External"/><Relationship Id="rId20" Type="http://schemas.openxmlformats.org/officeDocument/2006/relationships/hyperlink" Target="https://www.didaks.com/image/cache/catalog/Products/Holds/Fontainebleau1-875x833.jpg" TargetMode="External"/><Relationship Id="rId21" Type="http://schemas.openxmlformats.org/officeDocument/2006/relationships/hyperlink" Target="https://www.didaks.com/image/cache/catalog/Products/Holds/Fossils-1-875x833.jpg" TargetMode="External"/><Relationship Id="rId22" Type="http://schemas.openxmlformats.org/officeDocument/2006/relationships/hyperlink" Target="https://www.didaks.com/image/cache/catalog/Products/Holds/Golem-1-875x833.jpg" TargetMode="External"/><Relationship Id="rId23" Type="http://schemas.openxmlformats.org/officeDocument/2006/relationships/hyperlink" Target="https://www.didaks.com/image/cache/catalog/Products/Holds/Gravity-875x833.jpg" TargetMode="External"/><Relationship Id="rId24" Type="http://schemas.openxmlformats.org/officeDocument/2006/relationships/hyperlink" Target="https://www.didaks.com/image/cache/catalog/Products/Holds/Grunge1-875x833.jpg" TargetMode="External"/><Relationship Id="rId25" Type="http://schemas.openxmlformats.org/officeDocument/2006/relationships/hyperlink" Target="https://www.didaks.com/image/cache/catalog/Products/Holds/Limit-1-875x833.jpg" TargetMode="External"/><Relationship Id="rId26" Type="http://schemas.openxmlformats.org/officeDocument/2006/relationships/hyperlink" Target="https://www.didaks.com/image/cache/catalog/Products/Holds/Metheorits-875x833.jpg" TargetMode="External"/><Relationship Id="rId27" Type="http://schemas.openxmlformats.org/officeDocument/2006/relationships/hyperlink" Target="https://www.didaks.com/image/cache/catalog/Products/Holds/Neverland-1-875x833.jpg" TargetMode="External"/><Relationship Id="rId28" Type="http://schemas.openxmlformats.org/officeDocument/2006/relationships/hyperlink" Target="https://www.didaks.com/image/cache/catalog/Products/Holds/Peak-district-1-875x833.jpg" TargetMode="External"/><Relationship Id="rId29" Type="http://schemas.openxmlformats.org/officeDocument/2006/relationships/hyperlink" Target="https://www.didaks.com/image/cache/catalog/Products/Holds/Pebbles-1-875x833.jpg" TargetMode="External"/><Relationship Id="rId30" Type="http://schemas.openxmlformats.org/officeDocument/2006/relationships/hyperlink" Target="https://www.didaks.com/image/cache/catalog/Products/Holds/Rat-burrows2-875x833.jpg" TargetMode="External"/><Relationship Id="rId31" Type="http://schemas.openxmlformats.org/officeDocument/2006/relationships/hyperlink" Target="https://www.didaks.com/image/cache/catalog/Products/Holds/Reel-Rock-1-875x833.jpg" TargetMode="External"/><Relationship Id="rId32" Type="http://schemas.openxmlformats.org/officeDocument/2006/relationships/hyperlink" Target="https://www.didaks.com/image/cache/catalog/Products/Holds/Red-Rock-1-875x833.jpg" TargetMode="External"/><Relationship Id="rId33" Type="http://schemas.openxmlformats.org/officeDocument/2006/relationships/hyperlink" Target="https://www.didaks.com/rocky?search=rocky" TargetMode="External"/><Relationship Id="rId34" Type="http://schemas.openxmlformats.org/officeDocument/2006/relationships/hyperlink" Target="https://www.didaks.com/image/cache/catalog/Products/Holds/Sandstone-XS-1-875x833.jpg" TargetMode="External"/><Relationship Id="rId35" Type="http://schemas.openxmlformats.org/officeDocument/2006/relationships/hyperlink" Target="https://www.didaks.com/image/cache/catalog/Products/Holds/Savassona-1-875x833.jpg" TargetMode="External"/><Relationship Id="rId36" Type="http://schemas.openxmlformats.org/officeDocument/2006/relationships/hyperlink" Target="https://www.didaks.com/image/cache/catalog/Products/Holds/Saw1-875x833.jpg" TargetMode="External"/><Relationship Id="rId37" Type="http://schemas.openxmlformats.org/officeDocument/2006/relationships/hyperlink" Target="https://www.didaks.com/image/cache/catalog/Products/Holds/Tendon-1-875x833.jpg" TargetMode="External"/><Relationship Id="rId38" Type="http://schemas.openxmlformats.org/officeDocument/2006/relationships/hyperlink" Target="https://www.didaks.com/image/cache/catalog/Products/Holds/The-Thing1-875x833.jpg" TargetMode="External"/><Relationship Id="rId39" Type="http://schemas.openxmlformats.org/officeDocument/2006/relationships/hyperlink" Target="https://www.didaks.com/image/cache/catalog/Products/Holds/Tragic-1-875x833.jpg" TargetMode="External"/><Relationship Id="rId40" Type="http://schemas.openxmlformats.org/officeDocument/2006/relationships/hyperlink" Target="https://www.didaks.com/image/cache/catalog/Products/Holds/Undead-1-875x833.jpg" TargetMode="External"/><Relationship Id="rId41" Type="http://schemas.openxmlformats.org/officeDocument/2006/relationships/hyperlink" Target="https://www.didaks.com/image/cache/catalog/Products/Holds/Volcano-2-875x833.jpg" TargetMode="External"/><Relationship Id="rId42" Type="http://schemas.openxmlformats.org/officeDocument/2006/relationships/hyperlink" Target="https://www.didaks.com/image/cache/catalog/Products/Holds/Worn-875x833.jpg" TargetMode="External"/><Relationship Id="rId43" Type="http://schemas.openxmlformats.org/officeDocument/2006/relationships/hyperlink" Target="https://www.didaks.com/image/cache/catalog/Products/font%20line/Ants-1-875x833.jpg" TargetMode="External"/><Relationship Id="rId44" Type="http://schemas.openxmlformats.org/officeDocument/2006/relationships/hyperlink" Target="https://www.didaks.com/image/cache/catalog/Products/Holds%20NEW%20PU/Bee-1--875x833.jpg" TargetMode="External"/><Relationship Id="rId45" Type="http://schemas.openxmlformats.org/officeDocument/2006/relationships/hyperlink" Target="https://www.didaks.com/image/cache/catalog/Products/Holds%20NEW%20PU/Beetle-1-875x833.jpg" TargetMode="External"/><Relationship Id="rId46" Type="http://schemas.openxmlformats.org/officeDocument/2006/relationships/hyperlink" Target="https://www.didaks.com/image/cache/catalog/Products/font%20line/Butterfly-1-875x833.jpg" TargetMode="External"/><Relationship Id="rId47" Type="http://schemas.openxmlformats.org/officeDocument/2006/relationships/hyperlink" Target="https://www.didaks.com/image/cache/catalog/Products/Holds%20NEW%20PU/Volum-Crab-1-875x833.jpg" TargetMode="External"/><Relationship Id="rId48" Type="http://schemas.openxmlformats.org/officeDocument/2006/relationships/hyperlink" Target="https://www.didaks.com/image/cache/catalog/Products/Holds%20NEW%20PU/Cryfish-1-875x833.jpg" TargetMode="External"/><Relationship Id="rId49" Type="http://schemas.openxmlformats.org/officeDocument/2006/relationships/hyperlink" Target="https://www.didaks.com/image/cache/catalog/Products/Holds%20NEW%20PU/Cricket-1-875x833.jpg" TargetMode="External"/><Relationship Id="rId50" Type="http://schemas.openxmlformats.org/officeDocument/2006/relationships/hyperlink" Target="https://www.didaks.com/image/cache/catalog/Products/font%20line/Earwings-3-875x833.jpg" TargetMode="External"/><Relationship Id="rId51" Type="http://schemas.openxmlformats.org/officeDocument/2006/relationships/hyperlink" Target="https://www.didaks.com/image/cache/catalog/Products/font%20line/Elephant-1-875x833.jpg" TargetMode="External"/><Relationship Id="rId52" Type="http://schemas.openxmlformats.org/officeDocument/2006/relationships/hyperlink" Target="https://www.didaks.com/image/cache/catalog/Products/font%20line/Fly-1-875x833.jpg" TargetMode="External"/><Relationship Id="rId53" Type="http://schemas.openxmlformats.org/officeDocument/2006/relationships/hyperlink" Target="https://www.didaks.com/image/cache/catalog/Products/Holds%20NEW%20PU/Katydid-1-875x833.jpg" TargetMode="External"/><Relationship Id="rId54" Type="http://schemas.openxmlformats.org/officeDocument/2006/relationships/hyperlink" Target="https://www.didaks.com/image/cache/catalog/Products/Holds%20NEW%20PU/Lobster-1-875x833.jpg" TargetMode="External"/><Relationship Id="rId55" Type="http://schemas.openxmlformats.org/officeDocument/2006/relationships/hyperlink" Target="https://www.didaks.com/image/cache/catalog/Products/Holds%20NEW%20PU/Louse-1-875x833.jpg" TargetMode="External"/><Relationship Id="rId56" Type="http://schemas.openxmlformats.org/officeDocument/2006/relationships/hyperlink" Target="https://www.didaks.com/image/cache/catalog/Products/Holds%20NEW%20PU/Mantis-1-875x833.jpg" TargetMode="External"/><Relationship Id="rId57" Type="http://schemas.openxmlformats.org/officeDocument/2006/relationships/hyperlink" Target="https://www.didaks.com/image/cache/catalog/Products/font%20line/Mosquito-5-875x833.jpg" TargetMode="External"/><Relationship Id="rId58" Type="http://schemas.openxmlformats.org/officeDocument/2006/relationships/hyperlink" Target="https://www.didaks.com/image/cache/catalog/Products/Holds%20NEW%20PU/Scorpion-1-875x833.jpg" TargetMode="External"/><Relationship Id="rId59" Type="http://schemas.openxmlformats.org/officeDocument/2006/relationships/hyperlink" Target="https://www.didaks.com/image/cache/catalog/Products/Holds%20NEW%20PU/Shrimp-1-875x833.jpg" TargetMode="External"/><Relationship Id="rId60" Type="http://schemas.openxmlformats.org/officeDocument/2006/relationships/hyperlink" Target="https://www.didaks.com/image/cache/catalog/Products/font%20line/Ticks-1-875x833.jpg" TargetMode="External"/><Relationship Id="rId61" Type="http://schemas.openxmlformats.org/officeDocument/2006/relationships/hyperlink" Target="https://www.didaks.com/image/cache/catalog/Products/Holds%20NEW%20PU/Wasp-1-875x833.jpg" TargetMode="External"/><Relationship Id="rId62" Type="http://schemas.openxmlformats.org/officeDocument/2006/relationships/hyperlink" Target="https://www.didaks.com/image/cache/catalog/Products/font%20line/Wiveels-1-875x833.jpg" TargetMode="External"/><Relationship Id="rId63" Type="http://schemas.openxmlformats.org/officeDocument/2006/relationships/hyperlink" Target="https://www.didaks.com/image/cache/catalog/Products/font%20line/Pack-font-line-875x833-875x833.jpg" TargetMode="External"/><Relationship Id="rId64" Type="http://schemas.openxmlformats.org/officeDocument/2006/relationships/hyperlink" Target="https://www.didaks.com/image/cache/catalog/Products/Gummies%20Line/All-gummies-1-875x833.jpg" TargetMode="External"/><Relationship Id="rId65" Type="http://schemas.openxmlformats.org/officeDocument/2006/relationships/hyperlink" Target="https://www.didaks.com/image/cache/catalog/Products/molehills/DSC02659-875x833.jpg" TargetMode="External"/><Relationship Id="rId66" Type="http://schemas.openxmlformats.org/officeDocument/2006/relationships/hyperlink" Target="https://www.didaks.com/image/cache/catalog/Products/red%20rock%20line/Centurion-1-875x833.jpg" TargetMode="External"/><Relationship Id="rId67" Type="http://schemas.openxmlformats.org/officeDocument/2006/relationships/hyperlink" Target="https://www.didaks.com/image/cache/catalog/Products/red%20rock%20line/Dakota-4-875x833.jpg" TargetMode="External"/><Relationship Id="rId68" Type="http://schemas.openxmlformats.org/officeDocument/2006/relationships/hyperlink" Target="https://www.didaks.com/image/cache/catalog/Products/red%20rock%20line/Dyami-1-875x833.jpg" TargetMode="External"/><Relationship Id="rId69" Type="http://schemas.openxmlformats.org/officeDocument/2006/relationships/hyperlink" Target="https://www.didaks.com/image/cache/catalog/Products/red%20rock%20line/Jolon-2-875x833.jpg" TargetMode="External"/><Relationship Id="rId70" Type="http://schemas.openxmlformats.org/officeDocument/2006/relationships/hyperlink" Target="https://www.didaks.com/image/cache/catalog/Products/red%20rock%20line/Mikasi-2-875x833.jpg" TargetMode="External"/><Relationship Id="rId71" Type="http://schemas.openxmlformats.org/officeDocument/2006/relationships/hyperlink" Target="https://www.didaks.com/image/cache/catalog/Products/red%20rock%20line/Nodin-1-875x833.jpg" TargetMode="External"/><Relationship Id="rId72" Type="http://schemas.openxmlformats.org/officeDocument/2006/relationships/hyperlink" Target="https://www.didaks.com/image/cache/catalog/Products/red%20rock%20line/Oak-Creek-2-875x833.jpg" TargetMode="External"/><Relationship Id="rId73" Type="http://schemas.openxmlformats.org/officeDocument/2006/relationships/hyperlink" Target="https://www.didaks.com/image/cache/catalog/Products/red%20rock%20line/Sakima-2-875x833.jpg" TargetMode="External"/><Relationship Id="rId74" Type="http://schemas.openxmlformats.org/officeDocument/2006/relationships/hyperlink" Target="https://www.didaks.com/image/cache/catalog/Products/Super%20D%20world/Cloud-1-web-875x833.jpg" TargetMode="External"/><Relationship Id="rId75" Type="http://schemas.openxmlformats.org/officeDocument/2006/relationships/hyperlink" Target="https://www.didaks.com/image/cache/catalog/Products/Super%20D%20world/Coin1-web-875x833.jpg" TargetMode="External"/><Relationship Id="rId76" Type="http://schemas.openxmlformats.org/officeDocument/2006/relationships/hyperlink" Target="https://www.didaks.com/image/cache/catalog/Products/Super%20D%20world/Mushroom-1-web-875x833.jpg" TargetMode="External"/><Relationship Id="rId77" Type="http://schemas.openxmlformats.org/officeDocument/2006/relationships/hyperlink" Target="https://www.didaks.com/image/cache/catalog/Products/Super%20D%20world/Plant-1-web-875x833.jpg" TargetMode="External"/><Relationship Id="rId78" Type="http://schemas.openxmlformats.org/officeDocument/2006/relationships/hyperlink" Target="https://www.didaks.com/image/cache/catalog/Products/Super%20D%20world/Question-1-web-875x833.jpg" TargetMode="External"/><Relationship Id="rId79" Type="http://schemas.openxmlformats.org/officeDocument/2006/relationships/hyperlink" Target="https://www.didaks.com/image/cache/catalog/Products/Super%20D%20world/Star-1-web-875x833.jpg" TargetMode="External"/><Relationship Id="rId80" Type="http://schemas.openxmlformats.org/officeDocument/2006/relationships/hyperlink" Target="https://www.didaks.com/image/cache/catalog/Products/Super%20D%20world/Tub-1-web-875x833.jpg" TargetMode="External"/><Relationship Id="rId81" Type="http://schemas.openxmlformats.org/officeDocument/2006/relationships/hyperlink" Target="https://www.didaks.com/image/cache/catalog/Products/Holds/Abecedari-875x833.jpg" TargetMode="External"/><Relationship Id="rId82" Type="http://schemas.openxmlformats.org/officeDocument/2006/relationships/hyperlink" Target="https://www.didaks.com/image/cache/catalog/Products/kids%20line/Alien-Kids-1-875x833.jpg" TargetMode="External"/><Relationship Id="rId83" Type="http://schemas.openxmlformats.org/officeDocument/2006/relationships/hyperlink" Target="https://www.didaks.com/image/cache/catalog/Products/Holds/Bugs-1-875x833.jpg" TargetMode="External"/><Relationship Id="rId84" Type="http://schemas.openxmlformats.org/officeDocument/2006/relationships/hyperlink" Target="https://www.didaks.com/image/cache/catalog/Products/kids%20line/Crustaceans-1-875x833.jpg" TargetMode="External"/><Relationship Id="rId85" Type="http://schemas.openxmlformats.org/officeDocument/2006/relationships/hyperlink" Target="https://www.didaks.com/image/cache/catalog/Products/kids%20line/donut1-web-875x833.jpg" TargetMode="External"/><Relationship Id="rId86" Type="http://schemas.openxmlformats.org/officeDocument/2006/relationships/hyperlink" Target="https://www.didaks.com/image/cache/catalog/Products/Holds/Mother-worm-1-875x833.jpg" TargetMode="External"/><Relationship Id="rId87" Type="http://schemas.openxmlformats.org/officeDocument/2006/relationships/hyperlink" Target="https://www.didaks.com/image/cache/catalog/Products/Holds/Like-a-worm-1-875x833.jpg" TargetMode="External"/><Relationship Id="rId88" Type="http://schemas.openxmlformats.org/officeDocument/2006/relationships/hyperlink" Target="https://www.didaks.com/image/cache/catalog/Products/Holds/Light-1-875x833.jpg" TargetMode="External"/><Relationship Id="rId89" Type="http://schemas.openxmlformats.org/officeDocument/2006/relationships/hyperlink" Target="https://www.didaks.com/image/cache/catalog/Products/Holds/Monsters-1-875x833.jpg" TargetMode="External"/><Relationship Id="rId90" Type="http://schemas.openxmlformats.org/officeDocument/2006/relationships/hyperlink" Target="https://www.didaks.com/image/cache/catalog/Products/kids%20line/spacekids%201-web-875x833.jpg" TargetMode="External"/><Relationship Id="rId91" Type="http://schemas.openxmlformats.org/officeDocument/2006/relationships/drawing" Target="../drawings/drawing2.xml"/></Relationships>

</file>

<file path=xl/worksheets/_rels/sheet3.xml.rels><?xml version="1.0" encoding="UTF-8"?>
<Relationships xmlns="http://schemas.openxmlformats.org/package/2006/relationships"><Relationship Id="rId1" Type="http://schemas.openxmlformats.org/officeDocument/2006/relationships/hyperlink" Target="https://www.didaks.com/image/cache/catalog/Products/Volumes/clouds/Cloud-1-1-875x833.jpg" TargetMode="External"/><Relationship Id="rId2" Type="http://schemas.openxmlformats.org/officeDocument/2006/relationships/hyperlink" Target="https://www.didaks.com/image/cache/catalog/Products/Volumes/clouds/Cloud-2-1-875x833.jpg" TargetMode="External"/><Relationship Id="rId3" Type="http://schemas.openxmlformats.org/officeDocument/2006/relationships/hyperlink" Target="https://www.didaks.com/image/cache/catalog/Products/Volumes/clouds/Cloud-3-1-875x833.jpg" TargetMode="External"/><Relationship Id="rId4" Type="http://schemas.openxmlformats.org/officeDocument/2006/relationships/hyperlink" Target="https://www.didaks.com/image/cache/catalog/Products/Volumes/clouds/Cloud-4-1-875x833.jpg" TargetMode="External"/><Relationship Id="rId5" Type="http://schemas.openxmlformats.org/officeDocument/2006/relationships/hyperlink" Target="https://www.didaks.com/image/cache/catalog/Products/Volumes/clouds/Clouds-2-875x833.jpg" TargetMode="External"/><Relationship Id="rId6" Type="http://schemas.openxmlformats.org/officeDocument/2006/relationships/hyperlink" Target="https://www.didaks.com/image/cache/catalog/Products/Volumes/Sneezes/Sneeze-1-2-875x833.jpg" TargetMode="External"/><Relationship Id="rId7" Type="http://schemas.openxmlformats.org/officeDocument/2006/relationships/hyperlink" Target="https://www.didaks.com/image/cache/catalog/Products/Volumes/Sneezes/Sneeze-2-2-875x833.jpg" TargetMode="External"/><Relationship Id="rId8" Type="http://schemas.openxmlformats.org/officeDocument/2006/relationships/hyperlink" Target="https://www.didaks.com/image/cache/catalog/Products/Volumes/Sneezes/Sneeze-3-2-875x833.jpg" TargetMode="External"/><Relationship Id="rId9" Type="http://schemas.openxmlformats.org/officeDocument/2006/relationships/hyperlink" Target="https://www.didaks.com/image/cache/catalog/Products/Volumes/Sneezes/Sneeze-4-2-875x833.jpg" TargetMode="External"/><Relationship Id="rId10" Type="http://schemas.openxmlformats.org/officeDocument/2006/relationships/hyperlink" Target="https://www.didaks.com/image/cache/catalog/Products/Volumes/Sneezes/Sneeze-5-2-875x833.jpg" TargetMode="External"/><Relationship Id="rId11" Type="http://schemas.openxmlformats.org/officeDocument/2006/relationships/hyperlink" Target="https://www.didaks.com/image/cache/catalog/Products/Volumes/Sneezes/Sneezes-875x833.jpg" TargetMode="External"/><Relationship Id="rId12" Type="http://schemas.openxmlformats.org/officeDocument/2006/relationships/hyperlink" Target="https://www.didaks.com/image/cache/catalog/Products/Volumes/Cure/Cure-1-2-875x833.jpg" TargetMode="External"/><Relationship Id="rId13" Type="http://schemas.openxmlformats.org/officeDocument/2006/relationships/hyperlink" Target="https://www.didaks.com/image/cache/catalog/Products/Volumes/Cure/Cure-2-2-875x833.jpg" TargetMode="External"/><Relationship Id="rId14" Type="http://schemas.openxmlformats.org/officeDocument/2006/relationships/hyperlink" Target="https://www.didaks.com/image/cache/catalog/Products/Volumes/Cure/Cure-3-4-875x833.jpg" TargetMode="External"/><Relationship Id="rId15" Type="http://schemas.openxmlformats.org/officeDocument/2006/relationships/hyperlink" Target="https://www.didaks.com/image/cache/catalog/Products/Volumes/Cure/Cure-4-2-875x833.jpg" TargetMode="External"/><Relationship Id="rId16" Type="http://schemas.openxmlformats.org/officeDocument/2006/relationships/hyperlink" Target="https://www.didaks.com/image/cache/catalog/Products/Volumes/Cure/Cure-5-2-875x833.jpg" TargetMode="External"/><Relationship Id="rId17" Type="http://schemas.openxmlformats.org/officeDocument/2006/relationships/hyperlink" Target="https://www.didaks.com/image/cache/catalog/Products/Volumes/Cure/Cure-6-2-875x833.jpg" TargetMode="External"/><Relationship Id="rId18" Type="http://schemas.openxmlformats.org/officeDocument/2006/relationships/hyperlink" Target="https://www.didaks.com/image/cache/catalog/Products/Volumes/Cure/Cures-1-875x833.jpg" TargetMode="External"/><Relationship Id="rId19" Type="http://schemas.openxmlformats.org/officeDocument/2006/relationships/hyperlink" Target="https://www.didaks.com/image/cache/catalog/Products/Volumes/Clouds%20dual%20texture/Cloud-1-1%20Dual-875x833.jpg" TargetMode="External"/><Relationship Id="rId20" Type="http://schemas.openxmlformats.org/officeDocument/2006/relationships/hyperlink" Target="https://www.didaks.com/image/cache/catalog/Products/Volumes/Clouds%20dual%20texture/Cloud-2-1%20Dual-875x833.jpg" TargetMode="External"/><Relationship Id="rId21" Type="http://schemas.openxmlformats.org/officeDocument/2006/relationships/hyperlink" Target="https://www.didaks.com/image/cache/catalog/Products/Volumes/Clouds%20dual%20texture/Cloud-3-1%20Dual-875x833.jpg" TargetMode="External"/><Relationship Id="rId22" Type="http://schemas.openxmlformats.org/officeDocument/2006/relationships/hyperlink" Target="https://www.didaks.com/image/cache/catalog/Products/Volumes/Clouds%20dual%20texture/Cloud-4-1%20Dual-875x833.jpg" TargetMode="External"/><Relationship Id="rId23" Type="http://schemas.openxmlformats.org/officeDocument/2006/relationships/hyperlink" Target="https://www.didaks.com/image/cache/catalog/Products/Volumes/Clouds%20dual%20texture/Clouds-All-1-Dual-875x833.jpg" TargetMode="External"/><Relationship Id="rId24" Type="http://schemas.openxmlformats.org/officeDocument/2006/relationships/hyperlink" Target="https://www.didaks.com/image/cache/catalog/Products/Volumes/sneezes%20dual%20texture/Sneeze-1-2-Dual-875x833.jpg" TargetMode="External"/><Relationship Id="rId25" Type="http://schemas.openxmlformats.org/officeDocument/2006/relationships/hyperlink" Target="https://www.didaks.com/image/cache/catalog/Products/Volumes/sneezes%20dual%20texture/Sneeze-2-2-Dual-875x833.jpg" TargetMode="External"/><Relationship Id="rId26" Type="http://schemas.openxmlformats.org/officeDocument/2006/relationships/hyperlink" Target="https://www.didaks.com/image/cache/catalog/Products/Volumes/sneezes%20dual%20texture/Sneeze-3-2-Dual-875x833.jpg" TargetMode="External"/><Relationship Id="rId27" Type="http://schemas.openxmlformats.org/officeDocument/2006/relationships/hyperlink" Target="https://www.didaks.com/image/cache/catalog/Products/Volumes/sneezes%20dual%20texture/Sneeze-4-2-Dual-875x833.jpg" TargetMode="External"/><Relationship Id="rId28" Type="http://schemas.openxmlformats.org/officeDocument/2006/relationships/hyperlink" Target="https://www.didaks.com/image/cache/catalog/Products/Volumes/sneezes%20dual%20texture/Sneeze-5-2-Dual-875x833.jpg" TargetMode="External"/><Relationship Id="rId29" Type="http://schemas.openxmlformats.org/officeDocument/2006/relationships/hyperlink" Target="https://www.didaks.com/image/cache/catalog/Products/Volumes/sneezes%20dual%20texture/Snezzes-All-1-Dual-875x833.jpg" TargetMode="External"/><Relationship Id="rId30" Type="http://schemas.openxmlformats.org/officeDocument/2006/relationships/hyperlink" Target="https://www.didaks.com/image/cache/catalog/Products/Volumes/AKIR%20line/DSC09378-web-875x833.jpg" TargetMode="External"/><Relationship Id="rId31" Type="http://schemas.openxmlformats.org/officeDocument/2006/relationships/drawing" Target="../drawings/drawing3.xml"/></Relationships>
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4.xml"/></Relationships>
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5.xm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E27"/>
  <sheetViews>
    <sheetView workbookViewId="0" showGridLines="0" defaultGridColor="1"/>
  </sheetViews>
  <sheetFormatPr defaultColWidth="10.8333" defaultRowHeight="13" customHeight="1" outlineLevelRow="0" outlineLevelCol="0"/>
  <cols>
    <col min="1" max="1" width="12.3516" style="1" customWidth="1"/>
    <col min="2" max="2" width="21.5" style="1" customWidth="1"/>
    <col min="3" max="4" width="10.8516" style="1" customWidth="1"/>
    <col min="5" max="5" width="74.5078" style="1" customWidth="1"/>
    <col min="6" max="16384" width="10.8516" style="1" customWidth="1"/>
  </cols>
  <sheetData>
    <row r="1" ht="104.25" customHeight="1">
      <c r="A1" s="2"/>
      <c r="B1" s="3"/>
      <c r="C1" t="s" s="4">
        <v>0</v>
      </c>
      <c r="D1" s="5"/>
      <c r="E1" s="5"/>
    </row>
    <row r="2" ht="13" customHeight="1">
      <c r="A2" s="2"/>
      <c r="B2" s="3"/>
      <c r="C2" s="6"/>
      <c r="D2" s="5"/>
      <c r="E2" s="5"/>
    </row>
    <row r="3" ht="13" customHeight="1">
      <c r="A3" t="s" s="7">
        <v>1</v>
      </c>
      <c r="B3" s="5"/>
      <c r="C3" s="5"/>
      <c r="D3" s="5"/>
      <c r="E3" s="5"/>
    </row>
    <row r="4" ht="33" customHeight="1">
      <c r="A4" s="5"/>
      <c r="B4" s="5"/>
      <c r="C4" s="5"/>
      <c r="D4" s="5"/>
      <c r="E4" s="5"/>
    </row>
    <row r="5" ht="13" customHeight="1">
      <c r="A5" s="5"/>
      <c r="B5" s="5"/>
      <c r="C5" s="5"/>
      <c r="D5" s="5"/>
      <c r="E5" s="5"/>
    </row>
    <row r="6" ht="13" customHeight="1">
      <c r="A6" s="5"/>
      <c r="B6" s="5"/>
      <c r="C6" s="5"/>
      <c r="D6" s="5"/>
      <c r="E6" s="5"/>
    </row>
    <row r="7" ht="13" customHeight="1">
      <c r="A7" s="5"/>
      <c r="B7" s="5"/>
      <c r="C7" s="5"/>
      <c r="D7" s="5"/>
      <c r="E7" s="5"/>
    </row>
    <row r="8" ht="13" customHeight="1">
      <c r="A8" s="5"/>
      <c r="B8" s="5"/>
      <c r="C8" s="5"/>
      <c r="D8" s="5"/>
      <c r="E8" s="5"/>
    </row>
    <row r="9" ht="13" customHeight="1">
      <c r="A9" s="5"/>
      <c r="B9" s="5"/>
      <c r="C9" s="5"/>
      <c r="D9" s="5"/>
      <c r="E9" s="5"/>
    </row>
    <row r="10" ht="13" customHeight="1">
      <c r="A10" s="5"/>
      <c r="B10" s="5"/>
      <c r="C10" s="5"/>
      <c r="D10" s="5"/>
      <c r="E10" s="5"/>
    </row>
    <row r="11" ht="13" customHeight="1">
      <c r="A11" s="5"/>
      <c r="B11" s="5"/>
      <c r="C11" s="5"/>
      <c r="D11" s="5"/>
      <c r="E11" s="5"/>
    </row>
    <row r="12" ht="13" customHeight="1">
      <c r="A12" s="5"/>
      <c r="B12" s="5"/>
      <c r="C12" s="5"/>
      <c r="D12" s="5"/>
      <c r="E12" s="5"/>
    </row>
    <row r="13" ht="13" customHeight="1">
      <c r="A13" s="5"/>
      <c r="B13" s="5"/>
      <c r="C13" s="5"/>
      <c r="D13" s="5"/>
      <c r="E13" s="5"/>
    </row>
    <row r="14" ht="13" customHeight="1">
      <c r="A14" s="5"/>
      <c r="B14" s="5"/>
      <c r="C14" s="5"/>
      <c r="D14" s="5"/>
      <c r="E14" s="5"/>
    </row>
    <row r="15" ht="13" customHeight="1">
      <c r="A15" s="5"/>
      <c r="B15" s="5"/>
      <c r="C15" s="5"/>
      <c r="D15" s="5"/>
      <c r="E15" s="5"/>
    </row>
    <row r="16" ht="13" customHeight="1">
      <c r="A16" s="5"/>
      <c r="B16" s="5"/>
      <c r="C16" s="5"/>
      <c r="D16" s="5"/>
      <c r="E16" s="5"/>
    </row>
    <row r="17" ht="13" customHeight="1">
      <c r="A17" s="5"/>
      <c r="B17" s="5"/>
      <c r="C17" s="5"/>
      <c r="D17" s="5"/>
      <c r="E17" s="5"/>
    </row>
    <row r="18" ht="13" customHeight="1">
      <c r="A18" s="5"/>
      <c r="B18" s="5"/>
      <c r="C18" s="5"/>
      <c r="D18" s="5"/>
      <c r="E18" s="5"/>
    </row>
    <row r="19" ht="13" customHeight="1">
      <c r="A19" s="5"/>
      <c r="B19" s="5"/>
      <c r="C19" s="5"/>
      <c r="D19" s="5"/>
      <c r="E19" s="5"/>
    </row>
    <row r="20" ht="13" customHeight="1">
      <c r="A20" s="5"/>
      <c r="B20" s="5"/>
      <c r="C20" s="5"/>
      <c r="D20" s="5"/>
      <c r="E20" s="5"/>
    </row>
    <row r="21" ht="13" customHeight="1">
      <c r="A21" s="5"/>
      <c r="B21" s="5"/>
      <c r="C21" s="5"/>
      <c r="D21" s="5"/>
      <c r="E21" s="5"/>
    </row>
    <row r="22" ht="13" customHeight="1">
      <c r="A22" s="5"/>
      <c r="B22" s="5"/>
      <c r="C22" s="5"/>
      <c r="D22" s="5"/>
      <c r="E22" s="5"/>
    </row>
    <row r="23" ht="13" customHeight="1">
      <c r="A23" s="5"/>
      <c r="B23" s="5"/>
      <c r="C23" s="5"/>
      <c r="D23" s="5"/>
      <c r="E23" s="5"/>
    </row>
    <row r="24" ht="13" customHeight="1">
      <c r="A24" s="5"/>
      <c r="B24" s="5"/>
      <c r="C24" s="5"/>
      <c r="D24" s="5"/>
      <c r="E24" s="5"/>
    </row>
    <row r="25" ht="13" customHeight="1">
      <c r="A25" s="5"/>
      <c r="B25" s="5"/>
      <c r="C25" s="5"/>
      <c r="D25" s="5"/>
      <c r="E25" s="5"/>
    </row>
    <row r="26" ht="13" customHeight="1">
      <c r="A26" s="5"/>
      <c r="B26" s="5"/>
      <c r="C26" s="5"/>
      <c r="D26" s="5"/>
      <c r="E26" s="5"/>
    </row>
    <row r="27" ht="13" customHeight="1">
      <c r="A27" s="8"/>
      <c r="B27" s="8"/>
      <c r="C27" s="8"/>
      <c r="D27" s="8"/>
      <c r="E27" s="8"/>
    </row>
  </sheetData>
  <mergeCells count="1">
    <mergeCell ref="A3:E26"/>
  </mergeCells>
  <pageMargins left="0.75" right="0.75" top="1" bottom="1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dimension ref="A1:AU328"/>
  <sheetViews>
    <sheetView workbookViewId="0" showGridLines="0" defaultGridColor="1"/>
  </sheetViews>
  <sheetFormatPr defaultColWidth="9.16667" defaultRowHeight="13" customHeight="1" outlineLevelRow="0" outlineLevelCol="0"/>
  <cols>
    <col min="1" max="1" width="24.3516" style="9" customWidth="1"/>
    <col min="2" max="2" width="6.17188" style="9" customWidth="1"/>
    <col min="3" max="3" width="10.5" style="9" customWidth="1"/>
    <col min="4" max="4" width="6.17188" style="9" customWidth="1"/>
    <col min="5" max="5" width="23.6719" style="9" customWidth="1"/>
    <col min="6" max="7" width="6.35156" style="9" customWidth="1"/>
    <col min="8" max="8" width="6" style="9" customWidth="1"/>
    <col min="9" max="9" width="6.35156" style="9" customWidth="1"/>
    <col min="10" max="10" width="7.85156" style="9" customWidth="1"/>
    <col min="11" max="11" width="7.67188" style="9" customWidth="1"/>
    <col min="12" max="12" width="6.35156" style="9" customWidth="1"/>
    <col min="13" max="13" width="5.67188" style="9" customWidth="1"/>
    <col min="14" max="15" width="6.35156" style="9" customWidth="1"/>
    <col min="16" max="17" width="5.85156" style="9" customWidth="1"/>
    <col min="18" max="18" width="7.85156" style="9" customWidth="1"/>
    <col min="19" max="19" width="8.17188" style="9" customWidth="1"/>
    <col min="20" max="20" width="7" style="9" customWidth="1"/>
    <col min="21" max="21" width="5.85156" style="9" customWidth="1"/>
    <col min="22" max="22" width="9.17188" style="9" customWidth="1"/>
    <col min="23" max="23" width="9.67188" style="9" customWidth="1"/>
    <col min="24" max="24" width="10" style="9" customWidth="1"/>
    <col min="25" max="25" width="9.67188" style="9" customWidth="1"/>
    <col min="26" max="26" width="9.85156" style="9" customWidth="1"/>
    <col min="27" max="27" width="12.5" style="9" customWidth="1"/>
    <col min="28" max="29" hidden="1" width="9.16667" style="9" customWidth="1"/>
    <col min="30" max="30" width="4.35156" style="9" customWidth="1"/>
    <col min="31" max="31" width="7.17188" style="9" customWidth="1"/>
    <col min="32" max="46" width="7.85156" style="9" customWidth="1"/>
    <col min="47" max="47" width="11" style="9" customWidth="1"/>
    <col min="48" max="16384" width="9.17188" style="9" customWidth="1"/>
  </cols>
  <sheetData>
    <row r="1" ht="100.5" customHeight="1">
      <c r="A1" s="5"/>
      <c r="B1" s="5"/>
      <c r="C1" s="5"/>
      <c r="D1" s="5"/>
      <c r="E1" s="10"/>
      <c r="F1" s="11"/>
      <c r="G1" s="11"/>
      <c r="H1" s="11"/>
      <c r="I1" s="11"/>
      <c r="J1" s="11"/>
      <c r="K1" s="12"/>
      <c r="L1" s="11"/>
      <c r="M1" s="11"/>
      <c r="N1" s="11"/>
      <c r="O1" s="11"/>
      <c r="P1" s="11"/>
      <c r="Q1" s="11"/>
      <c r="R1" s="11"/>
      <c r="S1" s="11"/>
      <c r="T1" s="11"/>
      <c r="U1" s="5"/>
      <c r="V1" s="5"/>
      <c r="W1" s="5"/>
      <c r="X1" s="13"/>
      <c r="Y1" s="13"/>
      <c r="Z1" s="13"/>
      <c r="AA1" s="13"/>
      <c r="AB1" s="13"/>
      <c r="AC1" s="13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</row>
    <row r="2" ht="15" customHeight="1">
      <c r="A2" s="11"/>
      <c r="B2" s="11"/>
      <c r="C2" s="11"/>
      <c r="D2" s="11"/>
      <c r="E2" s="14"/>
      <c r="F2" t="s" s="15">
        <v>2</v>
      </c>
      <c r="G2" t="s" s="16">
        <v>3</v>
      </c>
      <c r="H2" t="s" s="17">
        <v>4</v>
      </c>
      <c r="I2" t="s" s="18">
        <v>5</v>
      </c>
      <c r="J2" t="s" s="19">
        <v>6</v>
      </c>
      <c r="K2" t="s" s="20">
        <v>7</v>
      </c>
      <c r="L2" t="s" s="21">
        <v>8</v>
      </c>
      <c r="M2" t="s" s="22">
        <v>9</v>
      </c>
      <c r="N2" t="s" s="23">
        <v>10</v>
      </c>
      <c r="O2" t="s" s="24">
        <v>11</v>
      </c>
      <c r="P2" s="25"/>
      <c r="Q2" s="26"/>
      <c r="R2" t="s" s="18">
        <v>12</v>
      </c>
      <c r="S2" t="s" s="27">
        <v>13</v>
      </c>
      <c r="T2" t="s" s="16">
        <v>14</v>
      </c>
      <c r="U2" s="28"/>
      <c r="V2" s="11"/>
      <c r="W2" s="11"/>
      <c r="X2" s="29"/>
      <c r="Y2" s="29"/>
      <c r="Z2" s="29"/>
      <c r="AA2" s="29"/>
      <c r="AB2" s="29"/>
      <c r="AC2" s="29"/>
      <c r="AD2" s="5"/>
      <c r="AE2" s="5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5"/>
    </row>
    <row r="3" ht="24.75" customHeight="1">
      <c r="A3" t="s" s="31">
        <v>15</v>
      </c>
      <c r="B3" t="s" s="31">
        <v>16</v>
      </c>
      <c r="C3" t="s" s="32">
        <v>17</v>
      </c>
      <c r="D3" t="s" s="32">
        <v>18</v>
      </c>
      <c r="E3" t="s" s="32">
        <v>19</v>
      </c>
      <c r="F3" t="s" s="33">
        <v>20</v>
      </c>
      <c r="G3" t="s" s="34">
        <v>21</v>
      </c>
      <c r="H3" t="s" s="35">
        <v>22</v>
      </c>
      <c r="I3" t="s" s="36">
        <v>23</v>
      </c>
      <c r="J3" t="s" s="37">
        <v>24</v>
      </c>
      <c r="K3" t="s" s="38">
        <v>25</v>
      </c>
      <c r="L3" t="s" s="39">
        <v>26</v>
      </c>
      <c r="M3" t="s" s="40">
        <v>27</v>
      </c>
      <c r="N3" t="s" s="41">
        <v>28</v>
      </c>
      <c r="O3" t="s" s="42">
        <v>29</v>
      </c>
      <c r="P3" t="s" s="43">
        <v>30</v>
      </c>
      <c r="Q3" t="s" s="35">
        <v>31</v>
      </c>
      <c r="R3" t="s" s="44">
        <v>32</v>
      </c>
      <c r="S3" t="s" s="45">
        <v>33</v>
      </c>
      <c r="T3" t="s" s="46">
        <v>34</v>
      </c>
      <c r="U3" t="s" s="41">
        <v>35</v>
      </c>
      <c r="V3" t="s" s="47">
        <v>36</v>
      </c>
      <c r="W3" t="s" s="47">
        <v>37</v>
      </c>
      <c r="X3" t="s" s="47">
        <v>38</v>
      </c>
      <c r="Y3" t="s" s="47">
        <v>39</v>
      </c>
      <c r="Z3" t="s" s="47">
        <v>40</v>
      </c>
      <c r="AA3" t="s" s="47">
        <v>41</v>
      </c>
      <c r="AB3" t="s" s="48">
        <v>42</v>
      </c>
      <c r="AC3" t="s" s="48">
        <v>43</v>
      </c>
      <c r="AD3" s="49"/>
      <c r="AE3" s="50"/>
      <c r="AF3" t="s" s="51">
        <v>44</v>
      </c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3"/>
    </row>
    <row r="4" ht="8" customHeight="1">
      <c r="A4" s="54"/>
      <c r="B4" s="54"/>
      <c r="C4" s="54"/>
      <c r="D4" s="54"/>
      <c r="E4" s="55"/>
      <c r="F4" s="54"/>
      <c r="G4" s="54"/>
      <c r="H4" s="54"/>
      <c r="I4" s="54"/>
      <c r="J4" s="54"/>
      <c r="K4" s="54"/>
      <c r="L4" s="54"/>
      <c r="M4" s="54"/>
      <c r="N4" s="54"/>
      <c r="O4" s="56"/>
      <c r="P4" s="56"/>
      <c r="Q4" s="56"/>
      <c r="R4" s="56"/>
      <c r="S4" s="56"/>
      <c r="T4" s="56"/>
      <c r="U4" s="56"/>
      <c r="V4" s="56"/>
      <c r="W4" s="56"/>
      <c r="X4" s="57"/>
      <c r="Y4" s="58"/>
      <c r="Z4" s="59"/>
      <c r="AA4" s="59"/>
      <c r="AB4" s="59"/>
      <c r="AC4" s="59"/>
      <c r="AD4" s="5"/>
      <c r="AE4" s="5"/>
      <c r="AF4" s="60"/>
      <c r="AG4" s="60"/>
      <c r="AH4" s="60"/>
      <c r="AI4" s="60"/>
      <c r="AJ4" s="60"/>
      <c r="AK4" s="60"/>
      <c r="AL4" s="60"/>
      <c r="AM4" s="60"/>
      <c r="AN4" s="60"/>
      <c r="AO4" s="60"/>
      <c r="AP4" s="60"/>
      <c r="AQ4" s="60"/>
      <c r="AR4" s="60"/>
      <c r="AS4" s="60"/>
      <c r="AT4" s="60"/>
      <c r="AU4" s="5"/>
    </row>
    <row r="5" ht="20" customHeight="1">
      <c r="A5" s="11"/>
      <c r="B5" s="11"/>
      <c r="C5" s="11"/>
      <c r="D5" s="11"/>
      <c r="E5" s="61"/>
      <c r="F5" t="s" s="62">
        <v>45</v>
      </c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11"/>
      <c r="W5" s="64"/>
      <c r="X5" s="65"/>
      <c r="Y5" s="66"/>
      <c r="Z5" s="67"/>
      <c r="AA5" s="67"/>
      <c r="AB5" s="68"/>
      <c r="AC5" s="68"/>
      <c r="AD5" s="5"/>
      <c r="AE5" s="5"/>
      <c r="AF5" s="69"/>
      <c r="AG5" s="69"/>
      <c r="AH5" s="69"/>
      <c r="AI5" s="69"/>
      <c r="AJ5" s="69"/>
      <c r="AK5" s="69"/>
      <c r="AL5" s="69"/>
      <c r="AM5" s="69"/>
      <c r="AN5" s="69"/>
      <c r="AO5" s="69"/>
      <c r="AP5" s="69"/>
      <c r="AQ5" s="69"/>
      <c r="AR5" s="69"/>
      <c r="AS5" s="69"/>
      <c r="AT5" s="69"/>
      <c r="AU5" s="5"/>
    </row>
    <row r="6" ht="25.5" customHeight="1">
      <c r="A6" t="s" s="70">
        <v>46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2"/>
      <c r="W6" s="72"/>
      <c r="X6" s="73"/>
      <c r="Y6" s="71"/>
      <c r="Z6" s="71"/>
      <c r="AA6" s="71"/>
      <c r="AB6" s="74"/>
      <c r="AC6" s="74"/>
      <c r="AD6" s="53"/>
      <c r="AE6" s="75"/>
      <c r="AF6" s="71"/>
      <c r="AG6" s="71"/>
      <c r="AH6" s="71"/>
      <c r="AI6" s="71"/>
      <c r="AJ6" s="71"/>
      <c r="AK6" s="71"/>
      <c r="AL6" s="71"/>
      <c r="AM6" s="71"/>
      <c r="AN6" s="71"/>
      <c r="AO6" s="71"/>
      <c r="AP6" s="71"/>
      <c r="AQ6" s="71"/>
      <c r="AR6" s="71"/>
      <c r="AS6" s="71"/>
      <c r="AT6" s="71"/>
      <c r="AU6" s="53"/>
    </row>
    <row r="7" ht="18" customHeight="1">
      <c r="A7" t="s" s="76">
        <v>47</v>
      </c>
      <c r="B7" s="77"/>
      <c r="C7" s="77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9"/>
      <c r="W7" s="79"/>
      <c r="X7" s="80"/>
      <c r="Y7" s="78"/>
      <c r="Z7" s="78"/>
      <c r="AA7" s="78"/>
      <c r="AB7" s="81"/>
      <c r="AC7" s="81"/>
      <c r="AD7" s="53"/>
      <c r="AE7" s="50"/>
      <c r="AF7" t="s" s="82">
        <v>48</v>
      </c>
      <c r="AG7" t="s" s="82">
        <v>49</v>
      </c>
      <c r="AH7" t="s" s="82">
        <v>50</v>
      </c>
      <c r="AI7" t="s" s="82">
        <v>51</v>
      </c>
      <c r="AJ7" t="s" s="82">
        <v>52</v>
      </c>
      <c r="AK7" t="s" s="82">
        <v>53</v>
      </c>
      <c r="AL7" t="s" s="82">
        <v>54</v>
      </c>
      <c r="AM7" t="s" s="82">
        <v>55</v>
      </c>
      <c r="AN7" t="s" s="82">
        <v>56</v>
      </c>
      <c r="AO7" t="s" s="82">
        <v>57</v>
      </c>
      <c r="AP7" t="s" s="82">
        <v>58</v>
      </c>
      <c r="AQ7" t="s" s="82">
        <v>59</v>
      </c>
      <c r="AR7" t="s" s="82">
        <v>60</v>
      </c>
      <c r="AS7" t="s" s="82">
        <v>61</v>
      </c>
      <c r="AT7" t="s" s="82">
        <v>62</v>
      </c>
      <c r="AU7" s="49"/>
    </row>
    <row r="8" ht="13.65" customHeight="1">
      <c r="A8" t="s" s="83">
        <v>63</v>
      </c>
      <c r="B8" t="s" s="84">
        <v>64</v>
      </c>
      <c r="C8" t="s" s="85">
        <v>65</v>
      </c>
      <c r="D8" s="86"/>
      <c r="E8" t="s" s="87">
        <v>66</v>
      </c>
      <c r="F8" s="88"/>
      <c r="G8" s="89"/>
      <c r="H8" s="90"/>
      <c r="I8" s="91"/>
      <c r="J8" s="89"/>
      <c r="K8" s="92"/>
      <c r="L8" s="93"/>
      <c r="M8" s="89"/>
      <c r="N8" s="89"/>
      <c r="O8" s="94"/>
      <c r="P8" s="89"/>
      <c r="Q8" s="89"/>
      <c r="R8" s="91"/>
      <c r="S8" s="95"/>
      <c r="T8" s="96"/>
      <c r="U8" s="97"/>
      <c r="V8" s="98">
        <v>10</v>
      </c>
      <c r="W8" t="s" s="99">
        <f>IF((F8*V8)+(G8*V8)+(H8*V8)+(I8*V8)+(J8*V8)+(K8*V8)+(L8*V8)+(M8*V8)+(N8*V8)+(O8*V8)+(T8*V8)+(P8*V8)+(Q8*V8)+(R8*V8)+(U8*V8),(F8*V8)+(G8*V8)+(H8*V8)+(I8*V8)+(J8*V8)+(K8*V8)+(L8*V8)+(M8*V8)+(N8*V8)+(O8*V8)+(T8*V8)+(P8*V8)+(Q8*V8)+(R8*V8)+(U8*V8),"")</f>
      </c>
      <c r="X8" s="100">
        <v>4.144</v>
      </c>
      <c r="Y8" t="s" s="99">
        <f>IF((F8*X8)+(G8*X8)+(H8*X8)+(I8*X8)+(J8*X8)+(K8*X8)+(L8*X8)+(M8*X8)+(N8*X8)+(O8*X8)+(P8*X8)+(Q8*X8)+(R8*X8)+(T8*X8)+(U8*X8),(F8*X8)+(G8*X8)+(H8*X8)+(I8*X8)+(J8*X8)+(K8*X8)+(L8*X8)+(M8*X8)+(N8*X8)+(O8*X8)+(P8*X8)+(S8*X8)+(Q8*X8)+(R8*X8)+(T8*X8)+(U8*X8),"")</f>
      </c>
      <c r="Z8" s="101">
        <v>165.554285714286</v>
      </c>
      <c r="AA8" s="101">
        <f>SUM(Z8*(F8+(F8*0/100)))+SUM(Z8*(G8+(G8*0/100)))+SUM(Z8*(H8+(H8*0/100)))+SUM(Z8*(I8+(I8*0/100)))+SUM(Z8*(K8+(K8*0/100)))+SUM(Z8*(L8+(L8*0/100)))+SUM(Z8*(M8+(M8*0/100)))+SUM(Z8*(N8+(N8*0/100)))+SUM(Z8*(O8+(O8*0/100)))+SUM(Z8*(P8+(P8*0/100)))+SUM(Z8*U8)+SUM(Z8*(Q8+(Q8*0/100)))+SUM(Z8*(R8+(R8*0/100)))+SUM(Z8*(T8+(T8*0/100)))+SUM(Z8*(S8+(S8*0/100)))+SUM(Z8*(J8+(J8*0/100)))</f>
        <v>0</v>
      </c>
      <c r="AB8" s="102"/>
      <c r="AC8" s="103"/>
      <c r="AD8" s="49"/>
      <c r="AE8" s="50"/>
      <c r="AF8" t="s" s="104">
        <f>IF(SUM(F8:U8)*'Cargoleria'!C8,SUM(F8:U8)*'Cargoleria'!C8,"")</f>
      </c>
      <c r="AG8" t="s" s="104">
        <f>IF(SUM(F8:U8)*'Cargoleria'!D8,SUM(F8:U8)*'Cargoleria'!D8,"")</f>
      </c>
      <c r="AH8" t="s" s="104">
        <f>IF(SUM(F8:U8)*'Cargoleria'!E8,SUM(F8:U8)*'Cargoleria'!E8,"")</f>
      </c>
      <c r="AI8" t="s" s="104">
        <f>IF(SUM(F8:U8)*'Cargoleria'!F8,SUM(F8:U8)*'Cargoleria'!F8,"")</f>
      </c>
      <c r="AJ8" t="s" s="104">
        <f>IF(SUM(F8:U8)*'Cargoleria'!G8,SUM(F8:U8)*'Cargoleria'!G8,"")</f>
      </c>
      <c r="AK8" t="s" s="104">
        <f>IF(SUM(F8:U8)*'Cargoleria'!H8,SUM(F8:U8)*'Cargoleria'!H8,"")</f>
      </c>
      <c r="AL8" t="s" s="104">
        <f>IF(SUM(F8:U8)*'Cargoleria'!I8,SUM(F8:U8)*'Cargoleria'!I8,"")</f>
      </c>
      <c r="AM8" t="s" s="104">
        <f>IF(SUM(F8:U8)*'Cargoleria'!J8,SUM(F8:U8)*'Cargoleria'!J8,"")</f>
      </c>
      <c r="AN8" t="s" s="104">
        <f>IF(SUM(F8:U8)*'Cargoleria'!K8,SUM(F8:U8)*'Cargoleria'!K8,"")</f>
      </c>
      <c r="AO8" t="s" s="104">
        <f>IF(SUM(F8:U8)*'Cargoleria'!L8,SUM(F8:U8)*'Cargoleria'!L8,"")</f>
      </c>
      <c r="AP8" t="s" s="104">
        <f>IF(SUM(F8:U8)*'Cargoleria'!M8,SUM(F8:U8)*'Cargoleria'!M8,"")</f>
      </c>
      <c r="AQ8" t="s" s="104">
        <f>IF(SUM(F8:U8)*'Cargoleria'!N8,SUM(F8:U8)*'Cargoleria'!N8,"")</f>
      </c>
      <c r="AR8" t="s" s="104">
        <f>IF(SUM(F8:U8)*'Cargoleria'!O8,SUM(F8:U8)*'Cargoleria'!O8,"")</f>
      </c>
      <c r="AS8" t="s" s="104">
        <f>IF(SUM(F8:U8)*'Cargoleria'!P8,SUM(F8:U8)*'Cargoleria'!P8,"")</f>
      </c>
      <c r="AT8" t="s" s="104">
        <f>IF(SUM(F8:U8)*'Cargoleria'!Q8,SUM(F8:U8)*'Cargoleria'!Q8,"")</f>
      </c>
      <c r="AU8" s="49"/>
    </row>
    <row r="9" ht="13.65" customHeight="1">
      <c r="A9" t="s" s="83">
        <v>67</v>
      </c>
      <c r="B9" t="s" s="84">
        <v>64</v>
      </c>
      <c r="C9" t="s" s="85">
        <v>65</v>
      </c>
      <c r="D9" s="86"/>
      <c r="E9" s="105">
        <v>1</v>
      </c>
      <c r="F9" s="88"/>
      <c r="G9" s="89"/>
      <c r="H9" s="90"/>
      <c r="I9" s="91"/>
      <c r="J9" s="89"/>
      <c r="K9" s="92"/>
      <c r="L9" s="93"/>
      <c r="M9" s="89"/>
      <c r="N9" s="89"/>
      <c r="O9" s="94"/>
      <c r="P9" s="89"/>
      <c r="Q9" s="89"/>
      <c r="R9" s="91"/>
      <c r="S9" s="95"/>
      <c r="T9" s="96"/>
      <c r="U9" s="97"/>
      <c r="V9" s="98">
        <v>1</v>
      </c>
      <c r="W9" t="s" s="99">
        <f>IF((F9*V9)+(G9*V9)+(H9*V9)+(I9*V9)+(J9*V9)+(K9*V9)+(L9*V9)+(M9*V9)+(N9*V9)+(O9*V9)+(T9*V9)+(P9*V9)+(Q9*V9)+(R9*V9)+(U9*V9),(F9*V9)+(G9*V9)+(H9*V9)+(I9*V9)+(J9*V9)+(K9*V9)+(L9*V9)+(M9*V9)+(N9*V9)+(O9*V9)+(T9*V9)+(P9*V9)+(Q9*V9)+(R9*V9)+(U9*V9),"")</f>
      </c>
      <c r="X9" s="100">
        <v>3.32</v>
      </c>
      <c r="Y9" t="s" s="99">
        <f>IF((F9*X9)+(G9*X9)+(H9*X9)+(I9*X9)+(J9*X9)+(K9*X9)+(L9*X9)+(M9*X9)+(N9*X9)+(O9*X9)+(P9*X9)+(Q9*X9)+(R9*X9)+(T9*X9)+(U9*X9),(F9*X9)+(G9*X9)+(H9*X9)+(I9*X9)+(J9*X9)+(K9*X9)+(L9*X9)+(M9*X9)+(N9*X9)+(O9*X9)+(P9*X9)+(S9*X9)+(Q9*X9)+(R9*X9)+(T9*X9)+(U9*X9),"")</f>
      </c>
      <c r="Z9" s="101">
        <v>147.997142857143</v>
      </c>
      <c r="AA9" s="101">
        <f>SUM(Z9*(F9+(F9*0/100)))+SUM(Z9*(G9+(G9*0/100)))+SUM(Z9*(H9+(H9*0/100)))+SUM(Z9*(I9+(I9*0/100)))+SUM(Z9*(K9+(K9*0/100)))+SUM(Z9*(L9+(L9*0/100)))+SUM(Z9*(M9+(M9*0/100)))+SUM(Z9*(N9+(N9*0/100)))+SUM(Z9*(O9+(O9*0/100)))+SUM(Z9*(P9+(P9*0/100)))+SUM(Z9*U9)+SUM(Z9*(Q9+(Q9*0/100)))+SUM(Z9*(R9+(R9*0/100)))+SUM(Z9*(T9+(T9*0/100)))+SUM(Z9*(S9+(S9*0/100)))+SUM(Z9*(J9+(J9*0/100)))</f>
        <v>0</v>
      </c>
      <c r="AB9" s="102"/>
      <c r="AC9" s="103"/>
      <c r="AD9" s="49"/>
      <c r="AE9" s="50"/>
      <c r="AF9" t="s" s="104">
        <f>IF(SUM(F9:U9)*'Cargoleria'!C9,SUM(F9:U9)*'Cargoleria'!C9,"")</f>
      </c>
      <c r="AG9" t="s" s="104">
        <f>IF(SUM(F9:U9)*'Cargoleria'!D9,SUM(F9:U9)*'Cargoleria'!D9,"")</f>
      </c>
      <c r="AH9" t="s" s="104">
        <f>IF(SUM(F9:U9)*'Cargoleria'!E9,SUM(F9:U9)*'Cargoleria'!E9,"")</f>
      </c>
      <c r="AI9" t="s" s="104">
        <f>IF(SUM(F9:U9)*'Cargoleria'!F9,SUM(F9:U9)*'Cargoleria'!F9,"")</f>
      </c>
      <c r="AJ9" t="s" s="104">
        <f>IF(SUM(F9:U9)*'Cargoleria'!G9,SUM(F9:U9)*'Cargoleria'!G9,"")</f>
      </c>
      <c r="AK9" t="s" s="104">
        <f>IF(SUM(F9:U9)*'Cargoleria'!H9,SUM(F9:U9)*'Cargoleria'!H9,"")</f>
      </c>
      <c r="AL9" t="s" s="104">
        <f>IF(SUM(F9:U9)*'Cargoleria'!I9,SUM(F9:U9)*'Cargoleria'!I9,"")</f>
      </c>
      <c r="AM9" t="s" s="104">
        <f>IF(SUM(F9:U9)*'Cargoleria'!J9,SUM(F9:U9)*'Cargoleria'!J9,"")</f>
      </c>
      <c r="AN9" t="s" s="104">
        <f>IF(SUM(F9:U9)*'Cargoleria'!K9,SUM(F9:U9)*'Cargoleria'!K9,"")</f>
      </c>
      <c r="AO9" t="s" s="104">
        <f>IF(SUM(F9:U9)*'Cargoleria'!L9,SUM(F9:U9)*'Cargoleria'!L9,"")</f>
      </c>
      <c r="AP9" t="s" s="104">
        <f>IF(SUM(F9:U9)*'Cargoleria'!M9,SUM(F9:U9)*'Cargoleria'!M9,"")</f>
      </c>
      <c r="AQ9" t="s" s="104">
        <f>IF(SUM(F9:U9)*'Cargoleria'!N9,SUM(F9:U9)*'Cargoleria'!N9,"")</f>
      </c>
      <c r="AR9" t="s" s="104">
        <f>IF(SUM(F9:U9)*'Cargoleria'!O9,SUM(F9:U9)*'Cargoleria'!O9,"")</f>
      </c>
      <c r="AS9" t="s" s="104">
        <f>IF(SUM(F9:U9)*'Cargoleria'!P9,SUM(F9:U9)*'Cargoleria'!P9,"")</f>
      </c>
      <c r="AT9" t="s" s="104">
        <f>IF(SUM(F9:U9)*'Cargoleria'!Q9,SUM(F9:U9)*'Cargoleria'!Q9,"")</f>
      </c>
      <c r="AU9" s="49"/>
    </row>
    <row r="10" ht="18" customHeight="1">
      <c r="A10" t="s" s="76">
        <v>68</v>
      </c>
      <c r="B10" s="77"/>
      <c r="C10" s="77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9"/>
      <c r="W10" s="79"/>
      <c r="X10" s="80"/>
      <c r="Y10" s="78"/>
      <c r="Z10" s="78"/>
      <c r="AA10" s="78"/>
      <c r="AB10" s="81"/>
      <c r="AC10" s="81"/>
      <c r="AD10" s="53"/>
      <c r="AE10" s="50"/>
      <c r="AF10" t="s" s="82">
        <v>48</v>
      </c>
      <c r="AG10" t="s" s="82">
        <v>49</v>
      </c>
      <c r="AH10" t="s" s="82">
        <v>50</v>
      </c>
      <c r="AI10" t="s" s="82">
        <v>51</v>
      </c>
      <c r="AJ10" t="s" s="82">
        <v>52</v>
      </c>
      <c r="AK10" t="s" s="82">
        <v>53</v>
      </c>
      <c r="AL10" t="s" s="82">
        <v>54</v>
      </c>
      <c r="AM10" t="s" s="82">
        <v>55</v>
      </c>
      <c r="AN10" t="s" s="82">
        <v>56</v>
      </c>
      <c r="AO10" t="s" s="82">
        <v>57</v>
      </c>
      <c r="AP10" t="s" s="82">
        <v>58</v>
      </c>
      <c r="AQ10" t="s" s="82">
        <v>59</v>
      </c>
      <c r="AR10" t="s" s="82">
        <v>60</v>
      </c>
      <c r="AS10" t="s" s="82">
        <v>61</v>
      </c>
      <c r="AT10" t="s" s="82">
        <v>62</v>
      </c>
      <c r="AU10" s="49"/>
    </row>
    <row r="11" ht="13.65" customHeight="1">
      <c r="A11" t="s" s="83">
        <v>69</v>
      </c>
      <c r="B11" t="s" s="106">
        <v>70</v>
      </c>
      <c r="C11" t="s" s="107">
        <v>71</v>
      </c>
      <c r="D11" s="108"/>
      <c r="E11" t="s" s="109">
        <v>72</v>
      </c>
      <c r="F11" s="88"/>
      <c r="G11" s="110"/>
      <c r="H11" s="90"/>
      <c r="I11" s="91"/>
      <c r="J11" s="111"/>
      <c r="K11" s="92"/>
      <c r="L11" s="93"/>
      <c r="M11" s="97"/>
      <c r="N11" s="112"/>
      <c r="O11" s="94"/>
      <c r="P11" s="113"/>
      <c r="Q11" s="114"/>
      <c r="R11" s="91"/>
      <c r="S11" s="95"/>
      <c r="T11" s="96"/>
      <c r="U11" s="97"/>
      <c r="V11" s="98">
        <v>10</v>
      </c>
      <c r="W11" t="s" s="99">
        <f>IF((F11*V11)+(G11*V11)+(H11*V11)+(I11*V11)+(J11*V11)+(K11*V11)+(L11*V11)+(M11*V11)+(N11*V11)+(O11*V11)+(T11*V11)+(P11*V11)+(Q11*V11)+(R11*V11)+(U11*V11),(F11*V11)+(G11*V11)+(H11*V11)+(I11*V11)+(J11*V11)+(K11*V11)+(L11*V11)+(M11*V11)+(N11*V11)+(O11*V11)+(T11*V11)+(P11*V11)+(Q11*V11)+(R11*V11)+(U11*V11),"")</f>
      </c>
      <c r="X11" s="100">
        <v>1</v>
      </c>
      <c r="Y11" t="s" s="99">
        <f>IF((F11*X11)+(G11*X11)+(H11*X11)+(I11*X11)+(J11*X11)+(K11*X11)+(L11*X11)+(M11*X11)+(N11*X11)+(O11*X11)+(P11*X11)+(Q11*X11)+(R11*X11)+(T11*X11)+(U11*X11),(F11*X11)+(G11*X11)+(H11*X11)+(I11*X11)+(J11*X11)+(K11*X11)+(L11*X11)+(M11*X11)+(N11*X11)+(O11*X11)+(P11*X11)+(S11*X11)+(Q11*X11)+(R11*X11)+(T11*X11)+(U11*X11),"")</f>
      </c>
      <c r="Z11" s="101">
        <v>43.4189010989011</v>
      </c>
      <c r="AA11" s="101">
        <f>SUM(Z11*(F11+(F11*0/100)))+SUM(Z11*(G11+(G11*0/100)))+SUM(Z11*(H11+(H11*0/100)))+SUM(Z11*(I11+(I11*0/100)))+SUM(Z11*(K11+(K11*0/100)))+SUM(Z11*(L11+(L11*0/100)))+SUM(Z11*(M11+(M11*0/100)))+SUM(Z11*(N11+(N11*0/100)))+SUM(Z11*(O11+(O11*0/100)))+SUM(Z11*(P11+(P11*0/100)))+SUM(Z11*U11)+SUM(Z11*(Q11+(Q11*0/100)))+SUM(Z11*(R11+(R11*0/100)))+SUM(Z11*(T11+(T11*0/100)))+SUM(Z11*(S11+(S11*0/100)))+SUM(Z11*(J11+(J11*0/100)))</f>
        <v>0</v>
      </c>
      <c r="AB11" s="102"/>
      <c r="AC11" s="103"/>
      <c r="AD11" s="49"/>
      <c r="AE11" s="50"/>
      <c r="AF11" s="98"/>
      <c r="AG11" s="98"/>
      <c r="AH11" s="98"/>
      <c r="AI11" s="98"/>
      <c r="AJ11" s="98"/>
      <c r="AK11" s="98"/>
      <c r="AL11" s="98"/>
      <c r="AM11" s="98"/>
      <c r="AN11" s="98"/>
      <c r="AO11" s="98"/>
      <c r="AP11" s="98"/>
      <c r="AQ11" s="98"/>
      <c r="AR11" s="98"/>
      <c r="AS11" s="98"/>
      <c r="AT11" s="98"/>
      <c r="AU11" s="49"/>
    </row>
    <row r="12" ht="13.65" customHeight="1">
      <c r="A12" t="s" s="83">
        <v>73</v>
      </c>
      <c r="B12" t="s" s="106">
        <v>70</v>
      </c>
      <c r="C12" t="s" s="107">
        <v>71</v>
      </c>
      <c r="D12" s="108"/>
      <c r="E12" t="s" s="109">
        <v>74</v>
      </c>
      <c r="F12" s="88"/>
      <c r="G12" s="110"/>
      <c r="H12" s="90"/>
      <c r="I12" s="91"/>
      <c r="J12" s="111"/>
      <c r="K12" s="92"/>
      <c r="L12" s="93"/>
      <c r="M12" s="97"/>
      <c r="N12" s="112"/>
      <c r="O12" s="94"/>
      <c r="P12" s="113"/>
      <c r="Q12" s="114"/>
      <c r="R12" s="91"/>
      <c r="S12" s="95"/>
      <c r="T12" s="96"/>
      <c r="U12" s="97"/>
      <c r="V12" s="98">
        <v>10</v>
      </c>
      <c r="W12" t="s" s="99">
        <f>IF((F12*V12)+(G12*V12)+(H12*V12)+(I12*V12)+(J12*V12)+(K12*V12)+(L12*V12)+(M12*V12)+(N12*V12)+(O12*V12)+(T12*V12)+(P12*V12)+(Q12*V12)+(R12*V12)+(U12*V12),(F12*V12)+(G12*V12)+(H12*V12)+(I12*V12)+(J12*V12)+(K12*V12)+(L12*V12)+(M12*V12)+(N12*V12)+(O12*V12)+(T12*V12)+(P12*V12)+(Q12*V12)+(R12*V12)+(U12*V12),"")</f>
      </c>
      <c r="X12" s="100">
        <v>2</v>
      </c>
      <c r="Y12" t="s" s="99">
        <f>IF((F12*X12)+(G12*X12)+(H12*X12)+(I12*X12)+(J12*X12)+(K12*X12)+(L12*X12)+(M12*X12)+(N12*X12)+(O12*X12)+(P12*X12)+(Q12*X12)+(R12*X12)+(T12*X12)+(U12*X12),(F12*X12)+(G12*X12)+(H12*X12)+(I12*X12)+(J12*X12)+(K12*X12)+(L12*X12)+(M12*X12)+(N12*X12)+(O12*X12)+(P12*X12)+(S12*X12)+(Q12*X12)+(R12*X12)+(T12*X12)+(U12*X12),"")</f>
      </c>
      <c r="Z12" s="101">
        <v>65.76263736263741</v>
      </c>
      <c r="AA12" s="101">
        <f>SUM(Z12*(F12+(F12*0/100)))+SUM(Z12*(G12+(G12*0/100)))+SUM(Z12*(H12+(H12*0/100)))+SUM(Z12*(I12+(I12*0/100)))+SUM(Z12*(K12+(K12*0/100)))+SUM(Z12*(L12+(L12*0/100)))+SUM(Z12*(M12+(M12*0/100)))+SUM(Z12*(N12+(N12*0/100)))+SUM(Z12*(O12+(O12*0/100)))+SUM(Z12*(P12+(P12*0/100)))+SUM(Z12*U12)+SUM(Z12*(Q12+(Q12*0/100)))+SUM(Z12*(R12+(R12*0/100)))+SUM(Z12*(T12+(T12*0/100)))+SUM(Z12*(S12+(S12*0/100)))+SUM(Z12*(J12+(J12*0/100)))</f>
        <v>0</v>
      </c>
      <c r="AB12" s="102"/>
      <c r="AC12" s="103"/>
      <c r="AD12" s="49"/>
      <c r="AE12" s="50"/>
      <c r="AF12" s="98"/>
      <c r="AG12" s="98"/>
      <c r="AH12" s="98"/>
      <c r="AI12" s="98"/>
      <c r="AJ12" s="98"/>
      <c r="AK12" s="98"/>
      <c r="AL12" s="98"/>
      <c r="AM12" s="98"/>
      <c r="AN12" s="98"/>
      <c r="AO12" s="98"/>
      <c r="AP12" s="98"/>
      <c r="AQ12" s="98"/>
      <c r="AR12" s="98"/>
      <c r="AS12" s="98"/>
      <c r="AT12" s="98"/>
      <c r="AU12" s="49"/>
    </row>
    <row r="13" ht="13.65" customHeight="1">
      <c r="A13" t="s" s="83">
        <v>75</v>
      </c>
      <c r="B13" t="s" s="106">
        <v>70</v>
      </c>
      <c r="C13" t="s" s="107">
        <v>71</v>
      </c>
      <c r="D13" s="108"/>
      <c r="E13" t="s" s="109">
        <v>76</v>
      </c>
      <c r="F13" s="88"/>
      <c r="G13" s="110"/>
      <c r="H13" s="90"/>
      <c r="I13" s="91"/>
      <c r="J13" s="111"/>
      <c r="K13" s="92"/>
      <c r="L13" s="93"/>
      <c r="M13" s="97"/>
      <c r="N13" s="112"/>
      <c r="O13" s="94"/>
      <c r="P13" s="113"/>
      <c r="Q13" s="114"/>
      <c r="R13" s="91"/>
      <c r="S13" s="95"/>
      <c r="T13" s="96"/>
      <c r="U13" s="97"/>
      <c r="V13" s="98">
        <v>10</v>
      </c>
      <c r="W13" t="s" s="99">
        <f>IF((F13*V13)+(G13*V13)+(H13*V13)+(I13*V13)+(J13*V13)+(K13*V13)+(L13*V13)+(M13*V13)+(N13*V13)+(O13*V13)+(T13*V13)+(P13*V13)+(Q13*V13)+(R13*V13)+(U13*V13),(F13*V13)+(G13*V13)+(H13*V13)+(I13*V13)+(J13*V13)+(K13*V13)+(L13*V13)+(M13*V13)+(N13*V13)+(O13*V13)+(T13*V13)+(P13*V13)+(Q13*V13)+(R13*V13)+(U13*V13),"")</f>
      </c>
      <c r="X13" s="100">
        <v>7</v>
      </c>
      <c r="Y13" t="s" s="99">
        <f>IF((F13*X13)+(G13*X13)+(H13*X13)+(I13*X13)+(J13*X13)+(K13*X13)+(L13*X13)+(M13*X13)+(N13*X13)+(O13*X13)+(P13*X13)+(Q13*X13)+(R13*X13)+(T13*X13)+(U13*X13),(F13*X13)+(G13*X13)+(H13*X13)+(I13*X13)+(J13*X13)+(K13*X13)+(L13*X13)+(M13*X13)+(N13*X13)+(O13*X13)+(P13*X13)+(S13*X13)+(Q13*X13)+(R13*X13)+(T13*X13)+(U13*X13),"")</f>
      </c>
      <c r="Z13" s="101">
        <v>105.738461538462</v>
      </c>
      <c r="AA13" s="101">
        <f>SUM(Z13*(F13+(F13*0/100)))+SUM(Z13*(G13+(G13*0/100)))+SUM(Z13*(H13+(H13*0/100)))+SUM(Z13*(I13+(I13*0/100)))+SUM(Z13*(K13+(K13*0/100)))+SUM(Z13*(L13+(L13*0/100)))+SUM(Z13*(M13+(M13*0/100)))+SUM(Z13*(N13+(N13*0/100)))+SUM(Z13*(O13+(O13*0/100)))+SUM(Z13*(P13+(P13*0/100)))+SUM(Z13*U13)+SUM(Z13*(Q13+(Q13*0/100)))+SUM(Z13*(R13+(R13*0/100)))+SUM(Z13*(T13+(T13*0/100)))+SUM(Z13*(S13+(S13*0/100)))+SUM(Z13*(J13+(J13*0/100)))</f>
        <v>0</v>
      </c>
      <c r="AB13" s="102"/>
      <c r="AC13" s="103"/>
      <c r="AD13" s="49"/>
      <c r="AE13" s="50"/>
      <c r="AF13" s="98"/>
      <c r="AG13" s="98"/>
      <c r="AH13" s="98"/>
      <c r="AI13" s="98"/>
      <c r="AJ13" s="98"/>
      <c r="AK13" s="98"/>
      <c r="AL13" s="98"/>
      <c r="AM13" s="98"/>
      <c r="AN13" s="98"/>
      <c r="AO13" s="98"/>
      <c r="AP13" s="98"/>
      <c r="AQ13" s="98"/>
      <c r="AR13" s="98"/>
      <c r="AS13" s="98"/>
      <c r="AT13" s="98"/>
      <c r="AU13" s="49"/>
    </row>
    <row r="14" ht="13.65" customHeight="1">
      <c r="A14" t="s" s="83">
        <v>77</v>
      </c>
      <c r="B14" t="s" s="106">
        <v>70</v>
      </c>
      <c r="C14" t="s" s="107">
        <v>71</v>
      </c>
      <c r="D14" s="108"/>
      <c r="E14" t="s" s="109">
        <v>76</v>
      </c>
      <c r="F14" s="88"/>
      <c r="G14" s="110"/>
      <c r="H14" s="90"/>
      <c r="I14" s="91"/>
      <c r="J14" s="111"/>
      <c r="K14" s="92"/>
      <c r="L14" s="93"/>
      <c r="M14" s="97"/>
      <c r="N14" s="112"/>
      <c r="O14" s="94"/>
      <c r="P14" s="113"/>
      <c r="Q14" s="114"/>
      <c r="R14" s="91"/>
      <c r="S14" s="95"/>
      <c r="T14" s="96"/>
      <c r="U14" s="97"/>
      <c r="V14" s="98">
        <v>10</v>
      </c>
      <c r="W14" t="s" s="99">
        <f>IF((F14*V14)+(G14*V14)+(H14*V14)+(I14*V14)+(J14*V14)+(K14*V14)+(L14*V14)+(M14*V14)+(N14*V14)+(O14*V14)+(T14*V14)+(P14*V14)+(Q14*V14)+(R14*V14)+(U14*V14),(F14*V14)+(G14*V14)+(H14*V14)+(I14*V14)+(J14*V14)+(K14*V14)+(L14*V14)+(M14*V14)+(N14*V14)+(O14*V14)+(T14*V14)+(P14*V14)+(Q14*V14)+(R14*V14)+(U14*V14),"")</f>
      </c>
      <c r="X14" s="100">
        <v>7</v>
      </c>
      <c r="Y14" t="s" s="99">
        <f>IF((F14*X14)+(G14*X14)+(H14*X14)+(I14*X14)+(J14*X14)+(K14*X14)+(L14*X14)+(M14*X14)+(N14*X14)+(O14*X14)+(P14*X14)+(Q14*X14)+(R14*X14)+(T14*X14)+(U14*X14),(F14*X14)+(G14*X14)+(H14*X14)+(I14*X14)+(J14*X14)+(K14*X14)+(L14*X14)+(M14*X14)+(N14*X14)+(O14*X14)+(P14*X14)+(S14*X14)+(Q14*X14)+(R14*X14)+(T14*X14)+(U14*X14),"")</f>
      </c>
      <c r="Z14" s="101">
        <v>105.738461538462</v>
      </c>
      <c r="AA14" s="101">
        <f>SUM(Z14*(F14+(F14*0/100)))+SUM(Z14*(G14+(G14*0/100)))+SUM(Z14*(H14+(H14*0/100)))+SUM(Z14*(I14+(I14*0/100)))+SUM(Z14*(K14+(K14*0/100)))+SUM(Z14*(L14+(L14*0/100)))+SUM(Z14*(M14+(M14*0/100)))+SUM(Z14*(N14+(N14*0/100)))+SUM(Z14*(O14+(O14*0/100)))+SUM(Z14*(P14+(P14*0/100)))+SUM(Z14*U14)+SUM(Z14*(Q14+(Q14*0/100)))+SUM(Z14*(R14+(R14*0/100)))+SUM(Z14*(T14+(T14*0/100)))+SUM(Z14*(S14+(S14*0/100)))+SUM(Z14*(J14+(J14*0/100)))</f>
        <v>0</v>
      </c>
      <c r="AB14" s="102"/>
      <c r="AC14" s="103"/>
      <c r="AD14" s="49"/>
      <c r="AE14" s="50"/>
      <c r="AF14" s="98"/>
      <c r="AG14" s="98"/>
      <c r="AH14" s="98"/>
      <c r="AI14" s="98"/>
      <c r="AJ14" s="98"/>
      <c r="AK14" s="98"/>
      <c r="AL14" s="98"/>
      <c r="AM14" s="98"/>
      <c r="AN14" s="98"/>
      <c r="AO14" s="98"/>
      <c r="AP14" s="98"/>
      <c r="AQ14" s="98"/>
      <c r="AR14" s="98"/>
      <c r="AS14" s="98"/>
      <c r="AT14" s="98"/>
      <c r="AU14" s="49"/>
    </row>
    <row r="15" ht="13.65" customHeight="1">
      <c r="A15" t="s" s="83">
        <v>78</v>
      </c>
      <c r="B15" t="s" s="106">
        <v>70</v>
      </c>
      <c r="C15" t="s" s="107">
        <v>71</v>
      </c>
      <c r="D15" s="108"/>
      <c r="E15" t="s" s="109">
        <v>76</v>
      </c>
      <c r="F15" s="88"/>
      <c r="G15" s="110"/>
      <c r="H15" s="90"/>
      <c r="I15" s="91"/>
      <c r="J15" s="111"/>
      <c r="K15" s="92"/>
      <c r="L15" s="93"/>
      <c r="M15" s="97"/>
      <c r="N15" s="112"/>
      <c r="O15" s="94"/>
      <c r="P15" s="113"/>
      <c r="Q15" s="114"/>
      <c r="R15" s="91"/>
      <c r="S15" s="95"/>
      <c r="T15" s="96"/>
      <c r="U15" s="97"/>
      <c r="V15" s="98">
        <v>10</v>
      </c>
      <c r="W15" t="s" s="99">
        <f>IF((F15*V15)+(G15*V15)+(H15*V15)+(I15*V15)+(J15*V15)+(K15*V15)+(L15*V15)+(M15*V15)+(N15*V15)+(O15*V15)+(T15*V15)+(P15*V15)+(Q15*V15)+(R15*V15)+(U15*V15),(F15*V15)+(G15*V15)+(H15*V15)+(I15*V15)+(J15*V15)+(K15*V15)+(L15*V15)+(M15*V15)+(N15*V15)+(O15*V15)+(T15*V15)+(P15*V15)+(Q15*V15)+(R15*V15)+(U15*V15),"")</f>
      </c>
      <c r="X15" s="100">
        <v>7</v>
      </c>
      <c r="Y15" t="s" s="99">
        <f>IF((F15*X15)+(G15*X15)+(H15*X15)+(I15*X15)+(J15*X15)+(K15*X15)+(L15*X15)+(M15*X15)+(N15*X15)+(O15*X15)+(P15*X15)+(Q15*X15)+(R15*X15)+(T15*X15)+(U15*X15),(F15*X15)+(G15*X15)+(H15*X15)+(I15*X15)+(J15*X15)+(K15*X15)+(L15*X15)+(M15*X15)+(N15*X15)+(O15*X15)+(P15*X15)+(S15*X15)+(Q15*X15)+(R15*X15)+(T15*X15)+(U15*X15),"")</f>
      </c>
      <c r="Z15" s="101">
        <v>105.738461538462</v>
      </c>
      <c r="AA15" s="101">
        <f>SUM(Z15*(F15+(F15*0/100)))+SUM(Z15*(G15+(G15*0/100)))+SUM(Z15*(H15+(H15*0/100)))+SUM(Z15*(I15+(I15*0/100)))+SUM(Z15*(K15+(K15*0/100)))+SUM(Z15*(L15+(L15*0/100)))+SUM(Z15*(M15+(M15*0/100)))+SUM(Z15*(N15+(N15*0/100)))+SUM(Z15*(O15+(O15*0/100)))+SUM(Z15*(P15+(P15*0/100)))+SUM(Z15*U15)+SUM(Z15*(Q15+(Q15*0/100)))+SUM(Z15*(R15+(R15*0/100)))+SUM(Z15*(T15+(T15*0/100)))+SUM(Z15*(S15+(S15*0/100)))+SUM(Z15*(J15+(J15*0/100)))</f>
        <v>0</v>
      </c>
      <c r="AB15" s="102"/>
      <c r="AC15" s="103"/>
      <c r="AD15" s="49"/>
      <c r="AE15" s="50"/>
      <c r="AF15" s="98"/>
      <c r="AG15" s="98"/>
      <c r="AH15" s="98"/>
      <c r="AI15" s="98"/>
      <c r="AJ15" s="98"/>
      <c r="AK15" s="98"/>
      <c r="AL15" s="98"/>
      <c r="AM15" s="98"/>
      <c r="AN15" s="98"/>
      <c r="AO15" s="98"/>
      <c r="AP15" s="98"/>
      <c r="AQ15" s="98"/>
      <c r="AR15" s="98"/>
      <c r="AS15" s="98"/>
      <c r="AT15" s="98"/>
      <c r="AU15" s="49"/>
    </row>
    <row r="16" ht="13.65" customHeight="1">
      <c r="A16" t="s" s="83">
        <v>79</v>
      </c>
      <c r="B16" t="s" s="106">
        <v>70</v>
      </c>
      <c r="C16" t="s" s="107">
        <v>71</v>
      </c>
      <c r="D16" s="108"/>
      <c r="E16" t="s" s="109">
        <v>76</v>
      </c>
      <c r="F16" s="88"/>
      <c r="G16" s="110"/>
      <c r="H16" s="90"/>
      <c r="I16" s="91"/>
      <c r="J16" s="111"/>
      <c r="K16" s="92"/>
      <c r="L16" s="93"/>
      <c r="M16" s="97"/>
      <c r="N16" s="112"/>
      <c r="O16" s="94"/>
      <c r="P16" s="113"/>
      <c r="Q16" s="114"/>
      <c r="R16" s="91"/>
      <c r="S16" s="95"/>
      <c r="T16" s="96"/>
      <c r="U16" s="97"/>
      <c r="V16" s="98">
        <v>10</v>
      </c>
      <c r="W16" t="s" s="99">
        <f>IF((F16*V16)+(G16*V16)+(H16*V16)+(I16*V16)+(J16*V16)+(K16*V16)+(L16*V16)+(M16*V16)+(N16*V16)+(O16*V16)+(T16*V16)+(P16*V16)+(Q16*V16)+(R16*V16)+(U16*V16),(F16*V16)+(G16*V16)+(H16*V16)+(I16*V16)+(J16*V16)+(K16*V16)+(L16*V16)+(M16*V16)+(N16*V16)+(O16*V16)+(T16*V16)+(P16*V16)+(Q16*V16)+(R16*V16)+(U16*V16),"")</f>
      </c>
      <c r="X16" s="100">
        <v>7</v>
      </c>
      <c r="Y16" t="s" s="99">
        <f>IF((F16*X16)+(G16*X16)+(H16*X16)+(I16*X16)+(J16*X16)+(K16*X16)+(L16*X16)+(M16*X16)+(N16*X16)+(O16*X16)+(P16*X16)+(Q16*X16)+(R16*X16)+(T16*X16)+(U16*X16),(F16*X16)+(G16*X16)+(H16*X16)+(I16*X16)+(J16*X16)+(K16*X16)+(L16*X16)+(M16*X16)+(N16*X16)+(O16*X16)+(P16*X16)+(S16*X16)+(Q16*X16)+(R16*X16)+(T16*X16)+(U16*X16),"")</f>
      </c>
      <c r="Z16" s="101">
        <v>105.738461538462</v>
      </c>
      <c r="AA16" s="101">
        <f>SUM(Z16*(F16+(F16*0/100)))+SUM(Z16*(G16+(G16*0/100)))+SUM(Z16*(H16+(H16*0/100)))+SUM(Z16*(I16+(I16*0/100)))+SUM(Z16*(K16+(K16*0/100)))+SUM(Z16*(L16+(L16*0/100)))+SUM(Z16*(M16+(M16*0/100)))+SUM(Z16*(N16+(N16*0/100)))+SUM(Z16*(O16+(O16*0/100)))+SUM(Z16*(P16+(P16*0/100)))+SUM(Z16*U16)+SUM(Z16*(Q16+(Q16*0/100)))+SUM(Z16*(R16+(R16*0/100)))+SUM(Z16*(T16+(T16*0/100)))+SUM(Z16*(S16+(S16*0/100)))+SUM(Z16*(J16+(J16*0/100)))</f>
        <v>0</v>
      </c>
      <c r="AB16" s="102"/>
      <c r="AC16" s="103"/>
      <c r="AD16" s="49"/>
      <c r="AE16" s="50"/>
      <c r="AF16" s="98"/>
      <c r="AG16" s="98"/>
      <c r="AH16" s="98"/>
      <c r="AI16" s="98"/>
      <c r="AJ16" s="98"/>
      <c r="AK16" s="98"/>
      <c r="AL16" s="98"/>
      <c r="AM16" s="98"/>
      <c r="AN16" s="98"/>
      <c r="AO16" s="98"/>
      <c r="AP16" s="98"/>
      <c r="AQ16" s="98"/>
      <c r="AR16" s="98"/>
      <c r="AS16" s="98"/>
      <c r="AT16" s="98"/>
      <c r="AU16" s="49"/>
    </row>
    <row r="17" ht="13.65" customHeight="1">
      <c r="A17" t="s" s="83">
        <v>80</v>
      </c>
      <c r="B17" t="s" s="106">
        <v>70</v>
      </c>
      <c r="C17" t="s" s="107">
        <v>71</v>
      </c>
      <c r="D17" s="108"/>
      <c r="E17" t="s" s="109">
        <v>81</v>
      </c>
      <c r="F17" s="88"/>
      <c r="G17" s="110"/>
      <c r="H17" s="90"/>
      <c r="I17" s="91"/>
      <c r="J17" s="111"/>
      <c r="K17" s="92"/>
      <c r="L17" s="93"/>
      <c r="M17" s="97"/>
      <c r="N17" s="112"/>
      <c r="O17" s="94"/>
      <c r="P17" s="113"/>
      <c r="Q17" s="114"/>
      <c r="R17" s="91"/>
      <c r="S17" s="95"/>
      <c r="T17" s="96"/>
      <c r="U17" s="97"/>
      <c r="V17" s="98">
        <v>5</v>
      </c>
      <c r="W17" t="s" s="99">
        <f>IF((F17*V17)+(G17*V17)+(H17*V17)+(I17*V17)+(J17*V17)+(K17*V17)+(L17*V17)+(M17*V17)+(N17*V17)+(O17*V17)+(T17*V17)+(P17*V17)+(Q17*V17)+(R17*V17)+(U17*V17),(F17*V17)+(G17*V17)+(H17*V17)+(I17*V17)+(J17*V17)+(K17*V17)+(L17*V17)+(M17*V17)+(N17*V17)+(O17*V17)+(T17*V17)+(P17*V17)+(Q17*V17)+(R17*V17)+(U17*V17),"")</f>
      </c>
      <c r="X17" s="100">
        <v>6</v>
      </c>
      <c r="Y17" t="s" s="99">
        <f>IF((F17*X17)+(G17*X17)+(H17*X17)+(I17*X17)+(J17*X17)+(K17*X17)+(L17*X17)+(M17*X17)+(N17*X17)+(O17*X17)+(P17*X17)+(Q17*X17)+(R17*X17)+(T17*X17)+(U17*X17),(F17*X17)+(G17*X17)+(H17*X17)+(I17*X17)+(J17*X17)+(K17*X17)+(L17*X17)+(M17*X17)+(N17*X17)+(O17*X17)+(P17*X17)+(S17*X17)+(Q17*X17)+(R17*X17)+(T17*X17)+(U17*X17),"")</f>
      </c>
      <c r="Z17" s="101">
        <v>186.129670329670</v>
      </c>
      <c r="AA17" s="101">
        <f>SUM(Z17*(F17+(F17*0/100)))+SUM(Z17*(G17+(G17*0/100)))+SUM(Z17*(H17+(H17*0/100)))+SUM(Z17*(I17+(I17*0/100)))+SUM(Z17*(K17+(K17*0/100)))+SUM(Z17*(L17+(L17*0/100)))+SUM(Z17*(M17+(M17*0/100)))+SUM(Z17*(N17+(N17*0/100)))+SUM(Z17*(O17+(O17*0/100)))+SUM(Z17*(P17+(P17*0/100)))+SUM(Z17*U17)+SUM(Z17*(Q17+(Q17*0/100)))+SUM(Z17*(R17+(R17*0/100)))+SUM(Z17*(T17+(T17*0/100)))+SUM(Z17*(S17+(S17*0/100)))+SUM(Z17*(J17+(J17*0/100)))</f>
        <v>0</v>
      </c>
      <c r="AB17" s="102"/>
      <c r="AC17" s="103"/>
      <c r="AD17" s="49"/>
      <c r="AE17" s="50"/>
      <c r="AF17" s="98"/>
      <c r="AG17" s="98"/>
      <c r="AH17" s="98"/>
      <c r="AI17" s="98"/>
      <c r="AJ17" s="98"/>
      <c r="AK17" s="98"/>
      <c r="AL17" s="98"/>
      <c r="AM17" s="98"/>
      <c r="AN17" s="98"/>
      <c r="AO17" s="98"/>
      <c r="AP17" s="98"/>
      <c r="AQ17" s="98"/>
      <c r="AR17" s="98"/>
      <c r="AS17" s="98"/>
      <c r="AT17" s="98"/>
      <c r="AU17" s="49"/>
    </row>
    <row r="18" ht="13.65" customHeight="1">
      <c r="A18" t="s" s="83">
        <v>82</v>
      </c>
      <c r="B18" t="s" s="106">
        <v>70</v>
      </c>
      <c r="C18" t="s" s="115">
        <v>83</v>
      </c>
      <c r="D18" s="108"/>
      <c r="E18" t="s" s="109">
        <v>84</v>
      </c>
      <c r="F18" s="88"/>
      <c r="G18" s="110"/>
      <c r="H18" s="90"/>
      <c r="I18" s="91"/>
      <c r="J18" s="111"/>
      <c r="K18" s="92"/>
      <c r="L18" s="93"/>
      <c r="M18" s="97"/>
      <c r="N18" s="112"/>
      <c r="O18" s="94"/>
      <c r="P18" s="113"/>
      <c r="Q18" s="114"/>
      <c r="R18" s="91"/>
      <c r="S18" s="95"/>
      <c r="T18" s="96"/>
      <c r="U18" s="97"/>
      <c r="V18" s="98">
        <v>3</v>
      </c>
      <c r="W18" t="s" s="99">
        <f>IF((F18*V18)+(G18*V18)+(H18*V18)+(I18*V18)+(J18*V18)+(K18*V18)+(L18*V18)+(M18*V18)+(N18*V18)+(O18*V18)+(T18*V18)+(P18*V18)+(Q18*V18)+(R18*V18)+(U18*V18),(F18*V18)+(G18*V18)+(H18*V18)+(I18*V18)+(J18*V18)+(K18*V18)+(L18*V18)+(M18*V18)+(N18*V18)+(O18*V18)+(T18*V18)+(P18*V18)+(Q18*V18)+(R18*V18)+(U18*V18),"")</f>
      </c>
      <c r="X18" s="100">
        <v>6</v>
      </c>
      <c r="Y18" s="116"/>
      <c r="Z18" s="101">
        <v>376.153846153846</v>
      </c>
      <c r="AA18" s="101">
        <f>SUM(Z18*(F18+(F18*0/100)))+SUM(Z18*(G18+(G18*0/100)))+SUM(Z18*(H18+(H18*0/100)))+SUM(Z18*(I18+(I18*0/100)))+SUM(Z18*(K18+(K18*0/100)))+SUM(Z18*(L18+(L18*0/100)))+SUM(Z18*(M18+(M18*0/100)))+SUM(Z18*(N18+(N18*0/100)))+SUM(Z18*(O18+(O18*0/100)))+SUM(Z18*(P18+(P18*0/100)))+SUM(Z18*U18)+SUM(Z18*(Q18+(Q18*0/100)))+SUM(Z18*(R18+(R18*0/100)))+SUM(Z18*(T18+(T18*0/100)))+SUM(Z18*(S18+(S18*0/100)))+SUM(Z18*(J18+(J18*0/100)))</f>
        <v>0</v>
      </c>
      <c r="AB18" s="102"/>
      <c r="AC18" s="103"/>
      <c r="AD18" s="49"/>
      <c r="AE18" s="50"/>
      <c r="AF18" s="98"/>
      <c r="AG18" s="98"/>
      <c r="AH18" s="98"/>
      <c r="AI18" s="98"/>
      <c r="AJ18" s="98"/>
      <c r="AK18" s="98"/>
      <c r="AL18" s="98"/>
      <c r="AM18" s="98"/>
      <c r="AN18" s="98"/>
      <c r="AO18" s="98"/>
      <c r="AP18" s="98"/>
      <c r="AQ18" s="98"/>
      <c r="AR18" s="98"/>
      <c r="AS18" s="98"/>
      <c r="AT18" s="98"/>
      <c r="AU18" s="49"/>
    </row>
    <row r="19" ht="13.65" customHeight="1">
      <c r="A19" t="s" s="83">
        <v>85</v>
      </c>
      <c r="B19" t="s" s="106">
        <v>70</v>
      </c>
      <c r="C19" t="s" s="115">
        <v>83</v>
      </c>
      <c r="D19" s="108"/>
      <c r="E19" t="s" s="109">
        <v>86</v>
      </c>
      <c r="F19" s="88"/>
      <c r="G19" s="110"/>
      <c r="H19" s="90"/>
      <c r="I19" s="91"/>
      <c r="J19" s="111"/>
      <c r="K19" s="92"/>
      <c r="L19" s="93"/>
      <c r="M19" s="97"/>
      <c r="N19" s="112"/>
      <c r="O19" s="94"/>
      <c r="P19" s="113"/>
      <c r="Q19" s="114"/>
      <c r="R19" s="91"/>
      <c r="S19" s="95"/>
      <c r="T19" s="96"/>
      <c r="U19" s="97"/>
      <c r="V19" s="98">
        <v>3</v>
      </c>
      <c r="W19" t="s" s="99">
        <f>IF((F19*V19)+(G19*V19)+(H19*V19)+(I19*V19)+(J19*V19)+(K19*V19)+(L19*V19)+(M19*V19)+(N19*V19)+(O19*V19)+(T19*V19)+(P19*V19)+(Q19*V19)+(R19*V19)+(U19*V19),(F19*V19)+(G19*V19)+(H19*V19)+(I19*V19)+(J19*V19)+(K19*V19)+(L19*V19)+(M19*V19)+(N19*V19)+(O19*V19)+(T19*V19)+(P19*V19)+(Q19*V19)+(R19*V19)+(U19*V19),"")</f>
      </c>
      <c r="X19" s="100">
        <v>6</v>
      </c>
      <c r="Y19" s="116"/>
      <c r="Z19" s="101">
        <v>510</v>
      </c>
      <c r="AA19" s="101">
        <f>SUM(Z19*(F19+(F19*0/100)))+SUM(Z19*(G19+(G19*0/100)))+SUM(Z19*(H19+(H19*0/100)))+SUM(Z19*(I19+(I19*0/100)))+SUM(Z19*(K19+(K19*0/100)))+SUM(Z19*(L19+(L19*0/100)))+SUM(Z19*(M19+(M19*0/100)))+SUM(Z19*(N19+(N19*0/100)))+SUM(Z19*(O19+(O19*0/100)))+SUM(Z19*(P19+(P19*0/100)))+SUM(Z19*U19)+SUM(Z19*(Q19+(Q19*0/100)))+SUM(Z19*(R19+(R19*0/100)))+SUM(Z19*(T19+(T19*0/100)))+SUM(Z19*(S19+(S19*0/100)))+SUM(Z19*(J19+(J19*0/100)))</f>
        <v>0</v>
      </c>
      <c r="AB19" s="102"/>
      <c r="AC19" s="103"/>
      <c r="AD19" s="49"/>
      <c r="AE19" s="50"/>
      <c r="AF19" s="98"/>
      <c r="AG19" s="98"/>
      <c r="AH19" s="98"/>
      <c r="AI19" s="98"/>
      <c r="AJ19" s="98"/>
      <c r="AK19" s="98"/>
      <c r="AL19" s="98"/>
      <c r="AM19" s="98"/>
      <c r="AN19" s="98"/>
      <c r="AO19" s="98"/>
      <c r="AP19" s="98"/>
      <c r="AQ19" s="98"/>
      <c r="AR19" s="98"/>
      <c r="AS19" s="98"/>
      <c r="AT19" s="98"/>
      <c r="AU19" s="49"/>
    </row>
    <row r="20" ht="13.65" customHeight="1">
      <c r="A20" t="s" s="83">
        <v>87</v>
      </c>
      <c r="B20" t="s" s="84">
        <v>64</v>
      </c>
      <c r="C20" t="s" s="107">
        <v>71</v>
      </c>
      <c r="D20" s="108"/>
      <c r="E20" t="s" s="109">
        <v>88</v>
      </c>
      <c r="F20" s="88"/>
      <c r="G20" s="110"/>
      <c r="H20" s="90"/>
      <c r="I20" s="91"/>
      <c r="J20" s="111"/>
      <c r="K20" s="92"/>
      <c r="L20" s="93"/>
      <c r="M20" s="97"/>
      <c r="N20" s="112"/>
      <c r="O20" s="94"/>
      <c r="P20" s="113"/>
      <c r="Q20" s="114"/>
      <c r="R20" s="91"/>
      <c r="S20" s="95"/>
      <c r="T20" s="96"/>
      <c r="U20" s="97"/>
      <c r="V20" s="98">
        <v>45</v>
      </c>
      <c r="W20" t="s" s="99">
        <f>IF((F20*V20)+(G20*V20)+(H20*V20)+(I20*V20)+(J20*V20)+(K20*V20)+(L20*V20)+(M20*V20)+(N20*V20)+(O20*V20)+(T20*V20)+(P20*V20)+(Q20*V20)+(R20*V20)+(U20*V20),(F20*V20)+(G20*V20)+(H20*V20)+(I20*V20)+(J20*V20)+(K20*V20)+(L20*V20)+(M20*V20)+(N20*V20)+(O20*V20)+(T20*V20)+(P20*V20)+(Q20*V20)+(R20*V20)+(U20*V20),"")</f>
      </c>
      <c r="X20" s="100">
        <f>SUM(X11:X19)</f>
        <v>49</v>
      </c>
      <c r="Y20" t="s" s="99">
        <f>IF((F20*X20)+(G20*X20)+(H20*X20)+(I20*X20)+(J20*X20)+(K20*X20)+(L20*X20)+(M20*X20)+(N20*X20)+(O20*X20)+(P20*X20)+(Q20*X20)+(R20*X20)+(T20*X20)+(U20*X20),(F20*X20)+(G20*X20)+(H20*X20)+(I20*X20)+(J20*X20)+(K20*X20)+(L20*X20)+(M20*X20)+(N20*X20)+(O20*X20)+(P20*X20)+(S20*X20)+(Q20*X20)+(R20*X20)+(T20*X20)+(U20*X20),"")</f>
      </c>
      <c r="Z20" s="101">
        <v>718.265054945055</v>
      </c>
      <c r="AA20" s="101">
        <f>SUM(Z20*(F20+(F20*0/100)))+SUM(Z20*(G20+(G20*0/100)))+SUM(Z20*(H20+(H20*0/100)))+SUM(Z20*(I20+(I20*0/100)))+SUM(Z20*(K20+(K20*0/100)))+SUM(Z20*(L20+(L20*0/100)))+SUM(Z20*(M20+(M20*0/100)))+SUM(Z20*(N20+(N20*0/100)))+SUM(Z20*(O20+(O20*0/100)))+SUM(Z20*(P20+(P20*0/100)))+SUM(Z20*U20)+SUM(Z20*(Q20+(Q20*0/100)))+SUM(Z20*(R20+(R20*0/100)))+SUM(Z20*(T20+(T20*0/100)))+SUM(Z20*(S20+(S20*0/100)))+SUM(Z20*(J20+(J20*0/100)))</f>
        <v>0</v>
      </c>
      <c r="AB20" s="102"/>
      <c r="AC20" s="103"/>
      <c r="AD20" s="49"/>
      <c r="AE20" s="50"/>
      <c r="AF20" s="98"/>
      <c r="AG20" s="98"/>
      <c r="AH20" s="98"/>
      <c r="AI20" s="98"/>
      <c r="AJ20" s="98"/>
      <c r="AK20" s="98"/>
      <c r="AL20" s="98"/>
      <c r="AM20" s="98"/>
      <c r="AN20" s="98"/>
      <c r="AO20" s="98"/>
      <c r="AP20" s="98"/>
      <c r="AQ20" s="98"/>
      <c r="AR20" s="98"/>
      <c r="AS20" s="98"/>
      <c r="AT20" s="98"/>
      <c r="AU20" s="49"/>
    </row>
    <row r="21" ht="13.65" customHeight="1">
      <c r="A21" t="s" s="117">
        <v>89</v>
      </c>
      <c r="B21" t="s" s="106">
        <v>70</v>
      </c>
      <c r="C21" t="s" s="107">
        <v>71</v>
      </c>
      <c r="D21" s="108"/>
      <c r="E21" t="s" s="109">
        <v>90</v>
      </c>
      <c r="F21" s="88"/>
      <c r="G21" s="110"/>
      <c r="H21" s="90"/>
      <c r="I21" s="91"/>
      <c r="J21" s="111"/>
      <c r="K21" s="92"/>
      <c r="L21" s="93"/>
      <c r="M21" s="97"/>
      <c r="N21" s="112"/>
      <c r="O21" s="94"/>
      <c r="P21" s="113"/>
      <c r="Q21" s="114"/>
      <c r="R21" s="91"/>
      <c r="S21" s="95"/>
      <c r="T21" s="96"/>
      <c r="U21" s="97"/>
      <c r="V21" s="98">
        <v>51</v>
      </c>
      <c r="W21" t="s" s="99">
        <f>IF((F21*V21)+(G21*V21)+(H21*V21)+(I21*V21)+(J21*V21)+(K21*V21)+(L21*V21)+(M21*V21)+(N21*V21)+(O21*V21)+(T21*V21)+(P21*V21)+(Q21*V21)+(R21*V21)+(U21*V21),(F21*V21)+(G21*V21)+(H21*V21)+(I21*V21)+(J21*V21)+(K21*V21)+(L21*V21)+(M21*V21)+(N21*V21)+(O21*V21)+(T21*V21)+(P21*V21)+(Q21*V21)+(R21*V21)+(U21*V21),"")</f>
      </c>
      <c r="X21" s="100">
        <v>70</v>
      </c>
      <c r="Y21" t="s" s="99">
        <f>IF((F21*X21)+(G21*X21)+(H21*X21)+(I21*X21)+(J21*X21)+(K21*X21)+(L21*X21)+(M21*X21)+(N21*X21)+(O21*X21)+(P21*X21)+(Q21*X21)+(R21*X21)+(T21*X21)+(U21*X21),(F21*X21)+(G21*X21)+(H21*X21)+(I21*X21)+(J21*X21)+(K21*X21)+(L21*X21)+(M21*X21)+(N21*X21)+(O21*X21)+(P21*X21)+(S21*X21)+(Q21*X21)+(R21*X21)+(T21*X21)+(U21*X21),"")</f>
      </c>
      <c r="Z21" s="101">
        <v>1604.4189010989</v>
      </c>
      <c r="AA21" s="101">
        <f>SUM(Z21*(F21+(F21*0/100)))+SUM(Z21*(G21+(G21*0/100)))+SUM(Z21*(H21+(H21*0/100)))+SUM(Z21*(I21+(I21*0/100)))+SUM(Z21*(K21+(K21*0/100)))+SUM(Z21*(L21+(L21*0/100)))+SUM(Z21*(M21+(M21*0/100)))+SUM(Z21*(N21+(N21*0/100)))+SUM(Z21*(O21+(O21*0/100)))+SUM(Z21*(P21+(P21*0/100)))+SUM(Z21*U21)+SUM(Z21*(Q21+(Q21*0/100)))+SUM(Z21*(R21+(R21*0/100)))+SUM(Z21*(T21+(T21*0/100)))+SUM(Z21*(S21+(S21*0/100)))+SUM(Z21*(J21+(J21*0/100)))</f>
        <v>0</v>
      </c>
      <c r="AB21" s="102"/>
      <c r="AC21" s="103"/>
      <c r="AD21" s="49"/>
      <c r="AE21" s="50"/>
      <c r="AF21" s="98"/>
      <c r="AG21" s="98"/>
      <c r="AH21" s="98"/>
      <c r="AI21" s="98"/>
      <c r="AJ21" s="98"/>
      <c r="AK21" s="98"/>
      <c r="AL21" s="98"/>
      <c r="AM21" s="98"/>
      <c r="AN21" s="98"/>
      <c r="AO21" s="98"/>
      <c r="AP21" s="98"/>
      <c r="AQ21" s="98"/>
      <c r="AR21" s="98"/>
      <c r="AS21" s="98"/>
      <c r="AT21" s="98"/>
      <c r="AU21" s="49"/>
    </row>
    <row r="22" ht="18" customHeight="1">
      <c r="A22" t="s" s="76">
        <v>91</v>
      </c>
      <c r="B22" s="77"/>
      <c r="C22" s="77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9"/>
      <c r="W22" s="79"/>
      <c r="X22" s="80"/>
      <c r="Y22" s="78"/>
      <c r="Z22" s="78"/>
      <c r="AA22" s="78"/>
      <c r="AB22" s="81"/>
      <c r="AC22" s="81"/>
      <c r="AD22" s="53"/>
      <c r="AE22" s="50"/>
      <c r="AF22" t="s" s="82">
        <v>48</v>
      </c>
      <c r="AG22" t="s" s="82">
        <v>49</v>
      </c>
      <c r="AH22" t="s" s="82">
        <v>50</v>
      </c>
      <c r="AI22" t="s" s="82">
        <v>51</v>
      </c>
      <c r="AJ22" t="s" s="82">
        <v>52</v>
      </c>
      <c r="AK22" t="s" s="82">
        <v>53</v>
      </c>
      <c r="AL22" t="s" s="82">
        <v>54</v>
      </c>
      <c r="AM22" t="s" s="82">
        <v>55</v>
      </c>
      <c r="AN22" t="s" s="82">
        <v>56</v>
      </c>
      <c r="AO22" t="s" s="82">
        <v>57</v>
      </c>
      <c r="AP22" t="s" s="82">
        <v>58</v>
      </c>
      <c r="AQ22" t="s" s="82">
        <v>59</v>
      </c>
      <c r="AR22" t="s" s="82">
        <v>60</v>
      </c>
      <c r="AS22" t="s" s="82">
        <v>61</v>
      </c>
      <c r="AT22" t="s" s="82">
        <v>62</v>
      </c>
      <c r="AU22" s="49"/>
    </row>
    <row r="23" ht="13.65" customHeight="1">
      <c r="A23" t="s" s="83">
        <v>92</v>
      </c>
      <c r="B23" t="s" s="106">
        <v>70</v>
      </c>
      <c r="C23" t="s" s="107">
        <v>71</v>
      </c>
      <c r="D23" s="108"/>
      <c r="E23" t="s" s="109">
        <v>72</v>
      </c>
      <c r="F23" s="88"/>
      <c r="G23" s="110"/>
      <c r="H23" s="90"/>
      <c r="I23" s="91"/>
      <c r="J23" s="111"/>
      <c r="K23" s="92"/>
      <c r="L23" s="93"/>
      <c r="M23" s="97"/>
      <c r="N23" s="112"/>
      <c r="O23" s="94"/>
      <c r="P23" s="113"/>
      <c r="Q23" s="114"/>
      <c r="R23" s="91"/>
      <c r="S23" s="95"/>
      <c r="T23" s="96"/>
      <c r="U23" s="97"/>
      <c r="V23" s="98">
        <v>10</v>
      </c>
      <c r="W23" t="s" s="99">
        <f>IF((F23*V23)+(G23*V23)+(H23*V23)+(I23*V23)+(J23*V23)+(K23*V23)+(L23*V23)+(M23*V23)+(N23*V23)+(O23*V23)+(T23*V23)+(P23*V23)+(Q23*V23)+(R23*V23)+(U23*V23),(F23*V23)+(G23*V23)+(H23*V23)+(I23*V23)+(J23*V23)+(K23*V23)+(L23*V23)+(M23*V23)+(N23*V23)+(O23*V23)+(T23*V23)+(P23*V23)+(Q23*V23)+(R23*V23)+(U23*V23),"")</f>
      </c>
      <c r="X23" s="98">
        <v>3.5</v>
      </c>
      <c r="Y23" t="s" s="99">
        <f>IF((F23*X23)+(G23*X23)+(H23*X23)+(I23*X23)+(J23*X23)+(K23*X23)+(L23*X23)+(M23*X23)+(N23*X23)+(O23*X23)+(P23*X23)+(Q23*X23)+(R23*X23)+(T23*X23)+(U23*X23),(F23*X23)+(G23*X23)+(H23*X23)+(I23*X23)+(J23*X23)+(K23*X23)+(L23*X23)+(M23*X23)+(N23*X23)+(O23*X23)+(P23*X23)+(S23*X23)+(Q23*X23)+(R23*X23)+(T23*X23)+(U23*X23),"")</f>
      </c>
      <c r="Z23" s="101">
        <v>36.1097435897436</v>
      </c>
      <c r="AA23" s="101">
        <f>SUM(Z23*(F23+(F23*0/100)))+SUM(Z23*(G23+(G23*0/100)))+SUM(Z23*(H23+(H23*0/100)))+SUM(Z23*(I23+(I23*0/100)))+SUM(Z23*(K23+(K23*0/100)))+SUM(Z23*(L23+(L23*0/100)))+SUM(Z23*(M23+(M23*0/100)))+SUM(Z23*(N23+(N23*0/100)))+SUM(Z23*(O23+(O23*0/100)))+SUM(Z23*(P23+(P23*0/100)))+SUM(Z23*U23)+SUM(Z23*(Q23+(Q23*0/100)))+SUM(Z23*(R23+(R23*0/100)))+SUM(Z23*(T23+(T23*0/100)))+SUM(Z23*(S23+(S23*0/100)))+SUM(Z23*(J23+(J23*0/100)))</f>
        <v>0</v>
      </c>
      <c r="AB23" s="102"/>
      <c r="AC23" s="103"/>
      <c r="AD23" s="49"/>
      <c r="AE23" s="50"/>
      <c r="AF23" s="98"/>
      <c r="AG23" s="98"/>
      <c r="AH23" s="98"/>
      <c r="AI23" s="98"/>
      <c r="AJ23" s="98"/>
      <c r="AK23" s="98"/>
      <c r="AL23" s="98"/>
      <c r="AM23" s="98"/>
      <c r="AN23" s="98"/>
      <c r="AO23" s="98"/>
      <c r="AP23" s="98"/>
      <c r="AQ23" s="98"/>
      <c r="AR23" s="98"/>
      <c r="AS23" s="98"/>
      <c r="AT23" s="98"/>
      <c r="AU23" s="49"/>
    </row>
    <row r="24" ht="13.65" customHeight="1">
      <c r="A24" t="s" s="83">
        <v>93</v>
      </c>
      <c r="B24" t="s" s="106">
        <v>70</v>
      </c>
      <c r="C24" t="s" s="107">
        <v>71</v>
      </c>
      <c r="D24" s="108"/>
      <c r="E24" t="s" s="109">
        <v>74</v>
      </c>
      <c r="F24" s="88"/>
      <c r="G24" s="110"/>
      <c r="H24" s="90"/>
      <c r="I24" s="91"/>
      <c r="J24" s="111"/>
      <c r="K24" s="92"/>
      <c r="L24" s="93"/>
      <c r="M24" s="97"/>
      <c r="N24" s="112"/>
      <c r="O24" s="94"/>
      <c r="P24" s="113"/>
      <c r="Q24" s="114"/>
      <c r="R24" s="91"/>
      <c r="S24" s="95"/>
      <c r="T24" s="96"/>
      <c r="U24" s="97"/>
      <c r="V24" s="98">
        <v>10</v>
      </c>
      <c r="W24" t="s" s="99">
        <f>IF((F24*V24)+(G24*V24)+(H24*V24)+(I24*V24)+(J24*V24)+(K24*V24)+(L24*V24)+(M24*V24)+(N24*V24)+(O24*V24)+(T24*V24)+(P24*V24)+(Q24*V24)+(R24*V24)+(U24*V24),(F24*V24)+(G24*V24)+(H24*V24)+(I24*V24)+(J24*V24)+(K24*V24)+(L24*V24)+(M24*V24)+(N24*V24)+(O24*V24)+(T24*V24)+(P24*V24)+(Q24*V24)+(R24*V24)+(U24*V24),"")</f>
      </c>
      <c r="X24" s="98">
        <v>1.7</v>
      </c>
      <c r="Y24" t="s" s="99">
        <f>IF((F24*X24)+(G24*X24)+(H24*X24)+(I24*X24)+(J24*X24)+(K24*X24)+(L24*X24)+(M24*X24)+(N24*X24)+(O24*X24)+(P24*X24)+(Q24*X24)+(R24*X24)+(T24*X24)+(U24*X24),(F24*X24)+(G24*X24)+(H24*X24)+(I24*X24)+(J24*X24)+(K24*X24)+(L24*X24)+(M24*X24)+(N24*X24)+(O24*X24)+(P24*X24)+(S24*X24)+(Q24*X24)+(R24*X24)+(T24*X24)+(U24*X24),"")</f>
      </c>
      <c r="Z24" s="101">
        <v>69.36600732600731</v>
      </c>
      <c r="AA24" s="101">
        <f>SUM(Z24*(F24+(F24*0/100)))+SUM(Z24*(G24+(G24*0/100)))+SUM(Z24*(H24+(H24*0/100)))+SUM(Z24*(I24+(I24*0/100)))+SUM(Z24*(K24+(K24*0/100)))+SUM(Z24*(L24+(L24*0/100)))+SUM(Z24*(M24+(M24*0/100)))+SUM(Z24*(N24+(N24*0/100)))+SUM(Z24*(O24+(O24*0/100)))+SUM(Z24*(P24+(P24*0/100)))+SUM(Z24*U24)+SUM(Z24*(Q24+(Q24*0/100)))+SUM(Z24*(R24+(R24*0/100)))+SUM(Z24*(T24+(T24*0/100)))+SUM(Z24*(S24+(S24*0/100)))+SUM(Z24*(J24+(J24*0/100)))</f>
        <v>0</v>
      </c>
      <c r="AB24" s="102"/>
      <c r="AC24" s="103"/>
      <c r="AD24" s="49"/>
      <c r="AE24" s="50"/>
      <c r="AF24" s="98"/>
      <c r="AG24" s="98"/>
      <c r="AH24" s="98"/>
      <c r="AI24" s="98"/>
      <c r="AJ24" s="98"/>
      <c r="AK24" s="98"/>
      <c r="AL24" s="98"/>
      <c r="AM24" s="98"/>
      <c r="AN24" s="98"/>
      <c r="AO24" s="98"/>
      <c r="AP24" s="98"/>
      <c r="AQ24" s="98"/>
      <c r="AR24" s="98"/>
      <c r="AS24" s="98"/>
      <c r="AT24" s="98"/>
      <c r="AU24" s="49"/>
    </row>
    <row r="25" ht="13.65" customHeight="1">
      <c r="A25" t="s" s="83">
        <v>94</v>
      </c>
      <c r="B25" t="s" s="106">
        <v>70</v>
      </c>
      <c r="C25" t="s" s="107">
        <v>71</v>
      </c>
      <c r="D25" s="108"/>
      <c r="E25" t="s" s="109">
        <v>95</v>
      </c>
      <c r="F25" s="88"/>
      <c r="G25" s="110"/>
      <c r="H25" s="90"/>
      <c r="I25" s="91"/>
      <c r="J25" s="111"/>
      <c r="K25" s="92"/>
      <c r="L25" s="93"/>
      <c r="M25" s="97"/>
      <c r="N25" s="112"/>
      <c r="O25" s="94"/>
      <c r="P25" s="113"/>
      <c r="Q25" s="114"/>
      <c r="R25" s="91"/>
      <c r="S25" s="95"/>
      <c r="T25" s="96"/>
      <c r="U25" s="97"/>
      <c r="V25" s="98">
        <v>10</v>
      </c>
      <c r="W25" t="s" s="99">
        <f>IF((F25*V25)+(G25*V25)+(H25*V25)+(I25*V25)+(J25*V25)+(K25*V25)+(L25*V25)+(M25*V25)+(N25*V25)+(O25*V25)+(T25*V25)+(P25*V25)+(Q25*V25)+(R25*V25)+(U25*V25),(F25*V25)+(G25*V25)+(H25*V25)+(I25*V25)+(J25*V25)+(K25*V25)+(L25*V25)+(M25*V25)+(N25*V25)+(O25*V25)+(T25*V25)+(P25*V25)+(Q25*V25)+(R25*V25)+(U25*V25),"")</f>
      </c>
      <c r="X25" s="98">
        <v>2.9</v>
      </c>
      <c r="Y25" t="s" s="99">
        <f>IF((F25*X25)+(G25*X25)+(H25*X25)+(I25*X25)+(J25*X25)+(K25*X25)+(L25*X25)+(M25*X25)+(N25*X25)+(O25*X25)+(P25*X25)+(Q25*X25)+(R25*X25)+(T25*X25)+(U25*X25),(F25*X25)+(G25*X25)+(H25*X25)+(I25*X25)+(J25*X25)+(K25*X25)+(L25*X25)+(M25*X25)+(N25*X25)+(O25*X25)+(P25*X25)+(S25*X25)+(Q25*X25)+(R25*X25)+(T25*X25)+(U25*X25),"")</f>
      </c>
      <c r="Z25" s="101">
        <v>98.7972161172161</v>
      </c>
      <c r="AA25" s="101">
        <f>SUM(Z25*(F25+(F25*0/100)))+SUM(Z25*(G25+(G25*0/100)))+SUM(Z25*(H25+(H25*0/100)))+SUM(Z25*(I25+(I25*0/100)))+SUM(Z25*(K25+(K25*0/100)))+SUM(Z25*(L25+(L25*0/100)))+SUM(Z25*(M25+(M25*0/100)))+SUM(Z25*(N25+(N25*0/100)))+SUM(Z25*(O25+(O25*0/100)))+SUM(Z25*(P25+(P25*0/100)))+SUM(Z25*U25)+SUM(Z25*(Q25+(Q25*0/100)))+SUM(Z25*(R25+(R25*0/100)))+SUM(Z25*(T25+(T25*0/100)))+SUM(Z25*(S25+(S25*0/100)))+SUM(Z25*(J25+(J25*0/100)))</f>
        <v>0</v>
      </c>
      <c r="AB25" s="102"/>
      <c r="AC25" s="103"/>
      <c r="AD25" s="49"/>
      <c r="AE25" s="50"/>
      <c r="AF25" s="98"/>
      <c r="AG25" s="98"/>
      <c r="AH25" s="98"/>
      <c r="AI25" s="98"/>
      <c r="AJ25" s="98"/>
      <c r="AK25" s="98"/>
      <c r="AL25" s="98"/>
      <c r="AM25" s="98"/>
      <c r="AN25" s="98"/>
      <c r="AO25" s="98"/>
      <c r="AP25" s="98"/>
      <c r="AQ25" s="98"/>
      <c r="AR25" s="98"/>
      <c r="AS25" s="98"/>
      <c r="AT25" s="98"/>
      <c r="AU25" s="49"/>
    </row>
    <row r="26" ht="13.65" customHeight="1">
      <c r="A26" t="s" s="83">
        <v>96</v>
      </c>
      <c r="B26" t="s" s="106">
        <v>70</v>
      </c>
      <c r="C26" t="s" s="107">
        <v>71</v>
      </c>
      <c r="D26" s="108"/>
      <c r="E26" t="s" s="109">
        <v>76</v>
      </c>
      <c r="F26" s="88"/>
      <c r="G26" s="110"/>
      <c r="H26" s="90"/>
      <c r="I26" s="91"/>
      <c r="J26" s="111"/>
      <c r="K26" s="92"/>
      <c r="L26" s="93"/>
      <c r="M26" s="97"/>
      <c r="N26" s="112"/>
      <c r="O26" s="94"/>
      <c r="P26" s="113"/>
      <c r="Q26" s="114"/>
      <c r="R26" s="91"/>
      <c r="S26" s="95"/>
      <c r="T26" s="96"/>
      <c r="U26" s="97"/>
      <c r="V26" s="98">
        <v>5</v>
      </c>
      <c r="W26" t="s" s="99">
        <f>IF((F26*V26)+(G26*V26)+(H26*V26)+(I26*V26)+(J26*V26)+(K26*V26)+(L26*V26)+(M26*V26)+(N26*V26)+(O26*V26)+(T26*V26)+(P26*V26)+(Q26*V26)+(R26*V26)+(U26*V26),(F26*V26)+(G26*V26)+(H26*V26)+(I26*V26)+(J26*V26)+(K26*V26)+(L26*V26)+(M26*V26)+(N26*V26)+(O26*V26)+(T26*V26)+(P26*V26)+(Q26*V26)+(R26*V26)+(U26*V26),"")</f>
      </c>
      <c r="X26" s="98">
        <v>3</v>
      </c>
      <c r="Y26" t="s" s="99">
        <f>IF((F26*X26)+(G26*X26)+(H26*X26)+(I26*X26)+(J26*X26)+(K26*X26)+(L26*X26)+(M26*X26)+(N26*X26)+(O26*X26)+(P26*X26)+(Q26*X26)+(R26*X26)+(T26*X26)+(U26*X26),(F26*X26)+(G26*X26)+(H26*X26)+(I26*X26)+(J26*X26)+(K26*X26)+(L26*X26)+(M26*X26)+(N26*X26)+(O26*X26)+(P26*X26)+(S26*X26)+(Q26*X26)+(R26*X26)+(T26*X26)+(U26*X26),"")</f>
      </c>
      <c r="Z26" s="101">
        <v>98.8626373626374</v>
      </c>
      <c r="AA26" s="101">
        <f>SUM(Z26*(F26+(F26*0/100)))+SUM(Z26*(G26+(G26*0/100)))+SUM(Z26*(H26+(H26*0/100)))+SUM(Z26*(I26+(I26*0/100)))+SUM(Z26*(K26+(K26*0/100)))+SUM(Z26*(L26+(L26*0/100)))+SUM(Z26*(M26+(M26*0/100)))+SUM(Z26*(N26+(N26*0/100)))+SUM(Z26*(O26+(O26*0/100)))+SUM(Z26*(P26+(P26*0/100)))+SUM(Z26*U26)+SUM(Z26*(Q26+(Q26*0/100)))+SUM(Z26*(R26+(R26*0/100)))+SUM(Z26*(T26+(T26*0/100)))+SUM(Z26*(S26+(S26*0/100)))+SUM(Z26*(J26+(J26*0/100)))</f>
        <v>0</v>
      </c>
      <c r="AB26" s="102"/>
      <c r="AC26" s="103"/>
      <c r="AD26" s="49"/>
      <c r="AE26" s="50"/>
      <c r="AF26" s="98"/>
      <c r="AG26" s="98"/>
      <c r="AH26" s="98"/>
      <c r="AI26" s="98"/>
      <c r="AJ26" s="98"/>
      <c r="AK26" s="98"/>
      <c r="AL26" s="98"/>
      <c r="AM26" s="98"/>
      <c r="AN26" s="98"/>
      <c r="AO26" s="98"/>
      <c r="AP26" s="98"/>
      <c r="AQ26" s="98"/>
      <c r="AR26" s="98"/>
      <c r="AS26" s="98"/>
      <c r="AT26" s="98"/>
      <c r="AU26" s="49"/>
    </row>
    <row r="27" ht="13.65" customHeight="1">
      <c r="A27" t="s" s="83">
        <v>97</v>
      </c>
      <c r="B27" t="s" s="106">
        <v>70</v>
      </c>
      <c r="C27" t="s" s="107">
        <v>71</v>
      </c>
      <c r="D27" s="108"/>
      <c r="E27" t="s" s="109">
        <v>98</v>
      </c>
      <c r="F27" s="88"/>
      <c r="G27" s="110"/>
      <c r="H27" s="90"/>
      <c r="I27" s="91"/>
      <c r="J27" s="111"/>
      <c r="K27" s="92"/>
      <c r="L27" s="93"/>
      <c r="M27" s="97"/>
      <c r="N27" s="112"/>
      <c r="O27" s="94"/>
      <c r="P27" s="113"/>
      <c r="Q27" s="114"/>
      <c r="R27" s="91"/>
      <c r="S27" s="95"/>
      <c r="T27" s="96"/>
      <c r="U27" s="97"/>
      <c r="V27" s="98">
        <v>5</v>
      </c>
      <c r="W27" t="s" s="99">
        <f>IF((F27*V27)+(G27*V27)+(H27*V27)+(I27*V27)+(J27*V27)+(K27*V27)+(L27*V27)+(M27*V27)+(N27*V27)+(O27*V27)+(T27*V27)+(P27*V27)+(Q27*V27)+(R27*V27)+(U27*V27),(F27*V27)+(G27*V27)+(H27*V27)+(I27*V27)+(J27*V27)+(K27*V27)+(L27*V27)+(M27*V27)+(N27*V27)+(O27*V27)+(T27*V27)+(P27*V27)+(Q27*V27)+(R27*V27)+(U27*V27),"")</f>
      </c>
      <c r="X27" s="98">
        <v>3</v>
      </c>
      <c r="Y27" t="s" s="99">
        <f>IF((F27*X27)+(G27*X27)+(H27*X27)+(I27*X27)+(J27*X27)+(K27*X27)+(L27*X27)+(M27*X27)+(N27*X27)+(O27*X27)+(P27*X27)+(Q27*X27)+(R27*X27)+(T27*X27)+(U27*X27),(F27*X27)+(G27*X27)+(H27*X27)+(I27*X27)+(J27*X27)+(K27*X27)+(L27*X27)+(M27*X27)+(N27*X27)+(O27*X27)+(P27*X27)+(S27*X27)+(Q27*X27)+(R27*X27)+(T27*X27)+(U27*X27),"")</f>
      </c>
      <c r="Z27" s="101">
        <v>104.708791208791</v>
      </c>
      <c r="AA27" s="101">
        <f>SUM(Z27*(F27+(F27*0/100)))+SUM(Z27*(G27+(G27*0/100)))+SUM(Z27*(H27+(H27*0/100)))+SUM(Z27*(I27+(I27*0/100)))+SUM(Z27*(K27+(K27*0/100)))+SUM(Z27*(L27+(L27*0/100)))+SUM(Z27*(M27+(M27*0/100)))+SUM(Z27*(N27+(N27*0/100)))+SUM(Z27*(O27+(O27*0/100)))+SUM(Z27*(P27+(P27*0/100)))+SUM(Z27*U27)+SUM(Z27*(Q27+(Q27*0/100)))+SUM(Z27*(R27+(R27*0/100)))+SUM(Z27*(T27+(T27*0/100)))+SUM(Z27*(S27+(S27*0/100)))+SUM(Z27*(J27+(J27*0/100)))</f>
        <v>0</v>
      </c>
      <c r="AB27" s="102"/>
      <c r="AC27" s="103"/>
      <c r="AD27" s="49"/>
      <c r="AE27" s="50"/>
      <c r="AF27" s="98"/>
      <c r="AG27" s="98"/>
      <c r="AH27" s="98"/>
      <c r="AI27" s="98"/>
      <c r="AJ27" s="98"/>
      <c r="AK27" s="98"/>
      <c r="AL27" s="98"/>
      <c r="AM27" s="98"/>
      <c r="AN27" s="98"/>
      <c r="AO27" s="98"/>
      <c r="AP27" s="98"/>
      <c r="AQ27" s="98"/>
      <c r="AR27" s="98"/>
      <c r="AS27" s="98"/>
      <c r="AT27" s="98"/>
      <c r="AU27" s="49"/>
    </row>
    <row r="28" ht="13.65" customHeight="1">
      <c r="A28" t="s" s="83">
        <v>99</v>
      </c>
      <c r="B28" t="s" s="106">
        <v>70</v>
      </c>
      <c r="C28" t="s" s="107">
        <v>71</v>
      </c>
      <c r="D28" s="108"/>
      <c r="E28" t="s" s="109">
        <v>100</v>
      </c>
      <c r="F28" s="88"/>
      <c r="G28" s="110"/>
      <c r="H28" s="90"/>
      <c r="I28" s="91"/>
      <c r="J28" s="111"/>
      <c r="K28" s="92"/>
      <c r="L28" s="93"/>
      <c r="M28" s="97"/>
      <c r="N28" s="112"/>
      <c r="O28" s="94"/>
      <c r="P28" s="113"/>
      <c r="Q28" s="114"/>
      <c r="R28" s="91"/>
      <c r="S28" s="95"/>
      <c r="T28" s="96"/>
      <c r="U28" s="97"/>
      <c r="V28" s="98">
        <v>2</v>
      </c>
      <c r="W28" t="s" s="99">
        <f>IF((F28*V28)+(G28*V28)+(H28*V28)+(I28*V28)+(J28*V28)+(K28*V28)+(L28*V28)+(M28*V28)+(N28*V28)+(O28*V28)+(T28*V28)+(P28*V28)+(Q28*V28)+(R28*V28)+(U28*V28),(F28*V28)+(G28*V28)+(H28*V28)+(I28*V28)+(J28*V28)+(K28*V28)+(L28*V28)+(M28*V28)+(N28*V28)+(O28*V28)+(T28*V28)+(P28*V28)+(Q28*V28)+(R28*V28)+(U28*V28),"")</f>
      </c>
      <c r="X28" s="98">
        <v>3</v>
      </c>
      <c r="Y28" t="s" s="99">
        <f>IF((F28*X28)+(G28*X28)+(H28*X28)+(I28*X28)+(J28*X28)+(K28*X28)+(L28*X28)+(M28*X28)+(N28*X28)+(O28*X28)+(P28*X28)+(Q28*X28)+(R28*X28)+(T28*X28)+(U28*X28),(F28*X28)+(G28*X28)+(H28*X28)+(I28*X28)+(J28*X28)+(K28*X28)+(L28*X28)+(M28*X28)+(N28*X28)+(O28*X28)+(P28*X28)+(S28*X28)+(Q28*X28)+(R28*X28)+(T28*X28)+(U28*X28),"")</f>
      </c>
      <c r="Z28" s="101">
        <v>105.907252747253</v>
      </c>
      <c r="AA28" s="101">
        <f>SUM(Z28*(F28+(F28*0/100)))+SUM(Z28*(G28+(G28*0/100)))+SUM(Z28*(H28+(H28*0/100)))+SUM(Z28*(I28+(I28*0/100)))+SUM(Z28*(K28+(K28*0/100)))+SUM(Z28*(L28+(L28*0/100)))+SUM(Z28*(M28+(M28*0/100)))+SUM(Z28*(N28+(N28*0/100)))+SUM(Z28*(O28+(O28*0/100)))+SUM(Z28*(P28+(P28*0/100)))+SUM(Z28*U28)+SUM(Z28*(Q28+(Q28*0/100)))+SUM(Z28*(R28+(R28*0/100)))+SUM(Z28*(T28+(T28*0/100)))+SUM(Z28*(S28+(S28*0/100)))+SUM(Z28*(J28+(J28*0/100)))</f>
        <v>0</v>
      </c>
      <c r="AB28" s="102"/>
      <c r="AC28" s="103"/>
      <c r="AD28" s="49"/>
      <c r="AE28" s="50"/>
      <c r="AF28" s="98"/>
      <c r="AG28" s="98"/>
      <c r="AH28" s="98"/>
      <c r="AI28" s="98"/>
      <c r="AJ28" s="98"/>
      <c r="AK28" s="98"/>
      <c r="AL28" s="98"/>
      <c r="AM28" s="98"/>
      <c r="AN28" s="98"/>
      <c r="AO28" s="98"/>
      <c r="AP28" s="98"/>
      <c r="AQ28" s="98"/>
      <c r="AR28" s="98"/>
      <c r="AS28" s="98"/>
      <c r="AT28" s="98"/>
      <c r="AU28" s="49"/>
    </row>
    <row r="29" ht="13.65" customHeight="1">
      <c r="A29" t="s" s="83">
        <v>101</v>
      </c>
      <c r="B29" t="s" s="106">
        <v>70</v>
      </c>
      <c r="C29" t="s" s="107">
        <v>71</v>
      </c>
      <c r="D29" s="108"/>
      <c r="E29" t="s" s="109">
        <v>100</v>
      </c>
      <c r="F29" s="88"/>
      <c r="G29" s="110"/>
      <c r="H29" s="90"/>
      <c r="I29" s="91"/>
      <c r="J29" s="111"/>
      <c r="K29" s="92"/>
      <c r="L29" s="93"/>
      <c r="M29" s="97"/>
      <c r="N29" s="112"/>
      <c r="O29" s="94"/>
      <c r="P29" s="113"/>
      <c r="Q29" s="114"/>
      <c r="R29" s="91"/>
      <c r="S29" s="95"/>
      <c r="T29" s="96"/>
      <c r="U29" s="97"/>
      <c r="V29" s="98">
        <v>2</v>
      </c>
      <c r="W29" t="s" s="99">
        <f>IF((F29*V29)+(G29*V29)+(H29*V29)+(I29*V29)+(J29*V29)+(K29*V29)+(L29*V29)+(M29*V29)+(N29*V29)+(O29*V29)+(T29*V29)+(P29*V29)+(Q29*V29)+(R29*V29)+(U29*V29),(F29*V29)+(G29*V29)+(H29*V29)+(I29*V29)+(J29*V29)+(K29*V29)+(L29*V29)+(M29*V29)+(N29*V29)+(O29*V29)+(T29*V29)+(P29*V29)+(Q29*V29)+(R29*V29)+(U29*V29),"")</f>
      </c>
      <c r="X29" s="98">
        <v>2.7</v>
      </c>
      <c r="Y29" t="s" s="99">
        <f>IF((F29*X29)+(G29*X29)+(H29*X29)+(I29*X29)+(J29*X29)+(K29*X29)+(L29*X29)+(M29*X29)+(N29*X29)+(O29*X29)+(P29*X29)+(Q29*X29)+(R29*X29)+(T29*X29)+(U29*X29),(F29*X29)+(G29*X29)+(H29*X29)+(I29*X29)+(J29*X29)+(K29*X29)+(L29*X29)+(M29*X29)+(N29*X29)+(O29*X29)+(P29*X29)+(S29*X29)+(Q29*X29)+(R29*X29)+(T29*X29)+(U29*X29),"")</f>
      </c>
      <c r="Z29" s="101">
        <v>105.857142857143</v>
      </c>
      <c r="AA29" s="101">
        <f>SUM(Z29*(F29+(F29*0/100)))+SUM(Z29*(G29+(G29*0/100)))+SUM(Z29*(H29+(H29*0/100)))+SUM(Z29*(I29+(I29*0/100)))+SUM(Z29*(K29+(K29*0/100)))+SUM(Z29*(L29+(L29*0/100)))+SUM(Z29*(M29+(M29*0/100)))+SUM(Z29*(N29+(N29*0/100)))+SUM(Z29*(O29+(O29*0/100)))+SUM(Z29*(P29+(P29*0/100)))+SUM(Z29*U29)+SUM(Z29*(Q29+(Q29*0/100)))+SUM(Z29*(R29+(R29*0/100)))+SUM(Z29*(T29+(T29*0/100)))+SUM(Z29*(S29+(S29*0/100)))+SUM(Z29*(J29+(J29*0/100)))</f>
        <v>0</v>
      </c>
      <c r="AB29" s="102"/>
      <c r="AC29" s="103"/>
      <c r="AD29" s="49"/>
      <c r="AE29" s="50"/>
      <c r="AF29" s="98"/>
      <c r="AG29" s="98"/>
      <c r="AH29" s="98"/>
      <c r="AI29" s="98"/>
      <c r="AJ29" s="98"/>
      <c r="AK29" s="98"/>
      <c r="AL29" s="98"/>
      <c r="AM29" s="98"/>
      <c r="AN29" s="98"/>
      <c r="AO29" s="98"/>
      <c r="AP29" s="98"/>
      <c r="AQ29" s="98"/>
      <c r="AR29" s="98"/>
      <c r="AS29" s="98"/>
      <c r="AT29" s="98"/>
      <c r="AU29" s="49"/>
    </row>
    <row r="30" ht="13.65" customHeight="1">
      <c r="A30" t="s" s="83">
        <v>102</v>
      </c>
      <c r="B30" t="s" s="106">
        <v>70</v>
      </c>
      <c r="C30" t="s" s="107">
        <v>71</v>
      </c>
      <c r="D30" s="108"/>
      <c r="E30" t="s" s="109">
        <v>103</v>
      </c>
      <c r="F30" s="88"/>
      <c r="G30" s="110"/>
      <c r="H30" s="90"/>
      <c r="I30" s="91"/>
      <c r="J30" s="111"/>
      <c r="K30" s="92"/>
      <c r="L30" s="93"/>
      <c r="M30" s="97"/>
      <c r="N30" s="112"/>
      <c r="O30" s="94"/>
      <c r="P30" s="113"/>
      <c r="Q30" s="114"/>
      <c r="R30" s="91"/>
      <c r="S30" s="95"/>
      <c r="T30" s="96"/>
      <c r="U30" s="97"/>
      <c r="V30" s="98">
        <v>2</v>
      </c>
      <c r="W30" t="s" s="99">
        <f>IF((F30*V30)+(G30*V30)+(H30*V30)+(I30*V30)+(J30*V30)+(K30*V30)+(L30*V30)+(M30*V30)+(N30*V30)+(O30*V30)+(T30*V30)+(P30*V30)+(Q30*V30)+(R30*V30)+(U30*V30),(F30*V30)+(G30*V30)+(H30*V30)+(I30*V30)+(J30*V30)+(K30*V30)+(L30*V30)+(M30*V30)+(N30*V30)+(O30*V30)+(T30*V30)+(P30*V30)+(Q30*V30)+(R30*V30)+(U30*V30),"")</f>
      </c>
      <c r="X30" s="98">
        <v>2.4</v>
      </c>
      <c r="Y30" t="s" s="99">
        <f>IF((F30*X30)+(G30*X30)+(H30*X30)+(I30*X30)+(J30*X30)+(K30*X30)+(L30*X30)+(M30*X30)+(N30*X30)+(O30*X30)+(P30*X30)+(Q30*X30)+(R30*X30)+(T30*X30)+(U30*X30),(F30*X30)+(G30*X30)+(H30*X30)+(I30*X30)+(J30*X30)+(K30*X30)+(L30*X30)+(M30*X30)+(N30*X30)+(O30*X30)+(P30*X30)+(S30*X30)+(Q30*X30)+(R30*X30)+(T30*X30)+(U30*X30),"")</f>
      </c>
      <c r="Z30" s="101">
        <v>105.807032967033</v>
      </c>
      <c r="AA30" s="101">
        <f>SUM(Z30*(F30+(F30*0/100)))+SUM(Z30*(G30+(G30*0/100)))+SUM(Z30*(H30+(H30*0/100)))+SUM(Z30*(I30+(I30*0/100)))+SUM(Z30*(K30+(K30*0/100)))+SUM(Z30*(L30+(L30*0/100)))+SUM(Z30*(M30+(M30*0/100)))+SUM(Z30*(N30+(N30*0/100)))+SUM(Z30*(O30+(O30*0/100)))+SUM(Z30*(P30+(P30*0/100)))+SUM(Z30*U30)+SUM(Z30*(Q30+(Q30*0/100)))+SUM(Z30*(R30+(R30*0/100)))+SUM(Z30*(T30+(T30*0/100)))+SUM(Z30*(S30+(S30*0/100)))+SUM(Z30*(J30+(J30*0/100)))</f>
        <v>0</v>
      </c>
      <c r="AB30" s="102"/>
      <c r="AC30" s="103"/>
      <c r="AD30" s="49"/>
      <c r="AE30" s="50"/>
      <c r="AF30" s="98"/>
      <c r="AG30" s="98"/>
      <c r="AH30" s="98"/>
      <c r="AI30" s="98"/>
      <c r="AJ30" s="98"/>
      <c r="AK30" s="98"/>
      <c r="AL30" s="98"/>
      <c r="AM30" s="98"/>
      <c r="AN30" s="98"/>
      <c r="AO30" s="98"/>
      <c r="AP30" s="98"/>
      <c r="AQ30" s="98"/>
      <c r="AR30" s="98"/>
      <c r="AS30" s="98"/>
      <c r="AT30" s="98"/>
      <c r="AU30" s="49"/>
    </row>
    <row r="31" ht="13.65" customHeight="1">
      <c r="A31" t="s" s="83">
        <v>104</v>
      </c>
      <c r="B31" t="s" s="106">
        <v>70</v>
      </c>
      <c r="C31" t="s" s="107">
        <v>71</v>
      </c>
      <c r="D31" s="108"/>
      <c r="E31" t="s" s="109">
        <v>105</v>
      </c>
      <c r="F31" s="88"/>
      <c r="G31" s="110"/>
      <c r="H31" s="90"/>
      <c r="I31" s="91"/>
      <c r="J31" s="111"/>
      <c r="K31" s="92"/>
      <c r="L31" s="93"/>
      <c r="M31" s="97"/>
      <c r="N31" s="112"/>
      <c r="O31" s="94"/>
      <c r="P31" s="113"/>
      <c r="Q31" s="114"/>
      <c r="R31" s="91"/>
      <c r="S31" s="95"/>
      <c r="T31" s="96"/>
      <c r="U31" s="97"/>
      <c r="V31" s="98">
        <v>1</v>
      </c>
      <c r="W31" t="s" s="99">
        <f>IF((F31*V31)+(G31*V31)+(H31*V31)+(I31*V31)+(J31*V31)+(K31*V31)+(L31*V31)+(M31*V31)+(N31*V31)+(O31*V31)+(T31*V31)+(P31*V31)+(Q31*V31)+(R31*V31)+(U31*V31),(F31*V31)+(G31*V31)+(H31*V31)+(I31*V31)+(J31*V31)+(K31*V31)+(L31*V31)+(M31*V31)+(N31*V31)+(O31*V31)+(T31*V31)+(P31*V31)+(Q31*V31)+(R31*V31)+(U31*V31),"")</f>
      </c>
      <c r="X31" s="98">
        <v>2.9</v>
      </c>
      <c r="Y31" t="s" s="99">
        <f>IF((F31*X31)+(G31*X31)+(H31*X31)+(I31*X31)+(J31*X31)+(K31*X31)+(L31*X31)+(M31*X31)+(N31*X31)+(O31*X31)+(P31*X31)+(Q31*X31)+(R31*X31)+(T31*X31)+(U31*X31),(F31*X31)+(G31*X31)+(H31*X31)+(I31*X31)+(J31*X31)+(K31*X31)+(L31*X31)+(M31*X31)+(N31*X31)+(O31*X31)+(P31*X31)+(S31*X31)+(Q31*X31)+(R31*X31)+(T31*X31)+(U31*X31),"")</f>
      </c>
      <c r="Z31" s="101">
        <v>126.243223443223</v>
      </c>
      <c r="AA31" s="101">
        <f>SUM(Z31*(F31+(F31*0/100)))+SUM(Z31*(G31+(G31*0/100)))+SUM(Z31*(H31+(H31*0/100)))+SUM(Z31*(I31+(I31*0/100)))+SUM(Z31*(K31+(K31*0/100)))+SUM(Z31*(L31+(L31*0/100)))+SUM(Z31*(M31+(M31*0/100)))+SUM(Z31*(N31+(N31*0/100)))+SUM(Z31*(O31+(O31*0/100)))+SUM(Z31*(P31+(P31*0/100)))+SUM(Z31*U31)+SUM(Z31*(Q31+(Q31*0/100)))+SUM(Z31*(R31+(R31*0/100)))+SUM(Z31*(T31+(T31*0/100)))+SUM(Z31*(S31+(S31*0/100)))+SUM(Z31*(J31+(J31*0/100)))</f>
        <v>0</v>
      </c>
      <c r="AB31" s="102"/>
      <c r="AC31" s="103"/>
      <c r="AD31" s="49"/>
      <c r="AE31" s="50"/>
      <c r="AF31" s="98"/>
      <c r="AG31" s="98"/>
      <c r="AH31" s="98"/>
      <c r="AI31" s="98"/>
      <c r="AJ31" s="98"/>
      <c r="AK31" s="98"/>
      <c r="AL31" s="98"/>
      <c r="AM31" s="98"/>
      <c r="AN31" s="98"/>
      <c r="AO31" s="98"/>
      <c r="AP31" s="98"/>
      <c r="AQ31" s="98"/>
      <c r="AR31" s="98"/>
      <c r="AS31" s="98"/>
      <c r="AT31" s="98"/>
      <c r="AU31" s="49"/>
    </row>
    <row r="32" ht="13.65" customHeight="1">
      <c r="A32" t="s" s="83">
        <v>106</v>
      </c>
      <c r="B32" t="s" s="106">
        <v>70</v>
      </c>
      <c r="C32" t="s" s="107">
        <v>71</v>
      </c>
      <c r="D32" s="108"/>
      <c r="E32" t="s" s="109">
        <v>105</v>
      </c>
      <c r="F32" s="88"/>
      <c r="G32" s="110"/>
      <c r="H32" s="90"/>
      <c r="I32" s="91"/>
      <c r="J32" s="111"/>
      <c r="K32" s="92"/>
      <c r="L32" s="93"/>
      <c r="M32" s="97"/>
      <c r="N32" s="112"/>
      <c r="O32" s="94"/>
      <c r="P32" s="113"/>
      <c r="Q32" s="114"/>
      <c r="R32" s="91"/>
      <c r="S32" s="95"/>
      <c r="T32" s="96"/>
      <c r="U32" s="97"/>
      <c r="V32" s="98">
        <v>1</v>
      </c>
      <c r="W32" t="s" s="99">
        <f>IF((F32*V32)+(G32*V32)+(H32*V32)+(I32*V32)+(J32*V32)+(K32*V32)+(L32*V32)+(M32*V32)+(N32*V32)+(O32*V32)+(T32*V32)+(P32*V32)+(Q32*V32)+(R32*V32)+(U32*V32),(F32*V32)+(G32*V32)+(H32*V32)+(I32*V32)+(J32*V32)+(K32*V32)+(L32*V32)+(M32*V32)+(N32*V32)+(O32*V32)+(T32*V32)+(P32*V32)+(Q32*V32)+(R32*V32)+(U32*V32),"")</f>
      </c>
      <c r="X32" s="98">
        <v>3.1</v>
      </c>
      <c r="Y32" t="s" s="99">
        <f>IF((F32*X32)+(G32*X32)+(H32*X32)+(I32*X32)+(J32*X32)+(K32*X32)+(L32*X32)+(M32*X32)+(N32*X32)+(O32*X32)+(P32*X32)+(Q32*X32)+(R32*X32)+(T32*X32)+(U32*X32),(F32*X32)+(G32*X32)+(H32*X32)+(I32*X32)+(J32*X32)+(K32*X32)+(L32*X32)+(M32*X32)+(N32*X32)+(O32*X32)+(P32*X32)+(S32*X32)+(Q32*X32)+(R32*X32)+(T32*X32)+(U32*X32),"")</f>
      </c>
      <c r="Z32" s="101">
        <v>136.534798534799</v>
      </c>
      <c r="AA32" s="101">
        <f>SUM(Z32*(F32+(F32*0/100)))+SUM(Z32*(G32+(G32*0/100)))+SUM(Z32*(H32+(H32*0/100)))+SUM(Z32*(I32+(I32*0/100)))+SUM(Z32*(K32+(K32*0/100)))+SUM(Z32*(L32+(L32*0/100)))+SUM(Z32*(M32+(M32*0/100)))+SUM(Z32*(N32+(N32*0/100)))+SUM(Z32*(O32+(O32*0/100)))+SUM(Z32*(P32+(P32*0/100)))+SUM(Z32*U32)+SUM(Z32*(Q32+(Q32*0/100)))+SUM(Z32*(R32+(R32*0/100)))+SUM(Z32*(T32+(T32*0/100)))+SUM(Z32*(S32+(S32*0/100)))+SUM(Z32*(J32+(J32*0/100)))</f>
        <v>0</v>
      </c>
      <c r="AB32" s="102"/>
      <c r="AC32" s="103"/>
      <c r="AD32" s="49"/>
      <c r="AE32" s="50"/>
      <c r="AF32" s="98"/>
      <c r="AG32" s="98"/>
      <c r="AH32" s="98"/>
      <c r="AI32" s="98"/>
      <c r="AJ32" s="98"/>
      <c r="AK32" s="98"/>
      <c r="AL32" s="98"/>
      <c r="AM32" s="98"/>
      <c r="AN32" s="98"/>
      <c r="AO32" s="98"/>
      <c r="AP32" s="98"/>
      <c r="AQ32" s="98"/>
      <c r="AR32" s="98"/>
      <c r="AS32" s="98"/>
      <c r="AT32" s="98"/>
      <c r="AU32" s="49"/>
    </row>
    <row r="33" ht="13.65" customHeight="1">
      <c r="A33" t="s" s="83">
        <v>107</v>
      </c>
      <c r="B33" t="s" s="106">
        <v>70</v>
      </c>
      <c r="C33" t="s" s="107">
        <v>71</v>
      </c>
      <c r="D33" s="108"/>
      <c r="E33" t="s" s="109">
        <v>105</v>
      </c>
      <c r="F33" s="88"/>
      <c r="G33" s="110"/>
      <c r="H33" s="90"/>
      <c r="I33" s="91"/>
      <c r="J33" s="111"/>
      <c r="K33" s="92"/>
      <c r="L33" s="93"/>
      <c r="M33" s="97"/>
      <c r="N33" s="112"/>
      <c r="O33" s="94"/>
      <c r="P33" s="113"/>
      <c r="Q33" s="114"/>
      <c r="R33" s="91"/>
      <c r="S33" s="95"/>
      <c r="T33" s="96"/>
      <c r="U33" s="97"/>
      <c r="V33" s="98">
        <v>1</v>
      </c>
      <c r="W33" t="s" s="99">
        <f>IF((F33*V33)+(G33*V33)+(H33*V33)+(I33*V33)+(J33*V33)+(K33*V33)+(L33*V33)+(M33*V33)+(N33*V33)+(O33*V33)+(T33*V33)+(P33*V33)+(Q33*V33)+(R33*V33)+(U33*V33),(F33*V33)+(G33*V33)+(H33*V33)+(I33*V33)+(J33*V33)+(K33*V33)+(L33*V33)+(M33*V33)+(N33*V33)+(O33*V33)+(T33*V33)+(P33*V33)+(Q33*V33)+(R33*V33)+(U33*V33),"")</f>
      </c>
      <c r="X33" s="98">
        <v>3.9</v>
      </c>
      <c r="Y33" t="s" s="99">
        <f>IF((F33*X33)+(G33*X33)+(H33*X33)+(I33*X33)+(J33*X33)+(K33*X33)+(L33*X33)+(M33*X33)+(N33*X33)+(O33*X33)+(P33*X33)+(Q33*X33)+(R33*X33)+(T33*X33)+(U33*X33),(F33*X33)+(G33*X33)+(H33*X33)+(I33*X33)+(J33*X33)+(K33*X33)+(L33*X33)+(M33*X33)+(N33*X33)+(O33*X33)+(P33*X33)+(S33*X33)+(Q33*X33)+(R33*X33)+(T33*X33)+(U33*X33),"")</f>
      </c>
      <c r="Z33" s="101">
        <v>159.239560439560</v>
      </c>
      <c r="AA33" s="101">
        <f>SUM(Z33*(F33+(F33*0/100)))+SUM(Z33*(G33+(G33*0/100)))+SUM(Z33*(H33+(H33*0/100)))+SUM(Z33*(I33+(I33*0/100)))+SUM(Z33*(K33+(K33*0/100)))+SUM(Z33*(L33+(L33*0/100)))+SUM(Z33*(M33+(M33*0/100)))+SUM(Z33*(N33+(N33*0/100)))+SUM(Z33*(O33+(O33*0/100)))+SUM(Z33*(P33+(P33*0/100)))+SUM(Z33*U33)+SUM(Z33*(Q33+(Q33*0/100)))+SUM(Z33*(R33+(R33*0/100)))+SUM(Z33*(T33+(T33*0/100)))+SUM(Z33*(S33+(S33*0/100)))+SUM(Z33*(J33+(J33*0/100)))</f>
        <v>0</v>
      </c>
      <c r="AB33" s="102"/>
      <c r="AC33" s="103"/>
      <c r="AD33" s="49"/>
      <c r="AE33" s="50"/>
      <c r="AF33" s="98"/>
      <c r="AG33" s="98"/>
      <c r="AH33" s="98"/>
      <c r="AI33" s="98"/>
      <c r="AJ33" s="98"/>
      <c r="AK33" s="98"/>
      <c r="AL33" s="98"/>
      <c r="AM33" s="98"/>
      <c r="AN33" s="98"/>
      <c r="AO33" s="98"/>
      <c r="AP33" s="98"/>
      <c r="AQ33" s="98"/>
      <c r="AR33" s="98"/>
      <c r="AS33" s="98"/>
      <c r="AT33" s="98"/>
      <c r="AU33" s="49"/>
    </row>
    <row r="34" ht="13.65" customHeight="1">
      <c r="A34" t="s" s="83">
        <v>108</v>
      </c>
      <c r="B34" t="s" s="84">
        <v>64</v>
      </c>
      <c r="C34" t="s" s="107">
        <v>71</v>
      </c>
      <c r="D34" s="108"/>
      <c r="E34" t="s" s="109">
        <v>109</v>
      </c>
      <c r="F34" s="88"/>
      <c r="G34" s="110"/>
      <c r="H34" s="90"/>
      <c r="I34" s="91"/>
      <c r="J34" s="111"/>
      <c r="K34" s="92"/>
      <c r="L34" s="93"/>
      <c r="M34" s="97"/>
      <c r="N34" s="112"/>
      <c r="O34" s="94"/>
      <c r="P34" s="113"/>
      <c r="Q34" s="114"/>
      <c r="R34" s="91"/>
      <c r="S34" s="95"/>
      <c r="T34" s="96"/>
      <c r="U34" s="97"/>
      <c r="V34" s="98">
        <f>SUM(V23:V33)</f>
        <v>49</v>
      </c>
      <c r="W34" t="s" s="99">
        <f>IF((F34*V34)+(G34*V34)+(H34*V34)+(I34*V34)+(J34*V34)+(K34*V34)+(L34*V34)+(M34*V34)+(N34*V34)+(O34*V34)+(T34*V34)+(P34*V34)+(Q34*V34)+(R34*V34)+(U34*V34),(F34*V34)+(G34*V34)+(H34*V34)+(I34*V34)+(J34*V34)+(K34*V34)+(L34*V34)+(M34*V34)+(N34*V34)+(O34*V34)+(T34*V34)+(P34*V34)+(Q34*V34)+(R34*V34)+(U34*V34),"")</f>
      </c>
      <c r="X34" s="98">
        <v>2.895</v>
      </c>
      <c r="Y34" t="s" s="99">
        <f>IF((F34*X34)+(G34*X34)+(H34*X34)+(I34*X34)+(J34*X34)+(K34*X34)+(L34*X34)+(M34*X34)+(N34*X34)+(O34*X34)+(P34*X34)+(Q34*X34)+(R34*X34)+(T34*X34)+(U34*X34),(F34*X34)+(G34*X34)+(H34*X34)+(I34*X34)+(J34*X34)+(K34*X34)+(L34*X34)+(M34*X34)+(N34*X34)+(O34*X34)+(P34*X34)+(S34*X34)+(Q34*X34)+(R34*X34)+(T34*X34)+(U34*X34),"")</f>
      </c>
      <c r="Z34" s="101">
        <v>1147.433406593410</v>
      </c>
      <c r="AA34" s="101">
        <f>SUM(Z34*(F34+(F34*0/100)))+SUM(Z34*(G34+(G34*0/100)))+SUM(Z34*(H34+(H34*0/100)))+SUM(Z34*(I34+(I34*0/100)))+SUM(Z34*(K34+(K34*0/100)))+SUM(Z34*(L34+(L34*0/100)))+SUM(Z34*(M34+(M34*0/100)))+SUM(Z34*(N34+(N34*0/100)))+SUM(Z34*(O34+(O34*0/100)))+SUM(Z34*(P34+(P34*0/100)))+SUM(Z34*U34)+SUM(Z34*(Q34+(Q34*0/100)))+SUM(Z34*(R34+(R34*0/100)))+SUM(Z34*(T34+(T34*0/100)))+SUM(Z34*(S34+(S34*0/100)))+SUM(Z34*(J34+(J34*0/100)))</f>
        <v>0</v>
      </c>
      <c r="AB34" s="102"/>
      <c r="AC34" s="103"/>
      <c r="AD34" s="49"/>
      <c r="AE34" s="50"/>
      <c r="AF34" s="98"/>
      <c r="AG34" s="98"/>
      <c r="AH34" s="98"/>
      <c r="AI34" s="98"/>
      <c r="AJ34" s="98"/>
      <c r="AK34" s="98"/>
      <c r="AL34" s="98"/>
      <c r="AM34" s="98"/>
      <c r="AN34" s="98"/>
      <c r="AO34" s="98"/>
      <c r="AP34" s="98"/>
      <c r="AQ34" s="98"/>
      <c r="AR34" s="98"/>
      <c r="AS34" s="98"/>
      <c r="AT34" s="98"/>
      <c r="AU34" s="49"/>
    </row>
    <row r="35" ht="18" customHeight="1">
      <c r="A35" t="s" s="76">
        <v>110</v>
      </c>
      <c r="B35" s="77"/>
      <c r="C35" s="77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9"/>
      <c r="W35" s="79"/>
      <c r="X35" s="80"/>
      <c r="Y35" s="78"/>
      <c r="Z35" s="78"/>
      <c r="AA35" s="78"/>
      <c r="AB35" s="81"/>
      <c r="AC35" s="81"/>
      <c r="AD35" s="53"/>
      <c r="AE35" s="50"/>
      <c r="AF35" t="s" s="82">
        <v>48</v>
      </c>
      <c r="AG35" t="s" s="82">
        <v>49</v>
      </c>
      <c r="AH35" t="s" s="82">
        <v>50</v>
      </c>
      <c r="AI35" t="s" s="82">
        <v>51</v>
      </c>
      <c r="AJ35" t="s" s="82">
        <v>52</v>
      </c>
      <c r="AK35" t="s" s="82">
        <v>53</v>
      </c>
      <c r="AL35" t="s" s="82">
        <v>54</v>
      </c>
      <c r="AM35" t="s" s="82">
        <v>55</v>
      </c>
      <c r="AN35" t="s" s="82">
        <v>56</v>
      </c>
      <c r="AO35" t="s" s="82">
        <v>57</v>
      </c>
      <c r="AP35" t="s" s="82">
        <v>58</v>
      </c>
      <c r="AQ35" t="s" s="82">
        <v>59</v>
      </c>
      <c r="AR35" t="s" s="82">
        <v>60</v>
      </c>
      <c r="AS35" t="s" s="82">
        <v>61</v>
      </c>
      <c r="AT35" t="s" s="82">
        <v>62</v>
      </c>
      <c r="AU35" s="49"/>
    </row>
    <row r="36" ht="13.65" customHeight="1">
      <c r="A36" t="s" s="83">
        <v>111</v>
      </c>
      <c r="B36" t="s" s="106">
        <v>70</v>
      </c>
      <c r="C36" t="s" s="107">
        <v>71</v>
      </c>
      <c r="D36" s="108"/>
      <c r="E36" t="s" s="109">
        <v>72</v>
      </c>
      <c r="F36" s="88"/>
      <c r="G36" s="110"/>
      <c r="H36" s="90"/>
      <c r="I36" s="91"/>
      <c r="J36" s="111"/>
      <c r="K36" s="92"/>
      <c r="L36" s="93"/>
      <c r="M36" s="97"/>
      <c r="N36" s="112"/>
      <c r="O36" s="94"/>
      <c r="P36" s="113"/>
      <c r="Q36" s="114"/>
      <c r="R36" s="91"/>
      <c r="S36" s="95"/>
      <c r="T36" s="96"/>
      <c r="U36" s="97"/>
      <c r="V36" s="98">
        <v>10</v>
      </c>
      <c r="W36" t="s" s="99">
        <f>IF((F36*V36)+(G36*V36)+(H36*V36)+(I36*V36)+(J36*V36)+(K36*V36)+(L36*V36)+(M36*V36)+(N36*V36)+(O36*V36)+(T36*V36)+(P36*V36)+(Q36*V36)+(R36*V36)+(U36*V36),(F36*V36)+(G36*V36)+(H36*V36)+(I36*V36)+(J36*V36)+(K36*V36)+(L36*V36)+(M36*V36)+(N36*V36)+(O36*V36)+(T36*V36)+(P36*V36)+(Q36*V36)+(R36*V36)+(U36*V36),"")</f>
      </c>
      <c r="X36" s="100">
        <v>3.8</v>
      </c>
      <c r="Y36" t="s" s="99">
        <f>IF((F36*X36)+(G36*X36)+(H36*X36)+(I36*X36)+(J36*X36)+(K36*X36)+(L36*X36)+(M36*X36)+(N36*X36)+(O36*X36)+(P36*X36)+(Q36*X36)+(R36*X36)+(T36*X36)+(U36*X36),(F36*X36)+(G36*X36)+(H36*X36)+(I36*X36)+(J36*X36)+(K36*X36)+(L36*X36)+(M36*X36)+(N36*X36)+(O36*X36)+(P36*X36)+(S36*X36)+(Q36*X36)+(R36*X36)+(T36*X36)+(U36*X36),"")</f>
      </c>
      <c r="Z36" s="101">
        <v>36.1147545787546</v>
      </c>
      <c r="AA36" s="101">
        <f>SUM(Z36*(F36+(F36*0/100)))+SUM(Z36*(G36+(G36*0/100)))+SUM(Z36*(H36+(H36*0/100)))+SUM(Z36*(I36+(I36*0/100)))+SUM(Z36*(K36+(K36*0/100)))+SUM(Z36*(L36+(L36*0/100)))+SUM(Z36*(M36+(M36*0/100)))+SUM(Z36*(N36+(N36*0/100)))+SUM(Z36*(O36+(O36*0/100)))+SUM(Z36*(P36+(P36*0/100)))+SUM(Z36*U36)+SUM(Z36*(Q36+(Q36*0/100)))+SUM(Z36*(R36+(R36*0/100)))+SUM(Z36*(T36+(T36*0/100)))+SUM(Z36*(S36+(S36*0/100)))+SUM(Z36*(J36+(J36*0/100)))</f>
        <v>0</v>
      </c>
      <c r="AB36" s="102"/>
      <c r="AC36" s="103"/>
      <c r="AD36" s="49"/>
      <c r="AE36" s="50"/>
      <c r="AF36" s="98"/>
      <c r="AG36" s="98"/>
      <c r="AH36" s="98"/>
      <c r="AI36" s="98"/>
      <c r="AJ36" s="98"/>
      <c r="AK36" s="98"/>
      <c r="AL36" s="98"/>
      <c r="AM36" s="98"/>
      <c r="AN36" s="98"/>
      <c r="AO36" s="98"/>
      <c r="AP36" s="98"/>
      <c r="AQ36" s="98"/>
      <c r="AR36" s="98"/>
      <c r="AS36" s="98"/>
      <c r="AT36" s="98"/>
      <c r="AU36" s="49"/>
    </row>
    <row r="37" ht="13.65" customHeight="1">
      <c r="A37" t="s" s="83">
        <v>112</v>
      </c>
      <c r="B37" t="s" s="106">
        <v>70</v>
      </c>
      <c r="C37" t="s" s="107">
        <v>71</v>
      </c>
      <c r="D37" s="108"/>
      <c r="E37" t="s" s="109">
        <v>95</v>
      </c>
      <c r="F37" s="88"/>
      <c r="G37" s="110"/>
      <c r="H37" s="90"/>
      <c r="I37" s="91"/>
      <c r="J37" s="111"/>
      <c r="K37" s="92"/>
      <c r="L37" s="93"/>
      <c r="M37" s="97"/>
      <c r="N37" s="112"/>
      <c r="O37" s="94"/>
      <c r="P37" s="113"/>
      <c r="Q37" s="114"/>
      <c r="R37" s="91"/>
      <c r="S37" s="95"/>
      <c r="T37" s="96"/>
      <c r="U37" s="97"/>
      <c r="V37" s="98">
        <v>10</v>
      </c>
      <c r="W37" t="s" s="99">
        <f>IF((F37*V37)+(G37*V37)+(H37*V37)+(I37*V37)+(J37*V37)+(K37*V37)+(L37*V37)+(M37*V37)+(N37*V37)+(O37*V37)+(T37*V37)+(P37*V37)+(Q37*V37)+(R37*V37)+(U37*V37),(F37*V37)+(G37*V37)+(H37*V37)+(I37*V37)+(J37*V37)+(K37*V37)+(L37*V37)+(M37*V37)+(N37*V37)+(O37*V37)+(T37*V37)+(P37*V37)+(Q37*V37)+(R37*V37)+(U37*V37),"")</f>
      </c>
      <c r="X37" s="100">
        <v>3.85</v>
      </c>
      <c r="Y37" t="s" s="99">
        <f>IF((F37*X37)+(G37*X37)+(H37*X37)+(I37*X37)+(J37*X37)+(K37*X37)+(L37*X37)+(M37*X37)+(N37*X37)+(O37*X37)+(P37*X37)+(Q37*X37)+(R37*X37)+(T37*X37)+(U37*X37),(F37*X37)+(G37*X37)+(H37*X37)+(I37*X37)+(J37*X37)+(K37*X37)+(L37*X37)+(M37*X37)+(N37*X37)+(O37*X37)+(P37*X37)+(S37*X37)+(Q37*X37)+(R37*X37)+(T37*X37)+(U37*X37),"")</f>
      </c>
      <c r="Z37" s="101">
        <v>104.314871794872</v>
      </c>
      <c r="AA37" s="101">
        <f>SUM(Z37*(F37+(F37*0/100)))+SUM(Z37*(G37+(G37*0/100)))+SUM(Z37*(H37+(H37*0/100)))+SUM(Z37*(I37+(I37*0/100)))+SUM(Z37*(K37+(K37*0/100)))+SUM(Z37*(L37+(L37*0/100)))+SUM(Z37*(M37+(M37*0/100)))+SUM(Z37*(N37+(N37*0/100)))+SUM(Z37*(O37+(O37*0/100)))+SUM(Z37*(P37+(P37*0/100)))+SUM(Z37*U37)+SUM(Z37*(Q37+(Q37*0/100)))+SUM(Z37*(R37+(R37*0/100)))+SUM(Z37*(T37+(T37*0/100)))+SUM(Z37*(S37+(S37*0/100)))+SUM(Z37*(J37+(J37*0/100)))</f>
        <v>0</v>
      </c>
      <c r="AB37" s="102"/>
      <c r="AC37" s="103"/>
      <c r="AD37" s="49"/>
      <c r="AE37" s="50"/>
      <c r="AF37" s="98"/>
      <c r="AG37" s="98"/>
      <c r="AH37" s="98"/>
      <c r="AI37" s="98"/>
      <c r="AJ37" s="98"/>
      <c r="AK37" s="98"/>
      <c r="AL37" s="98"/>
      <c r="AM37" s="98"/>
      <c r="AN37" s="98"/>
      <c r="AO37" s="98"/>
      <c r="AP37" s="98"/>
      <c r="AQ37" s="98"/>
      <c r="AR37" s="98"/>
      <c r="AS37" s="98"/>
      <c r="AT37" s="98"/>
      <c r="AU37" s="49"/>
    </row>
    <row r="38" ht="13.65" customHeight="1">
      <c r="A38" t="s" s="83">
        <v>113</v>
      </c>
      <c r="B38" t="s" s="106">
        <v>70</v>
      </c>
      <c r="C38" t="s" s="107">
        <v>71</v>
      </c>
      <c r="D38" s="108"/>
      <c r="E38" t="s" s="109">
        <v>114</v>
      </c>
      <c r="F38" s="88"/>
      <c r="G38" s="110"/>
      <c r="H38" s="90"/>
      <c r="I38" s="91"/>
      <c r="J38" s="111"/>
      <c r="K38" s="92"/>
      <c r="L38" s="93"/>
      <c r="M38" s="97"/>
      <c r="N38" s="112"/>
      <c r="O38" s="94"/>
      <c r="P38" s="113"/>
      <c r="Q38" s="114"/>
      <c r="R38" s="91"/>
      <c r="S38" s="95"/>
      <c r="T38" s="96"/>
      <c r="U38" s="97"/>
      <c r="V38" s="98">
        <v>5</v>
      </c>
      <c r="W38" t="s" s="99">
        <f>IF((F38*V38)+(G38*V38)+(H38*V38)+(I38*V38)+(J38*V38)+(K38*V38)+(L38*V38)+(M38*V38)+(N38*V38)+(O38*V38)+(T38*V38)+(P38*V38)+(Q38*V38)+(R38*V38)+(U38*V38),(F38*V38)+(G38*V38)+(H38*V38)+(I38*V38)+(J38*V38)+(K38*V38)+(L38*V38)+(M38*V38)+(N38*V38)+(O38*V38)+(T38*V38)+(P38*V38)+(Q38*V38)+(R38*V38)+(U38*V38),"")</f>
      </c>
      <c r="X38" s="100">
        <v>1.95</v>
      </c>
      <c r="Y38" t="s" s="99">
        <f>IF((F38*X38)+(G38*X38)+(H38*X38)+(I38*X38)+(J38*X38)+(K38*X38)+(L38*X38)+(M38*X38)+(N38*X38)+(O38*X38)+(P38*X38)+(Q38*X38)+(R38*X38)+(T38*X38)+(U38*X38),(F38*X38)+(G38*X38)+(H38*X38)+(I38*X38)+(J38*X38)+(K38*X38)+(L38*X38)+(M38*X38)+(N38*X38)+(O38*X38)+(P38*X38)+(S38*X38)+(Q38*X38)+(R38*X38)+(T38*X38)+(U38*X38),"")</f>
      </c>
      <c r="Z38" s="101">
        <v>59.3718681318681</v>
      </c>
      <c r="AA38" s="101">
        <f>SUM(Z38*(F38+(F38*0/100)))+SUM(Z38*(G38+(G38*0/100)))+SUM(Z38*(H38+(H38*0/100)))+SUM(Z38*(I38+(I38*0/100)))+SUM(Z38*(K38+(K38*0/100)))+SUM(Z38*(L38+(L38*0/100)))+SUM(Z38*(M38+(M38*0/100)))+SUM(Z38*(N38+(N38*0/100)))+SUM(Z38*(O38+(O38*0/100)))+SUM(Z38*(P38+(P38*0/100)))+SUM(Z38*U38)+SUM(Z38*(Q38+(Q38*0/100)))+SUM(Z38*(R38+(R38*0/100)))+SUM(Z38*(T38+(T38*0/100)))+SUM(Z38*(S38+(S38*0/100)))+SUM(Z38*(J38+(J38*0/100)))</f>
        <v>0</v>
      </c>
      <c r="AB38" s="102"/>
      <c r="AC38" s="103"/>
      <c r="AD38" s="49"/>
      <c r="AE38" s="50"/>
      <c r="AF38" s="98"/>
      <c r="AG38" s="98"/>
      <c r="AH38" s="98"/>
      <c r="AI38" s="98"/>
      <c r="AJ38" s="98"/>
      <c r="AK38" s="98"/>
      <c r="AL38" s="98"/>
      <c r="AM38" s="98"/>
      <c r="AN38" s="98"/>
      <c r="AO38" s="98"/>
      <c r="AP38" s="98"/>
      <c r="AQ38" s="98"/>
      <c r="AR38" s="98"/>
      <c r="AS38" s="98"/>
      <c r="AT38" s="98"/>
      <c r="AU38" s="49"/>
    </row>
    <row r="39" ht="13.65" customHeight="1">
      <c r="A39" t="s" s="83">
        <v>115</v>
      </c>
      <c r="B39" t="s" s="106">
        <v>70</v>
      </c>
      <c r="C39" t="s" s="107">
        <v>71</v>
      </c>
      <c r="D39" s="108"/>
      <c r="E39" t="s" s="109">
        <v>76</v>
      </c>
      <c r="F39" s="88"/>
      <c r="G39" s="110"/>
      <c r="H39" s="90"/>
      <c r="I39" s="91"/>
      <c r="J39" s="111"/>
      <c r="K39" s="92"/>
      <c r="L39" s="93"/>
      <c r="M39" s="97"/>
      <c r="N39" s="112"/>
      <c r="O39" s="94"/>
      <c r="P39" s="113"/>
      <c r="Q39" s="114"/>
      <c r="R39" s="91"/>
      <c r="S39" s="95"/>
      <c r="T39" s="96"/>
      <c r="U39" s="97"/>
      <c r="V39" s="98">
        <v>5</v>
      </c>
      <c r="W39" t="s" s="99">
        <f>IF((F39*V39)+(G39*V39)+(H39*V39)+(I39*V39)+(J39*V39)+(K39*V39)+(L39*V39)+(M39*V39)+(N39*V39)+(O39*V39)+(T39*V39)+(P39*V39)+(Q39*V39)+(R39*V39)+(U39*V39),(F39*V39)+(G39*V39)+(H39*V39)+(I39*V39)+(J39*V39)+(K39*V39)+(L39*V39)+(M39*V39)+(N39*V39)+(O39*V39)+(T39*V39)+(P39*V39)+(Q39*V39)+(R39*V39)+(U39*V39),"")</f>
      </c>
      <c r="X39" s="100">
        <v>3.2</v>
      </c>
      <c r="Y39" t="s" s="99">
        <f>IF((F39*X39)+(G39*X39)+(H39*X39)+(I39*X39)+(J39*X39)+(K39*X39)+(L39*X39)+(M39*X39)+(N39*X39)+(O39*X39)+(P39*X39)+(Q39*X39)+(R39*X39)+(T39*X39)+(U39*X39),(F39*X39)+(G39*X39)+(H39*X39)+(I39*X39)+(J39*X39)+(K39*X39)+(L39*X39)+(M39*X39)+(N39*X39)+(O39*X39)+(P39*X39)+(S39*X39)+(Q39*X39)+(R39*X39)+(T39*X39)+(U39*X39),"")</f>
      </c>
      <c r="Z39" s="101">
        <v>102.998095238095</v>
      </c>
      <c r="AA39" s="101">
        <f>SUM(Z39*(F39+(F39*0/100)))+SUM(Z39*(G39+(G39*0/100)))+SUM(Z39*(H39+(H39*0/100)))+SUM(Z39*(I39+(I39*0/100)))+SUM(Z39*(K39+(K39*0/100)))+SUM(Z39*(L39+(L39*0/100)))+SUM(Z39*(M39+(M39*0/100)))+SUM(Z39*(N39+(N39*0/100)))+SUM(Z39*(O39+(O39*0/100)))+SUM(Z39*(P39+(P39*0/100)))+SUM(Z39*U39)+SUM(Z39*(Q39+(Q39*0/100)))+SUM(Z39*(R39+(R39*0/100)))+SUM(Z39*(T39+(T39*0/100)))+SUM(Z39*(S39+(S39*0/100)))+SUM(Z39*(J39+(J39*0/100)))</f>
        <v>0</v>
      </c>
      <c r="AB39" s="102"/>
      <c r="AC39" s="103"/>
      <c r="AD39" s="49"/>
      <c r="AE39" s="50"/>
      <c r="AF39" s="98"/>
      <c r="AG39" s="98"/>
      <c r="AH39" s="98"/>
      <c r="AI39" s="98"/>
      <c r="AJ39" s="98"/>
      <c r="AK39" s="98"/>
      <c r="AL39" s="98"/>
      <c r="AM39" s="98"/>
      <c r="AN39" s="98"/>
      <c r="AO39" s="98"/>
      <c r="AP39" s="98"/>
      <c r="AQ39" s="98"/>
      <c r="AR39" s="98"/>
      <c r="AS39" s="98"/>
      <c r="AT39" s="98"/>
      <c r="AU39" s="49"/>
    </row>
    <row r="40" ht="13.65" customHeight="1">
      <c r="A40" t="s" s="83">
        <v>116</v>
      </c>
      <c r="B40" t="s" s="106">
        <v>70</v>
      </c>
      <c r="C40" t="s" s="107">
        <v>71</v>
      </c>
      <c r="D40" s="108"/>
      <c r="E40" t="s" s="109">
        <v>98</v>
      </c>
      <c r="F40" s="88"/>
      <c r="G40" s="110"/>
      <c r="H40" s="90"/>
      <c r="I40" s="91"/>
      <c r="J40" s="111"/>
      <c r="K40" s="92"/>
      <c r="L40" s="93"/>
      <c r="M40" s="97"/>
      <c r="N40" s="112"/>
      <c r="O40" s="94"/>
      <c r="P40" s="113"/>
      <c r="Q40" s="114"/>
      <c r="R40" s="91"/>
      <c r="S40" s="95"/>
      <c r="T40" s="96"/>
      <c r="U40" s="97"/>
      <c r="V40" s="98">
        <v>5</v>
      </c>
      <c r="W40" t="s" s="99">
        <f>IF((F40*V40)+(G40*V40)+(H40*V40)+(I40*V40)+(J40*V40)+(K40*V40)+(L40*V40)+(M40*V40)+(N40*V40)+(O40*V40)+(T40*V40)+(P40*V40)+(Q40*V40)+(R40*V40)+(U40*V40),(F40*V40)+(G40*V40)+(H40*V40)+(I40*V40)+(J40*V40)+(K40*V40)+(L40*V40)+(M40*V40)+(N40*V40)+(O40*V40)+(T40*V40)+(P40*V40)+(Q40*V40)+(R40*V40)+(U40*V40),"")</f>
      </c>
      <c r="X40" s="100">
        <v>4.5</v>
      </c>
      <c r="Y40" t="s" s="99">
        <f>IF((F40*X40)+(G40*X40)+(H40*X40)+(I40*X40)+(J40*X40)+(K40*X40)+(L40*X40)+(M40*X40)+(N40*X40)+(O40*X40)+(P40*X40)+(Q40*X40)+(R40*X40)+(T40*X40)+(U40*X40),(F40*X40)+(G40*X40)+(H40*X40)+(I40*X40)+(J40*X40)+(K40*X40)+(L40*X40)+(M40*X40)+(N40*X40)+(O40*X40)+(P40*X40)+(S40*X40)+(Q40*X40)+(R40*X40)+(T40*X40)+(U40*X40),"")</f>
      </c>
      <c r="Z40" s="101">
        <v>121.782857142857</v>
      </c>
      <c r="AA40" s="101">
        <f>SUM(Z40*(F40+(F40*0/100)))+SUM(Z40*(G40+(G40*0/100)))+SUM(Z40*(H40+(H40*0/100)))+SUM(Z40*(I40+(I40*0/100)))+SUM(Z40*(K40+(K40*0/100)))+SUM(Z40*(L40+(L40*0/100)))+SUM(Z40*(M40+(M40*0/100)))+SUM(Z40*(N40+(N40*0/100)))+SUM(Z40*(O40+(O40*0/100)))+SUM(Z40*(P40+(P40*0/100)))+SUM(Z40*U40)+SUM(Z40*(Q40+(Q40*0/100)))+SUM(Z40*(R40+(R40*0/100)))+SUM(Z40*(T40+(T40*0/100)))+SUM(Z40*(S40+(S40*0/100)))+SUM(Z40*(J40+(J40*0/100)))</f>
        <v>0</v>
      </c>
      <c r="AB40" s="102"/>
      <c r="AC40" s="103"/>
      <c r="AD40" s="49"/>
      <c r="AE40" s="50"/>
      <c r="AF40" s="98"/>
      <c r="AG40" s="98"/>
      <c r="AH40" s="98"/>
      <c r="AI40" s="98"/>
      <c r="AJ40" s="98"/>
      <c r="AK40" s="98"/>
      <c r="AL40" s="98"/>
      <c r="AM40" s="98"/>
      <c r="AN40" s="98"/>
      <c r="AO40" s="98"/>
      <c r="AP40" s="98"/>
      <c r="AQ40" s="98"/>
      <c r="AR40" s="98"/>
      <c r="AS40" s="98"/>
      <c r="AT40" s="98"/>
      <c r="AU40" s="49"/>
    </row>
    <row r="41" ht="13.65" customHeight="1">
      <c r="A41" t="s" s="83">
        <v>117</v>
      </c>
      <c r="B41" t="s" s="106">
        <v>70</v>
      </c>
      <c r="C41" t="s" s="107">
        <v>71</v>
      </c>
      <c r="D41" s="108"/>
      <c r="E41" t="s" s="109">
        <v>76</v>
      </c>
      <c r="F41" s="88"/>
      <c r="G41" s="110"/>
      <c r="H41" s="90"/>
      <c r="I41" s="91"/>
      <c r="J41" s="111"/>
      <c r="K41" s="92"/>
      <c r="L41" s="93"/>
      <c r="M41" s="97"/>
      <c r="N41" s="112"/>
      <c r="O41" s="94"/>
      <c r="P41" s="113"/>
      <c r="Q41" s="114"/>
      <c r="R41" s="91"/>
      <c r="S41" s="95"/>
      <c r="T41" s="96"/>
      <c r="U41" s="97"/>
      <c r="V41" s="98">
        <v>5</v>
      </c>
      <c r="W41" t="s" s="99">
        <f>IF((F41*V41)+(G41*V41)+(H41*V41)+(I41*V41)+(J41*V41)+(K41*V41)+(L41*V41)+(M41*V41)+(N41*V41)+(O41*V41)+(T41*V41)+(P41*V41)+(Q41*V41)+(R41*V41)+(U41*V41),(F41*V41)+(G41*V41)+(H41*V41)+(I41*V41)+(J41*V41)+(K41*V41)+(L41*V41)+(M41*V41)+(N41*V41)+(O41*V41)+(T41*V41)+(P41*V41)+(Q41*V41)+(R41*V41)+(U41*V41),"")</f>
      </c>
      <c r="X41" s="100">
        <v>2.3</v>
      </c>
      <c r="Y41" t="s" s="99">
        <f>IF((F41*X41)+(G41*X41)+(H41*X41)+(I41*X41)+(J41*X41)+(K41*X41)+(L41*X41)+(M41*X41)+(N41*X41)+(O41*X41)+(P41*X41)+(Q41*X41)+(R41*X41)+(T41*X41)+(U41*X41),(F41*X41)+(G41*X41)+(H41*X41)+(I41*X41)+(J41*X41)+(K41*X41)+(L41*X41)+(M41*X41)+(N41*X41)+(O41*X41)+(P41*X41)+(S41*X41)+(Q41*X41)+(R41*X41)+(T41*X41)+(U41*X41),"")</f>
      </c>
      <c r="Z41" s="101">
        <v>80.8662271062271</v>
      </c>
      <c r="AA41" s="101">
        <f>SUM(Z41*(F41+(F41*0/100)))+SUM(Z41*(G41+(G41*0/100)))+SUM(Z41*(H41+(H41*0/100)))+SUM(Z41*(I41+(I41*0/100)))+SUM(Z41*(K41+(K41*0/100)))+SUM(Z41*(L41+(L41*0/100)))+SUM(Z41*(M41+(M41*0/100)))+SUM(Z41*(N41+(N41*0/100)))+SUM(Z41*(O41+(O41*0/100)))+SUM(Z41*(P41+(P41*0/100)))+SUM(Z41*U41)+SUM(Z41*(Q41+(Q41*0/100)))+SUM(Z41*(R41+(R41*0/100)))+SUM(Z41*(T41+(T41*0/100)))+SUM(Z41*(S41+(S41*0/100)))+SUM(Z41*(J41+(J41*0/100)))</f>
        <v>0</v>
      </c>
      <c r="AB41" s="102"/>
      <c r="AC41" s="103"/>
      <c r="AD41" s="49"/>
      <c r="AE41" s="50"/>
      <c r="AF41" s="98"/>
      <c r="AG41" s="98"/>
      <c r="AH41" s="98"/>
      <c r="AI41" s="98"/>
      <c r="AJ41" s="98"/>
      <c r="AK41" s="98"/>
      <c r="AL41" s="98"/>
      <c r="AM41" s="98"/>
      <c r="AN41" s="98"/>
      <c r="AO41" s="98"/>
      <c r="AP41" s="98"/>
      <c r="AQ41" s="98"/>
      <c r="AR41" s="98"/>
      <c r="AS41" s="98"/>
      <c r="AT41" s="98"/>
      <c r="AU41" s="49"/>
    </row>
    <row r="42" ht="13.65" customHeight="1">
      <c r="A42" t="s" s="83">
        <v>118</v>
      </c>
      <c r="B42" t="s" s="106">
        <v>70</v>
      </c>
      <c r="C42" t="s" s="107">
        <v>71</v>
      </c>
      <c r="D42" s="108"/>
      <c r="E42" t="s" s="109">
        <v>119</v>
      </c>
      <c r="F42" s="88"/>
      <c r="G42" s="110"/>
      <c r="H42" s="90"/>
      <c r="I42" s="91"/>
      <c r="J42" s="111"/>
      <c r="K42" s="92"/>
      <c r="L42" s="93"/>
      <c r="M42" s="97"/>
      <c r="N42" s="112"/>
      <c r="O42" s="94"/>
      <c r="P42" s="113"/>
      <c r="Q42" s="114"/>
      <c r="R42" s="91"/>
      <c r="S42" s="95"/>
      <c r="T42" s="96"/>
      <c r="U42" s="97"/>
      <c r="V42" s="98">
        <v>1</v>
      </c>
      <c r="W42" t="s" s="99">
        <f>IF((F42*V42)+(G42*V42)+(H42*V42)+(I42*V42)+(J42*V42)+(K42*V42)+(L42*V42)+(M42*V42)+(N42*V42)+(O42*V42)+(T42*V42)+(P42*V42)+(Q42*V42)+(R42*V42)+(U42*V42),(F42*V42)+(G42*V42)+(H42*V42)+(I42*V42)+(J42*V42)+(K42*V42)+(L42*V42)+(M42*V42)+(N42*V42)+(O42*V42)+(T42*V42)+(P42*V42)+(Q42*V42)+(R42*V42)+(U42*V42),"")</f>
      </c>
      <c r="X42" s="100">
        <v>1.4</v>
      </c>
      <c r="Y42" t="s" s="99">
        <f>IF((F42*X42)+(G42*X42)+(H42*X42)+(I42*X42)+(J42*X42)+(K42*X42)+(L42*X42)+(M42*X42)+(N42*X42)+(O42*X42)+(P42*X42)+(Q42*X42)+(R42*X42)+(T42*X42)+(U42*X42),(F42*X42)+(G42*X42)+(H42*X42)+(I42*X42)+(J42*X42)+(K42*X42)+(L42*X42)+(M42*X42)+(N42*X42)+(O42*X42)+(P42*X42)+(S42*X42)+(Q42*X42)+(R42*X42)+(T42*X42)+(U42*X42),"")</f>
      </c>
      <c r="Z42" s="101">
        <v>52.574358974359</v>
      </c>
      <c r="AA42" s="101">
        <f>SUM(Z42*(F42+(F42*0/100)))+SUM(Z42*(G42+(G42*0/100)))+SUM(Z42*(H42+(H42*0/100)))+SUM(Z42*(I42+(I42*0/100)))+SUM(Z42*(K42+(K42*0/100)))+SUM(Z42*(L42+(L42*0/100)))+SUM(Z42*(M42+(M42*0/100)))+SUM(Z42*(N42+(N42*0/100)))+SUM(Z42*(O42+(O42*0/100)))+SUM(Z42*(P42+(P42*0/100)))+SUM(Z42*U42)+SUM(Z42*(Q42+(Q42*0/100)))+SUM(Z42*(R42+(R42*0/100)))+SUM(Z42*(T42+(T42*0/100)))+SUM(Z42*(S42+(S42*0/100)))+SUM(Z42*(J42+(J42*0/100)))</f>
        <v>0</v>
      </c>
      <c r="AB42" s="102"/>
      <c r="AC42" s="103"/>
      <c r="AD42" s="49"/>
      <c r="AE42" s="50"/>
      <c r="AF42" s="98"/>
      <c r="AG42" s="98"/>
      <c r="AH42" s="98"/>
      <c r="AI42" s="98"/>
      <c r="AJ42" s="98"/>
      <c r="AK42" s="98"/>
      <c r="AL42" s="98"/>
      <c r="AM42" s="98"/>
      <c r="AN42" s="98"/>
      <c r="AO42" s="98"/>
      <c r="AP42" s="98"/>
      <c r="AQ42" s="98"/>
      <c r="AR42" s="98"/>
      <c r="AS42" s="98"/>
      <c r="AT42" s="98"/>
      <c r="AU42" s="49"/>
    </row>
    <row r="43" ht="13.65" customHeight="1">
      <c r="A43" t="s" s="83">
        <v>120</v>
      </c>
      <c r="B43" t="s" s="106">
        <v>70</v>
      </c>
      <c r="C43" t="s" s="107">
        <v>71</v>
      </c>
      <c r="D43" s="108"/>
      <c r="E43" t="s" s="109">
        <v>119</v>
      </c>
      <c r="F43" s="88"/>
      <c r="G43" s="110"/>
      <c r="H43" s="90"/>
      <c r="I43" s="91"/>
      <c r="J43" s="111"/>
      <c r="K43" s="92"/>
      <c r="L43" s="93"/>
      <c r="M43" s="97"/>
      <c r="N43" s="112"/>
      <c r="O43" s="94"/>
      <c r="P43" s="113"/>
      <c r="Q43" s="114"/>
      <c r="R43" s="91"/>
      <c r="S43" s="95"/>
      <c r="T43" s="96"/>
      <c r="U43" s="97"/>
      <c r="V43" s="98">
        <v>1</v>
      </c>
      <c r="W43" t="s" s="99">
        <f>IF((F43*V43)+(G43*V43)+(H43*V43)+(I43*V43)+(J43*V43)+(K43*V43)+(L43*V43)+(M43*V43)+(N43*V43)+(O43*V43)+(T43*V43)+(P43*V43)+(Q43*V43)+(R43*V43)+(U43*V43),(F43*V43)+(G43*V43)+(H43*V43)+(I43*V43)+(J43*V43)+(K43*V43)+(L43*V43)+(M43*V43)+(N43*V43)+(O43*V43)+(T43*V43)+(P43*V43)+(Q43*V43)+(R43*V43)+(U43*V43),"")</f>
      </c>
      <c r="X43" s="100">
        <v>0.75</v>
      </c>
      <c r="Y43" t="s" s="99">
        <f>IF((F43*X43)+(G43*X43)+(H43*X43)+(I43*X43)+(J43*X43)+(K43*X43)+(L43*X43)+(M43*X43)+(N43*X43)+(O43*X43)+(P43*X43)+(Q43*X43)+(R43*X43)+(T43*X43)+(U43*X43),(F43*X43)+(G43*X43)+(H43*X43)+(I43*X43)+(J43*X43)+(K43*X43)+(L43*X43)+(M43*X43)+(N43*X43)+(O43*X43)+(P43*X43)+(S43*X43)+(Q43*X43)+(R43*X43)+(T43*X43)+(U43*X43),"")</f>
      </c>
      <c r="Z43" s="101">
        <v>37.781978021978</v>
      </c>
      <c r="AA43" s="101">
        <f>SUM(Z43*(F43+(F43*0/100)))+SUM(Z43*(G43+(G43*0/100)))+SUM(Z43*(H43+(H43*0/100)))+SUM(Z43*(I43+(I43*0/100)))+SUM(Z43*(K43+(K43*0/100)))+SUM(Z43*(L43+(L43*0/100)))+SUM(Z43*(M43+(M43*0/100)))+SUM(Z43*(N43+(N43*0/100)))+SUM(Z43*(O43+(O43*0/100)))+SUM(Z43*(P43+(P43*0/100)))+SUM(Z43*U43)+SUM(Z43*(Q43+(Q43*0/100)))+SUM(Z43*(R43+(R43*0/100)))+SUM(Z43*(T43+(T43*0/100)))+SUM(Z43*(S43+(S43*0/100)))+SUM(Z43*(J43+(J43*0/100)))</f>
        <v>0</v>
      </c>
      <c r="AB43" s="102"/>
      <c r="AC43" s="103"/>
      <c r="AD43" s="49"/>
      <c r="AE43" s="50"/>
      <c r="AF43" s="98"/>
      <c r="AG43" s="98"/>
      <c r="AH43" s="98"/>
      <c r="AI43" s="98"/>
      <c r="AJ43" s="98"/>
      <c r="AK43" s="98"/>
      <c r="AL43" s="98"/>
      <c r="AM43" s="98"/>
      <c r="AN43" s="98"/>
      <c r="AO43" s="98"/>
      <c r="AP43" s="98"/>
      <c r="AQ43" s="98"/>
      <c r="AR43" s="98"/>
      <c r="AS43" s="98"/>
      <c r="AT43" s="98"/>
      <c r="AU43" s="49"/>
    </row>
    <row r="44" ht="13.65" customHeight="1">
      <c r="A44" t="s" s="83">
        <v>121</v>
      </c>
      <c r="B44" t="s" s="106">
        <v>70</v>
      </c>
      <c r="C44" t="s" s="107">
        <v>71</v>
      </c>
      <c r="D44" s="108"/>
      <c r="E44" t="s" s="109">
        <v>119</v>
      </c>
      <c r="F44" s="88"/>
      <c r="G44" s="110"/>
      <c r="H44" s="90"/>
      <c r="I44" s="91"/>
      <c r="J44" s="111"/>
      <c r="K44" s="92"/>
      <c r="L44" s="93"/>
      <c r="M44" s="97"/>
      <c r="N44" s="112"/>
      <c r="O44" s="94"/>
      <c r="P44" s="113"/>
      <c r="Q44" s="114"/>
      <c r="R44" s="91"/>
      <c r="S44" s="95"/>
      <c r="T44" s="96"/>
      <c r="U44" s="97"/>
      <c r="V44" s="98">
        <v>1</v>
      </c>
      <c r="W44" t="s" s="99">
        <f>IF((F44*V44)+(G44*V44)+(H44*V44)+(I44*V44)+(J44*V44)+(K44*V44)+(L44*V44)+(M44*V44)+(N44*V44)+(O44*V44)+(T44*V44)+(P44*V44)+(Q44*V44)+(R44*V44)+(U44*V44),(F44*V44)+(G44*V44)+(H44*V44)+(I44*V44)+(J44*V44)+(K44*V44)+(L44*V44)+(M44*V44)+(N44*V44)+(O44*V44)+(T44*V44)+(P44*V44)+(Q44*V44)+(R44*V44)+(U44*V44),"")</f>
      </c>
      <c r="X44" s="100">
        <v>1.05</v>
      </c>
      <c r="Y44" t="s" s="99">
        <f>IF((F44*X44)+(G44*X44)+(H44*X44)+(I44*X44)+(J44*X44)+(K44*X44)+(L44*X44)+(M44*X44)+(N44*X44)+(O44*X44)+(P44*X44)+(Q44*X44)+(R44*X44)+(T44*X44)+(U44*X44),(F44*X44)+(G44*X44)+(H44*X44)+(I44*X44)+(J44*X44)+(K44*X44)+(L44*X44)+(M44*X44)+(N44*X44)+(O44*X44)+(P44*X44)+(S44*X44)+(Q44*X44)+(R44*X44)+(T44*X44)+(U44*X44),"")</f>
      </c>
      <c r="Z44" s="101">
        <v>44.6092307692308</v>
      </c>
      <c r="AA44" s="101">
        <f>SUM(Z44*(F44+(F44*0/100)))+SUM(Z44*(G44+(G44*0/100)))+SUM(Z44*(H44+(H44*0/100)))+SUM(Z44*(I44+(I44*0/100)))+SUM(Z44*(K44+(K44*0/100)))+SUM(Z44*(L44+(L44*0/100)))+SUM(Z44*(M44+(M44*0/100)))+SUM(Z44*(N44+(N44*0/100)))+SUM(Z44*(O44+(O44*0/100)))+SUM(Z44*(P44+(P44*0/100)))+SUM(Z44*U44)+SUM(Z44*(Q44+(Q44*0/100)))+SUM(Z44*(R44+(R44*0/100)))+SUM(Z44*(T44+(T44*0/100)))+SUM(Z44*(S44+(S44*0/100)))+SUM(Z44*(J44+(J44*0/100)))</f>
        <v>0</v>
      </c>
      <c r="AB44" s="102"/>
      <c r="AC44" s="103"/>
      <c r="AD44" s="49"/>
      <c r="AE44" s="50"/>
      <c r="AF44" s="98"/>
      <c r="AG44" s="98"/>
      <c r="AH44" s="98"/>
      <c r="AI44" s="98"/>
      <c r="AJ44" s="98"/>
      <c r="AK44" s="98"/>
      <c r="AL44" s="98"/>
      <c r="AM44" s="98"/>
      <c r="AN44" s="98"/>
      <c r="AO44" s="98"/>
      <c r="AP44" s="98"/>
      <c r="AQ44" s="98"/>
      <c r="AR44" s="98"/>
      <c r="AS44" s="98"/>
      <c r="AT44" s="98"/>
      <c r="AU44" s="49"/>
    </row>
    <row r="45" ht="13.65" customHeight="1">
      <c r="A45" t="s" s="83">
        <v>122</v>
      </c>
      <c r="B45" t="s" s="106">
        <v>70</v>
      </c>
      <c r="C45" t="s" s="107">
        <v>71</v>
      </c>
      <c r="D45" s="108"/>
      <c r="E45" t="s" s="109">
        <v>119</v>
      </c>
      <c r="F45" s="88"/>
      <c r="G45" s="110"/>
      <c r="H45" s="90"/>
      <c r="I45" s="91"/>
      <c r="J45" s="111"/>
      <c r="K45" s="92"/>
      <c r="L45" s="93"/>
      <c r="M45" s="97"/>
      <c r="N45" s="112"/>
      <c r="O45" s="94"/>
      <c r="P45" s="113"/>
      <c r="Q45" s="114"/>
      <c r="R45" s="91"/>
      <c r="S45" s="95"/>
      <c r="T45" s="96"/>
      <c r="U45" s="97"/>
      <c r="V45" s="98">
        <v>1</v>
      </c>
      <c r="W45" t="s" s="99">
        <f>IF((F45*V45)+(G45*V45)+(H45*V45)+(I45*V45)+(J45*V45)+(K45*V45)+(L45*V45)+(M45*V45)+(N45*V45)+(O45*V45)+(T45*V45)+(P45*V45)+(Q45*V45)+(R45*V45)+(U45*V45),(F45*V45)+(G45*V45)+(H45*V45)+(I45*V45)+(J45*V45)+(K45*V45)+(L45*V45)+(M45*V45)+(N45*V45)+(O45*V45)+(T45*V45)+(P45*V45)+(Q45*V45)+(R45*V45)+(U45*V45),"")</f>
      </c>
      <c r="X45" s="100">
        <v>1.1</v>
      </c>
      <c r="Y45" t="s" s="99">
        <f>IF((F45*X45)+(G45*X45)+(H45*X45)+(I45*X45)+(J45*X45)+(K45*X45)+(L45*X45)+(M45*X45)+(N45*X45)+(O45*X45)+(P45*X45)+(Q45*X45)+(R45*X45)+(T45*X45)+(U45*X45),(F45*X45)+(G45*X45)+(H45*X45)+(I45*X45)+(J45*X45)+(K45*X45)+(L45*X45)+(M45*X45)+(N45*X45)+(O45*X45)+(P45*X45)+(S45*X45)+(Q45*X45)+(R45*X45)+(T45*X45)+(U45*X45),"")</f>
      </c>
      <c r="Z45" s="101">
        <v>51.985347985348</v>
      </c>
      <c r="AA45" s="101">
        <f>SUM(Z45*(F45+(F45*0/100)))+SUM(Z45*(G45+(G45*0/100)))+SUM(Z45*(H45+(H45*0/100)))+SUM(Z45*(I45+(I45*0/100)))+SUM(Z45*(K45+(K45*0/100)))+SUM(Z45*(L45+(L45*0/100)))+SUM(Z45*(M45+(M45*0/100)))+SUM(Z45*(N45+(N45*0/100)))+SUM(Z45*(O45+(O45*0/100)))+SUM(Z45*(P45+(P45*0/100)))+SUM(Z45*U45)+SUM(Z45*(Q45+(Q45*0/100)))+SUM(Z45*(R45+(R45*0/100)))+SUM(Z45*(T45+(T45*0/100)))+SUM(Z45*(S45+(S45*0/100)))+SUM(Z45*(J45+(J45*0/100)))</f>
        <v>0</v>
      </c>
      <c r="AB45" s="102"/>
      <c r="AC45" s="103"/>
      <c r="AD45" s="49"/>
      <c r="AE45" s="50"/>
      <c r="AF45" s="98"/>
      <c r="AG45" s="98"/>
      <c r="AH45" s="98"/>
      <c r="AI45" s="98"/>
      <c r="AJ45" s="98"/>
      <c r="AK45" s="98"/>
      <c r="AL45" s="98"/>
      <c r="AM45" s="98"/>
      <c r="AN45" s="98"/>
      <c r="AO45" s="98"/>
      <c r="AP45" s="98"/>
      <c r="AQ45" s="98"/>
      <c r="AR45" s="98"/>
      <c r="AS45" s="98"/>
      <c r="AT45" s="98"/>
      <c r="AU45" s="49"/>
    </row>
    <row r="46" ht="13.65" customHeight="1">
      <c r="A46" t="s" s="83">
        <v>123</v>
      </c>
      <c r="B46" t="s" s="106">
        <v>70</v>
      </c>
      <c r="C46" t="s" s="107">
        <v>71</v>
      </c>
      <c r="D46" s="108"/>
      <c r="E46" t="s" s="109">
        <v>119</v>
      </c>
      <c r="F46" s="88"/>
      <c r="G46" s="110"/>
      <c r="H46" s="90"/>
      <c r="I46" s="91"/>
      <c r="J46" s="111"/>
      <c r="K46" s="92"/>
      <c r="L46" s="93"/>
      <c r="M46" s="97"/>
      <c r="N46" s="112"/>
      <c r="O46" s="94"/>
      <c r="P46" s="113"/>
      <c r="Q46" s="114"/>
      <c r="R46" s="91"/>
      <c r="S46" s="95"/>
      <c r="T46" s="96"/>
      <c r="U46" s="97"/>
      <c r="V46" s="98">
        <v>1</v>
      </c>
      <c r="W46" t="s" s="99">
        <f>IF((F46*V46)+(G46*V46)+(H46*V46)+(I46*V46)+(J46*V46)+(K46*V46)+(L46*V46)+(M46*V46)+(N46*V46)+(O46*V46)+(T46*V46)+(P46*V46)+(Q46*V46)+(R46*V46)+(U46*V46),(F46*V46)+(G46*V46)+(H46*V46)+(I46*V46)+(J46*V46)+(K46*V46)+(L46*V46)+(M46*V46)+(N46*V46)+(O46*V46)+(T46*V46)+(P46*V46)+(Q46*V46)+(R46*V46)+(U46*V46),"")</f>
      </c>
      <c r="X46" s="100">
        <v>0.95</v>
      </c>
      <c r="Y46" t="s" s="99">
        <f>IF((F46*X46)+(G46*X46)+(H46*X46)+(I46*X46)+(J46*X46)+(K46*X46)+(L46*X46)+(M46*X46)+(N46*X46)+(O46*X46)+(P46*X46)+(Q46*X46)+(R46*X46)+(T46*X46)+(U46*X46),(F46*X46)+(G46*X46)+(H46*X46)+(I46*X46)+(J46*X46)+(K46*X46)+(L46*X46)+(M46*X46)+(N46*X46)+(O46*X46)+(P46*X46)+(S46*X46)+(Q46*X46)+(R46*X46)+(T46*X46)+(U46*X46),"")</f>
      </c>
      <c r="Z46" s="101">
        <v>48.1062271062271</v>
      </c>
      <c r="AA46" s="101">
        <f>SUM(Z46*(F46+(F46*0/100)))+SUM(Z46*(G46+(G46*0/100)))+SUM(Z46*(H46+(H46*0/100)))+SUM(Z46*(I46+(I46*0/100)))+SUM(Z46*(K46+(K46*0/100)))+SUM(Z46*(L46+(L46*0/100)))+SUM(Z46*(M46+(M46*0/100)))+SUM(Z46*(N46+(N46*0/100)))+SUM(Z46*(O46+(O46*0/100)))+SUM(Z46*(P46+(P46*0/100)))+SUM(Z46*U46)+SUM(Z46*(Q46+(Q46*0/100)))+SUM(Z46*(R46+(R46*0/100)))+SUM(Z46*(T46+(T46*0/100)))+SUM(Z46*(S46+(S46*0/100)))+SUM(Z46*(J46+(J46*0/100)))</f>
        <v>0</v>
      </c>
      <c r="AB46" s="102"/>
      <c r="AC46" s="103"/>
      <c r="AD46" s="49"/>
      <c r="AE46" s="50"/>
      <c r="AF46" s="98"/>
      <c r="AG46" s="98"/>
      <c r="AH46" s="98"/>
      <c r="AI46" s="98"/>
      <c r="AJ46" s="98"/>
      <c r="AK46" s="98"/>
      <c r="AL46" s="98"/>
      <c r="AM46" s="98"/>
      <c r="AN46" s="98"/>
      <c r="AO46" s="98"/>
      <c r="AP46" s="98"/>
      <c r="AQ46" s="98"/>
      <c r="AR46" s="98"/>
      <c r="AS46" s="98"/>
      <c r="AT46" s="98"/>
      <c r="AU46" s="49"/>
    </row>
    <row r="47" ht="13.65" customHeight="1">
      <c r="A47" t="s" s="83">
        <v>124</v>
      </c>
      <c r="B47" t="s" s="106">
        <v>70</v>
      </c>
      <c r="C47" t="s" s="107">
        <v>71</v>
      </c>
      <c r="D47" s="108"/>
      <c r="E47" t="s" s="109">
        <v>119</v>
      </c>
      <c r="F47" s="88"/>
      <c r="G47" s="110"/>
      <c r="H47" s="90"/>
      <c r="I47" s="91"/>
      <c r="J47" s="111"/>
      <c r="K47" s="92"/>
      <c r="L47" s="93"/>
      <c r="M47" s="97"/>
      <c r="N47" s="112"/>
      <c r="O47" s="94"/>
      <c r="P47" s="113"/>
      <c r="Q47" s="114"/>
      <c r="R47" s="91"/>
      <c r="S47" s="95"/>
      <c r="T47" s="96"/>
      <c r="U47" s="97"/>
      <c r="V47" s="98">
        <v>1</v>
      </c>
      <c r="W47" t="s" s="99">
        <f>IF((F47*V47)+(G47*V47)+(H47*V47)+(I47*V47)+(J47*V47)+(K47*V47)+(L47*V47)+(M47*V47)+(N47*V47)+(O47*V47)+(T47*V47)+(P47*V47)+(Q47*V47)+(R47*V47)+(U47*V47),(F47*V47)+(G47*V47)+(H47*V47)+(I47*V47)+(J47*V47)+(K47*V47)+(L47*V47)+(M47*V47)+(N47*V47)+(O47*V47)+(T47*V47)+(P47*V47)+(Q47*V47)+(R47*V47)+(U47*V47),"")</f>
      </c>
      <c r="X47" s="100">
        <v>0.95</v>
      </c>
      <c r="Y47" t="s" s="99">
        <f>IF((F47*X47)+(G47*X47)+(H47*X47)+(I47*X47)+(J47*X47)+(K47*X47)+(L47*X47)+(M47*X47)+(N47*X47)+(O47*X47)+(P47*X47)+(Q47*X47)+(R47*X47)+(T47*X47)+(U47*X47),(F47*X47)+(G47*X47)+(H47*X47)+(I47*X47)+(J47*X47)+(K47*X47)+(L47*X47)+(M47*X47)+(N47*X47)+(O47*X47)+(P47*X47)+(S47*X47)+(Q47*X47)+(R47*X47)+(T47*X47)+(U47*X47),"")</f>
      </c>
      <c r="Z47" s="101">
        <v>49.6446886446886</v>
      </c>
      <c r="AA47" s="101">
        <f>SUM(Z47*(F47+(F47*0/100)))+SUM(Z47*(G47+(G47*0/100)))+SUM(Z47*(H47+(H47*0/100)))+SUM(Z47*(I47+(I47*0/100)))+SUM(Z47*(K47+(K47*0/100)))+SUM(Z47*(L47+(L47*0/100)))+SUM(Z47*(M47+(M47*0/100)))+SUM(Z47*(N47+(N47*0/100)))+SUM(Z47*(O47+(O47*0/100)))+SUM(Z47*(P47+(P47*0/100)))+SUM(Z47*U47)+SUM(Z47*(Q47+(Q47*0/100)))+SUM(Z47*(R47+(R47*0/100)))+SUM(Z47*(T47+(T47*0/100)))+SUM(Z47*(S47+(S47*0/100)))+SUM(Z47*(J47+(J47*0/100)))</f>
        <v>0</v>
      </c>
      <c r="AB47" s="102"/>
      <c r="AC47" s="103"/>
      <c r="AD47" s="49"/>
      <c r="AE47" s="50"/>
      <c r="AF47" s="98"/>
      <c r="AG47" s="98"/>
      <c r="AH47" s="98"/>
      <c r="AI47" s="98"/>
      <c r="AJ47" s="98"/>
      <c r="AK47" s="98"/>
      <c r="AL47" s="98"/>
      <c r="AM47" s="98"/>
      <c r="AN47" s="98"/>
      <c r="AO47" s="98"/>
      <c r="AP47" s="98"/>
      <c r="AQ47" s="98"/>
      <c r="AR47" s="98"/>
      <c r="AS47" s="98"/>
      <c r="AT47" s="98"/>
      <c r="AU47" s="49"/>
    </row>
    <row r="48" ht="13.65" customHeight="1">
      <c r="A48" t="s" s="83">
        <v>125</v>
      </c>
      <c r="B48" t="s" s="106">
        <v>70</v>
      </c>
      <c r="C48" t="s" s="107">
        <v>71</v>
      </c>
      <c r="D48" s="108"/>
      <c r="E48" t="s" s="109">
        <v>126</v>
      </c>
      <c r="F48" s="88"/>
      <c r="G48" s="110"/>
      <c r="H48" s="90"/>
      <c r="I48" s="91"/>
      <c r="J48" s="111"/>
      <c r="K48" s="92"/>
      <c r="L48" s="93"/>
      <c r="M48" s="97"/>
      <c r="N48" s="112"/>
      <c r="O48" s="94"/>
      <c r="P48" s="113"/>
      <c r="Q48" s="114"/>
      <c r="R48" s="91"/>
      <c r="S48" s="95"/>
      <c r="T48" s="96"/>
      <c r="U48" s="97"/>
      <c r="V48" s="98">
        <v>1</v>
      </c>
      <c r="W48" t="s" s="99">
        <f>IF((F48*V48)+(G48*V48)+(H48*V48)+(I48*V48)+(J48*V48)+(K48*V48)+(L48*V48)+(M48*V48)+(N48*V48)+(O48*V48)+(T48*V48)+(P48*V48)+(Q48*V48)+(R48*V48)+(U48*V48),(F48*V48)+(G48*V48)+(H48*V48)+(I48*V48)+(J48*V48)+(K48*V48)+(L48*V48)+(M48*V48)+(N48*V48)+(O48*V48)+(T48*V48)+(P48*V48)+(Q48*V48)+(R48*V48)+(U48*V48),"")</f>
      </c>
      <c r="X48" s="100">
        <v>3</v>
      </c>
      <c r="Y48" t="s" s="99">
        <f>IF((F48*X48)+(G48*X48)+(H48*X48)+(I48*X48)+(J48*X48)+(K48*X48)+(L48*X48)+(M48*X48)+(N48*X48)+(O48*X48)+(P48*X48)+(Q48*X48)+(R48*X48)+(T48*X48)+(U48*X48),(F48*X48)+(G48*X48)+(H48*X48)+(I48*X48)+(J48*X48)+(K48*X48)+(L48*X48)+(M48*X48)+(N48*X48)+(O48*X48)+(P48*X48)+(S48*X48)+(Q48*X48)+(R48*X48)+(T48*X48)+(U48*X48),"")</f>
      </c>
      <c r="Z48" s="101">
        <v>125.736263736264</v>
      </c>
      <c r="AA48" s="101">
        <f>SUM(Z48*(F48+(F48*0/100)))+SUM(Z48*(G48+(G48*0/100)))+SUM(Z48*(H48+(H48*0/100)))+SUM(Z48*(I48+(I48*0/100)))+SUM(Z48*(K48+(K48*0/100)))+SUM(Z48*(L48+(L48*0/100)))+SUM(Z48*(M48+(M48*0/100)))+SUM(Z48*(N48+(N48*0/100)))+SUM(Z48*(O48+(O48*0/100)))+SUM(Z48*(P48+(P48*0/100)))+SUM(Z48*U48)+SUM(Z48*(Q48+(Q48*0/100)))+SUM(Z48*(R48+(R48*0/100)))+SUM(Z48*(T48+(T48*0/100)))+SUM(Z48*(S48+(S48*0/100)))+SUM(Z48*(J48+(J48*0/100)))</f>
        <v>0</v>
      </c>
      <c r="AB48" s="102"/>
      <c r="AC48" s="103"/>
      <c r="AD48" s="49"/>
      <c r="AE48" s="50"/>
      <c r="AF48" s="98"/>
      <c r="AG48" s="98"/>
      <c r="AH48" s="98"/>
      <c r="AI48" s="98"/>
      <c r="AJ48" s="98"/>
      <c r="AK48" s="98"/>
      <c r="AL48" s="98"/>
      <c r="AM48" s="98"/>
      <c r="AN48" s="98"/>
      <c r="AO48" s="98"/>
      <c r="AP48" s="98"/>
      <c r="AQ48" s="98"/>
      <c r="AR48" s="98"/>
      <c r="AS48" s="98"/>
      <c r="AT48" s="98"/>
      <c r="AU48" s="49"/>
    </row>
    <row r="49" ht="13.65" customHeight="1">
      <c r="A49" t="s" s="83">
        <v>127</v>
      </c>
      <c r="B49" t="s" s="106">
        <v>70</v>
      </c>
      <c r="C49" t="s" s="107">
        <v>71</v>
      </c>
      <c r="D49" s="108"/>
      <c r="E49" t="s" s="109">
        <v>126</v>
      </c>
      <c r="F49" s="88"/>
      <c r="G49" s="110"/>
      <c r="H49" s="90"/>
      <c r="I49" s="91"/>
      <c r="J49" s="111"/>
      <c r="K49" s="92"/>
      <c r="L49" s="93"/>
      <c r="M49" s="97"/>
      <c r="N49" s="112"/>
      <c r="O49" s="94"/>
      <c r="P49" s="113"/>
      <c r="Q49" s="114"/>
      <c r="R49" s="91"/>
      <c r="S49" s="95"/>
      <c r="T49" s="96"/>
      <c r="U49" s="97"/>
      <c r="V49" s="98">
        <v>1</v>
      </c>
      <c r="W49" t="s" s="99">
        <f>IF((F49*V49)+(G49*V49)+(H49*V49)+(I49*V49)+(J49*V49)+(K49*V49)+(L49*V49)+(M49*V49)+(N49*V49)+(O49*V49)+(T49*V49)+(P49*V49)+(Q49*V49)+(R49*V49)+(U49*V49),(F49*V49)+(G49*V49)+(H49*V49)+(I49*V49)+(J49*V49)+(K49*V49)+(L49*V49)+(M49*V49)+(N49*V49)+(O49*V49)+(T49*V49)+(P49*V49)+(Q49*V49)+(R49*V49)+(U49*V49),"")</f>
      </c>
      <c r="X49" s="100">
        <v>3.1</v>
      </c>
      <c r="Y49" t="s" s="99">
        <f>IF((F49*X49)+(G49*X49)+(H49*X49)+(I49*X49)+(J49*X49)+(K49*X49)+(L49*X49)+(M49*X49)+(N49*X49)+(O49*X49)+(P49*X49)+(Q49*X49)+(R49*X49)+(T49*X49)+(U49*X49),(F49*X49)+(G49*X49)+(H49*X49)+(I49*X49)+(J49*X49)+(K49*X49)+(L49*X49)+(M49*X49)+(N49*X49)+(O49*X49)+(P49*X49)+(S49*X49)+(Q49*X49)+(R49*X49)+(T49*X49)+(U49*X49),"")</f>
      </c>
      <c r="Z49" s="101">
        <v>128.322344322344</v>
      </c>
      <c r="AA49" s="101">
        <f>SUM(Z49*(F49+(F49*0/100)))+SUM(Z49*(G49+(G49*0/100)))+SUM(Z49*(H49+(H49*0/100)))+SUM(Z49*(I49+(I49*0/100)))+SUM(Z49*(K49+(K49*0/100)))+SUM(Z49*(L49+(L49*0/100)))+SUM(Z49*(M49+(M49*0/100)))+SUM(Z49*(N49+(N49*0/100)))+SUM(Z49*(O49+(O49*0/100)))+SUM(Z49*(P49+(P49*0/100)))+SUM(Z49*U49)+SUM(Z49*(Q49+(Q49*0/100)))+SUM(Z49*(R49+(R49*0/100)))+SUM(Z49*(T49+(T49*0/100)))+SUM(Z49*(S49+(S49*0/100)))+SUM(Z49*(J49+(J49*0/100)))</f>
        <v>0</v>
      </c>
      <c r="AB49" s="102"/>
      <c r="AC49" s="103"/>
      <c r="AD49" s="49"/>
      <c r="AE49" s="50"/>
      <c r="AF49" s="98"/>
      <c r="AG49" s="98"/>
      <c r="AH49" s="98"/>
      <c r="AI49" s="98"/>
      <c r="AJ49" s="98"/>
      <c r="AK49" s="98"/>
      <c r="AL49" s="98"/>
      <c r="AM49" s="98"/>
      <c r="AN49" s="98"/>
      <c r="AO49" s="98"/>
      <c r="AP49" s="98"/>
      <c r="AQ49" s="98"/>
      <c r="AR49" s="98"/>
      <c r="AS49" s="98"/>
      <c r="AT49" s="98"/>
      <c r="AU49" s="49"/>
    </row>
    <row r="50" ht="13.65" customHeight="1">
      <c r="A50" t="s" s="83">
        <v>128</v>
      </c>
      <c r="B50" t="s" s="106">
        <v>70</v>
      </c>
      <c r="C50" t="s" s="107">
        <v>71</v>
      </c>
      <c r="D50" s="108"/>
      <c r="E50" t="s" s="109">
        <v>126</v>
      </c>
      <c r="F50" s="88"/>
      <c r="G50" s="110"/>
      <c r="H50" s="90"/>
      <c r="I50" s="91"/>
      <c r="J50" s="111"/>
      <c r="K50" s="92"/>
      <c r="L50" s="93"/>
      <c r="M50" s="97"/>
      <c r="N50" s="112"/>
      <c r="O50" s="94"/>
      <c r="P50" s="113"/>
      <c r="Q50" s="114"/>
      <c r="R50" s="91"/>
      <c r="S50" s="95"/>
      <c r="T50" s="96"/>
      <c r="U50" s="97"/>
      <c r="V50" s="98">
        <v>1</v>
      </c>
      <c r="W50" t="s" s="99">
        <f>IF((F50*V50)+(G50*V50)+(H50*V50)+(I50*V50)+(J50*V50)+(K50*V50)+(L50*V50)+(M50*V50)+(N50*V50)+(O50*V50)+(T50*V50)+(P50*V50)+(Q50*V50)+(R50*V50)+(U50*V50),(F50*V50)+(G50*V50)+(H50*V50)+(I50*V50)+(J50*V50)+(K50*V50)+(L50*V50)+(M50*V50)+(N50*V50)+(O50*V50)+(T50*V50)+(P50*V50)+(Q50*V50)+(R50*V50)+(U50*V50),"")</f>
      </c>
      <c r="X50" s="100">
        <v>3.3</v>
      </c>
      <c r="Y50" t="s" s="99">
        <f>IF((F50*X50)+(G50*X50)+(H50*X50)+(I50*X50)+(J50*X50)+(K50*X50)+(L50*X50)+(M50*X50)+(N50*X50)+(O50*X50)+(P50*X50)+(Q50*X50)+(R50*X50)+(T50*X50)+(U50*X50),(F50*X50)+(G50*X50)+(H50*X50)+(I50*X50)+(J50*X50)+(K50*X50)+(L50*X50)+(M50*X50)+(N50*X50)+(O50*X50)+(P50*X50)+(S50*X50)+(Q50*X50)+(R50*X50)+(T50*X50)+(U50*X50),"")</f>
      </c>
      <c r="Z50" s="101">
        <v>133.494505494505</v>
      </c>
      <c r="AA50" s="101">
        <f>SUM(Z50*(F50+(F50*0/100)))+SUM(Z50*(G50+(G50*0/100)))+SUM(Z50*(H50+(H50*0/100)))+SUM(Z50*(I50+(I50*0/100)))+SUM(Z50*(K50+(K50*0/100)))+SUM(Z50*(L50+(L50*0/100)))+SUM(Z50*(M50+(M50*0/100)))+SUM(Z50*(N50+(N50*0/100)))+SUM(Z50*(O50+(O50*0/100)))+SUM(Z50*(P50+(P50*0/100)))+SUM(Z50*U50)+SUM(Z50*(Q50+(Q50*0/100)))+SUM(Z50*(R50+(R50*0/100)))+SUM(Z50*(T50+(T50*0/100)))+SUM(Z50*(S50+(S50*0/100)))+SUM(Z50*(J50+(J50*0/100)))</f>
        <v>0</v>
      </c>
      <c r="AB50" s="102"/>
      <c r="AC50" s="103"/>
      <c r="AD50" s="49"/>
      <c r="AE50" s="50"/>
      <c r="AF50" s="98"/>
      <c r="AG50" s="98"/>
      <c r="AH50" s="98"/>
      <c r="AI50" s="98"/>
      <c r="AJ50" s="98"/>
      <c r="AK50" s="98"/>
      <c r="AL50" s="98"/>
      <c r="AM50" s="98"/>
      <c r="AN50" s="98"/>
      <c r="AO50" s="98"/>
      <c r="AP50" s="98"/>
      <c r="AQ50" s="98"/>
      <c r="AR50" s="98"/>
      <c r="AS50" s="98"/>
      <c r="AT50" s="98"/>
      <c r="AU50" s="49"/>
    </row>
    <row r="51" ht="13.65" customHeight="1">
      <c r="A51" t="s" s="83">
        <v>129</v>
      </c>
      <c r="B51" t="s" s="84">
        <v>64</v>
      </c>
      <c r="C51" t="s" s="107">
        <v>71</v>
      </c>
      <c r="D51" s="108"/>
      <c r="E51" t="s" s="109">
        <v>130</v>
      </c>
      <c r="F51" s="88"/>
      <c r="G51" s="110"/>
      <c r="H51" s="90"/>
      <c r="I51" s="91"/>
      <c r="J51" s="111"/>
      <c r="K51" s="92"/>
      <c r="L51" s="93"/>
      <c r="M51" s="97"/>
      <c r="N51" s="112"/>
      <c r="O51" s="94"/>
      <c r="P51" s="113"/>
      <c r="Q51" s="114"/>
      <c r="R51" s="91"/>
      <c r="S51" s="95"/>
      <c r="T51" s="96"/>
      <c r="U51" s="97"/>
      <c r="V51" s="98">
        <v>51</v>
      </c>
      <c r="W51" t="s" s="99">
        <f>IF((F51*V51)+(G51*V51)+(H51*V51)+(I51*V51)+(J51*V51)+(K51*V51)+(L51*V51)+(M51*V51)+(N51*V51)+(O51*V51)+(T51*V51)+(P51*V51)+(Q51*V51)+(R51*V51)+(U51*V51),(F51*V51)+(G51*V51)+(H51*V51)+(I51*V51)+(J51*V51)+(K51*V51)+(L51*V51)+(M51*V51)+(N51*V51)+(O51*V51)+(T51*V51)+(P51*V51)+(Q51*V51)+(R51*V51)+(U51*V51),"")</f>
      </c>
      <c r="X51" s="100">
        <v>21.43</v>
      </c>
      <c r="Y51" t="s" s="99">
        <f>IF((F51*X51)+(G51*X51)+(H51*X51)+(I51*X51)+(J51*X51)+(K51*X51)+(L51*X51)+(M51*X51)+(N51*X51)+(O51*X51)+(P51*X51)+(Q51*X51)+(R51*X51)+(T51*X51)+(U51*X51),(F51*X51)+(G51*X51)+(H51*X51)+(I51*X51)+(J51*X51)+(K51*X51)+(L51*X51)+(M51*X51)+(N51*X51)+(O51*X51)+(P51*X51)+(S51*X51)+(Q51*X51)+(R51*X51)+(T51*X51)+(U51*X51),"")</f>
      </c>
      <c r="Z51" s="101">
        <v>1177.703619047620</v>
      </c>
      <c r="AA51" s="101">
        <f>SUM(Z51*(F51+(F51*0/100)))+SUM(Z51*(G51+(G51*0/100)))+SUM(Z51*(H51+(H51*0/100)))+SUM(Z51*(I51+(I51*0/100)))+SUM(Z51*(K51+(K51*0/100)))+SUM(Z51*(L51+(L51*0/100)))+SUM(Z51*(M51+(M51*0/100)))+SUM(Z51*(N51+(N51*0/100)))+SUM(Z51*(O51+(O51*0/100)))+SUM(Z51*(P51+(P51*0/100)))+SUM(Z51*U51)+SUM(Z51*(Q51+(Q51*0/100)))+SUM(Z51*(R51+(R51*0/100)))+SUM(Z51*(T51+(T51*0/100)))+SUM(Z51*(S51+(S51*0/100)))+SUM(Z51*(J51+(J51*0/100)))</f>
        <v>0</v>
      </c>
      <c r="AB51" s="102"/>
      <c r="AC51" s="103"/>
      <c r="AD51" s="49"/>
      <c r="AE51" s="50"/>
      <c r="AF51" s="98"/>
      <c r="AG51" s="98"/>
      <c r="AH51" s="98"/>
      <c r="AI51" s="98"/>
      <c r="AJ51" s="98"/>
      <c r="AK51" s="98"/>
      <c r="AL51" s="98"/>
      <c r="AM51" s="98"/>
      <c r="AN51" s="98"/>
      <c r="AO51" s="98"/>
      <c r="AP51" s="98"/>
      <c r="AQ51" s="98"/>
      <c r="AR51" s="98"/>
      <c r="AS51" s="98"/>
      <c r="AT51" s="98"/>
      <c r="AU51" s="49"/>
    </row>
    <row r="52" ht="18" customHeight="1">
      <c r="A52" t="s" s="76">
        <v>131</v>
      </c>
      <c r="B52" s="77"/>
      <c r="C52" s="77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9"/>
      <c r="W52" s="79"/>
      <c r="X52" s="80"/>
      <c r="Y52" s="78"/>
      <c r="Z52" s="78"/>
      <c r="AA52" s="78"/>
      <c r="AB52" s="81"/>
      <c r="AC52" s="81"/>
      <c r="AD52" s="53"/>
      <c r="AE52" s="50"/>
      <c r="AF52" t="s" s="82">
        <v>48</v>
      </c>
      <c r="AG52" t="s" s="82">
        <v>49</v>
      </c>
      <c r="AH52" t="s" s="82">
        <v>50</v>
      </c>
      <c r="AI52" t="s" s="82">
        <v>51</v>
      </c>
      <c r="AJ52" t="s" s="82">
        <v>52</v>
      </c>
      <c r="AK52" t="s" s="82">
        <v>53</v>
      </c>
      <c r="AL52" t="s" s="82">
        <v>54</v>
      </c>
      <c r="AM52" t="s" s="82">
        <v>55</v>
      </c>
      <c r="AN52" t="s" s="82">
        <v>56</v>
      </c>
      <c r="AO52" t="s" s="82">
        <v>57</v>
      </c>
      <c r="AP52" t="s" s="82">
        <v>58</v>
      </c>
      <c r="AQ52" t="s" s="82">
        <v>59</v>
      </c>
      <c r="AR52" t="s" s="82">
        <v>60</v>
      </c>
      <c r="AS52" t="s" s="82">
        <v>61</v>
      </c>
      <c r="AT52" t="s" s="82">
        <v>62</v>
      </c>
      <c r="AU52" s="49"/>
    </row>
    <row r="53" ht="13.65" customHeight="1">
      <c r="A53" t="s" s="83">
        <v>132</v>
      </c>
      <c r="B53" t="s" s="106">
        <v>70</v>
      </c>
      <c r="C53" t="s" s="107">
        <v>71</v>
      </c>
      <c r="D53" s="108"/>
      <c r="E53" t="s" s="109">
        <v>133</v>
      </c>
      <c r="F53" s="88"/>
      <c r="G53" s="110"/>
      <c r="H53" s="90"/>
      <c r="I53" s="91"/>
      <c r="J53" s="111"/>
      <c r="K53" s="92"/>
      <c r="L53" s="93"/>
      <c r="M53" s="97"/>
      <c r="N53" s="112"/>
      <c r="O53" s="94"/>
      <c r="P53" s="113"/>
      <c r="Q53" s="114"/>
      <c r="R53" s="91"/>
      <c r="S53" s="95"/>
      <c r="T53" s="96"/>
      <c r="U53" s="97"/>
      <c r="V53" s="98">
        <v>8</v>
      </c>
      <c r="W53" t="s" s="99">
        <f>IF((F53*V53)+(G53*V53)+(H53*V53)+(I53*V53)+(J53*V53)+(K53*V53)+(L53*V53)+(M53*V53)+(N53*V53)+(O53*V53)+(T53*V53)+(P53*V53)+(Q53*V53)+(R53*V53)+(U53*V53),(F53*V53)+(G53*V53)+(H53*V53)+(I53*V53)+(J53*V53)+(K53*V53)+(L53*V53)+(M53*V53)+(N53*V53)+(O53*V53)+(T53*V53)+(P53*V53)+(Q53*V53)+(R53*V53)+(U53*V53),"")</f>
      </c>
      <c r="X53" s="118">
        <v>2.046</v>
      </c>
      <c r="Y53" t="s" s="99">
        <f>IF((F53*X53)+(G53*X53)+(H53*X53)+(I53*X53)+(J53*X53)+(K53*X53)+(L53*X53)+(M53*X53)+(N53*X53)+(O53*X53)+(P53*X53)+(Q53*X53)+(R53*X53)+(T53*X53)+(U53*X53),(F53*X53)+(G53*X53)+(H53*X53)+(I53*X53)+(J53*X53)+(K53*X53)+(L53*X53)+(M53*X53)+(N53*X53)+(O53*X53)+(P53*X53)+(S53*X53)+(Q53*X53)+(R53*X53)+(T53*X53)+(U53*X53),"")</f>
      </c>
      <c r="Z53" s="101">
        <v>42.4218710204082</v>
      </c>
      <c r="AA53" s="101">
        <f>SUM(Z53*(F53+(F53*0/100)))+SUM(Z53*(G53+(G53*0/100)))+SUM(Z53*(H53+(H53*0/100)))+SUM(Z53*(I53+(I53*0/100)))+SUM(Z53*(K53+(K53*0/100)))+SUM(Z53*(L53+(L53*0/100)))+SUM(Z53*(M53+(M53*0/100)))+SUM(Z53*(N53+(N53*0/100)))+SUM(Z53*(O53+(O53*0/100)))+SUM(Z53*(P53+(P53*0/100)))+SUM(Z53*U53)+SUM(Z53*(Q53+(Q53*0/100)))+SUM(Z53*(R53+(R53*0/100)))+SUM(Z53*(T53+(T53*0/100)))+SUM(Z53*(S53+(S53*0/100)))+SUM(Z53*(J53+(J53*0/100)))</f>
        <v>0</v>
      </c>
      <c r="AB53" s="102"/>
      <c r="AC53" s="103"/>
      <c r="AD53" s="49"/>
      <c r="AE53" s="50"/>
      <c r="AF53" t="s" s="104">
        <f>IF(SUM(F53:U53)*'Cargoleria'!C11,SUM(F53:U53)*'Cargoleria'!C11,"")</f>
      </c>
      <c r="AG53" t="s" s="104">
        <f>IF(SUM(F53:U53)*'Cargoleria'!D11,SUM(F53:U53)*'Cargoleria'!D11,"")</f>
      </c>
      <c r="AH53" t="s" s="104">
        <f>IF(SUM(F53:U53)*'Cargoleria'!E11,SUM(F53:U53)*'Cargoleria'!E11,"")</f>
      </c>
      <c r="AI53" t="s" s="104">
        <f>IF(SUM(F53:U53)*'Cargoleria'!F11,SUM(F53:U53)*'Cargoleria'!F11,"")</f>
      </c>
      <c r="AJ53" t="s" s="104">
        <f>IF(SUM(F53:U53)*'Cargoleria'!G11,SUM(F53:U53)*'Cargoleria'!G11,"")</f>
      </c>
      <c r="AK53" t="s" s="104">
        <f>IF(SUM(F53:U53)*'Cargoleria'!H11,SUM(F53:U53)*'Cargoleria'!H11,"")</f>
      </c>
      <c r="AL53" t="s" s="104">
        <f>IF(SUM(F53:U53)*'Cargoleria'!I11,SUM(F53:U53)*'Cargoleria'!I11,"")</f>
      </c>
      <c r="AM53" t="s" s="104">
        <f>IF(SUM(F53:U53)*'Cargoleria'!J11,SUM(F53:U53)*'Cargoleria'!J11,"")</f>
      </c>
      <c r="AN53" t="s" s="104">
        <f>IF(SUM(F53:U53)*'Cargoleria'!K11,SUM(F53:U53)*'Cargoleria'!K11,"")</f>
      </c>
      <c r="AO53" t="s" s="104">
        <f>IF(SUM(F53:U53)*'Cargoleria'!L11,SUM(F53:U53)*'Cargoleria'!L11,"")</f>
      </c>
      <c r="AP53" t="s" s="104">
        <f>IF(SUM(F53:U53)*'Cargoleria'!M11,SUM(F53:U53)*'Cargoleria'!M11,"")</f>
      </c>
      <c r="AQ53" t="s" s="104">
        <f>IF(SUM(F53:U53)*'Cargoleria'!N11,SUM(F53:U53)*'Cargoleria'!N11,"")</f>
      </c>
      <c r="AR53" t="s" s="104">
        <f>IF(SUM(F53:U53)*'Cargoleria'!O11,SUM(F53:U53)*'Cargoleria'!O11,"")</f>
      </c>
      <c r="AS53" t="s" s="104">
        <f>IF(SUM(F53:U53)*'Cargoleria'!P11,SUM(F53:U53)*'Cargoleria'!P11,"")</f>
      </c>
      <c r="AT53" t="s" s="104">
        <f>IF(SUM(F53:U53)*'Cargoleria'!Q11,SUM(F53:U53)*'Cargoleria'!Q11,"")</f>
      </c>
      <c r="AU53" s="49"/>
    </row>
    <row r="54" ht="13.65" customHeight="1">
      <c r="A54" t="s" s="83">
        <v>134</v>
      </c>
      <c r="B54" t="s" s="106">
        <v>70</v>
      </c>
      <c r="C54" t="s" s="107">
        <v>71</v>
      </c>
      <c r="D54" s="108"/>
      <c r="E54" t="s" s="109">
        <v>135</v>
      </c>
      <c r="F54" s="88"/>
      <c r="G54" s="110"/>
      <c r="H54" s="90"/>
      <c r="I54" s="91"/>
      <c r="J54" s="111"/>
      <c r="K54" s="92"/>
      <c r="L54" s="93"/>
      <c r="M54" s="97"/>
      <c r="N54" s="112"/>
      <c r="O54" s="94"/>
      <c r="P54" s="113"/>
      <c r="Q54" s="114"/>
      <c r="R54" s="91"/>
      <c r="S54" s="95"/>
      <c r="T54" s="96"/>
      <c r="U54" s="97"/>
      <c r="V54" s="98">
        <v>6</v>
      </c>
      <c r="W54" t="s" s="99">
        <f>IF((F54*V54)+(G54*V54)+(H54*V54)+(I54*V54)+(J54*V54)+(K54*V54)+(L54*V54)+(M54*V54)+(N54*V54)+(O54*V54)+(T54*V54)+(P54*V54)+(Q54*V54)+(R54*V54)+(U54*V54),(F54*V54)+(G54*V54)+(H54*V54)+(I54*V54)+(J54*V54)+(K54*V54)+(L54*V54)+(M54*V54)+(N54*V54)+(O54*V54)+(T54*V54)+(P54*V54)+(Q54*V54)+(R54*V54)+(U54*V54),"")</f>
      </c>
      <c r="X54" s="118">
        <v>0.95</v>
      </c>
      <c r="Y54" t="s" s="99">
        <f>IF((F54*X54)+(G54*X54)+(H54*X54)+(I54*X54)+(J54*X54)+(K54*X54)+(L54*X54)+(M54*X54)+(N54*X54)+(O54*X54)+(P54*X54)+(Q54*X54)+(R54*X54)+(T54*X54)+(U54*X54),(F54*X54)+(G54*X54)+(H54*X54)+(I54*X54)+(J54*X54)+(K54*X54)+(L54*X54)+(M54*X54)+(N54*X54)+(O54*X54)+(P54*X54)+(S54*X54)+(Q54*X54)+(R54*X54)+(T54*X54)+(U54*X54),"")</f>
      </c>
      <c r="Z54" s="101">
        <v>27.420662585034</v>
      </c>
      <c r="AA54" s="101">
        <f>SUM(Z54*(F54+(F54*0/100)))+SUM(Z54*(G54+(G54*0/100)))+SUM(Z54*(H54+(H54*0/100)))+SUM(Z54*(I54+(I54*0/100)))+SUM(Z54*(K54+(K54*0/100)))+SUM(Z54*(L54+(L54*0/100)))+SUM(Z54*(M54+(M54*0/100)))+SUM(Z54*(N54+(N54*0/100)))+SUM(Z54*(O54+(O54*0/100)))+SUM(Z54*(P54+(P54*0/100)))+SUM(Z54*U54)+SUM(Z54*(Q54+(Q54*0/100)))+SUM(Z54*(R54+(R54*0/100)))+SUM(Z54*(T54+(T54*0/100)))+SUM(Z54*(S54+(S54*0/100)))+SUM(Z54*(J54+(J54*0/100)))</f>
        <v>0</v>
      </c>
      <c r="AB54" s="102"/>
      <c r="AC54" s="103"/>
      <c r="AD54" s="49"/>
      <c r="AE54" s="50"/>
      <c r="AF54" t="s" s="104">
        <f>IF(SUM(F54:U54)*'Cargoleria'!C12,SUM(F54:U54)*'Cargoleria'!C12,"")</f>
      </c>
      <c r="AG54" t="s" s="104">
        <f>IF(SUM(F54:U54)*'Cargoleria'!D12,SUM(F54:U54)*'Cargoleria'!D12,"")</f>
      </c>
      <c r="AH54" t="s" s="104">
        <f>IF(SUM(F54:U54)*'Cargoleria'!E12,SUM(F54:U54)*'Cargoleria'!E12,"")</f>
      </c>
      <c r="AI54" t="s" s="104">
        <f>IF(SUM(F54:U54)*'Cargoleria'!F12,SUM(F54:U54)*'Cargoleria'!F12,"")</f>
      </c>
      <c r="AJ54" t="s" s="104">
        <f>IF(SUM(F54:U54)*'Cargoleria'!G12,SUM(F54:U54)*'Cargoleria'!G12,"")</f>
      </c>
      <c r="AK54" t="s" s="104">
        <f>IF(SUM(F54:U54)*'Cargoleria'!H12,SUM(F54:U54)*'Cargoleria'!H12,"")</f>
      </c>
      <c r="AL54" t="s" s="104">
        <f>IF(SUM(F54:U54)*'Cargoleria'!I12,SUM(F54:U54)*'Cargoleria'!I12,"")</f>
      </c>
      <c r="AM54" t="s" s="104">
        <f>IF(SUM(F54:U54)*'Cargoleria'!J12,SUM(F54:U54)*'Cargoleria'!J12,"")</f>
      </c>
      <c r="AN54" t="s" s="104">
        <f>IF(SUM(F54:U54)*'Cargoleria'!K12,SUM(F54:U54)*'Cargoleria'!K12,"")</f>
      </c>
      <c r="AO54" t="s" s="104">
        <f>IF(SUM(F54:U54)*'Cargoleria'!L12,SUM(F54:U54)*'Cargoleria'!L12,"")</f>
      </c>
      <c r="AP54" t="s" s="104">
        <f>IF(SUM(F54:U54)*'Cargoleria'!M12,SUM(F54:U54)*'Cargoleria'!M12,"")</f>
      </c>
      <c r="AQ54" t="s" s="104">
        <f>IF(SUM(F54:U54)*'Cargoleria'!N12,SUM(F54:U54)*'Cargoleria'!N12,"")</f>
      </c>
      <c r="AR54" t="s" s="104">
        <f>IF(SUM(F54:U54)*'Cargoleria'!O12,SUM(F54:U54)*'Cargoleria'!O12,"")</f>
      </c>
      <c r="AS54" t="s" s="104">
        <f>IF(SUM(F54:U54)*'Cargoleria'!P12,SUM(F54:U54)*'Cargoleria'!P12,"")</f>
      </c>
      <c r="AT54" t="s" s="104">
        <f>IF(SUM(F54:U54)*'Cargoleria'!Q12,SUM(F54:U54)*'Cargoleria'!Q12,"")</f>
      </c>
      <c r="AU54" s="49"/>
    </row>
    <row r="55" ht="13.65" customHeight="1">
      <c r="A55" t="s" s="83">
        <v>136</v>
      </c>
      <c r="B55" t="s" s="106">
        <v>70</v>
      </c>
      <c r="C55" t="s" s="107">
        <v>71</v>
      </c>
      <c r="D55" s="108"/>
      <c r="E55" t="s" s="109">
        <v>74</v>
      </c>
      <c r="F55" s="88"/>
      <c r="G55" s="110"/>
      <c r="H55" s="90"/>
      <c r="I55" s="91"/>
      <c r="J55" s="111"/>
      <c r="K55" s="92"/>
      <c r="L55" s="93"/>
      <c r="M55" s="97"/>
      <c r="N55" s="112"/>
      <c r="O55" s="94"/>
      <c r="P55" s="113"/>
      <c r="Q55" s="114"/>
      <c r="R55" s="91"/>
      <c r="S55" s="95"/>
      <c r="T55" s="96"/>
      <c r="U55" s="97"/>
      <c r="V55" s="98">
        <v>10</v>
      </c>
      <c r="W55" t="s" s="99">
        <f>IF((F55*V55)+(G55*V55)+(H55*V55)+(I55*V55)+(J55*V55)+(K55*V55)+(L55*V55)+(M55*V55)+(N55*V55)+(O55*V55)+(T55*V55)+(P55*V55)+(Q55*V55)+(R55*V55)+(U55*V55),(F55*V55)+(G55*V55)+(H55*V55)+(I55*V55)+(J55*V55)+(K55*V55)+(L55*V55)+(M55*V55)+(N55*V55)+(O55*V55)+(T55*V55)+(P55*V55)+(Q55*V55)+(R55*V55)+(U55*V55),"")</f>
      </c>
      <c r="X55" s="118">
        <v>1.05</v>
      </c>
      <c r="Y55" t="s" s="99">
        <f>IF((F55*X55)+(G55*X55)+(H55*X55)+(I55*X55)+(J55*X55)+(K55*X55)+(L55*X55)+(M55*X55)+(N55*X55)+(O55*X55)+(P55*X55)+(Q55*X55)+(R55*X55)+(T55*X55)+(U55*X55),(F55*X55)+(G55*X55)+(H55*X55)+(I55*X55)+(J55*X55)+(K55*X55)+(L55*X55)+(M55*X55)+(N55*X55)+(O55*X55)+(P55*X55)+(S55*X55)+(Q55*X55)+(R55*X55)+(T55*X55)+(U55*X55),"")</f>
      </c>
      <c r="Z55" s="101">
        <v>29.8898285714286</v>
      </c>
      <c r="AA55" s="101">
        <f>SUM(Z55*(F55+(F55*0/100)))+SUM(Z55*(G55+(G55*0/100)))+SUM(Z55*(H55+(H55*0/100)))+SUM(Z55*(I55+(I55*0/100)))+SUM(Z55*(K55+(K55*0/100)))+SUM(Z55*(L55+(L55*0/100)))+SUM(Z55*(M55+(M55*0/100)))+SUM(Z55*(N55+(N55*0/100)))+SUM(Z55*(O55+(O55*0/100)))+SUM(Z55*(P55+(P55*0/100)))+SUM(Z55*U55)+SUM(Z55*(Q55+(Q55*0/100)))+SUM(Z55*(R55+(R55*0/100)))+SUM(Z55*(T55+(T55*0/100)))+SUM(Z55*(S55+(S55*0/100)))+SUM(Z55*(J55+(J55*0/100)))</f>
        <v>0</v>
      </c>
      <c r="AB55" s="102"/>
      <c r="AC55" s="103"/>
      <c r="AD55" s="49"/>
      <c r="AE55" s="50"/>
      <c r="AF55" t="s" s="104">
        <f>IF(SUM(F55:U55)*'Cargoleria'!C13,SUM(F55:U55)*'Cargoleria'!C13,"")</f>
      </c>
      <c r="AG55" t="s" s="104">
        <f>IF(SUM(F55:U55)*'Cargoleria'!D13,SUM(F55:U55)*'Cargoleria'!D13,"")</f>
      </c>
      <c r="AH55" t="s" s="104">
        <f>IF(SUM(F55:U55)*'Cargoleria'!E13,SUM(F55:U55)*'Cargoleria'!E13,"")</f>
      </c>
      <c r="AI55" t="s" s="104">
        <f>IF(SUM(F55:U55)*'Cargoleria'!F13,SUM(F55:U55)*'Cargoleria'!F13,"")</f>
      </c>
      <c r="AJ55" t="s" s="104">
        <f>IF(SUM(F55:U55)*'Cargoleria'!G13,SUM(F55:U55)*'Cargoleria'!G13,"")</f>
      </c>
      <c r="AK55" t="s" s="104">
        <f>IF(SUM(F55:U55)*'Cargoleria'!H13,SUM(F55:U55)*'Cargoleria'!H13,"")</f>
      </c>
      <c r="AL55" t="s" s="104">
        <f>IF(SUM(F55:U55)*'Cargoleria'!I13,SUM(F55:U55)*'Cargoleria'!I13,"")</f>
      </c>
      <c r="AM55" t="s" s="104">
        <f>IF(SUM(F55:U55)*'Cargoleria'!J13,SUM(F55:U55)*'Cargoleria'!J13,"")</f>
      </c>
      <c r="AN55" t="s" s="104">
        <f>IF(SUM(F55:U55)*'Cargoleria'!K13,SUM(F55:U55)*'Cargoleria'!K13,"")</f>
      </c>
      <c r="AO55" t="s" s="104">
        <f>IF(SUM(F55:U55)*'Cargoleria'!L13,SUM(F55:U55)*'Cargoleria'!L13,"")</f>
      </c>
      <c r="AP55" t="s" s="104">
        <f>IF(SUM(F55:U55)*'Cargoleria'!M13,SUM(F55:U55)*'Cargoleria'!M13,"")</f>
      </c>
      <c r="AQ55" t="s" s="104">
        <f>IF(SUM(F55:U55)*'Cargoleria'!N13,SUM(F55:U55)*'Cargoleria'!N13,"")</f>
      </c>
      <c r="AR55" t="s" s="104">
        <f>IF(SUM(F55:U55)*'Cargoleria'!O13,SUM(F55:U55)*'Cargoleria'!O13,"")</f>
      </c>
      <c r="AS55" t="s" s="104">
        <f>IF(SUM(F55:U55)*'Cargoleria'!P13,SUM(F55:U55)*'Cargoleria'!P13,"")</f>
      </c>
      <c r="AT55" t="s" s="104">
        <f>IF(SUM(F55:U55)*'Cargoleria'!Q13,SUM(F55:U55)*'Cargoleria'!Q13,"")</f>
      </c>
      <c r="AU55" s="49"/>
    </row>
    <row r="56" ht="13.65" customHeight="1">
      <c r="A56" t="s" s="83">
        <v>137</v>
      </c>
      <c r="B56" t="s" s="106">
        <v>70</v>
      </c>
      <c r="C56" t="s" s="107">
        <v>71</v>
      </c>
      <c r="D56" s="108"/>
      <c r="E56" t="s" s="109">
        <v>76</v>
      </c>
      <c r="F56" s="88"/>
      <c r="G56" s="110"/>
      <c r="H56" s="90"/>
      <c r="I56" s="91"/>
      <c r="J56" s="111"/>
      <c r="K56" s="92"/>
      <c r="L56" s="93"/>
      <c r="M56" s="97"/>
      <c r="N56" s="112"/>
      <c r="O56" s="94"/>
      <c r="P56" s="113"/>
      <c r="Q56" s="114"/>
      <c r="R56" s="91"/>
      <c r="S56" s="95"/>
      <c r="T56" s="96"/>
      <c r="U56" s="97"/>
      <c r="V56" s="98">
        <v>5</v>
      </c>
      <c r="W56" t="s" s="99">
        <f>IF((F56*V56)+(G56*V56)+(H56*V56)+(I56*V56)+(J56*V56)+(K56*V56)+(L56*V56)+(M56*V56)+(N56*V56)+(O56*V56)+(T56*V56)+(P56*V56)+(Q56*V56)+(R56*V56)+(U56*V56),(F56*V56)+(G56*V56)+(H56*V56)+(I56*V56)+(J56*V56)+(K56*V56)+(L56*V56)+(M56*V56)+(N56*V56)+(O56*V56)+(T56*V56)+(P56*V56)+(Q56*V56)+(R56*V56)+(U56*V56),"")</f>
      </c>
      <c r="X56" s="118">
        <v>2.6</v>
      </c>
      <c r="Y56" t="s" s="99">
        <f>IF((F56*X56)+(G56*X56)+(H56*X56)+(I56*X56)+(J56*X56)+(K56*X56)+(L56*X56)+(M56*X56)+(N56*X56)+(O56*X56)+(P56*X56)+(Q56*X56)+(R56*X56)+(T56*X56)+(U56*X56),(F56*X56)+(G56*X56)+(H56*X56)+(I56*X56)+(J56*X56)+(K56*X56)+(L56*X56)+(M56*X56)+(N56*X56)+(O56*X56)+(P56*X56)+(S56*X56)+(Q56*X56)+(R56*X56)+(T56*X56)+(U56*X56),"")</f>
      </c>
      <c r="Z56" s="101">
        <v>50.9553092517007</v>
      </c>
      <c r="AA56" s="101">
        <f>SUM(Z56*(F56+(F56*0/100)))+SUM(Z56*(G56+(G56*0/100)))+SUM(Z56*(H56+(H56*0/100)))+SUM(Z56*(I56+(I56*0/100)))+SUM(Z56*(K56+(K56*0/100)))+SUM(Z56*(L56+(L56*0/100)))+SUM(Z56*(M56+(M56*0/100)))+SUM(Z56*(N56+(N56*0/100)))+SUM(Z56*(O56+(O56*0/100)))+SUM(Z56*(P56+(P56*0/100)))+SUM(Z56*U56)+SUM(Z56*(Q56+(Q56*0/100)))+SUM(Z56*(R56+(R56*0/100)))+SUM(Z56*(T56+(T56*0/100)))+SUM(Z56*(S56+(S56*0/100)))+SUM(Z56*(J56+(J56*0/100)))</f>
        <v>0</v>
      </c>
      <c r="AB56" s="102"/>
      <c r="AC56" s="103"/>
      <c r="AD56" s="49"/>
      <c r="AE56" s="50"/>
      <c r="AF56" t="s" s="104">
        <f>IF(SUM(F56:U56)*'Cargoleria'!C14,SUM(F56:U56)*'Cargoleria'!C14,"")</f>
      </c>
      <c r="AG56" t="s" s="104">
        <f>IF(SUM(F56:U56)*'Cargoleria'!D14,SUM(F56:U56)*'Cargoleria'!D14,"")</f>
      </c>
      <c r="AH56" t="s" s="104">
        <f>IF(SUM(F56:U56)*'Cargoleria'!E14,SUM(F56:U56)*'Cargoleria'!E14,"")</f>
      </c>
      <c r="AI56" t="s" s="104">
        <f>IF(SUM(F56:U56)*'Cargoleria'!F14,SUM(F56:U56)*'Cargoleria'!F14,"")</f>
      </c>
      <c r="AJ56" t="s" s="104">
        <f>IF(SUM(F56:U56)*'Cargoleria'!G14,SUM(F56:U56)*'Cargoleria'!G14,"")</f>
      </c>
      <c r="AK56" t="s" s="104">
        <f>IF(SUM(F56:U56)*'Cargoleria'!H14,SUM(F56:U56)*'Cargoleria'!H14,"")</f>
      </c>
      <c r="AL56" t="s" s="104">
        <f>IF(SUM(F56:U56)*'Cargoleria'!I14,SUM(F56:U56)*'Cargoleria'!I14,"")</f>
      </c>
      <c r="AM56" t="s" s="104">
        <f>IF(SUM(F56:U56)*'Cargoleria'!J14,SUM(F56:U56)*'Cargoleria'!J14,"")</f>
      </c>
      <c r="AN56" t="s" s="104">
        <f>IF(SUM(F56:U56)*'Cargoleria'!K14,SUM(F56:U56)*'Cargoleria'!K14,"")</f>
      </c>
      <c r="AO56" t="s" s="104">
        <f>IF(SUM(F56:U56)*'Cargoleria'!L14,SUM(F56:U56)*'Cargoleria'!L14,"")</f>
      </c>
      <c r="AP56" t="s" s="104">
        <f>IF(SUM(F56:U56)*'Cargoleria'!M14,SUM(F56:U56)*'Cargoleria'!M14,"")</f>
      </c>
      <c r="AQ56" t="s" s="104">
        <f>IF(SUM(F56:U56)*'Cargoleria'!N14,SUM(F56:U56)*'Cargoleria'!N14,"")</f>
      </c>
      <c r="AR56" t="s" s="104">
        <f>IF(SUM(F56:U56)*'Cargoleria'!O14,SUM(F56:U56)*'Cargoleria'!O14,"")</f>
      </c>
      <c r="AS56" t="s" s="104">
        <f>IF(SUM(F56:U56)*'Cargoleria'!P14,SUM(F56:U56)*'Cargoleria'!P14,"")</f>
      </c>
      <c r="AT56" t="s" s="104">
        <f>IF(SUM(F56:U56)*'Cargoleria'!Q14,SUM(F56:U56)*'Cargoleria'!Q14,"")</f>
      </c>
      <c r="AU56" s="49"/>
    </row>
    <row r="57" ht="13.65" customHeight="1">
      <c r="A57" t="s" s="83">
        <v>138</v>
      </c>
      <c r="B57" t="s" s="106">
        <v>70</v>
      </c>
      <c r="C57" t="s" s="107">
        <v>71</v>
      </c>
      <c r="D57" s="108"/>
      <c r="E57" t="s" s="109">
        <v>76</v>
      </c>
      <c r="F57" s="88"/>
      <c r="G57" s="110"/>
      <c r="H57" s="90"/>
      <c r="I57" s="91"/>
      <c r="J57" s="111"/>
      <c r="K57" s="92"/>
      <c r="L57" s="93"/>
      <c r="M57" s="97"/>
      <c r="N57" s="112"/>
      <c r="O57" s="94"/>
      <c r="P57" s="113"/>
      <c r="Q57" s="114"/>
      <c r="R57" s="91"/>
      <c r="S57" s="95"/>
      <c r="T57" s="96"/>
      <c r="U57" s="97"/>
      <c r="V57" s="98">
        <v>5</v>
      </c>
      <c r="W57" t="s" s="99">
        <f>IF((F57*V57)+(G57*V57)+(H57*V57)+(I57*V57)+(J57*V57)+(K57*V57)+(L57*V57)+(M57*V57)+(N57*V57)+(O57*V57)+(T57*V57)+(P57*V57)+(Q57*V57)+(R57*V57)+(U57*V57),(F57*V57)+(G57*V57)+(H57*V57)+(I57*V57)+(J57*V57)+(K57*V57)+(L57*V57)+(M57*V57)+(N57*V57)+(O57*V57)+(T57*V57)+(P57*V57)+(Q57*V57)+(R57*V57)+(U57*V57),"")</f>
      </c>
      <c r="X57" s="118">
        <v>1.95</v>
      </c>
      <c r="Y57" t="s" s="99">
        <f>IF((F57*X57)+(G57*X57)+(H57*X57)+(I57*X57)+(J57*X57)+(K57*X57)+(L57*X57)+(M57*X57)+(N57*X57)+(O57*X57)+(P57*X57)+(Q57*X57)+(R57*X57)+(T57*X57)+(U57*X57),(F57*X57)+(G57*X57)+(H57*X57)+(I57*X57)+(J57*X57)+(K57*X57)+(L57*X57)+(M57*X57)+(N57*X57)+(O57*X57)+(P57*X57)+(S57*X57)+(Q57*X57)+(R57*X57)+(T57*X57)+(U57*X57),"")</f>
      </c>
      <c r="Z57" s="101">
        <v>40.2894734693878</v>
      </c>
      <c r="AA57" s="101">
        <f>SUM(Z57*(F57+(F57*0/100)))+SUM(Z57*(G57+(G57*0/100)))+SUM(Z57*(H57+(H57*0/100)))+SUM(Z57*(I57+(I57*0/100)))+SUM(Z57*(K57+(K57*0/100)))+SUM(Z57*(L57+(L57*0/100)))+SUM(Z57*(M57+(M57*0/100)))+SUM(Z57*(N57+(N57*0/100)))+SUM(Z57*(O57+(O57*0/100)))+SUM(Z57*(P57+(P57*0/100)))+SUM(Z57*U57)+SUM(Z57*(Q57+(Q57*0/100)))+SUM(Z57*(R57+(R57*0/100)))+SUM(Z57*(T57+(T57*0/100)))+SUM(Z57*(S57+(S57*0/100)))+SUM(Z57*(J57+(J57*0/100)))</f>
        <v>0</v>
      </c>
      <c r="AB57" s="102"/>
      <c r="AC57" s="103"/>
      <c r="AD57" s="49"/>
      <c r="AE57" s="50"/>
      <c r="AF57" t="s" s="104">
        <f>IF(SUM(F57:U57)*'Cargoleria'!C15,SUM(F57:U57)*'Cargoleria'!C15,"")</f>
      </c>
      <c r="AG57" t="s" s="104">
        <f>IF(SUM(F57:U57)*'Cargoleria'!D15,SUM(F57:U57)*'Cargoleria'!D15,"")</f>
      </c>
      <c r="AH57" t="s" s="104">
        <f>IF(SUM(F57:U57)*'Cargoleria'!E15,SUM(F57:U57)*'Cargoleria'!E15,"")</f>
      </c>
      <c r="AI57" t="s" s="104">
        <f>IF(SUM(F57:U57)*'Cargoleria'!F15,SUM(F57:U57)*'Cargoleria'!F15,"")</f>
      </c>
      <c r="AJ57" t="s" s="104">
        <f>IF(SUM(F57:U57)*'Cargoleria'!G15,SUM(F57:U57)*'Cargoleria'!G15,"")</f>
      </c>
      <c r="AK57" t="s" s="104">
        <f>IF(SUM(F57:U57)*'Cargoleria'!H15,SUM(F57:U57)*'Cargoleria'!H15,"")</f>
      </c>
      <c r="AL57" t="s" s="104">
        <f>IF(SUM(F57:U57)*'Cargoleria'!I15,SUM(F57:U57)*'Cargoleria'!I15,"")</f>
      </c>
      <c r="AM57" t="s" s="104">
        <f>IF(SUM(F57:U57)*'Cargoleria'!J15,SUM(F57:U57)*'Cargoleria'!J15,"")</f>
      </c>
      <c r="AN57" t="s" s="104">
        <f>IF(SUM(F57:U57)*'Cargoleria'!K15,SUM(F57:U57)*'Cargoleria'!K15,"")</f>
      </c>
      <c r="AO57" t="s" s="104">
        <f>IF(SUM(F57:U57)*'Cargoleria'!L15,SUM(F57:U57)*'Cargoleria'!L15,"")</f>
      </c>
      <c r="AP57" t="s" s="104">
        <f>IF(SUM(F57:U57)*'Cargoleria'!M15,SUM(F57:U57)*'Cargoleria'!M15,"")</f>
      </c>
      <c r="AQ57" t="s" s="104">
        <f>IF(SUM(F57:U57)*'Cargoleria'!N15,SUM(F57:U57)*'Cargoleria'!N15,"")</f>
      </c>
      <c r="AR57" t="s" s="104">
        <f>IF(SUM(F57:U57)*'Cargoleria'!O15,SUM(F57:U57)*'Cargoleria'!O15,"")</f>
      </c>
      <c r="AS57" t="s" s="104">
        <f>IF(SUM(F57:U57)*'Cargoleria'!P15,SUM(F57:U57)*'Cargoleria'!P15,"")</f>
      </c>
      <c r="AT57" t="s" s="104">
        <f>IF(SUM(F57:U57)*'Cargoleria'!Q15,SUM(F57:U57)*'Cargoleria'!Q15,"")</f>
      </c>
      <c r="AU57" s="49"/>
    </row>
    <row r="58" ht="13.65" customHeight="1">
      <c r="A58" t="s" s="83">
        <v>139</v>
      </c>
      <c r="B58" t="s" s="106">
        <v>70</v>
      </c>
      <c r="C58" t="s" s="107">
        <v>71</v>
      </c>
      <c r="D58" s="108"/>
      <c r="E58" t="s" s="109">
        <v>140</v>
      </c>
      <c r="F58" s="88"/>
      <c r="G58" s="110"/>
      <c r="H58" s="90"/>
      <c r="I58" s="91"/>
      <c r="J58" s="111"/>
      <c r="K58" s="92"/>
      <c r="L58" s="93"/>
      <c r="M58" s="97"/>
      <c r="N58" s="112"/>
      <c r="O58" s="94"/>
      <c r="P58" s="113"/>
      <c r="Q58" s="114"/>
      <c r="R58" s="91"/>
      <c r="S58" s="95"/>
      <c r="T58" s="96"/>
      <c r="U58" s="97"/>
      <c r="V58" s="98">
        <v>30</v>
      </c>
      <c r="W58" t="s" s="99">
        <f>IF((F58*V58)+(G58*V58)+(H58*V58)+(I58*V58)+(J58*V58)+(K58*V58)+(L58*V58)+(M58*V58)+(N58*V58)+(O58*V58)+(T58*V58)+(P58*V58)+(Q58*V58)+(R58*V58)+(U58*V58),(F58*V58)+(G58*V58)+(H58*V58)+(I58*V58)+(J58*V58)+(K58*V58)+(L58*V58)+(M58*V58)+(N58*V58)+(O58*V58)+(T58*V58)+(P58*V58)+(Q58*V58)+(R58*V58)+(U58*V58),"")</f>
      </c>
      <c r="X58" s="118">
        <v>0.86</v>
      </c>
      <c r="Y58" t="s" s="99">
        <f>IF((F58*X58)+(G58*X58)+(H58*X58)+(I58*X58)+(J58*X58)+(K58*X58)+(L58*X58)+(M58*X58)+(N58*X58)+(O58*X58)+(P58*X58)+(Q58*X58)+(R58*X58)+(T58*X58)+(U58*X58),(F58*X58)+(G58*X58)+(H58*X58)+(I58*X58)+(J58*X58)+(K58*X58)+(L58*X58)+(M58*X58)+(N58*X58)+(O58*X58)+(P58*X58)+(S58*X58)+(Q58*X58)+(R58*X58)+(T58*X58)+(U58*X58),"")</f>
      </c>
      <c r="Z58" s="101">
        <v>27.8396680272109</v>
      </c>
      <c r="AA58" s="101">
        <f>SUM(Z58*(F58+(F58*0/100)))+SUM(Z58*(G58+(G58*0/100)))+SUM(Z58*(H58+(H58*0/100)))+SUM(Z58*(I58+(I58*0/100)))+SUM(Z58*(K58+(K58*0/100)))+SUM(Z58*(L58+(L58*0/100)))+SUM(Z58*(M58+(M58*0/100)))+SUM(Z58*(N58+(N58*0/100)))+SUM(Z58*(O58+(O58*0/100)))+SUM(Z58*(P58+(P58*0/100)))+SUM(Z58*U58)+SUM(Z58*(Q58+(Q58*0/100)))+SUM(Z58*(R58+(R58*0/100)))+SUM(Z58*(T58+(T58*0/100)))+SUM(Z58*(S58+(S58*0/100)))+SUM(Z58*(J58+(J58*0/100)))</f>
        <v>0</v>
      </c>
      <c r="AB58" s="102"/>
      <c r="AC58" s="103"/>
      <c r="AD58" s="49"/>
      <c r="AE58" s="50"/>
      <c r="AF58" t="s" s="104">
        <f>IF(SUM(F58:U58)*'Cargoleria'!C16,SUM(F58:U58)*'Cargoleria'!C16,"")</f>
      </c>
      <c r="AG58" t="s" s="104">
        <f>IF(SUM(F58:U58)*'Cargoleria'!D16,SUM(F58:U58)*'Cargoleria'!D16,"")</f>
      </c>
      <c r="AH58" t="s" s="104">
        <f>IF(SUM(F58:U58)*'Cargoleria'!E16,SUM(F58:U58)*'Cargoleria'!E16,"")</f>
      </c>
      <c r="AI58" t="s" s="104">
        <f>IF(SUM(F58:U58)*'Cargoleria'!F16,SUM(F58:U58)*'Cargoleria'!F16,"")</f>
      </c>
      <c r="AJ58" t="s" s="104">
        <f>IF(SUM(F58:U58)*'Cargoleria'!G16,SUM(F58:U58)*'Cargoleria'!G16,"")</f>
      </c>
      <c r="AK58" t="s" s="104">
        <f>IF(SUM(F58:U58)*'Cargoleria'!H16,SUM(F58:U58)*'Cargoleria'!H16,"")</f>
      </c>
      <c r="AL58" t="s" s="104">
        <f>IF(SUM(F58:U58)*'Cargoleria'!I16,SUM(F58:U58)*'Cargoleria'!I16,"")</f>
      </c>
      <c r="AM58" t="s" s="104">
        <f>IF(SUM(F58:U58)*'Cargoleria'!J16,SUM(F58:U58)*'Cargoleria'!J16,"")</f>
      </c>
      <c r="AN58" t="s" s="104">
        <f>IF(SUM(F58:U58)*'Cargoleria'!K16,SUM(F58:U58)*'Cargoleria'!K16,"")</f>
      </c>
      <c r="AO58" t="s" s="104">
        <f>IF(SUM(F58:U58)*'Cargoleria'!L16,SUM(F58:U58)*'Cargoleria'!L16,"")</f>
      </c>
      <c r="AP58" t="s" s="104">
        <f>IF(SUM(F58:U58)*'Cargoleria'!M16,SUM(F58:U58)*'Cargoleria'!M16,"")</f>
      </c>
      <c r="AQ58" t="s" s="104">
        <f>IF(SUM(F58:U58)*'Cargoleria'!N16,SUM(F58:U58)*'Cargoleria'!N16,"")</f>
      </c>
      <c r="AR58" t="s" s="104">
        <f>IF(SUM(F58:U58)*'Cargoleria'!O16,SUM(F58:U58)*'Cargoleria'!O16,"")</f>
      </c>
      <c r="AS58" t="s" s="104">
        <f>IF(SUM(F58:U58)*'Cargoleria'!P16,SUM(F58:U58)*'Cargoleria'!P16,"")</f>
      </c>
      <c r="AT58" t="s" s="104">
        <f>IF(SUM(F58:U58)*'Cargoleria'!Q16,SUM(F58:U58)*'Cargoleria'!Q16,"")</f>
      </c>
      <c r="AU58" s="49"/>
    </row>
    <row r="59" ht="13.65" customHeight="1">
      <c r="A59" t="s" s="83">
        <v>141</v>
      </c>
      <c r="B59" t="s" s="106">
        <v>70</v>
      </c>
      <c r="C59" t="s" s="107">
        <v>71</v>
      </c>
      <c r="D59" s="108"/>
      <c r="E59" t="s" s="109">
        <v>76</v>
      </c>
      <c r="F59" s="88"/>
      <c r="G59" s="110"/>
      <c r="H59" s="90"/>
      <c r="I59" s="91"/>
      <c r="J59" s="111"/>
      <c r="K59" s="92"/>
      <c r="L59" s="93"/>
      <c r="M59" s="97"/>
      <c r="N59" s="112"/>
      <c r="O59" s="94"/>
      <c r="P59" s="113"/>
      <c r="Q59" s="114"/>
      <c r="R59" s="91"/>
      <c r="S59" s="95"/>
      <c r="T59" s="96"/>
      <c r="U59" s="97"/>
      <c r="V59" s="98">
        <v>5</v>
      </c>
      <c r="W59" t="s" s="99">
        <f>IF((F59*V59)+(G59*V59)+(H59*V59)+(I59*V59)+(J59*V59)+(K59*V59)+(L59*V59)+(M59*V59)+(N59*V59)+(O59*V59)+(T59*V59)+(P59*V59)+(Q59*V59)+(R59*V59)+(U59*V59),(F59*V59)+(G59*V59)+(H59*V59)+(I59*V59)+(J59*V59)+(K59*V59)+(L59*V59)+(M59*V59)+(N59*V59)+(O59*V59)+(T59*V59)+(P59*V59)+(Q59*V59)+(R59*V59)+(U59*V59),"")</f>
      </c>
      <c r="X59" s="118">
        <v>1.909</v>
      </c>
      <c r="Y59" t="s" s="99">
        <f>IF((F59*X59)+(G59*X59)+(H59*X59)+(I59*X59)+(J59*X59)+(K59*X59)+(L59*X59)+(M59*X59)+(N59*X59)+(O59*X59)+(P59*X59)+(Q59*X59)+(R59*X59)+(T59*X59)+(U59*X59),(F59*X59)+(G59*X59)+(H59*X59)+(I59*X59)+(J59*X59)+(K59*X59)+(L59*X59)+(M59*X59)+(N59*X59)+(O59*X59)+(P59*X59)+(S59*X59)+(Q59*X59)+(R59*X59)+(T59*X59)+(U59*X59),"")</f>
      </c>
      <c r="Z59" s="101">
        <v>39.5805918367347</v>
      </c>
      <c r="AA59" s="101">
        <f>SUM(Z59*(F59+(F59*0/100)))+SUM(Z59*(G59+(G59*0/100)))+SUM(Z59*(H59+(H59*0/100)))+SUM(Z59*(I59+(I59*0/100)))+SUM(Z59*(K59+(K59*0/100)))+SUM(Z59*(L59+(L59*0/100)))+SUM(Z59*(M59+(M59*0/100)))+SUM(Z59*(N59+(N59*0/100)))+SUM(Z59*(O59+(O59*0/100)))+SUM(Z59*(P59+(P59*0/100)))+SUM(Z59*U59)+SUM(Z59*(Q59+(Q59*0/100)))+SUM(Z59*(R59+(R59*0/100)))+SUM(Z59*(T59+(T59*0/100)))+SUM(Z59*(S59+(S59*0/100)))+SUM(Z59*(J59+(J59*0/100)))</f>
        <v>0</v>
      </c>
      <c r="AB59" s="102"/>
      <c r="AC59" s="103"/>
      <c r="AD59" s="49"/>
      <c r="AE59" s="50"/>
      <c r="AF59" t="s" s="104">
        <f>IF(SUM(F59:U59)*'Cargoleria'!C17,SUM(F59:U59)*'Cargoleria'!C17,"")</f>
      </c>
      <c r="AG59" t="s" s="104">
        <f>IF(SUM(F59:U59)*'Cargoleria'!D17,SUM(F59:U59)*'Cargoleria'!D17,"")</f>
      </c>
      <c r="AH59" t="s" s="104">
        <f>IF(SUM(F59:U59)*'Cargoleria'!E17,SUM(F59:U59)*'Cargoleria'!E17,"")</f>
      </c>
      <c r="AI59" t="s" s="104">
        <f>IF(SUM(F59:U59)*'Cargoleria'!F17,SUM(F59:U59)*'Cargoleria'!F17,"")</f>
      </c>
      <c r="AJ59" t="s" s="104">
        <f>IF(SUM(F59:U59)*'Cargoleria'!G17,SUM(F59:U59)*'Cargoleria'!G17,"")</f>
      </c>
      <c r="AK59" t="s" s="104">
        <f>IF(SUM(F59:U59)*'Cargoleria'!H17,SUM(F59:U59)*'Cargoleria'!H17,"")</f>
      </c>
      <c r="AL59" t="s" s="104">
        <f>IF(SUM(F59:U59)*'Cargoleria'!I17,SUM(F59:U59)*'Cargoleria'!I17,"")</f>
      </c>
      <c r="AM59" t="s" s="104">
        <f>IF(SUM(F59:U59)*'Cargoleria'!J17,SUM(F59:U59)*'Cargoleria'!J17,"")</f>
      </c>
      <c r="AN59" t="s" s="104">
        <f>IF(SUM(F59:U59)*'Cargoleria'!K17,SUM(F59:U59)*'Cargoleria'!K17,"")</f>
      </c>
      <c r="AO59" t="s" s="104">
        <f>IF(SUM(F59:U59)*'Cargoleria'!L17,SUM(F59:U59)*'Cargoleria'!L17,"")</f>
      </c>
      <c r="AP59" t="s" s="104">
        <f>IF(SUM(F59:U59)*'Cargoleria'!M17,SUM(F59:U59)*'Cargoleria'!M17,"")</f>
      </c>
      <c r="AQ59" t="s" s="104">
        <f>IF(SUM(F59:U59)*'Cargoleria'!N17,SUM(F59:U59)*'Cargoleria'!N17,"")</f>
      </c>
      <c r="AR59" t="s" s="104">
        <f>IF(SUM(F59:U59)*'Cargoleria'!O17,SUM(F59:U59)*'Cargoleria'!O17,"")</f>
      </c>
      <c r="AS59" t="s" s="104">
        <f>IF(SUM(F59:U59)*'Cargoleria'!P17,SUM(F59:U59)*'Cargoleria'!P17,"")</f>
      </c>
      <c r="AT59" t="s" s="104">
        <f>IF(SUM(F59:U59)*'Cargoleria'!Q17,SUM(F59:U59)*'Cargoleria'!Q17,"")</f>
      </c>
      <c r="AU59" s="49"/>
    </row>
    <row r="60" ht="13.65" customHeight="1">
      <c r="A60" t="s" s="119">
        <v>142</v>
      </c>
      <c r="B60" t="s" s="106">
        <v>70</v>
      </c>
      <c r="C60" t="s" s="107">
        <v>71</v>
      </c>
      <c r="D60" s="108"/>
      <c r="E60" t="s" s="109">
        <v>143</v>
      </c>
      <c r="F60" s="88"/>
      <c r="G60" s="110"/>
      <c r="H60" s="90"/>
      <c r="I60" s="91"/>
      <c r="J60" s="111"/>
      <c r="K60" s="92"/>
      <c r="L60" s="93"/>
      <c r="M60" s="97"/>
      <c r="N60" s="112"/>
      <c r="O60" s="94"/>
      <c r="P60" s="113"/>
      <c r="Q60" s="114"/>
      <c r="R60" s="91"/>
      <c r="S60" s="95"/>
      <c r="T60" s="96"/>
      <c r="U60" s="97"/>
      <c r="V60" s="98">
        <v>4</v>
      </c>
      <c r="W60" t="s" s="99">
        <f>IF((F60*V60)+(G60*V60)+(H60*V60)+(I60*V60)+(J60*V60)+(K60*V60)+(L60*V60)+(M60*V60)+(N60*V60)+(O60*V60)+(T60*V60)+(P60*V60)+(Q60*V60)+(R60*V60)+(U60*V60),(F60*V60)+(G60*V60)+(H60*V60)+(I60*V60)+(J60*V60)+(K60*V60)+(L60*V60)+(M60*V60)+(N60*V60)+(O60*V60)+(T60*V60)+(P60*V60)+(Q60*V60)+(R60*V60)+(U60*V60),"")</f>
      </c>
      <c r="X60" s="118">
        <v>1.45</v>
      </c>
      <c r="Y60" t="s" s="99">
        <f>IF((F60*X60)+(G60*X60)+(H60*X60)+(I60*X60)+(J60*X60)+(K60*X60)+(L60*X60)+(M60*X60)+(N60*X60)+(O60*X60)+(P60*X60)+(Q60*X60)+(R60*X60)+(T60*X60)+(U60*X60),(F60*X60)+(G60*X60)+(H60*X60)+(I60*X60)+(J60*X60)+(K60*X60)+(L60*X60)+(M60*X60)+(N60*X60)+(O60*X60)+(P60*X60)+(S60*X60)+(Q60*X60)+(R60*X60)+(T60*X60)+(U60*X60),"")</f>
      </c>
      <c r="Z60" s="101">
        <v>34.042525170068</v>
      </c>
      <c r="AA60" s="101">
        <f>SUM(Z60*(F60+(F60*0/100)))+SUM(Z60*(G60+(G60*0/100)))+SUM(Z60*(H60+(H60*0/100)))+SUM(Z60*(I60+(I60*0/100)))+SUM(Z60*(K60+(K60*0/100)))+SUM(Z60*(L60+(L60*0/100)))+SUM(Z60*(M60+(M60*0/100)))+SUM(Z60*(N60+(N60*0/100)))+SUM(Z60*(O60+(O60*0/100)))+SUM(Z60*(P60+(P60*0/100)))+SUM(Z60*U60)+SUM(Z60*(Q60+(Q60*0/100)))+SUM(Z60*(R60+(R60*0/100)))+SUM(Z60*(T60+(T60*0/100)))+SUM(Z60*(S60+(S60*0/100)))+SUM(Z60*(J60+(J60*0/100)))</f>
        <v>0</v>
      </c>
      <c r="AB60" s="102"/>
      <c r="AC60" s="103"/>
      <c r="AD60" s="49"/>
      <c r="AE60" s="50"/>
      <c r="AF60" t="s" s="104">
        <f>IF(SUM(F60:U60)*'Cargoleria'!C19,SUM(F60:U60)*'Cargoleria'!C19,"")</f>
      </c>
      <c r="AG60" t="s" s="104">
        <f>IF(SUM(F60:U60)*'Cargoleria'!D19,SUM(F60:U60)*'Cargoleria'!D19,"")</f>
      </c>
      <c r="AH60" t="s" s="104">
        <f>IF(SUM(F60:U60)*'Cargoleria'!E19,SUM(F60:U60)*'Cargoleria'!E19,"")</f>
      </c>
      <c r="AI60" t="s" s="104">
        <f>IF(SUM(F60:U60)*'Cargoleria'!F19,SUM(F60:U60)*'Cargoleria'!F19,"")</f>
      </c>
      <c r="AJ60" t="s" s="104">
        <f>IF(SUM(F60:U60)*'Cargoleria'!G19,SUM(F60:U60)*'Cargoleria'!G19,"")</f>
      </c>
      <c r="AK60" t="s" s="104">
        <f>IF(SUM(F60:U60)*'Cargoleria'!H19,SUM(F60:U60)*'Cargoleria'!H19,"")</f>
      </c>
      <c r="AL60" t="s" s="104">
        <f>IF(SUM(F60:U60)*'Cargoleria'!I19,SUM(F60:U60)*'Cargoleria'!I19,"")</f>
      </c>
      <c r="AM60" t="s" s="104">
        <f>IF(SUM(F60:U60)*'Cargoleria'!J19,SUM(F60:U60)*'Cargoleria'!J19,"")</f>
      </c>
      <c r="AN60" t="s" s="104">
        <f>IF(SUM(F60:U60)*'Cargoleria'!K19,SUM(F60:U60)*'Cargoleria'!K19,"")</f>
      </c>
      <c r="AO60" t="s" s="104">
        <f>IF(SUM(F60:U60)*'Cargoleria'!L19,SUM(F60:U60)*'Cargoleria'!L19,"")</f>
      </c>
      <c r="AP60" t="s" s="104">
        <f>IF(SUM(F60:U60)*'Cargoleria'!M19,SUM(F60:U60)*'Cargoleria'!M19,"")</f>
      </c>
      <c r="AQ60" t="s" s="104">
        <f>IF(SUM(F60:U60)*'Cargoleria'!N19,SUM(F60:U60)*'Cargoleria'!N19,"")</f>
      </c>
      <c r="AR60" t="s" s="104">
        <f>IF(SUM(F60:U60)*'Cargoleria'!O19,SUM(F60:U60)*'Cargoleria'!O19,"")</f>
      </c>
      <c r="AS60" t="s" s="104">
        <f>IF(SUM(F60:U60)*'Cargoleria'!P19,SUM(F60:U60)*'Cargoleria'!P19,"")</f>
      </c>
      <c r="AT60" t="s" s="104">
        <f>IF(SUM(F60:U60)*'Cargoleria'!Q19,SUM(F60:U60)*'Cargoleria'!Q19,"")</f>
      </c>
      <c r="AU60" s="49"/>
    </row>
    <row r="61" ht="13.65" customHeight="1">
      <c r="A61" t="s" s="83">
        <v>144</v>
      </c>
      <c r="B61" t="s" s="106">
        <v>70</v>
      </c>
      <c r="C61" t="s" s="107">
        <v>71</v>
      </c>
      <c r="D61" s="108"/>
      <c r="E61" t="s" s="109">
        <v>74</v>
      </c>
      <c r="F61" s="88"/>
      <c r="G61" s="110"/>
      <c r="H61" s="90"/>
      <c r="I61" s="91"/>
      <c r="J61" s="111"/>
      <c r="K61" s="92"/>
      <c r="L61" s="93"/>
      <c r="M61" s="97"/>
      <c r="N61" s="112"/>
      <c r="O61" s="94"/>
      <c r="P61" s="113"/>
      <c r="Q61" s="114"/>
      <c r="R61" s="91"/>
      <c r="S61" s="95"/>
      <c r="T61" s="96"/>
      <c r="U61" s="97"/>
      <c r="V61" s="98">
        <v>10</v>
      </c>
      <c r="W61" t="s" s="99">
        <f>IF((F61*V61)+(G61*V61)+(H61*V61)+(I61*V61)+(J61*V61)+(K61*V61)+(L61*V61)+(M61*V61)+(N61*V61)+(O61*V61)+(T61*V61)+(P61*V61)+(Q61*V61)+(R61*V61)+(U61*V61),(F61*V61)+(G61*V61)+(H61*V61)+(I61*V61)+(J61*V61)+(K61*V61)+(L61*V61)+(M61*V61)+(N61*V61)+(O61*V61)+(T61*V61)+(P61*V61)+(Q61*V61)+(R61*V61)+(U61*V61),"")</f>
      </c>
      <c r="X61" s="118">
        <v>0.75</v>
      </c>
      <c r="Y61" t="s" s="99">
        <f>IF((F61*X61)+(G61*X61)+(H61*X61)+(I61*X61)+(J61*X61)+(K61*X61)+(L61*X61)+(M61*X61)+(N61*X61)+(O61*X61)+(P61*X61)+(Q61*X61)+(R61*X61)+(T61*X61)+(U61*X61),(F61*X61)+(G61*X61)+(H61*X61)+(I61*X61)+(J61*X61)+(K61*X61)+(L61*X61)+(M61*X61)+(N61*X61)+(O61*X61)+(P61*X61)+(S61*X61)+(Q61*X61)+(R61*X61)+(T61*X61)+(U61*X61),"")</f>
      </c>
      <c r="Z61" s="101">
        <v>23.5502367346939</v>
      </c>
      <c r="AA61" s="101">
        <f>SUM(Z61*(F61+(F61*0/100)))+SUM(Z61*(G61+(G61*0/100)))+SUM(Z61*(H61+(H61*0/100)))+SUM(Z61*(I61+(I61*0/100)))+SUM(Z61*(K61+(K61*0/100)))+SUM(Z61*(L61+(L61*0/100)))+SUM(Z61*(M61+(M61*0/100)))+SUM(Z61*(N61+(N61*0/100)))+SUM(Z61*(O61+(O61*0/100)))+SUM(Z61*(P61+(P61*0/100)))+SUM(Z61*U61)+SUM(Z61*(Q61+(Q61*0/100)))+SUM(Z61*(R61+(R61*0/100)))+SUM(Z61*(T61+(T61*0/100)))+SUM(Z61*(S61+(S61*0/100)))+SUM(Z61*(J61+(J61*0/100)))</f>
        <v>0</v>
      </c>
      <c r="AB61" s="102"/>
      <c r="AC61" s="103"/>
      <c r="AD61" s="49"/>
      <c r="AE61" s="50"/>
      <c r="AF61" t="s" s="104">
        <f>IF(SUM(F61:U61)*'Cargoleria'!C21,SUM(F61:U61)*'Cargoleria'!C21,"")</f>
      </c>
      <c r="AG61" t="s" s="104">
        <f>IF(SUM(F61:U61)*'Cargoleria'!D21,SUM(F61:U61)*'Cargoleria'!D21,"")</f>
      </c>
      <c r="AH61" t="s" s="104">
        <f>IF(SUM(F61:U61)*'Cargoleria'!E21,SUM(F61:U61)*'Cargoleria'!E21,"")</f>
      </c>
      <c r="AI61" t="s" s="104">
        <f>IF(SUM(F61:U61)*'Cargoleria'!F21,SUM(F61:U61)*'Cargoleria'!F21,"")</f>
      </c>
      <c r="AJ61" t="s" s="104">
        <f>IF(SUM(F61:U61)*'Cargoleria'!G21,SUM(F61:U61)*'Cargoleria'!G21,"")</f>
      </c>
      <c r="AK61" t="s" s="104">
        <f>IF(SUM(F61:U61)*'Cargoleria'!H21,SUM(F61:U61)*'Cargoleria'!H21,"")</f>
      </c>
      <c r="AL61" t="s" s="104">
        <f>IF(SUM(F61:U61)*'Cargoleria'!I21,SUM(F61:U61)*'Cargoleria'!I21,"")</f>
      </c>
      <c r="AM61" t="s" s="104">
        <f>IF(SUM(F61:U61)*'Cargoleria'!J21,SUM(F61:U61)*'Cargoleria'!J21,"")</f>
      </c>
      <c r="AN61" t="s" s="104">
        <f>IF(SUM(F61:U61)*'Cargoleria'!K21,SUM(F61:U61)*'Cargoleria'!K21,"")</f>
      </c>
      <c r="AO61" t="s" s="104">
        <f>IF(SUM(F61:U61)*'Cargoleria'!L21,SUM(F61:U61)*'Cargoleria'!L21,"")</f>
      </c>
      <c r="AP61" t="s" s="104">
        <f>IF(SUM(F61:U61)*'Cargoleria'!M21,SUM(F61:U61)*'Cargoleria'!M21,"")</f>
      </c>
      <c r="AQ61" t="s" s="104">
        <f>IF(SUM(F61:U61)*'Cargoleria'!N21,SUM(F61:U61)*'Cargoleria'!N21,"")</f>
      </c>
      <c r="AR61" t="s" s="104">
        <f>IF(SUM(F61:U61)*'Cargoleria'!O21,SUM(F61:U61)*'Cargoleria'!O21,"")</f>
      </c>
      <c r="AS61" t="s" s="104">
        <f>IF(SUM(F61:U61)*'Cargoleria'!P21,SUM(F61:U61)*'Cargoleria'!P21,"")</f>
      </c>
      <c r="AT61" t="s" s="104">
        <f>IF(SUM(F61:U61)*'Cargoleria'!Q21,SUM(F61:U61)*'Cargoleria'!Q21,"")</f>
      </c>
      <c r="AU61" s="49"/>
    </row>
    <row r="62" ht="13.65" customHeight="1">
      <c r="A62" t="s" s="83">
        <v>145</v>
      </c>
      <c r="B62" t="s" s="106">
        <v>70</v>
      </c>
      <c r="C62" t="s" s="107">
        <v>71</v>
      </c>
      <c r="D62" s="108"/>
      <c r="E62" t="s" s="109">
        <v>95</v>
      </c>
      <c r="F62" s="88"/>
      <c r="G62" s="110"/>
      <c r="H62" s="90"/>
      <c r="I62" s="91"/>
      <c r="J62" s="111"/>
      <c r="K62" s="92"/>
      <c r="L62" s="93"/>
      <c r="M62" s="97"/>
      <c r="N62" s="112"/>
      <c r="O62" s="94"/>
      <c r="P62" s="113"/>
      <c r="Q62" s="114"/>
      <c r="R62" s="91"/>
      <c r="S62" s="95"/>
      <c r="T62" s="96"/>
      <c r="U62" s="97"/>
      <c r="V62" s="98">
        <v>10</v>
      </c>
      <c r="W62" t="s" s="99">
        <f>IF((F62*V62)+(G62*V62)+(H62*V62)+(I62*V62)+(J62*V62)+(K62*V62)+(L62*V62)+(M62*V62)+(N62*V62)+(O62*V62)+(T62*V62)+(P62*V62)+(Q62*V62)+(R62*V62)+(U62*V62),(F62*V62)+(G62*V62)+(H62*V62)+(I62*V62)+(J62*V62)+(K62*V62)+(L62*V62)+(M62*V62)+(N62*V62)+(O62*V62)+(T62*V62)+(P62*V62)+(Q62*V62)+(R62*V62)+(U62*V62),"")</f>
      </c>
      <c r="X62" s="118">
        <v>2</v>
      </c>
      <c r="Y62" t="s" s="99">
        <f>IF((F62*X62)+(G62*X62)+(H62*X62)+(I62*X62)+(J62*X62)+(K62*X62)+(L62*X62)+(M62*X62)+(N62*X62)+(O62*X62)+(P62*X62)+(Q62*X62)+(R62*X62)+(T62*X62)+(U62*X62),(F62*X62)+(G62*X62)+(H62*X62)+(I62*X62)+(J62*X62)+(K62*X62)+(L62*X62)+(M62*X62)+(N62*X62)+(O62*X62)+(P62*X62)+(S62*X62)+(Q62*X62)+(R62*X62)+(T62*X62)+(U62*X62),"")</f>
      </c>
      <c r="Z62" s="101">
        <v>43.0025632653061</v>
      </c>
      <c r="AA62" s="101">
        <f>SUM(Z62*(F62+(F62*0/100)))+SUM(Z62*(G62+(G62*0/100)))+SUM(Z62*(H62+(H62*0/100)))+SUM(Z62*(I62+(I62*0/100)))+SUM(Z62*(K62+(K62*0/100)))+SUM(Z62*(L62+(L62*0/100)))+SUM(Z62*(M62+(M62*0/100)))+SUM(Z62*(N62+(N62*0/100)))+SUM(Z62*(O62+(O62*0/100)))+SUM(Z62*(P62+(P62*0/100)))+SUM(Z62*U62)+SUM(Z62*(Q62+(Q62*0/100)))+SUM(Z62*(R62+(R62*0/100)))+SUM(Z62*(T62+(T62*0/100)))+SUM(Z62*(S62+(S62*0/100)))+SUM(Z62*(J62+(J62*0/100)))</f>
        <v>0</v>
      </c>
      <c r="AB62" s="102"/>
      <c r="AC62" s="103"/>
      <c r="AD62" s="49"/>
      <c r="AE62" s="50"/>
      <c r="AF62" t="s" s="104">
        <f>IF(SUM(F62:U62)*'Cargoleria'!C22,SUM(F62:U62)*'Cargoleria'!C22,"")</f>
      </c>
      <c r="AG62" t="s" s="104">
        <f>IF(SUM(F62:U62)*'Cargoleria'!D22,SUM(F62:U62)*'Cargoleria'!D22,"")</f>
      </c>
      <c r="AH62" t="s" s="104">
        <f>IF(SUM(F62:U62)*'Cargoleria'!E22,SUM(F62:U62)*'Cargoleria'!E22,"")</f>
      </c>
      <c r="AI62" t="s" s="104">
        <f>IF(SUM(F62:U62)*'Cargoleria'!F22,SUM(F62:U62)*'Cargoleria'!F22,"")</f>
      </c>
      <c r="AJ62" t="s" s="104">
        <f>IF(SUM(F62:U62)*'Cargoleria'!G22,SUM(F62:U62)*'Cargoleria'!G22,"")</f>
      </c>
      <c r="AK62" t="s" s="104">
        <f>IF(SUM(F62:U62)*'Cargoleria'!H22,SUM(F62:U62)*'Cargoleria'!H22,"")</f>
      </c>
      <c r="AL62" t="s" s="104">
        <f>IF(SUM(F62:U62)*'Cargoleria'!I22,SUM(F62:U62)*'Cargoleria'!I22,"")</f>
      </c>
      <c r="AM62" t="s" s="104">
        <f>IF(SUM(F62:U62)*'Cargoleria'!J22,SUM(F62:U62)*'Cargoleria'!J22,"")</f>
      </c>
      <c r="AN62" t="s" s="104">
        <f>IF(SUM(F62:U62)*'Cargoleria'!K22,SUM(F62:U62)*'Cargoleria'!K22,"")</f>
      </c>
      <c r="AO62" t="s" s="104">
        <f>IF(SUM(F62:U62)*'Cargoleria'!L22,SUM(F62:U62)*'Cargoleria'!L22,"")</f>
      </c>
      <c r="AP62" t="s" s="104">
        <f>IF(SUM(F62:U62)*'Cargoleria'!M22,SUM(F62:U62)*'Cargoleria'!M22,"")</f>
      </c>
      <c r="AQ62" t="s" s="104">
        <f>IF(SUM(F62:U62)*'Cargoleria'!N22,SUM(F62:U62)*'Cargoleria'!N22,"")</f>
      </c>
      <c r="AR62" t="s" s="104">
        <f>IF(SUM(F62:U62)*'Cargoleria'!O22,SUM(F62:U62)*'Cargoleria'!O22,"")</f>
      </c>
      <c r="AS62" t="s" s="104">
        <f>IF(SUM(F62:U62)*'Cargoleria'!P22,SUM(F62:U62)*'Cargoleria'!P22,"")</f>
      </c>
      <c r="AT62" t="s" s="104">
        <f>IF(SUM(F62:U62)*'Cargoleria'!Q22,SUM(F62:U62)*'Cargoleria'!Q22,"")</f>
      </c>
      <c r="AU62" s="49"/>
    </row>
    <row r="63" ht="13.65" customHeight="1">
      <c r="A63" t="s" s="119">
        <v>146</v>
      </c>
      <c r="B63" t="s" s="106">
        <v>70</v>
      </c>
      <c r="C63" t="s" s="107">
        <v>71</v>
      </c>
      <c r="D63" s="108"/>
      <c r="E63" t="s" s="109">
        <v>147</v>
      </c>
      <c r="F63" s="88"/>
      <c r="G63" s="110"/>
      <c r="H63" s="90"/>
      <c r="I63" s="91"/>
      <c r="J63" s="111"/>
      <c r="K63" s="92"/>
      <c r="L63" s="93"/>
      <c r="M63" s="97"/>
      <c r="N63" s="112"/>
      <c r="O63" s="94"/>
      <c r="P63" s="113"/>
      <c r="Q63" s="114"/>
      <c r="R63" s="91"/>
      <c r="S63" s="95"/>
      <c r="T63" s="96"/>
      <c r="U63" s="97"/>
      <c r="V63" s="98">
        <v>12</v>
      </c>
      <c r="W63" t="s" s="99">
        <f>IF((F63*V63)+(G63*V63)+(H63*V63)+(I63*V63)+(J63*V63)+(K63*V63)+(L63*V63)+(M63*V63)+(N63*V63)+(O63*V63)+(T63*V63)+(P63*V63)+(Q63*V63)+(R63*V63)+(U63*V63),(F63*V63)+(G63*V63)+(H63*V63)+(I63*V63)+(J63*V63)+(K63*V63)+(L63*V63)+(M63*V63)+(N63*V63)+(O63*V63)+(T63*V63)+(P63*V63)+(Q63*V63)+(R63*V63)+(U63*V63),"")</f>
      </c>
      <c r="X63" s="118">
        <v>0.867</v>
      </c>
      <c r="Y63" t="s" s="99">
        <f>IF((F63*X63)+(G63*X63)+(H63*X63)+(I63*X63)+(J63*X63)+(K63*X63)+(L63*X63)+(M63*X63)+(N63*X63)+(O63*X63)+(P63*X63)+(Q63*X63)+(R63*X63)+(T63*X63)+(U63*X63),(F63*X63)+(G63*X63)+(H63*X63)+(I63*X63)+(J63*X63)+(K63*X63)+(L63*X63)+(M63*X63)+(N63*X63)+(O63*X63)+(P63*X63)+(S63*X63)+(Q63*X63)+(R63*X63)+(T63*X63)+(U63*X63),"")</f>
      </c>
      <c r="Z63" s="101">
        <v>27.185786122449</v>
      </c>
      <c r="AA63" s="101">
        <f>SUM(Z63*(F63+(F63*0/100)))+SUM(Z63*(G63+(G63*0/100)))+SUM(Z63*(H63+(H63*0/100)))+SUM(Z63*(I63+(I63*0/100)))+SUM(Z63*(K63+(K63*0/100)))+SUM(Z63*(L63+(L63*0/100)))+SUM(Z63*(M63+(M63*0/100)))+SUM(Z63*(N63+(N63*0/100)))+SUM(Z63*(O63+(O63*0/100)))+SUM(Z63*(P63+(P63*0/100)))+SUM(Z63*U63)+SUM(Z63*(Q63+(Q63*0/100)))+SUM(Z63*(R63+(R63*0/100)))+SUM(Z63*(T63+(T63*0/100)))+SUM(Z63*(S63+(S63*0/100)))+SUM(Z63*(J63+(J63*0/100)))</f>
        <v>0</v>
      </c>
      <c r="AB63" s="102"/>
      <c r="AC63" s="103"/>
      <c r="AD63" s="49"/>
      <c r="AE63" s="50"/>
      <c r="AF63" t="s" s="104">
        <f>IF(SUM(F63:U63)*'Cargoleria'!C23,SUM(F63:U63)*'Cargoleria'!C23,"")</f>
      </c>
      <c r="AG63" t="s" s="104">
        <f>IF(SUM(F63:U63)*'Cargoleria'!D23,SUM(F63:U63)*'Cargoleria'!D23,"")</f>
      </c>
      <c r="AH63" t="s" s="104">
        <f>IF(SUM(F63:U63)*'Cargoleria'!E23,SUM(F63:U63)*'Cargoleria'!E23,"")</f>
      </c>
      <c r="AI63" t="s" s="104">
        <f>IF(SUM(F63:U63)*'Cargoleria'!F23,SUM(F63:U63)*'Cargoleria'!F23,"")</f>
      </c>
      <c r="AJ63" t="s" s="104">
        <f>IF(SUM(F63:U63)*'Cargoleria'!G23,SUM(F63:U63)*'Cargoleria'!G23,"")</f>
      </c>
      <c r="AK63" t="s" s="104">
        <f>IF(SUM(F63:U63)*'Cargoleria'!H23,SUM(F63:U63)*'Cargoleria'!H23,"")</f>
      </c>
      <c r="AL63" t="s" s="104">
        <f>IF(SUM(F63:U63)*'Cargoleria'!I23,SUM(F63:U63)*'Cargoleria'!I23,"")</f>
      </c>
      <c r="AM63" t="s" s="104">
        <f>IF(SUM(F63:U63)*'Cargoleria'!J23,SUM(F63:U63)*'Cargoleria'!J23,"")</f>
      </c>
      <c r="AN63" t="s" s="104">
        <f>IF(SUM(F63:U63)*'Cargoleria'!K23,SUM(F63:U63)*'Cargoleria'!K23,"")</f>
      </c>
      <c r="AO63" t="s" s="104">
        <f>IF(SUM(F63:U63)*'Cargoleria'!L23,SUM(F63:U63)*'Cargoleria'!L23,"")</f>
      </c>
      <c r="AP63" t="s" s="104">
        <f>IF(SUM(F63:U63)*'Cargoleria'!M23,SUM(F63:U63)*'Cargoleria'!M23,"")</f>
      </c>
      <c r="AQ63" t="s" s="104">
        <f>IF(SUM(F63:U63)*'Cargoleria'!N23,SUM(F63:U63)*'Cargoleria'!N23,"")</f>
      </c>
      <c r="AR63" t="s" s="104">
        <f>IF(SUM(F63:U63)*'Cargoleria'!O23,SUM(F63:U63)*'Cargoleria'!O23,"")</f>
      </c>
      <c r="AS63" t="s" s="104">
        <f>IF(SUM(F63:U63)*'Cargoleria'!P23,SUM(F63:U63)*'Cargoleria'!P23,"")</f>
      </c>
      <c r="AT63" t="s" s="104">
        <f>IF(SUM(F63:U63)*'Cargoleria'!Q23,SUM(F63:U63)*'Cargoleria'!Q23,"")</f>
      </c>
      <c r="AU63" s="49"/>
    </row>
    <row r="64" ht="13.65" customHeight="1">
      <c r="A64" t="s" s="119">
        <v>148</v>
      </c>
      <c r="B64" t="s" s="106">
        <v>70</v>
      </c>
      <c r="C64" t="s" s="107">
        <v>71</v>
      </c>
      <c r="D64" s="108"/>
      <c r="E64" t="s" s="120">
        <v>95</v>
      </c>
      <c r="F64" s="88"/>
      <c r="G64" s="110"/>
      <c r="H64" s="90"/>
      <c r="I64" s="91"/>
      <c r="J64" s="111"/>
      <c r="K64" s="92"/>
      <c r="L64" s="93"/>
      <c r="M64" s="97"/>
      <c r="N64" s="112"/>
      <c r="O64" s="94"/>
      <c r="P64" s="113"/>
      <c r="Q64" s="114"/>
      <c r="R64" s="91"/>
      <c r="S64" s="95"/>
      <c r="T64" s="96"/>
      <c r="U64" s="97"/>
      <c r="V64" s="98">
        <v>10</v>
      </c>
      <c r="W64" t="s" s="99">
        <f>IF((F64*V64)+(G64*V64)+(H64*V64)+(I64*V64)+(J64*V64)+(K64*V64)+(L64*V64)+(M64*V64)+(N64*V64)+(O64*V64)+(T64*V64)+(P64*V64)+(Q64*V64)+(R64*V64)+(U64*V64),(F64*V64)+(G64*V64)+(H64*V64)+(I64*V64)+(J64*V64)+(K64*V64)+(L64*V64)+(M64*V64)+(N64*V64)+(O64*V64)+(T64*V64)+(P64*V64)+(Q64*V64)+(R64*V64)+(U64*V64),"")</f>
      </c>
      <c r="X64" s="121">
        <v>2.301</v>
      </c>
      <c r="Y64" t="s" s="99">
        <f>IF((F64*X64)+(G64*X64)+(H64*X64)+(I64*X64)+(J64*X64)+(K64*X64)+(L64*X64)+(M64*X64)+(N64*X64)+(O64*X64)+(P64*X64)+(Q64*X64)+(R64*X64)+(T64*X64)+(U64*X64),(F64*X64)+(G64*X64)+(H64*X64)+(I64*X64)+(J64*X64)+(K64*X64)+(L64*X64)+(M64*X64)+(N64*X64)+(O64*X64)+(P64*X64)+(S64*X64)+(Q64*X64)+(R64*X64)+(T64*X64)+(U64*X64),"")</f>
      </c>
      <c r="Z64" s="101">
        <v>48.2067918367347</v>
      </c>
      <c r="AA64" s="101">
        <f>SUM(Z64*(F64+(F64*0/100)))+SUM(Z64*(G64+(G64*0/100)))+SUM(Z64*(H64+(H64*0/100)))+SUM(Z64*(I64+(I64*0/100)))+SUM(Z64*(K64+(K64*0/100)))+SUM(Z64*(L64+(L64*0/100)))+SUM(Z64*(M64+(M64*0/100)))+SUM(Z64*(N64+(N64*0/100)))+SUM(Z64*(O64+(O64*0/100)))+SUM(Z64*(P64+(P64*0/100)))+SUM(Z64*U64)+SUM(Z64*(Q64+(Q64*0/100)))+SUM(Z64*(R64+(R64*0/100)))+SUM(Z64*(T64+(T64*0/100)))+SUM(Z64*(S64+(S64*0/100)))+SUM(Z64*(J64+(J64*0/100)))</f>
        <v>0</v>
      </c>
      <c r="AB64" s="102"/>
      <c r="AC64" s="103"/>
      <c r="AD64" s="49"/>
      <c r="AE64" s="50"/>
      <c r="AF64" t="s" s="104">
        <f>IF(SUM(F64:U64)*'Cargoleria'!C24,SUM(F64:U64)*'Cargoleria'!C24,"")</f>
      </c>
      <c r="AG64" t="s" s="104">
        <f>IF(SUM(F64:U64)*'Cargoleria'!D24,SUM(F64:U64)*'Cargoleria'!D24,"")</f>
      </c>
      <c r="AH64" t="s" s="104">
        <f>IF(SUM(F64:U64)*'Cargoleria'!E24,SUM(F64:U64)*'Cargoleria'!E24,"")</f>
      </c>
      <c r="AI64" t="s" s="104">
        <f>IF(SUM(F64:U64)*'Cargoleria'!F24,SUM(F64:U64)*'Cargoleria'!F24,"")</f>
      </c>
      <c r="AJ64" t="s" s="104">
        <f>IF(SUM(F64:U64)*'Cargoleria'!G24,SUM(F64:U64)*'Cargoleria'!G24,"")</f>
      </c>
      <c r="AK64" t="s" s="104">
        <f>IF(SUM(F64:U64)*'Cargoleria'!H24,SUM(F64:U64)*'Cargoleria'!H24,"")</f>
      </c>
      <c r="AL64" t="s" s="104">
        <f>IF(SUM(F64:U64)*'Cargoleria'!I24,SUM(F64:U64)*'Cargoleria'!I24,"")</f>
      </c>
      <c r="AM64" t="s" s="104">
        <f>IF(SUM(F64:U64)*'Cargoleria'!J24,SUM(F64:U64)*'Cargoleria'!J24,"")</f>
      </c>
      <c r="AN64" t="s" s="104">
        <f>IF(SUM(F64:U64)*'Cargoleria'!K24,SUM(F64:U64)*'Cargoleria'!K24,"")</f>
      </c>
      <c r="AO64" t="s" s="104">
        <f>IF(SUM(F64:U64)*'Cargoleria'!L24,SUM(F64:U64)*'Cargoleria'!L24,"")</f>
      </c>
      <c r="AP64" t="s" s="104">
        <f>IF(SUM(F64:U64)*'Cargoleria'!M24,SUM(F64:U64)*'Cargoleria'!M24,"")</f>
      </c>
      <c r="AQ64" t="s" s="104">
        <f>IF(SUM(F64:U64)*'Cargoleria'!N24,SUM(F64:U64)*'Cargoleria'!N24,"")</f>
      </c>
      <c r="AR64" t="s" s="104">
        <f>IF(SUM(F64:U64)*'Cargoleria'!O24,SUM(F64:U64)*'Cargoleria'!O24,"")</f>
      </c>
      <c r="AS64" t="s" s="104">
        <f>IF(SUM(F64:U64)*'Cargoleria'!P24,SUM(F64:U64)*'Cargoleria'!P24,"")</f>
      </c>
      <c r="AT64" t="s" s="104">
        <f>IF(SUM(F64:U64)*'Cargoleria'!Q24,SUM(F64:U64)*'Cargoleria'!Q24,"")</f>
      </c>
      <c r="AU64" s="49"/>
    </row>
    <row r="65" ht="13.65" customHeight="1">
      <c r="A65" t="s" s="83">
        <v>149</v>
      </c>
      <c r="B65" t="s" s="106">
        <v>70</v>
      </c>
      <c r="C65" t="s" s="107">
        <v>71</v>
      </c>
      <c r="D65" s="108"/>
      <c r="E65" t="s" s="109">
        <v>150</v>
      </c>
      <c r="F65" s="88"/>
      <c r="G65" s="110"/>
      <c r="H65" s="90"/>
      <c r="I65" s="91"/>
      <c r="J65" s="111"/>
      <c r="K65" s="92"/>
      <c r="L65" s="93"/>
      <c r="M65" s="97"/>
      <c r="N65" s="112"/>
      <c r="O65" s="94"/>
      <c r="P65" s="113"/>
      <c r="Q65" s="114"/>
      <c r="R65" s="91"/>
      <c r="S65" s="95"/>
      <c r="T65" s="96"/>
      <c r="U65" s="97"/>
      <c r="V65" s="98">
        <v>3</v>
      </c>
      <c r="W65" t="s" s="99">
        <f>IF((F65*V65)+(G65*V65)+(H65*V65)+(I65*V65)+(J65*V65)+(K65*V65)+(L65*V65)+(M65*V65)+(N65*V65)+(O65*V65)+(T65*V65)+(P65*V65)+(Q65*V65)+(R65*V65)+(U65*V65),(F65*V65)+(G65*V65)+(H65*V65)+(I65*V65)+(J65*V65)+(K65*V65)+(L65*V65)+(M65*V65)+(N65*V65)+(O65*V65)+(T65*V65)+(P65*V65)+(Q65*V65)+(R65*V65)+(U65*V65),"")</f>
      </c>
      <c r="X65" s="118">
        <v>1.572</v>
      </c>
      <c r="Y65" t="s" s="99">
        <f>IF((F65*X65)+(G65*X65)+(H65*X65)+(I65*X65)+(J65*X65)+(K65*X65)+(L65*X65)+(M65*X65)+(N65*X65)+(O65*X65)+(P65*X65)+(Q65*X65)+(R65*X65)+(T65*X65)+(U65*X65),(F65*X65)+(G65*X65)+(H65*X65)+(I65*X65)+(J65*X65)+(K65*X65)+(L65*X65)+(M65*X65)+(N65*X65)+(O65*X65)+(P65*X65)+(S65*X65)+(Q65*X65)+(R65*X65)+(T65*X65)+(U65*X65),"")</f>
      </c>
      <c r="Z65" s="101">
        <v>34.5126546938776</v>
      </c>
      <c r="AA65" s="101">
        <f>SUM(Z65*(F65+(F65*0/100)))+SUM(Z65*(G65+(G65*0/100)))+SUM(Z65*(H65+(H65*0/100)))+SUM(Z65*(I65+(I65*0/100)))+SUM(Z65*(K65+(K65*0/100)))+SUM(Z65*(L65+(L65*0/100)))+SUM(Z65*(M65+(M65*0/100)))+SUM(Z65*(N65+(N65*0/100)))+SUM(Z65*(O65+(O65*0/100)))+SUM(Z65*(P65+(P65*0/100)))+SUM(Z65*U65)+SUM(Z65*(Q65+(Q65*0/100)))+SUM(Z65*(R65+(R65*0/100)))+SUM(Z65*(T65+(T65*0/100)))+SUM(Z65*(S65+(S65*0/100)))+SUM(Z65*(J65+(J65*0/100)))</f>
        <v>0</v>
      </c>
      <c r="AB65" s="102"/>
      <c r="AC65" s="103"/>
      <c r="AD65" s="49"/>
      <c r="AE65" s="50"/>
      <c r="AF65" t="s" s="104">
        <f>IF(SUM(F65:U65)*'Cargoleria'!C25,SUM(F65:U65)*'Cargoleria'!C25,"")</f>
      </c>
      <c r="AG65" t="s" s="104">
        <f>IF(SUM(F65:U65)*'Cargoleria'!D25,SUM(F65:U65)*'Cargoleria'!D25,"")</f>
      </c>
      <c r="AH65" t="s" s="104">
        <f>IF(SUM(F65:U65)*'Cargoleria'!E25,SUM(F65:U65)*'Cargoleria'!E25,"")</f>
      </c>
      <c r="AI65" t="s" s="104">
        <f>IF(SUM(F65:U65)*'Cargoleria'!F25,SUM(F65:U65)*'Cargoleria'!F25,"")</f>
      </c>
      <c r="AJ65" t="s" s="104">
        <f>IF(SUM(F65:U65)*'Cargoleria'!G25,SUM(F65:U65)*'Cargoleria'!G25,"")</f>
      </c>
      <c r="AK65" t="s" s="104">
        <f>IF(SUM(F65:U65)*'Cargoleria'!H25,SUM(F65:U65)*'Cargoleria'!H25,"")</f>
      </c>
      <c r="AL65" t="s" s="104">
        <f>IF(SUM(F65:U65)*'Cargoleria'!I25,SUM(F65:U65)*'Cargoleria'!I25,"")</f>
      </c>
      <c r="AM65" t="s" s="104">
        <f>IF(SUM(F65:U65)*'Cargoleria'!J25,SUM(F65:U65)*'Cargoleria'!J25,"")</f>
      </c>
      <c r="AN65" t="s" s="104">
        <f>IF(SUM(F65:U65)*'Cargoleria'!K25,SUM(F65:U65)*'Cargoleria'!K25,"")</f>
      </c>
      <c r="AO65" t="s" s="104">
        <f>IF(SUM(F65:U65)*'Cargoleria'!L25,SUM(F65:U65)*'Cargoleria'!L25,"")</f>
      </c>
      <c r="AP65" t="s" s="104">
        <f>IF(SUM(F65:U65)*'Cargoleria'!M25,SUM(F65:U65)*'Cargoleria'!M25,"")</f>
      </c>
      <c r="AQ65" t="s" s="104">
        <f>IF(SUM(F65:U65)*'Cargoleria'!N25,SUM(F65:U65)*'Cargoleria'!N25,"")</f>
      </c>
      <c r="AR65" t="s" s="104">
        <f>IF(SUM(F65:U65)*'Cargoleria'!O25,SUM(F65:U65)*'Cargoleria'!O25,"")</f>
      </c>
      <c r="AS65" t="s" s="104">
        <f>IF(SUM(F65:U65)*'Cargoleria'!P25,SUM(F65:U65)*'Cargoleria'!P25,"")</f>
      </c>
      <c r="AT65" t="s" s="104">
        <f>IF(SUM(F65:U65)*'Cargoleria'!Q25,SUM(F65:U65)*'Cargoleria'!Q25,"")</f>
      </c>
      <c r="AU65" s="49"/>
    </row>
    <row r="66" ht="13.65" customHeight="1">
      <c r="A66" t="s" s="83">
        <v>151</v>
      </c>
      <c r="B66" t="s" s="106">
        <v>70</v>
      </c>
      <c r="C66" t="s" s="107">
        <v>71</v>
      </c>
      <c r="D66" s="108"/>
      <c r="E66" t="s" s="109">
        <v>152</v>
      </c>
      <c r="F66" s="88"/>
      <c r="G66" s="110"/>
      <c r="H66" s="90"/>
      <c r="I66" s="91"/>
      <c r="J66" s="111"/>
      <c r="K66" s="92"/>
      <c r="L66" s="93"/>
      <c r="M66" s="97"/>
      <c r="N66" s="112"/>
      <c r="O66" s="94"/>
      <c r="P66" s="113"/>
      <c r="Q66" s="114"/>
      <c r="R66" s="91"/>
      <c r="S66" s="95"/>
      <c r="T66" s="96"/>
      <c r="U66" s="97"/>
      <c r="V66" s="98">
        <v>128</v>
      </c>
      <c r="W66" t="s" s="99">
        <f>IF((F66*V66)+(G66*V66)+(H66*V66)+(I66*V66)+(J66*V66)+(K66*V66)+(L66*V66)+(M66*V66)+(N66*V66)+(O66*V66)+(T66*V66)+(P66*V66)+(Q66*V66)+(R66*V66)+(U66*V66),(F66*V66)+(G66*V66)+(H66*V66)+(I66*V66)+(J66*V66)+(K66*V66)+(L66*V66)+(M66*V66)+(N66*V66)+(O66*V66)+(T66*V66)+(P66*V66)+(Q66*V66)+(R66*V66)+(U66*V66),"")</f>
      </c>
      <c r="X66" s="118">
        <v>22.43</v>
      </c>
      <c r="Y66" t="s" s="99">
        <f>IF((F66*X66)+(G66*X66)+(H66*X66)+(I66*X66)+(J66*X66)+(K66*X66)+(L66*X66)+(M66*X66)+(N66*X66)+(O66*X66)+(P66*X66)+(Q66*X66)+(R66*X66)+(T66*X66)+(U66*X66),(F66*X66)+(G66*X66)+(H66*X66)+(I66*X66)+(J66*X66)+(K66*X66)+(L66*X66)+(M66*X66)+(N66*X66)+(O66*X66)+(P66*X66)+(S66*X66)+(Q66*X66)+(R66*X66)+(T66*X66)+(U66*X66),"")</f>
      </c>
      <c r="Z66" s="101">
        <v>468.897962585034</v>
      </c>
      <c r="AA66" s="101">
        <f>SUM(Z66*(F66+(F66*0/100)))+SUM(Z66*(G66+(G66*0/100)))+SUM(Z66*(H66+(H66*0/100)))+SUM(Z66*(I66+(I66*0/100)))+SUM(Z66*(K66+(K66*0/100)))+SUM(Z66*(L66+(L66*0/100)))+SUM(Z66*(M66+(M66*0/100)))+SUM(Z66*(N66+(N66*0/100)))+SUM(Z66*(O66+(O66*0/100)))+SUM(Z66*(P66+(P66*0/100)))+SUM(Z66*U66)+SUM(Z66*(Q66+(Q66*0/100)))+SUM(Z66*(R66+(R66*0/100)))+SUM(Z66*(T66+(T66*0/100)))+SUM(Z66*(S66+(S66*0/100)))+SUM(Z66*(J66+(J66*0/100)))</f>
        <v>0</v>
      </c>
      <c r="AB66" s="102"/>
      <c r="AC66" s="103"/>
      <c r="AD66" s="49"/>
      <c r="AE66" s="50"/>
      <c r="AF66" s="98"/>
      <c r="AG66" s="98"/>
      <c r="AH66" s="98"/>
      <c r="AI66" s="98"/>
      <c r="AJ66" s="98"/>
      <c r="AK66" s="98"/>
      <c r="AL66" s="98"/>
      <c r="AM66" s="98"/>
      <c r="AN66" s="98"/>
      <c r="AO66" s="98"/>
      <c r="AP66" s="98"/>
      <c r="AQ66" s="98"/>
      <c r="AR66" s="98"/>
      <c r="AS66" s="98"/>
      <c r="AT66" s="98"/>
      <c r="AU66" s="49"/>
    </row>
    <row r="67" ht="18" customHeight="1">
      <c r="A67" t="s" s="76">
        <v>153</v>
      </c>
      <c r="B67" s="77"/>
      <c r="C67" s="77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9"/>
      <c r="W67" s="79"/>
      <c r="X67" s="80"/>
      <c r="Y67" s="78"/>
      <c r="Z67" s="78"/>
      <c r="AA67" s="78"/>
      <c r="AB67" s="81"/>
      <c r="AC67" s="81"/>
      <c r="AD67" s="53"/>
      <c r="AE67" s="50"/>
      <c r="AF67" t="s" s="82">
        <v>48</v>
      </c>
      <c r="AG67" t="s" s="82">
        <v>49</v>
      </c>
      <c r="AH67" t="s" s="82">
        <v>50</v>
      </c>
      <c r="AI67" t="s" s="82">
        <v>51</v>
      </c>
      <c r="AJ67" t="s" s="82">
        <v>52</v>
      </c>
      <c r="AK67" t="s" s="82">
        <v>53</v>
      </c>
      <c r="AL67" t="s" s="82">
        <v>54</v>
      </c>
      <c r="AM67" t="s" s="82">
        <v>55</v>
      </c>
      <c r="AN67" t="s" s="82">
        <v>56</v>
      </c>
      <c r="AO67" t="s" s="82">
        <v>57</v>
      </c>
      <c r="AP67" t="s" s="82">
        <v>58</v>
      </c>
      <c r="AQ67" t="s" s="82">
        <v>59</v>
      </c>
      <c r="AR67" t="s" s="82">
        <v>60</v>
      </c>
      <c r="AS67" t="s" s="82">
        <v>61</v>
      </c>
      <c r="AT67" t="s" s="82">
        <v>62</v>
      </c>
      <c r="AU67" s="49"/>
    </row>
    <row r="68" ht="13.65" customHeight="1">
      <c r="A68" t="s" s="83">
        <v>154</v>
      </c>
      <c r="B68" t="s" s="84">
        <v>64</v>
      </c>
      <c r="C68" t="s" s="85">
        <v>65</v>
      </c>
      <c r="D68" s="108"/>
      <c r="E68" t="s" s="120">
        <v>155</v>
      </c>
      <c r="F68" s="88"/>
      <c r="G68" s="89"/>
      <c r="H68" s="90"/>
      <c r="I68" s="91"/>
      <c r="J68" s="89"/>
      <c r="K68" s="92"/>
      <c r="L68" s="93"/>
      <c r="M68" s="89"/>
      <c r="N68" s="89"/>
      <c r="O68" s="94"/>
      <c r="P68" s="89"/>
      <c r="Q68" s="89"/>
      <c r="R68" s="91"/>
      <c r="S68" s="95"/>
      <c r="T68" s="96"/>
      <c r="U68" s="97"/>
      <c r="V68" s="98">
        <v>5</v>
      </c>
      <c r="W68" t="s" s="99">
        <f>IF((F68*V68)+(G68*V68)+(H68*V68)+(I68*V68)+(J68*V68)+(K68*V68)+(L68*V68)+(M68*V68)+(N68*V68)+(O68*V68)+(T68*V68)+(P68*V68)+(Q68*V68)+(R68*V68)+(U68*V68),(F68*V68)+(G68*V68)+(H68*V68)+(I68*V68)+(J68*V68)+(K68*V68)+(L68*V68)+(M68*V68)+(N68*V68)+(O68*V68)+(T68*V68)+(P68*V68)+(Q68*V68)+(R68*V68)+(U68*V68),"")</f>
      </c>
      <c r="X68" s="100">
        <v>5.788</v>
      </c>
      <c r="Y68" t="s" s="99">
        <f>IF((F68*X68)+(G68*X68)+(H68*X68)+(I68*X68)+(J68*X68)+(K68*X68)+(L68*X68)+(M68*X68)+(N68*X68)+(O68*X68)+(P68*X68)+(Q68*X68)+(R68*X68)+(T68*X68)+(U68*X68),(F68*X68)+(G68*X68)+(H68*X68)+(I68*X68)+(J68*X68)+(K68*X68)+(L68*X68)+(M68*X68)+(N68*X68)+(O68*X68)+(P68*X68)+(S68*X68)+(Q68*X68)+(R68*X68)+(T68*X68)+(U68*X68),"")</f>
      </c>
      <c r="Z68" s="101">
        <v>290.53</v>
      </c>
      <c r="AA68" s="101">
        <f>SUM(Z68*(F68+(F68*0/100)))+SUM(Z68*(G68+(G68*0/100)))+SUM(Z68*(H68+(H68*0/100)))+SUM(Z68*(I68+(I68*0/100)))+SUM(Z68*(K68+(K68*0/100)))+SUM(Z68*(L68+(L68*0/100)))+SUM(Z68*(M68+(M68*0/100)))+SUM(Z68*(N68+(N68*0/100)))+SUM(Z68*(O68+(O68*0/100)))+SUM(Z68*(P68+(P68*0/100)))+SUM(Z68*U68)+SUM(Z68*(Q68+(Q68*0/100)))+SUM(Z68*(R68+(R68*0/100)))+SUM(Z68*(T68+(T68*0/100)))+SUM(Z68*(S68+(S68*0/100)))+SUM(Z68*(J68+(J68*0/100)))</f>
        <v>0</v>
      </c>
      <c r="AB68" s="102"/>
      <c r="AC68" s="103"/>
      <c r="AD68" s="49"/>
      <c r="AE68" s="50"/>
      <c r="AF68" t="s" s="104">
        <f>IF(SUM(F68:U68)*'Cargoleria'!C27,SUM(F68:U68)*'Cargoleria'!C27,"")</f>
      </c>
      <c r="AG68" t="s" s="104">
        <f>IF(SUM(F68:U68)*'Cargoleria'!D27,SUM(F68:U68)*'Cargoleria'!D27,"")</f>
      </c>
      <c r="AH68" t="s" s="104">
        <f>IF(SUM(F68:U68)*'Cargoleria'!E27,SUM(F68:U68)*'Cargoleria'!E27,"")</f>
      </c>
      <c r="AI68" t="s" s="104">
        <f>IF(SUM(F68:U68)*'Cargoleria'!F27,SUM(F68:U68)*'Cargoleria'!F27,"")</f>
      </c>
      <c r="AJ68" t="s" s="104">
        <f>IF(SUM(F68:U68)*'Cargoleria'!G27,SUM(F68:U68)*'Cargoleria'!G27,"")</f>
      </c>
      <c r="AK68" t="s" s="104">
        <f>IF(SUM(F68:U68)*'Cargoleria'!H27,SUM(F68:U68)*'Cargoleria'!H27,"")</f>
      </c>
      <c r="AL68" t="s" s="104">
        <f>IF(SUM(F68:U68)*'Cargoleria'!I27,SUM(F68:U68)*'Cargoleria'!I27,"")</f>
      </c>
      <c r="AM68" t="s" s="104">
        <f>IF(SUM(F68:U68)*'Cargoleria'!J27,SUM(F68:U68)*'Cargoleria'!J27,"")</f>
      </c>
      <c r="AN68" t="s" s="104">
        <f>IF(SUM(F68:U68)*'Cargoleria'!K27,SUM(F68:U68)*'Cargoleria'!K27,"")</f>
      </c>
      <c r="AO68" t="s" s="104">
        <f>IF(SUM(F68:U68)*'Cargoleria'!L27,SUM(F68:U68)*'Cargoleria'!L27,"")</f>
      </c>
      <c r="AP68" t="s" s="104">
        <f>IF(SUM(F68:U68)*'Cargoleria'!M27,SUM(F68:U68)*'Cargoleria'!M27,"")</f>
      </c>
      <c r="AQ68" t="s" s="104">
        <f>IF(SUM(F68:U68)*'Cargoleria'!N27,SUM(F68:U68)*'Cargoleria'!N27,"")</f>
      </c>
      <c r="AR68" t="s" s="104">
        <f>IF(SUM(F68:U68)*'Cargoleria'!O27,SUM(F68:U68)*'Cargoleria'!O27,"")</f>
      </c>
      <c r="AS68" t="s" s="104">
        <f>IF(SUM(F68:U68)*'Cargoleria'!P27,SUM(F68:U68)*'Cargoleria'!P27,"")</f>
      </c>
      <c r="AT68" t="s" s="104">
        <f>IF(SUM(F68:U68)*'Cargoleria'!Q27,SUM(F68:U68)*'Cargoleria'!Q27,"")</f>
      </c>
      <c r="AU68" s="49"/>
    </row>
    <row r="69" ht="13.65" customHeight="1">
      <c r="A69" t="s" s="83">
        <v>156</v>
      </c>
      <c r="B69" t="s" s="84">
        <v>64</v>
      </c>
      <c r="C69" t="s" s="85">
        <v>65</v>
      </c>
      <c r="D69" s="108"/>
      <c r="E69" t="s" s="120">
        <v>157</v>
      </c>
      <c r="F69" s="88"/>
      <c r="G69" s="89"/>
      <c r="H69" s="90"/>
      <c r="I69" s="91"/>
      <c r="J69" s="89"/>
      <c r="K69" s="92"/>
      <c r="L69" s="93"/>
      <c r="M69" s="89"/>
      <c r="N69" s="89"/>
      <c r="O69" s="94"/>
      <c r="P69" s="89"/>
      <c r="Q69" s="89"/>
      <c r="R69" s="91"/>
      <c r="S69" s="95"/>
      <c r="T69" s="96"/>
      <c r="U69" s="97"/>
      <c r="V69" s="98">
        <v>1</v>
      </c>
      <c r="W69" t="s" s="99">
        <f>IF((F69*V69)+(G69*V69)+(H69*V69)+(I69*V69)+(J69*V69)+(K69*V69)+(L69*V69)+(M69*V69)+(N69*V69)+(O69*V69)+(T69*V69)+(P69*V69)+(Q69*V69)+(R69*V69)+(U69*V69),(F69*V69)+(G69*V69)+(H69*V69)+(I69*V69)+(J69*V69)+(K69*V69)+(L69*V69)+(M69*V69)+(N69*V69)+(O69*V69)+(T69*V69)+(P69*V69)+(Q69*V69)+(R69*V69)+(U69*V69),"")</f>
      </c>
      <c r="X69" s="100">
        <v>3.185</v>
      </c>
      <c r="Y69" t="s" s="99">
        <f>IF((F69*X69)+(G69*X69)+(H69*X69)+(I69*X69)+(J69*X69)+(K69*X69)+(L69*X69)+(M69*X69)+(N69*X69)+(O69*X69)+(P69*X69)+(Q69*X69)+(R69*X69)+(T69*X69)+(U69*X69),(F69*X69)+(G69*X69)+(H69*X69)+(I69*X69)+(J69*X69)+(K69*X69)+(L69*X69)+(M69*X69)+(N69*X69)+(O69*X69)+(P69*X69)+(S69*X69)+(Q69*X69)+(R69*X69)+(T69*X69)+(U69*X69),"")</f>
      </c>
      <c r="Z69" s="101">
        <v>167.428571428571</v>
      </c>
      <c r="AA69" s="101">
        <f>SUM(Z69*(F69+(F69*0/100)))+SUM(Z69*(G69+(G69*0/100)))+SUM(Z69*(H69+(H69*0/100)))+SUM(Z69*(I69+(I69*0/100)))+SUM(Z69*(K69+(K69*0/100)))+SUM(Z69*(L69+(L69*0/100)))+SUM(Z69*(M69+(M69*0/100)))+SUM(Z69*(N69+(N69*0/100)))+SUM(Z69*(O69+(O69*0/100)))+SUM(Z69*(P69+(P69*0/100)))+SUM(Z69*U69)+SUM(Z69*(Q69+(Q69*0/100)))+SUM(Z69*(R69+(R69*0/100)))+SUM(Z69*(T69+(T69*0/100)))+SUM(Z69*(S69+(S69*0/100)))+SUM(Z69*(J69+(J69*0/100)))</f>
        <v>0</v>
      </c>
      <c r="AB69" s="102"/>
      <c r="AC69" s="103"/>
      <c r="AD69" s="49"/>
      <c r="AE69" s="50"/>
      <c r="AF69" t="s" s="104">
        <f>IF(SUM(F69:U69)*'Cargoleria'!C28,SUM(F69:U69)*'Cargoleria'!C28,"")</f>
      </c>
      <c r="AG69" t="s" s="104">
        <f>IF(SUM(F69:U69)*'Cargoleria'!D28,SUM(F69:U69)*'Cargoleria'!D28,"")</f>
      </c>
      <c r="AH69" t="s" s="104">
        <f>IF(SUM(F69:U69)*'Cargoleria'!E28,SUM(F69:U69)*'Cargoleria'!E28,"")</f>
      </c>
      <c r="AI69" t="s" s="104">
        <f>IF(SUM(F69:U69)*'Cargoleria'!F28,SUM(F69:U69)*'Cargoleria'!F28,"")</f>
      </c>
      <c r="AJ69" t="s" s="104">
        <f>IF(SUM(F69:U69)*'Cargoleria'!G28,SUM(F69:U69)*'Cargoleria'!G28,"")</f>
      </c>
      <c r="AK69" t="s" s="104">
        <f>IF(SUM(F69:U69)*'Cargoleria'!H28,SUM(F69:U69)*'Cargoleria'!H28,"")</f>
      </c>
      <c r="AL69" t="s" s="104">
        <f>IF(SUM(F69:U69)*'Cargoleria'!I28,SUM(F69:U69)*'Cargoleria'!I28,"")</f>
      </c>
      <c r="AM69" t="s" s="104">
        <f>IF(SUM(F69:U69)*'Cargoleria'!J28,SUM(F69:U69)*'Cargoleria'!J28,"")</f>
      </c>
      <c r="AN69" t="s" s="104">
        <f>IF(SUM(F69:U69)*'Cargoleria'!K28,SUM(F69:U69)*'Cargoleria'!K28,"")</f>
      </c>
      <c r="AO69" t="s" s="104">
        <f>IF(SUM(F69:U69)*'Cargoleria'!L28,SUM(F69:U69)*'Cargoleria'!L28,"")</f>
      </c>
      <c r="AP69" t="s" s="104">
        <f>IF(SUM(F69:U69)*'Cargoleria'!M28,SUM(F69:U69)*'Cargoleria'!M28,"")</f>
      </c>
      <c r="AQ69" t="s" s="104">
        <f>IF(SUM(F69:U69)*'Cargoleria'!N28,SUM(F69:U69)*'Cargoleria'!N28,"")</f>
      </c>
      <c r="AR69" t="s" s="104">
        <f>IF(SUM(F69:U69)*'Cargoleria'!O28,SUM(F69:U69)*'Cargoleria'!O28,"")</f>
      </c>
      <c r="AS69" t="s" s="104">
        <f>IF(SUM(F69:U69)*'Cargoleria'!P28,SUM(F69:U69)*'Cargoleria'!P28,"")</f>
      </c>
      <c r="AT69" t="s" s="104">
        <f>IF(SUM(F69:U69)*'Cargoleria'!Q28,SUM(F69:U69)*'Cargoleria'!Q28,"")</f>
      </c>
      <c r="AU69" s="49"/>
    </row>
    <row r="70" ht="13.65" customHeight="1">
      <c r="A70" t="s" s="83">
        <v>158</v>
      </c>
      <c r="B70" t="s" s="84">
        <v>64</v>
      </c>
      <c r="C70" t="s" s="85">
        <v>65</v>
      </c>
      <c r="D70" s="108"/>
      <c r="E70" t="s" s="120">
        <v>157</v>
      </c>
      <c r="F70" s="88"/>
      <c r="G70" s="89"/>
      <c r="H70" s="90"/>
      <c r="I70" s="91"/>
      <c r="J70" s="89"/>
      <c r="K70" s="92"/>
      <c r="L70" s="93"/>
      <c r="M70" s="89"/>
      <c r="N70" s="89"/>
      <c r="O70" s="94"/>
      <c r="P70" s="89"/>
      <c r="Q70" s="89"/>
      <c r="R70" s="91"/>
      <c r="S70" s="95"/>
      <c r="T70" s="96"/>
      <c r="U70" s="97"/>
      <c r="V70" s="98">
        <v>1</v>
      </c>
      <c r="W70" t="s" s="99">
        <f>IF((F70*V70)+(G70*V70)+(H70*V70)+(I70*V70)+(J70*V70)+(K70*V70)+(L70*V70)+(M70*V70)+(N70*V70)+(O70*V70)+(T70*V70)+(P70*V70)+(Q70*V70)+(R70*V70)+(U70*V70),(F70*V70)+(G70*V70)+(H70*V70)+(I70*V70)+(J70*V70)+(K70*V70)+(L70*V70)+(M70*V70)+(N70*V70)+(O70*V70)+(T70*V70)+(P70*V70)+(Q70*V70)+(R70*V70)+(U70*V70),"")</f>
      </c>
      <c r="X70" s="100">
        <v>1.524</v>
      </c>
      <c r="Y70" t="s" s="99">
        <f>IF((F70*X70)+(G70*X70)+(H70*X70)+(I70*X70)+(J70*X70)+(K70*X70)+(L70*X70)+(M70*X70)+(N70*X70)+(O70*X70)+(P70*X70)+(Q70*X70)+(R70*X70)+(T70*X70)+(U70*X70),(F70*X70)+(G70*X70)+(H70*X70)+(I70*X70)+(J70*X70)+(K70*X70)+(L70*X70)+(M70*X70)+(N70*X70)+(O70*X70)+(P70*X70)+(S70*X70)+(Q70*X70)+(R70*X70)+(T70*X70)+(U70*X70),"")</f>
      </c>
      <c r="Z70" s="101">
        <v>84.82857142857139</v>
      </c>
      <c r="AA70" s="101">
        <f>SUM(Z70*(F70+(F70*0/100)))+SUM(Z70*(G70+(G70*0/100)))+SUM(Z70*(H70+(H70*0/100)))+SUM(Z70*(I70+(I70*0/100)))+SUM(Z70*(K70+(K70*0/100)))+SUM(Z70*(L70+(L70*0/100)))+SUM(Z70*(M70+(M70*0/100)))+SUM(Z70*(N70+(N70*0/100)))+SUM(Z70*(O70+(O70*0/100)))+SUM(Z70*(P70+(P70*0/100)))+SUM(Z70*U70)+SUM(Z70*(Q70+(Q70*0/100)))+SUM(Z70*(R70+(R70*0/100)))+SUM(Z70*(T70+(T70*0/100)))+SUM(Z70*(S70+(S70*0/100)))+SUM(Z70*(J70+(J70*0/100)))</f>
        <v>0</v>
      </c>
      <c r="AB70" s="102"/>
      <c r="AC70" s="103"/>
      <c r="AD70" s="49"/>
      <c r="AE70" s="50"/>
      <c r="AF70" t="s" s="104">
        <f>IF(SUM(F70:U70)*'Cargoleria'!C29,SUM(F70:U70)*'Cargoleria'!C29,"")</f>
      </c>
      <c r="AG70" t="s" s="104">
        <f>IF(SUM(F70:U70)*'Cargoleria'!D29,SUM(F70:U70)*'Cargoleria'!D29,"")</f>
      </c>
      <c r="AH70" t="s" s="104">
        <f>IF(SUM(F70:U70)*'Cargoleria'!E29,SUM(F70:U70)*'Cargoleria'!E29,"")</f>
      </c>
      <c r="AI70" t="s" s="104">
        <f>IF(SUM(F70:U70)*'Cargoleria'!F29,SUM(F70:U70)*'Cargoleria'!F29,"")</f>
      </c>
      <c r="AJ70" t="s" s="104">
        <f>IF(SUM(F70:U70)*'Cargoleria'!G29,SUM(F70:U70)*'Cargoleria'!G29,"")</f>
      </c>
      <c r="AK70" t="s" s="104">
        <f>IF(SUM(F70:U70)*'Cargoleria'!H29,SUM(F70:U70)*'Cargoleria'!H29,"")</f>
      </c>
      <c r="AL70" t="s" s="104">
        <f>IF(SUM(F70:U70)*'Cargoleria'!I29,SUM(F70:U70)*'Cargoleria'!I29,"")</f>
      </c>
      <c r="AM70" t="s" s="104">
        <f>IF(SUM(F70:U70)*'Cargoleria'!J29,SUM(F70:U70)*'Cargoleria'!J29,"")</f>
      </c>
      <c r="AN70" t="s" s="104">
        <f>IF(SUM(F70:U70)*'Cargoleria'!K29,SUM(F70:U70)*'Cargoleria'!K29,"")</f>
      </c>
      <c r="AO70" t="s" s="104">
        <f>IF(SUM(F70:U70)*'Cargoleria'!L29,SUM(F70:U70)*'Cargoleria'!L29,"")</f>
      </c>
      <c r="AP70" t="s" s="104">
        <f>IF(SUM(F70:U70)*'Cargoleria'!M29,SUM(F70:U70)*'Cargoleria'!M29,"")</f>
      </c>
      <c r="AQ70" t="s" s="104">
        <f>IF(SUM(F70:U70)*'Cargoleria'!N29,SUM(F70:U70)*'Cargoleria'!N29,"")</f>
      </c>
      <c r="AR70" t="s" s="104">
        <f>IF(SUM(F70:U70)*'Cargoleria'!O29,SUM(F70:U70)*'Cargoleria'!O29,"")</f>
      </c>
      <c r="AS70" t="s" s="104">
        <f>IF(SUM(F70:U70)*'Cargoleria'!P29,SUM(F70:U70)*'Cargoleria'!P29,"")</f>
      </c>
      <c r="AT70" t="s" s="104">
        <f>IF(SUM(F70:U70)*'Cargoleria'!Q29,SUM(F70:U70)*'Cargoleria'!Q29,"")</f>
      </c>
      <c r="AU70" s="49"/>
    </row>
    <row r="71" ht="13.65" customHeight="1">
      <c r="A71" t="s" s="83">
        <v>159</v>
      </c>
      <c r="B71" t="s" s="84">
        <v>64</v>
      </c>
      <c r="C71" t="s" s="85">
        <v>65</v>
      </c>
      <c r="D71" s="108"/>
      <c r="E71" t="s" s="120">
        <v>155</v>
      </c>
      <c r="F71" s="88"/>
      <c r="G71" s="89"/>
      <c r="H71" s="90"/>
      <c r="I71" s="91"/>
      <c r="J71" s="89"/>
      <c r="K71" s="92"/>
      <c r="L71" s="93"/>
      <c r="M71" s="89"/>
      <c r="N71" s="89"/>
      <c r="O71" s="94"/>
      <c r="P71" s="89"/>
      <c r="Q71" s="89"/>
      <c r="R71" s="91"/>
      <c r="S71" s="95"/>
      <c r="T71" s="96"/>
      <c r="U71" s="97"/>
      <c r="V71" s="98">
        <v>5</v>
      </c>
      <c r="W71" t="s" s="99">
        <f>IF((F71*V71)+(G71*V71)+(H71*V71)+(I71*V71)+(J71*V71)+(K71*V71)+(L71*V71)+(M71*V71)+(N71*V71)+(O71*V71)+(T71*V71)+(P71*V71)+(Q71*V71)+(R71*V71)+(U71*V71),(F71*V71)+(G71*V71)+(H71*V71)+(I71*V71)+(J71*V71)+(K71*V71)+(L71*V71)+(M71*V71)+(N71*V71)+(O71*V71)+(T71*V71)+(P71*V71)+(Q71*V71)+(R71*V71)+(U71*V71),"")</f>
      </c>
      <c r="X71" s="100">
        <v>8.220000000000001</v>
      </c>
      <c r="Y71" t="s" s="99">
        <f>IF((F71*X71)+(G71*X71)+(H71*X71)+(I71*X71)+(J71*X71)+(K71*X71)+(L71*X71)+(M71*X71)+(N71*X71)+(O71*X71)+(P71*X71)+(Q71*X71)+(R71*X71)+(T71*X71)+(U71*X71),(F71*X71)+(G71*X71)+(H71*X71)+(I71*X71)+(J71*X71)+(K71*X71)+(L71*X71)+(M71*X71)+(N71*X71)+(O71*X71)+(P71*X71)+(S71*X71)+(Q71*X71)+(R71*X71)+(T71*X71)+(U71*X71),"")</f>
      </c>
      <c r="Z71" s="101">
        <v>49.98</v>
      </c>
      <c r="AA71" s="101">
        <f>SUM(Z71*(F71+(F71*0/100)))+SUM(Z71*(G71+(G71*0/100)))+SUM(Z71*(H71+(H71*0/100)))+SUM(Z71*(I71+(I71*0/100)))+SUM(Z71*(K71+(K71*0/100)))+SUM(Z71*(L71+(L71*0/100)))+SUM(Z71*(M71+(M71*0/100)))+SUM(Z71*(N71+(N71*0/100)))+SUM(Z71*(O71+(O71*0/100)))+SUM(Z71*(P71+(P71*0/100)))+SUM(Z71*U71)+SUM(Z71*(Q71+(Q71*0/100)))+SUM(Z71*(R71+(R71*0/100)))+SUM(Z71*(T71+(T71*0/100)))+SUM(Z71*(S71+(S71*0/100)))+SUM(Z71*(J71+(J71*0/100)))</f>
        <v>0</v>
      </c>
      <c r="AB71" s="102"/>
      <c r="AC71" s="103"/>
      <c r="AD71" s="49"/>
      <c r="AE71" s="50"/>
      <c r="AF71" t="s" s="104">
        <f>IF(SUM(F71:U71)*'Cargoleria'!C30,SUM(F71:U71)*'Cargoleria'!C30,"")</f>
      </c>
      <c r="AG71" t="s" s="104">
        <f>IF(SUM(F71:U71)*'Cargoleria'!D30,SUM(F71:U71)*'Cargoleria'!D30,"")</f>
      </c>
      <c r="AH71" t="s" s="104">
        <f>IF(SUM(F71:U71)*'Cargoleria'!E30,SUM(F71:U71)*'Cargoleria'!E30,"")</f>
      </c>
      <c r="AI71" t="s" s="104">
        <f>IF(SUM(F71:U71)*'Cargoleria'!F30,SUM(F71:U71)*'Cargoleria'!F30,"")</f>
      </c>
      <c r="AJ71" t="s" s="104">
        <f>IF(SUM(F71:U71)*'Cargoleria'!G30,SUM(F71:U71)*'Cargoleria'!G30,"")</f>
      </c>
      <c r="AK71" t="s" s="104">
        <f>IF(SUM(F71:U71)*'Cargoleria'!H30,SUM(F71:U71)*'Cargoleria'!H30,"")</f>
      </c>
      <c r="AL71" t="s" s="104">
        <f>IF(SUM(F71:U71)*'Cargoleria'!I30,SUM(F71:U71)*'Cargoleria'!I30,"")</f>
      </c>
      <c r="AM71" t="s" s="104">
        <f>IF(SUM(F71:U71)*'Cargoleria'!J30,SUM(F71:U71)*'Cargoleria'!J30,"")</f>
      </c>
      <c r="AN71" t="s" s="104">
        <f>IF(SUM(F71:U71)*'Cargoleria'!K30,SUM(F71:U71)*'Cargoleria'!K30,"")</f>
      </c>
      <c r="AO71" t="s" s="104">
        <f>IF(SUM(F71:U71)*'Cargoleria'!L30,SUM(F71:U71)*'Cargoleria'!L30,"")</f>
      </c>
      <c r="AP71" t="s" s="104">
        <f>IF(SUM(F71:U71)*'Cargoleria'!M30,SUM(F71:U71)*'Cargoleria'!M30,"")</f>
      </c>
      <c r="AQ71" t="s" s="104">
        <f>IF(SUM(F71:U71)*'Cargoleria'!N30,SUM(F71:U71)*'Cargoleria'!N30,"")</f>
      </c>
      <c r="AR71" t="s" s="104">
        <f>IF(SUM(F71:U71)*'Cargoleria'!O30,SUM(F71:U71)*'Cargoleria'!O30,"")</f>
      </c>
      <c r="AS71" t="s" s="104">
        <f>IF(SUM(F71:U71)*'Cargoleria'!P30,SUM(F71:U71)*'Cargoleria'!P30,"")</f>
      </c>
      <c r="AT71" t="s" s="104">
        <f>IF(SUM(F71:U71)*'Cargoleria'!Q30,SUM(F71:U71)*'Cargoleria'!Q30,"")</f>
      </c>
      <c r="AU71" s="49"/>
    </row>
    <row r="72" ht="13.65" customHeight="1">
      <c r="A72" t="s" s="83">
        <v>160</v>
      </c>
      <c r="B72" t="s" s="84">
        <v>64</v>
      </c>
      <c r="C72" t="s" s="85">
        <v>65</v>
      </c>
      <c r="D72" s="108"/>
      <c r="E72" t="s" s="120">
        <v>155</v>
      </c>
      <c r="F72" s="88"/>
      <c r="G72" s="89"/>
      <c r="H72" s="90"/>
      <c r="I72" s="91"/>
      <c r="J72" s="89"/>
      <c r="K72" s="92"/>
      <c r="L72" s="93"/>
      <c r="M72" s="89"/>
      <c r="N72" s="89"/>
      <c r="O72" s="94"/>
      <c r="P72" s="89"/>
      <c r="Q72" s="89"/>
      <c r="R72" s="91"/>
      <c r="S72" s="95"/>
      <c r="T72" s="96"/>
      <c r="U72" s="97"/>
      <c r="V72" s="98">
        <v>5</v>
      </c>
      <c r="W72" t="s" s="99">
        <f>IF((F72*V72)+(G72*V72)+(H72*V72)+(I72*V72)+(J72*V72)+(K72*V72)+(L72*V72)+(M72*V72)+(N72*V72)+(O72*V72)+(T72*V72)+(P72*V72)+(Q72*V72)+(R72*V72)+(U72*V72),(F72*V72)+(G72*V72)+(H72*V72)+(I72*V72)+(J72*V72)+(K72*V72)+(L72*V72)+(M72*V72)+(N72*V72)+(O72*V72)+(T72*V72)+(P72*V72)+(Q72*V72)+(R72*V72)+(U72*V72),"")</f>
      </c>
      <c r="X72" s="100">
        <v>2.303</v>
      </c>
      <c r="Y72" t="s" s="99">
        <f>IF((F72*X72)+(G72*X72)+(H72*X72)+(I72*X72)+(J72*X72)+(K72*X72)+(L72*X72)+(M72*X72)+(N72*X72)+(O72*X72)+(P72*X72)+(Q72*X72)+(R72*X72)+(T72*X72)+(U72*X72),(F72*X72)+(G72*X72)+(H72*X72)+(I72*X72)+(J72*X72)+(K72*X72)+(L72*X72)+(M72*X72)+(N72*X72)+(O72*X72)+(P72*X72)+(S72*X72)+(Q72*X72)+(R72*X72)+(T72*X72)+(U72*X72),"")</f>
      </c>
      <c r="Z72" s="101">
        <v>106.86</v>
      </c>
      <c r="AA72" s="101">
        <f>SUM(Z72*(F72+(F72*0/100)))+SUM(Z72*(G72+(G72*0/100)))+SUM(Z72*(H72+(H72*0/100)))+SUM(Z72*(I72+(I72*0/100)))+SUM(Z72*(K72+(K72*0/100)))+SUM(Z72*(L72+(L72*0/100)))+SUM(Z72*(M72+(M72*0/100)))+SUM(Z72*(N72+(N72*0/100)))+SUM(Z72*(O72+(O72*0/100)))+SUM(Z72*(P72+(P72*0/100)))+SUM(Z72*U72)+SUM(Z72*(Q72+(Q72*0/100)))+SUM(Z72*(R72+(R72*0/100)))+SUM(Z72*(T72+(T72*0/100)))+SUM(Z72*(S72+(S72*0/100)))+SUM(Z72*(J72+(J72*0/100)))</f>
        <v>0</v>
      </c>
      <c r="AB72" s="102"/>
      <c r="AC72" s="103"/>
      <c r="AD72" s="49"/>
      <c r="AE72" s="50"/>
      <c r="AF72" t="s" s="104">
        <f>IF(SUM(F72:U72)*'Cargoleria'!C31,SUM(F72:U72)*'Cargoleria'!C31,"")</f>
      </c>
      <c r="AG72" t="s" s="104">
        <f>IF(SUM(F72:U72)*'Cargoleria'!D31,SUM(F72:U72)*'Cargoleria'!D31,"")</f>
      </c>
      <c r="AH72" t="s" s="104">
        <f>IF(SUM(F72:U72)*'Cargoleria'!E31,SUM(F72:U72)*'Cargoleria'!E31,"")</f>
      </c>
      <c r="AI72" t="s" s="104">
        <f>IF(SUM(F72:U72)*'Cargoleria'!F31,SUM(F72:U72)*'Cargoleria'!F31,"")</f>
      </c>
      <c r="AJ72" t="s" s="104">
        <f>IF(SUM(F72:U72)*'Cargoleria'!G31,SUM(F72:U72)*'Cargoleria'!G31,"")</f>
      </c>
      <c r="AK72" t="s" s="104">
        <f>IF(SUM(F72:U72)*'Cargoleria'!H31,SUM(F72:U72)*'Cargoleria'!H31,"")</f>
      </c>
      <c r="AL72" t="s" s="104">
        <f>IF(SUM(F72:U72)*'Cargoleria'!I31,SUM(F72:U72)*'Cargoleria'!I31,"")</f>
      </c>
      <c r="AM72" t="s" s="104">
        <f>IF(SUM(F72:U72)*'Cargoleria'!J31,SUM(F72:U72)*'Cargoleria'!J31,"")</f>
      </c>
      <c r="AN72" t="s" s="104">
        <f>IF(SUM(F72:U72)*'Cargoleria'!K31,SUM(F72:U72)*'Cargoleria'!K31,"")</f>
      </c>
      <c r="AO72" t="s" s="104">
        <f>IF(SUM(F72:U72)*'Cargoleria'!L31,SUM(F72:U72)*'Cargoleria'!L31,"")</f>
      </c>
      <c r="AP72" t="s" s="104">
        <f>IF(SUM(F72:U72)*'Cargoleria'!M31,SUM(F72:U72)*'Cargoleria'!M31,"")</f>
      </c>
      <c r="AQ72" t="s" s="104">
        <f>IF(SUM(F72:U72)*'Cargoleria'!N31,SUM(F72:U72)*'Cargoleria'!N31,"")</f>
      </c>
      <c r="AR72" t="s" s="104">
        <f>IF(SUM(F72:U72)*'Cargoleria'!O31,SUM(F72:U72)*'Cargoleria'!O31,"")</f>
      </c>
      <c r="AS72" t="s" s="104">
        <f>IF(SUM(F72:U72)*'Cargoleria'!P31,SUM(F72:U72)*'Cargoleria'!P31,"")</f>
      </c>
      <c r="AT72" t="s" s="104">
        <f>IF(SUM(F72:U72)*'Cargoleria'!Q31,SUM(F72:U72)*'Cargoleria'!Q31,"")</f>
      </c>
      <c r="AU72" s="49"/>
    </row>
    <row r="73" ht="13.65" customHeight="1">
      <c r="A73" t="s" s="83">
        <v>161</v>
      </c>
      <c r="B73" t="s" s="84">
        <v>64</v>
      </c>
      <c r="C73" t="s" s="85">
        <v>65</v>
      </c>
      <c r="D73" s="108"/>
      <c r="E73" t="s" s="109">
        <v>162</v>
      </c>
      <c r="F73" s="88"/>
      <c r="G73" s="89"/>
      <c r="H73" s="90"/>
      <c r="I73" s="91"/>
      <c r="J73" s="89"/>
      <c r="K73" s="92"/>
      <c r="L73" s="93"/>
      <c r="M73" s="89"/>
      <c r="N73" s="89"/>
      <c r="O73" s="94"/>
      <c r="P73" s="89"/>
      <c r="Q73" s="89"/>
      <c r="R73" s="91"/>
      <c r="S73" s="95"/>
      <c r="T73" s="96"/>
      <c r="U73" s="97"/>
      <c r="V73" s="98">
        <v>17</v>
      </c>
      <c r="W73" t="s" s="99">
        <f>IF((F73*V73)+(G73*V73)+(H73*V73)+(I73*V73)+(J73*V73)+(K73*V73)+(L73*V73)+(M73*V73)+(N73*V73)+(O73*V73)+(T73*V73)+(P73*V73)+(Q73*V73)+(R73*V73)+(U73*V73),(F73*V73)+(G73*V73)+(H73*V73)+(I73*V73)+(J73*V73)+(K73*V73)+(L73*V73)+(M73*V73)+(N73*V73)+(O73*V73)+(T73*V73)+(P73*V73)+(Q73*V73)+(R73*V73)+(U73*V73),"")</f>
      </c>
      <c r="X73" s="100">
        <v>13.622</v>
      </c>
      <c r="Y73" t="s" s="99">
        <f>IF((F73*X73)+(G73*X73)+(H73*X73)+(I73*X73)+(J73*X73)+(K73*X73)+(L73*X73)+(M73*X73)+(N73*X73)+(O73*X73)+(P73*X73)+(Q73*X73)+(R73*X73)+(T73*X73)+(U73*X73),(F73*X73)+(G73*X73)+(H73*X73)+(I73*X73)+(J73*X73)+(K73*X73)+(L73*X73)+(M73*X73)+(N73*X73)+(O73*X73)+(P73*X73)+(S73*X73)+(Q73*X73)+(R73*X73)+(T73*X73)+(U73*X73),"")</f>
      </c>
      <c r="Z73" s="101">
        <v>699.627142857143</v>
      </c>
      <c r="AA73" s="101">
        <f>SUM(Z73*(F73+(F73*0/100)))+SUM(Z73*(G73+(G73*0/100)))+SUM(Z73*(H73+(H73*0/100)))+SUM(Z73*(I73+(I73*0/100)))+SUM(Z73*(K73+(K73*0/100)))+SUM(Z73*(L73+(L73*0/100)))+SUM(Z73*(M73+(M73*0/100)))+SUM(Z73*(N73+(N73*0/100)))+SUM(Z73*(O73+(O73*0/100)))+SUM(Z73*(P73+(P73*0/100)))+SUM(Z73*U73)+SUM(Z73*(Q73+(Q73*0/100)))+SUM(Z73*(R73+(R73*0/100)))+SUM(Z73*(T73+(T73*0/100)))+SUM(Z73*(S73+(S73*0/100)))+SUM(Z73*(J73+(J73*0/100)))</f>
        <v>0</v>
      </c>
      <c r="AB73" s="102"/>
      <c r="AC73" s="103"/>
      <c r="AD73" s="49"/>
      <c r="AE73" s="50"/>
      <c r="AF73" t="s" s="104">
        <f>IF(SUM(F73:U73)*'Cargoleria'!C32,SUM(F73:U73)*'Cargoleria'!C32,"")</f>
      </c>
      <c r="AG73" t="s" s="104">
        <f>IF(SUM(F73:U73)*'Cargoleria'!D32,SUM(F73:U73)*'Cargoleria'!D32,"")</f>
      </c>
      <c r="AH73" t="s" s="104">
        <f>IF(SUM(F73:U73)*'Cargoleria'!E32,SUM(F73:U73)*'Cargoleria'!E32,"")</f>
      </c>
      <c r="AI73" t="s" s="104">
        <f>IF(SUM(F73:U73)*'Cargoleria'!F32,SUM(F73:U73)*'Cargoleria'!F32,"")</f>
      </c>
      <c r="AJ73" t="s" s="104">
        <f>IF(SUM(F73:U73)*'Cargoleria'!G32,SUM(F73:U73)*'Cargoleria'!G32,"")</f>
      </c>
      <c r="AK73" t="s" s="104">
        <f>IF(SUM(F73:U73)*'Cargoleria'!H32,SUM(F73:U73)*'Cargoleria'!H32,"")</f>
      </c>
      <c r="AL73" t="s" s="104">
        <f>IF(SUM(F73:U73)*'Cargoleria'!I32,SUM(F73:U73)*'Cargoleria'!I32,"")</f>
      </c>
      <c r="AM73" t="s" s="104">
        <f>IF(SUM(F73:U73)*'Cargoleria'!J32,SUM(F73:U73)*'Cargoleria'!J32,"")</f>
      </c>
      <c r="AN73" t="s" s="104">
        <f>IF(SUM(F73:U73)*'Cargoleria'!K32,SUM(F73:U73)*'Cargoleria'!K32,"")</f>
      </c>
      <c r="AO73" t="s" s="104">
        <f>IF(SUM(F73:U73)*'Cargoleria'!L32,SUM(F73:U73)*'Cargoleria'!L32,"")</f>
      </c>
      <c r="AP73" t="s" s="104">
        <f>IF(SUM(F73:U73)*'Cargoleria'!M32,SUM(F73:U73)*'Cargoleria'!M32,"")</f>
      </c>
      <c r="AQ73" t="s" s="104">
        <f>IF(SUM(F73:U73)*'Cargoleria'!N32,SUM(F73:U73)*'Cargoleria'!N32,"")</f>
      </c>
      <c r="AR73" t="s" s="104">
        <f>IF(SUM(F73:U73)*'Cargoleria'!O32,SUM(F73:U73)*'Cargoleria'!O32,"")</f>
      </c>
      <c r="AS73" t="s" s="104">
        <f>IF(SUM(F73:U73)*'Cargoleria'!P32,SUM(F73:U73)*'Cargoleria'!P32,"")</f>
      </c>
      <c r="AT73" t="s" s="104">
        <f>IF(SUM(F73:U73)*'Cargoleria'!Q32,SUM(F73:U73)*'Cargoleria'!Q32,"")</f>
      </c>
      <c r="AU73" s="49"/>
    </row>
    <row r="74" ht="18" customHeight="1">
      <c r="A74" t="s" s="76">
        <v>163</v>
      </c>
      <c r="B74" s="77"/>
      <c r="C74" s="77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  <c r="S74" s="78"/>
      <c r="T74" s="78"/>
      <c r="U74" s="78"/>
      <c r="V74" s="79"/>
      <c r="W74" s="79"/>
      <c r="X74" s="80"/>
      <c r="Y74" s="78"/>
      <c r="Z74" s="78"/>
      <c r="AA74" s="78"/>
      <c r="AB74" s="81"/>
      <c r="AC74" s="81"/>
      <c r="AD74" s="53"/>
      <c r="AE74" s="50"/>
      <c r="AF74" t="s" s="82">
        <v>48</v>
      </c>
      <c r="AG74" s="122">
        <v>40</v>
      </c>
      <c r="AH74" s="122">
        <v>50</v>
      </c>
      <c r="AI74" s="122">
        <v>60</v>
      </c>
      <c r="AJ74" s="122">
        <v>70</v>
      </c>
      <c r="AK74" s="122">
        <v>80</v>
      </c>
      <c r="AL74" s="122">
        <v>90</v>
      </c>
      <c r="AM74" s="122">
        <v>100</v>
      </c>
      <c r="AN74" s="122">
        <v>110</v>
      </c>
      <c r="AO74" s="122">
        <v>120</v>
      </c>
      <c r="AP74" s="122">
        <v>140</v>
      </c>
      <c r="AQ74" s="122">
        <v>160</v>
      </c>
      <c r="AR74" s="122">
        <v>180</v>
      </c>
      <c r="AS74" s="122">
        <v>200</v>
      </c>
      <c r="AT74" s="122">
        <v>200</v>
      </c>
      <c r="AU74" s="49"/>
    </row>
    <row r="75" ht="13.65" customHeight="1">
      <c r="A75" t="s" s="119">
        <v>164</v>
      </c>
      <c r="B75" t="s" s="84">
        <v>64</v>
      </c>
      <c r="C75" t="s" s="107">
        <v>71</v>
      </c>
      <c r="D75" s="108"/>
      <c r="E75" t="s" s="109">
        <v>119</v>
      </c>
      <c r="F75" s="88"/>
      <c r="G75" s="110"/>
      <c r="H75" s="90"/>
      <c r="I75" s="91"/>
      <c r="J75" s="111"/>
      <c r="K75" s="92"/>
      <c r="L75" s="93"/>
      <c r="M75" s="97"/>
      <c r="N75" s="112"/>
      <c r="O75" s="94"/>
      <c r="P75" s="113"/>
      <c r="Q75" s="114"/>
      <c r="R75" s="91"/>
      <c r="S75" s="95"/>
      <c r="T75" s="96"/>
      <c r="U75" s="97"/>
      <c r="V75" s="98">
        <v>1</v>
      </c>
      <c r="W75" t="s" s="99">
        <f>IF((F75*V75)+(G75*V75)+(H75*V75)+(I75*V75)+(J75*V75)+(K75*V75)+(L75*V75)+(M75*V75)+(N75*V75)+(O75*V75)+(T75*V75)+(P75*V75)+(Q75*V75)+(R75*V75)+(U75*V75),(F75*V75)+(G75*V75)+(H75*V75)+(I75*V75)+(J75*V75)+(K75*V75)+(L75*V75)+(M75*V75)+(N75*V75)+(O75*V75)+(T75*V75)+(P75*V75)+(Q75*V75)+(R75*V75)+(U75*V75),"")</f>
      </c>
      <c r="X75" s="100">
        <v>0.87</v>
      </c>
      <c r="Y75" t="s" s="99">
        <f>IF((F75*X75)+(G75*X75)+(H75*X75)+(I75*X75)+(J75*X75)+(K75*X75)+(L75*X75)+(M75*X75)+(N75*X75)+(O75*X75)+(P75*X75)+(Q75*X75)+(R75*X75)+(T75*X75)+(U75*X75),(F75*X75)+(G75*X75)+(H75*X75)+(I75*X75)+(J75*X75)+(K75*X75)+(L75*X75)+(M75*X75)+(N75*X75)+(O75*X75)+(P75*X75)+(S75*X75)+(Q75*X75)+(R75*X75)+(T75*X75)+(U75*X75),"")</f>
      </c>
      <c r="Z75" s="101">
        <v>20.4567836734694</v>
      </c>
      <c r="AA75" s="101">
        <f>SUM(Z75*(F75+(F75*0/100)))+SUM(Z75*(G75+(G75*0/100)))+SUM(Z75*(H75+(H75*0/100)))+SUM(Z75*(I75+(I75*0/100)))+SUM(Z75*(K75+(K75*0/100)))+SUM(Z75*(L75+(L75*0/100)))+SUM(Z75*(M75+(M75*0/100)))+SUM(Z75*(N75+(N75*0/100)))+SUM(Z75*(O75+(O75*0/100)))+SUM(Z75*(P75+(P75*0/100)))+SUM(Z75*U75)+SUM(Z75*(Q75+(Q75*0/100)))+SUM(Z75*(R75+(R75*0/100)))+SUM(Z75*(T75+(T75*0/100)))+SUM(Z75*(S75+(S75*0/100)))+SUM(Z75*(J75+(J75*0/100)))</f>
        <v>0</v>
      </c>
      <c r="AB75" s="102"/>
      <c r="AC75" s="103"/>
      <c r="AD75" s="49"/>
      <c r="AE75" s="50"/>
      <c r="AF75" t="s" s="104">
        <f>IF(SUM(F75:U75)*'Cargoleria'!C31,SUM(F75:U75)*'Cargoleria'!C31,"")</f>
      </c>
      <c r="AG75" t="s" s="104">
        <f>IF(SUM(F75:U75)*'Cargoleria'!D31,SUM(F75:U75)*'Cargoleria'!D31,"")</f>
      </c>
      <c r="AH75" t="s" s="104">
        <f>IF(SUM(F75:U75)*'Cargoleria'!E31,SUM(F75:U75)*'Cargoleria'!E31,"")</f>
      </c>
      <c r="AI75" t="s" s="104">
        <f>IF(SUM(F75:U75)*'Cargoleria'!F31,SUM(F75:U75)*'Cargoleria'!F31,"")</f>
      </c>
      <c r="AJ75" t="s" s="104">
        <f>IF(SUM(F75:U75)*'Cargoleria'!G31,SUM(F75:U75)*'Cargoleria'!G31,"")</f>
      </c>
      <c r="AK75" t="s" s="104">
        <f>IF(SUM(F75:U75)*'Cargoleria'!H31,SUM(F75:U75)*'Cargoleria'!H31,"")</f>
      </c>
      <c r="AL75" t="s" s="104">
        <f>IF(SUM(F75:U75)*'Cargoleria'!I31,SUM(F75:U75)*'Cargoleria'!I31,"")</f>
      </c>
      <c r="AM75" t="s" s="104">
        <f>IF(SUM(F75:U75)*'Cargoleria'!J31,SUM(F75:U75)*'Cargoleria'!J31,"")</f>
      </c>
      <c r="AN75" t="s" s="104">
        <f>IF(SUM(F75:U75)*'Cargoleria'!K31,SUM(F75:U75)*'Cargoleria'!K31,"")</f>
      </c>
      <c r="AO75" t="s" s="104">
        <f>IF(SUM(F75:U75)*'Cargoleria'!L31,SUM(F75:U75)*'Cargoleria'!L31,"")</f>
      </c>
      <c r="AP75" t="s" s="104">
        <f>IF(SUM(F75:U75)*'Cargoleria'!M31,SUM(F75:U75)*'Cargoleria'!M31,"")</f>
      </c>
      <c r="AQ75" t="s" s="104">
        <f>IF(SUM(F75:U75)*'Cargoleria'!N31,SUM(F75:U75)*'Cargoleria'!N31,"")</f>
      </c>
      <c r="AR75" t="s" s="104">
        <f>IF(SUM(F75:U75)*'Cargoleria'!O31,SUM(F75:U75)*'Cargoleria'!O31,"")</f>
      </c>
      <c r="AS75" t="s" s="104">
        <f>IF(SUM(F75:U75)*'Cargoleria'!P31,SUM(F75:U75)*'Cargoleria'!P31,"")</f>
      </c>
      <c r="AT75" t="s" s="104">
        <f>IF(SUM(F75:U75)*'Cargoleria'!Q31,SUM(F75:U75)*'Cargoleria'!Q31,"")</f>
      </c>
      <c r="AU75" s="49"/>
    </row>
    <row r="76" ht="13.65" customHeight="1">
      <c r="A76" t="s" s="83">
        <v>165</v>
      </c>
      <c r="B76" t="s" s="84">
        <v>64</v>
      </c>
      <c r="C76" t="s" s="123">
        <v>166</v>
      </c>
      <c r="D76" s="108"/>
      <c r="E76" t="s" s="109">
        <v>76</v>
      </c>
      <c r="F76" s="89"/>
      <c r="G76" s="89"/>
      <c r="H76" s="89"/>
      <c r="I76" s="89"/>
      <c r="J76" s="89"/>
      <c r="K76" s="89"/>
      <c r="L76" s="89"/>
      <c r="M76" s="97"/>
      <c r="N76" s="112"/>
      <c r="O76" s="89"/>
      <c r="P76" s="89"/>
      <c r="Q76" s="89"/>
      <c r="R76" s="89"/>
      <c r="S76" s="89"/>
      <c r="T76" s="89"/>
      <c r="U76" s="97"/>
      <c r="V76" s="98">
        <v>10</v>
      </c>
      <c r="W76" t="s" s="99">
        <f>IF((F76*V76)+(G76*V76)+(H76*V76)+(I76*V76)+(J76*V76)+(K76*V76)+(L76*V76)+(M76*V76)+(N76*V76)+(O76*V76)+(T76*V76)+(P76*V76)+(Q76*V76)+(R76*V76)+(U76*V76),(F76*V76)+(G76*V76)+(H76*V76)+(I76*V76)+(J76*V76)+(K76*V76)+(L76*V76)+(M76*V76)+(N76*V76)+(O76*V76)+(T76*V76)+(P76*V76)+(Q76*V76)+(R76*V76)+(U76*V76),"")</f>
      </c>
      <c r="X76" s="100">
        <v>4.2</v>
      </c>
      <c r="Y76" t="s" s="99">
        <f>IF((F76*X76)+(G76*X76)+(H76*X76)+(I76*X76)+(J76*X76)+(K76*X76)+(L76*X76)+(M76*X76)+(N76*X76)+(O76*X76)+(P76*X76)+(Q76*X76)+(R76*X76)+(T76*X76)+(U76*X76),(F76*X76)+(G76*X76)+(H76*X76)+(I76*X76)+(J76*X76)+(K76*X76)+(L76*X76)+(M76*X76)+(N76*X76)+(O76*X76)+(P76*X76)+(S76*X76)+(Q76*X76)+(R76*X76)+(T76*X76)+(U76*X76),"")</f>
      </c>
      <c r="Z76" s="101">
        <v>69.4451428571429</v>
      </c>
      <c r="AA76" s="101">
        <f>SUM(Z76*(F76+(F76*0/100)))+SUM(Z76*(G76+(G76*0/100)))+SUM(Z76*(H76+(H76*0/100)))+SUM(Z76*(I76+(I76*0/100)))+SUM(Z76*(K76+(K76*0/100)))+SUM(Z76*(L76+(L76*0/100)))+SUM(Z76*(M76+(M76*0/100)))+SUM(Z76*(N76+(N76*0/100)))+SUM(Z76*(O76+(O76*0/100)))+SUM(Z76*(P76+(P76*0/100)))+SUM(Z76*U76)+SUM(Z76*(Q76+(Q76*0/100)))+SUM(Z76*(R76+(R76*0/100)))+SUM(Z76*(T76+(T76*0/100)))+SUM(Z76*(S76+(S76*0/100)))+SUM(Z76*(J76+(J76*0/100)))</f>
        <v>0</v>
      </c>
      <c r="AB76" s="102"/>
      <c r="AC76" s="103"/>
      <c r="AD76" s="49"/>
      <c r="AE76" s="50"/>
      <c r="AF76" s="98"/>
      <c r="AG76" s="98"/>
      <c r="AH76" s="98"/>
      <c r="AI76" s="98"/>
      <c r="AJ76" s="98"/>
      <c r="AK76" s="98"/>
      <c r="AL76" s="98"/>
      <c r="AM76" s="98"/>
      <c r="AN76" s="98"/>
      <c r="AO76" s="98"/>
      <c r="AP76" s="98"/>
      <c r="AQ76" s="98"/>
      <c r="AR76" s="98"/>
      <c r="AS76" s="98"/>
      <c r="AT76" s="98"/>
      <c r="AU76" s="49"/>
    </row>
    <row r="77" ht="18" customHeight="1">
      <c r="A77" t="s" s="76">
        <v>167</v>
      </c>
      <c r="B77" s="77"/>
      <c r="C77" s="77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  <c r="S77" s="78"/>
      <c r="T77" s="78"/>
      <c r="U77" s="78"/>
      <c r="V77" s="79"/>
      <c r="W77" s="79"/>
      <c r="X77" s="80"/>
      <c r="Y77" s="78"/>
      <c r="Z77" s="78"/>
      <c r="AA77" s="78"/>
      <c r="AB77" s="81"/>
      <c r="AC77" s="81"/>
      <c r="AD77" s="53"/>
      <c r="AE77" s="50"/>
      <c r="AF77" t="s" s="82">
        <v>48</v>
      </c>
      <c r="AG77" s="122">
        <v>40</v>
      </c>
      <c r="AH77" s="122">
        <v>50</v>
      </c>
      <c r="AI77" s="122">
        <v>60</v>
      </c>
      <c r="AJ77" s="122">
        <v>70</v>
      </c>
      <c r="AK77" s="122">
        <v>80</v>
      </c>
      <c r="AL77" s="122">
        <v>90</v>
      </c>
      <c r="AM77" s="122">
        <v>100</v>
      </c>
      <c r="AN77" s="122">
        <v>110</v>
      </c>
      <c r="AO77" s="122">
        <v>120</v>
      </c>
      <c r="AP77" s="122">
        <v>140</v>
      </c>
      <c r="AQ77" s="122">
        <v>160</v>
      </c>
      <c r="AR77" s="122">
        <v>180</v>
      </c>
      <c r="AS77" s="122">
        <v>200</v>
      </c>
      <c r="AT77" s="122">
        <v>200</v>
      </c>
      <c r="AU77" s="49"/>
    </row>
    <row r="78" ht="13.65" customHeight="1">
      <c r="A78" t="s" s="119">
        <v>168</v>
      </c>
      <c r="B78" t="s" s="84">
        <v>64</v>
      </c>
      <c r="C78" t="s" s="107">
        <v>71</v>
      </c>
      <c r="D78" s="108"/>
      <c r="E78" t="s" s="109">
        <v>95</v>
      </c>
      <c r="F78" s="88"/>
      <c r="G78" s="110"/>
      <c r="H78" s="90"/>
      <c r="I78" s="91"/>
      <c r="J78" s="111"/>
      <c r="K78" s="92"/>
      <c r="L78" s="93"/>
      <c r="M78" s="97"/>
      <c r="N78" s="112"/>
      <c r="O78" s="94"/>
      <c r="P78" s="113"/>
      <c r="Q78" s="114"/>
      <c r="R78" s="91"/>
      <c r="S78" s="95"/>
      <c r="T78" s="96"/>
      <c r="U78" s="97"/>
      <c r="V78" s="98">
        <v>10</v>
      </c>
      <c r="W78" t="s" s="99">
        <f>IF((F78*V78)+(G78*V78)+(H78*V78)+(I78*V78)+(J78*V78)+(K78*V78)+(L78*V78)+(M78*V78)+(N78*V78)+(O78*V78)+(T78*V78)+(P78*V78)+(Q78*V78)+(R78*V78)+(U78*V78),(F78*V78)+(G78*V78)+(H78*V78)+(I78*V78)+(J78*V78)+(K78*V78)+(L78*V78)+(M78*V78)+(N78*V78)+(O78*V78)+(T78*V78)+(P78*V78)+(Q78*V78)+(R78*V78)+(U78*V78),"")</f>
      </c>
      <c r="X78" s="100">
        <v>2.075</v>
      </c>
      <c r="Y78" t="s" s="99">
        <f>IF((F78*X78)+(G78*X78)+(H78*X78)+(I78*X78)+(J78*X78)+(K78*X78)+(L78*X78)+(M78*X78)+(N78*X78)+(O78*X78)+(P78*X78)+(Q78*X78)+(R78*X78)+(T78*X78)+(U78*X78),(F78*X78)+(G78*X78)+(H78*X78)+(I78*X78)+(J78*X78)+(K78*X78)+(L78*X78)+(M78*X78)+(N78*X78)+(O78*X78)+(P78*X78)+(S78*X78)+(Q78*X78)+(R78*X78)+(T78*X78)+(U78*X78),"")</f>
      </c>
      <c r="Z78" s="101">
        <v>44.2992979591837</v>
      </c>
      <c r="AA78" s="101">
        <f>SUM(Z78*(F78+(F78*0/100)))+SUM(Z78*(G78+(G78*0/100)))+SUM(Z78*(H78+(H78*0/100)))+SUM(Z78*(I78+(I78*0/100)))+SUM(Z78*(K78+(K78*0/100)))+SUM(Z78*(L78+(L78*0/100)))+SUM(Z78*(M78+(M78*0/100)))+SUM(Z78*(N78+(N78*0/100)))+SUM(Z78*(O78+(O78*0/100)))+SUM(Z78*(P78+(P78*0/100)))+SUM(Z78*U78)+SUM(Z78*(Q78+(Q78*0/100)))+SUM(Z78*(R78+(R78*0/100)))+SUM(Z78*(T78+(T78*0/100)))+SUM(Z78*(S78+(S78*0/100)))+SUM(Z78*(J78+(J78*0/100)))</f>
        <v>0</v>
      </c>
      <c r="AB78" s="102"/>
      <c r="AC78" s="103"/>
      <c r="AD78" s="49"/>
      <c r="AE78" s="50"/>
      <c r="AF78" t="s" s="104">
        <f>IF(SUM(F78:U78)*'Cargoleria'!C34,SUM(F78:U78)*'Cargoleria'!C34,"")</f>
      </c>
      <c r="AG78" t="s" s="104">
        <f>IF(SUM(F78:U78)*'Cargoleria'!D34,SUM(F78:U78)*'Cargoleria'!D34,"")</f>
      </c>
      <c r="AH78" t="s" s="104">
        <f>IF(SUM(F78:U78)*'Cargoleria'!E34,SUM(F78:U78)*'Cargoleria'!E34,"")</f>
      </c>
      <c r="AI78" t="s" s="104">
        <f>IF(SUM(F78:U78)*'Cargoleria'!F34,SUM(F78:U78)*'Cargoleria'!F34,"")</f>
      </c>
      <c r="AJ78" t="s" s="104">
        <f>IF(SUM(F78:U78)*'Cargoleria'!G34,SUM(F78:U78)*'Cargoleria'!G34,"")</f>
      </c>
      <c r="AK78" t="s" s="104">
        <f>IF(SUM(F78:U78)*'Cargoleria'!H34,SUM(F78:U78)*'Cargoleria'!H34,"")</f>
      </c>
      <c r="AL78" t="s" s="104">
        <f>IF(SUM(F78:U78)*'Cargoleria'!I34,SUM(F78:U78)*'Cargoleria'!I34,"")</f>
      </c>
      <c r="AM78" t="s" s="104">
        <f>IF(SUM(F78:U78)*'Cargoleria'!J34,SUM(F78:U78)*'Cargoleria'!J34,"")</f>
      </c>
      <c r="AN78" t="s" s="104">
        <f>IF(SUM(F78:U78)*'Cargoleria'!K34,SUM(F78:U78)*'Cargoleria'!K34,"")</f>
      </c>
      <c r="AO78" t="s" s="104">
        <f>IF(SUM(F78:U78)*'Cargoleria'!L34,SUM(F78:U78)*'Cargoleria'!L34,"")</f>
      </c>
      <c r="AP78" t="s" s="104">
        <f>IF(SUM(F78:U78)*'Cargoleria'!M34,SUM(F78:U78)*'Cargoleria'!M34,"")</f>
      </c>
      <c r="AQ78" t="s" s="104">
        <f>IF(SUM(F78:U78)*'Cargoleria'!N34,SUM(F78:U78)*'Cargoleria'!N34,"")</f>
      </c>
      <c r="AR78" t="s" s="104">
        <f>IF(SUM(F78:U78)*'Cargoleria'!O34,SUM(F78:U78)*'Cargoleria'!O34,"")</f>
      </c>
      <c r="AS78" t="s" s="104">
        <f>IF(SUM(F78:U78)*'Cargoleria'!P34,SUM(F78:U78)*'Cargoleria'!P34,"")</f>
      </c>
      <c r="AT78" t="s" s="104">
        <f>IF(SUM(F78:U78)*'Cargoleria'!Q34,SUM(F78:U78)*'Cargoleria'!Q34,"")</f>
      </c>
      <c r="AU78" s="49"/>
    </row>
    <row r="79" ht="13.65" customHeight="1">
      <c r="A79" t="s" s="83">
        <v>169</v>
      </c>
      <c r="B79" t="s" s="84">
        <v>64</v>
      </c>
      <c r="C79" t="s" s="107">
        <v>71</v>
      </c>
      <c r="D79" s="108"/>
      <c r="E79" t="s" s="109">
        <v>170</v>
      </c>
      <c r="F79" s="88"/>
      <c r="G79" s="110"/>
      <c r="H79" s="90"/>
      <c r="I79" s="91"/>
      <c r="J79" s="111"/>
      <c r="K79" s="92"/>
      <c r="L79" s="93"/>
      <c r="M79" s="97"/>
      <c r="N79" s="112"/>
      <c r="O79" s="94"/>
      <c r="P79" s="113"/>
      <c r="Q79" s="114"/>
      <c r="R79" s="91"/>
      <c r="S79" s="95"/>
      <c r="T79" s="96"/>
      <c r="U79" s="97"/>
      <c r="V79" s="98">
        <v>5</v>
      </c>
      <c r="W79" t="s" s="99">
        <f>IF((F79*V79)+(G79*V79)+(H79*V79)+(I79*V79)+(J79*V79)+(K79*V79)+(L79*V79)+(M79*V79)+(N79*V79)+(O79*V79)+(T79*V79)+(P79*V79)+(Q79*V79)+(R79*V79)+(U79*V79),(F79*V79)+(G79*V79)+(H79*V79)+(I79*V79)+(J79*V79)+(K79*V79)+(L79*V79)+(M79*V79)+(N79*V79)+(O79*V79)+(T79*V79)+(P79*V79)+(Q79*V79)+(R79*V79)+(U79*V79),"")</f>
      </c>
      <c r="X79" s="100">
        <v>5.1</v>
      </c>
      <c r="Y79" t="s" s="99">
        <f>IF((F79*X79)+(G79*X79)+(H79*X79)+(I79*X79)+(J79*X79)+(K79*X79)+(L79*X79)+(M79*X79)+(N79*X79)+(O79*X79)+(P79*X79)+(Q79*X79)+(R79*X79)+(T79*X79)+(U79*X79),(F79*X79)+(G79*X79)+(H79*X79)+(I79*X79)+(J79*X79)+(K79*X79)+(L79*X79)+(M79*X79)+(N79*X79)+(O79*X79)+(P79*X79)+(S79*X79)+(Q79*X79)+(R79*X79)+(T79*X79)+(U79*X79),"")</f>
      </c>
      <c r="Z79" s="101">
        <v>100.009612244898</v>
      </c>
      <c r="AA79" s="101">
        <f>SUM(Z79*(F79+(F79*0/100)))+SUM(Z79*(G79+(G79*0/100)))+SUM(Z79*(H79+(H79*0/100)))+SUM(Z79*(I79+(I79*0/100)))+SUM(Z79*(K79+(K79*0/100)))+SUM(Z79*(L79+(L79*0/100)))+SUM(Z79*(M79+(M79*0/100)))+SUM(Z79*(N79+(N79*0/100)))+SUM(Z79*(O79+(O79*0/100)))+SUM(Z79*(P79+(P79*0/100)))+SUM(Z79*U79)+SUM(Z79*(Q79+(Q79*0/100)))+SUM(Z79*(R79+(R79*0/100)))+SUM(Z79*(T79+(T79*0/100)))+SUM(Z79*(S79+(S79*0/100)))+SUM(Z79*(J79+(J79*0/100)))</f>
        <v>0</v>
      </c>
      <c r="AB79" s="102"/>
      <c r="AC79" s="103"/>
      <c r="AD79" s="49"/>
      <c r="AE79" s="50"/>
      <c r="AF79" t="s" s="104">
        <f>IF(SUM(F79:U79)*'Cargoleria'!C35,SUM(F79:U79)*'Cargoleria'!C35,"")</f>
      </c>
      <c r="AG79" t="s" s="104">
        <f>IF(SUM(F79:U79)*'Cargoleria'!D35,SUM(F79:U79)*'Cargoleria'!D35,"")</f>
      </c>
      <c r="AH79" t="s" s="104">
        <f>IF(SUM(F79:U79)*'Cargoleria'!E35,SUM(F79:U79)*'Cargoleria'!E35,"")</f>
      </c>
      <c r="AI79" t="s" s="104">
        <f>IF(SUM(F79:U79)*'Cargoleria'!F35,SUM(F79:U79)*'Cargoleria'!F35,"")</f>
      </c>
      <c r="AJ79" t="s" s="104">
        <f>IF(SUM(F79:U79)*'Cargoleria'!G35,SUM(F79:U79)*'Cargoleria'!G35,"")</f>
      </c>
      <c r="AK79" t="s" s="104">
        <f>IF(SUM(F79:U79)*'Cargoleria'!H35,SUM(F79:U79)*'Cargoleria'!H35,"")</f>
      </c>
      <c r="AL79" t="s" s="104">
        <f>IF(SUM(F79:U79)*'Cargoleria'!I35,SUM(F79:U79)*'Cargoleria'!I35,"")</f>
      </c>
      <c r="AM79" t="s" s="104">
        <f>IF(SUM(F79:U79)*'Cargoleria'!J35,SUM(F79:U79)*'Cargoleria'!J35,"")</f>
      </c>
      <c r="AN79" t="s" s="104">
        <f>IF(SUM(F79:U79)*'Cargoleria'!K35,SUM(F79:U79)*'Cargoleria'!K35,"")</f>
      </c>
      <c r="AO79" t="s" s="104">
        <f>IF(SUM(F79:U79)*'Cargoleria'!L35,SUM(F79:U79)*'Cargoleria'!L35,"")</f>
      </c>
      <c r="AP79" t="s" s="104">
        <f>IF(SUM(F79:U79)*'Cargoleria'!M35,SUM(F79:U79)*'Cargoleria'!M35,"")</f>
      </c>
      <c r="AQ79" t="s" s="104">
        <f>IF(SUM(F79:U79)*'Cargoleria'!N35,SUM(F79:U79)*'Cargoleria'!N35,"")</f>
      </c>
      <c r="AR79" t="s" s="104">
        <f>IF(SUM(F79:U79)*'Cargoleria'!O35,SUM(F79:U79)*'Cargoleria'!O35,"")</f>
      </c>
      <c r="AS79" t="s" s="104">
        <f>IF(SUM(F79:U79)*'Cargoleria'!P35,SUM(F79:U79)*'Cargoleria'!P35,"")</f>
      </c>
      <c r="AT79" t="s" s="104">
        <f>IF(SUM(F79:U79)*'Cargoleria'!Q35,SUM(F79:U79)*'Cargoleria'!Q35,"")</f>
      </c>
      <c r="AU79" s="49"/>
    </row>
    <row r="80" ht="13.65" customHeight="1">
      <c r="A80" t="s" s="119">
        <v>171</v>
      </c>
      <c r="B80" t="s" s="84">
        <v>64</v>
      </c>
      <c r="C80" t="s" s="107">
        <v>71</v>
      </c>
      <c r="D80" s="108"/>
      <c r="E80" t="s" s="124">
        <v>172</v>
      </c>
      <c r="F80" s="88"/>
      <c r="G80" s="110"/>
      <c r="H80" s="90"/>
      <c r="I80" s="91"/>
      <c r="J80" s="111"/>
      <c r="K80" s="92"/>
      <c r="L80" s="93"/>
      <c r="M80" s="97"/>
      <c r="N80" s="112"/>
      <c r="O80" s="94"/>
      <c r="P80" s="113"/>
      <c r="Q80" s="114"/>
      <c r="R80" s="91"/>
      <c r="S80" s="95"/>
      <c r="T80" s="96"/>
      <c r="U80" s="97"/>
      <c r="V80" s="98">
        <v>1</v>
      </c>
      <c r="W80" t="s" s="99">
        <f>IF((F80*V80)+(G80*V80)+(H80*V80)+(I80*V80)+(J80*V80)+(K80*V80)+(L80*V80)+(M80*V80)+(N80*V80)+(O80*V80)+(T80*V80)+(P80*V80)+(Q80*V80)+(R80*V80)+(U80*V80),(F80*V80)+(G80*V80)+(H80*V80)+(I80*V80)+(J80*V80)+(K80*V80)+(L80*V80)+(M80*V80)+(N80*V80)+(O80*V80)+(T80*V80)+(P80*V80)+(Q80*V80)+(R80*V80)+(U80*V80),"")</f>
      </c>
      <c r="X80" s="100">
        <v>1.13</v>
      </c>
      <c r="Y80" t="s" s="99">
        <f>IF((F80*X80)+(G80*X80)+(H80*X80)+(I80*X80)+(J80*X80)+(K80*X80)+(L80*X80)+(M80*X80)+(N80*X80)+(O80*X80)+(P80*X80)+(Q80*X80)+(R80*X80)+(T80*X80)+(U80*X80),(F80*X80)+(G80*X80)+(H80*X80)+(I80*X80)+(J80*X80)+(K80*X80)+(L80*X80)+(M80*X80)+(N80*X80)+(O80*X80)+(P80*X80)+(S80*X80)+(Q80*X80)+(R80*X80)+(T80*X80)+(U80*X80),"")</f>
      </c>
      <c r="Z80" s="101">
        <v>34.0174421768707</v>
      </c>
      <c r="AA80" s="101">
        <f>SUM(Z80*(F80+(F80*0/100)))+SUM(Z80*(G80+(G80*0/100)))+SUM(Z80*(H80+(H80*0/100)))+SUM(Z80*(I80+(I80*0/100)))+SUM(Z80*(K80+(K80*0/100)))+SUM(Z80*(L80+(L80*0/100)))+SUM(Z80*(M80+(M80*0/100)))+SUM(Z80*(N80+(N80*0/100)))+SUM(Z80*(O80+(O80*0/100)))+SUM(Z80*(P80+(P80*0/100)))+SUM(Z80*U80)+SUM(Z80*(Q80+(Q80*0/100)))+SUM(Z80*(R80+(R80*0/100)))+SUM(Z80*(T80+(T80*0/100)))+SUM(Z80*(S80+(S80*0/100)))+SUM(Z80*(J80+(J80*0/100)))</f>
        <v>0</v>
      </c>
      <c r="AB80" s="102"/>
      <c r="AC80" s="103"/>
      <c r="AD80" s="49"/>
      <c r="AE80" s="50"/>
      <c r="AF80" t="s" s="104">
        <f>IF(SUM(F80:U80)*'Cargoleria'!C36,SUM(F80:U80)*'Cargoleria'!C36,"")</f>
      </c>
      <c r="AG80" t="s" s="104">
        <f>IF(SUM(F80:U80)*'Cargoleria'!D36,SUM(F80:U80)*'Cargoleria'!D36,"")</f>
      </c>
      <c r="AH80" t="s" s="104">
        <f>IF(SUM(F80:U80)*'Cargoleria'!E36,SUM(F80:U80)*'Cargoleria'!E36,"")</f>
      </c>
      <c r="AI80" t="s" s="104">
        <f>IF(SUM(F80:U80)*'Cargoleria'!F36,SUM(F80:U80)*'Cargoleria'!F36,"")</f>
      </c>
      <c r="AJ80" t="s" s="104">
        <f>IF(SUM(F80:U80)*'Cargoleria'!G36,SUM(F80:U80)*'Cargoleria'!G36,"")</f>
      </c>
      <c r="AK80" t="s" s="104">
        <f>IF(SUM(F80:U80)*'Cargoleria'!H36,SUM(F80:U80)*'Cargoleria'!H36,"")</f>
      </c>
      <c r="AL80" t="s" s="104">
        <f>IF(SUM(F80:U80)*'Cargoleria'!I36,SUM(F80:U80)*'Cargoleria'!I36,"")</f>
      </c>
      <c r="AM80" t="s" s="104">
        <f>IF(SUM(F80:U80)*'Cargoleria'!J36,SUM(F80:U80)*'Cargoleria'!J36,"")</f>
      </c>
      <c r="AN80" t="s" s="104">
        <f>IF(SUM(F80:U80)*'Cargoleria'!K36,SUM(F80:U80)*'Cargoleria'!K36,"")</f>
      </c>
      <c r="AO80" t="s" s="104">
        <f>IF(SUM(F80:U80)*'Cargoleria'!L36,SUM(F80:U80)*'Cargoleria'!L36,"")</f>
      </c>
      <c r="AP80" t="s" s="104">
        <f>IF(SUM(F80:U80)*'Cargoleria'!M36,SUM(F80:U80)*'Cargoleria'!M36,"")</f>
      </c>
      <c r="AQ80" t="s" s="104">
        <f>IF(SUM(F80:U80)*'Cargoleria'!N36,SUM(F80:U80)*'Cargoleria'!N36,"")</f>
      </c>
      <c r="AR80" t="s" s="104">
        <f>IF(SUM(F80:U80)*'Cargoleria'!O36,SUM(F80:U80)*'Cargoleria'!O36,"")</f>
      </c>
      <c r="AS80" t="s" s="104">
        <f>IF(SUM(F80:U80)*'Cargoleria'!P36,SUM(F80:U80)*'Cargoleria'!P36,"")</f>
      </c>
      <c r="AT80" t="s" s="104">
        <f>IF(SUM(F80:U80)*'Cargoleria'!Q36,SUM(F80:U80)*'Cargoleria'!Q36,"")</f>
      </c>
      <c r="AU80" s="49"/>
    </row>
    <row r="81" ht="13.65" customHeight="1">
      <c r="A81" t="s" s="119">
        <v>173</v>
      </c>
      <c r="B81" t="s" s="84">
        <v>64</v>
      </c>
      <c r="C81" t="s" s="107">
        <v>71</v>
      </c>
      <c r="D81" s="108"/>
      <c r="E81" t="s" s="109">
        <v>174</v>
      </c>
      <c r="F81" s="88"/>
      <c r="G81" s="110"/>
      <c r="H81" s="90"/>
      <c r="I81" s="91"/>
      <c r="J81" s="111"/>
      <c r="K81" s="92"/>
      <c r="L81" s="93"/>
      <c r="M81" s="97"/>
      <c r="N81" s="112"/>
      <c r="O81" s="94"/>
      <c r="P81" s="113"/>
      <c r="Q81" s="114"/>
      <c r="R81" s="91"/>
      <c r="S81" s="95"/>
      <c r="T81" s="96"/>
      <c r="U81" s="97"/>
      <c r="V81" s="98">
        <v>5</v>
      </c>
      <c r="W81" t="s" s="99">
        <f>IF((F81*V81)+(G81*V81)+(H81*V81)+(I81*V81)+(J81*V81)+(K81*V81)+(L81*V81)+(M81*V81)+(N81*V81)+(O81*V81)+(T81*V81)+(P81*V81)+(Q81*V81)+(R81*V81)+(U81*V81),(F81*V81)+(G81*V81)+(H81*V81)+(I81*V81)+(J81*V81)+(K81*V81)+(L81*V81)+(M81*V81)+(N81*V81)+(O81*V81)+(T81*V81)+(P81*V81)+(Q81*V81)+(R81*V81)+(U81*V81),"")</f>
      </c>
      <c r="X81" s="100">
        <v>0.835</v>
      </c>
      <c r="Y81" t="s" s="99">
        <f>IF((F81*X81)+(G81*X81)+(H81*X81)+(I81*X81)+(J81*X81)+(K81*X81)+(L81*X81)+(M81*X81)+(N81*X81)+(O81*X81)+(P81*X81)+(Q81*X81)+(R81*X81)+(T81*X81)+(U81*X81),(F81*X81)+(G81*X81)+(H81*X81)+(I81*X81)+(J81*X81)+(K81*X81)+(L81*X81)+(M81*X81)+(N81*X81)+(O81*X81)+(P81*X81)+(S81*X81)+(Q81*X81)+(R81*X81)+(T81*X81)+(U81*X81),"")</f>
      </c>
      <c r="Z81" s="101">
        <v>21.1061170068027</v>
      </c>
      <c r="AA81" s="101">
        <f>SUM(Z81*(F81+(F81*0/100)))+SUM(Z81*(G81+(G81*0/100)))+SUM(Z81*(H81+(H81*0/100)))+SUM(Z81*(I81+(I81*0/100)))+SUM(Z81*(K81+(K81*0/100)))+SUM(Z81*(L81+(L81*0/100)))+SUM(Z81*(M81+(M81*0/100)))+SUM(Z81*(N81+(N81*0/100)))+SUM(Z81*(O81+(O81*0/100)))+SUM(Z81*(P81+(P81*0/100)))+SUM(Z81*U81)+SUM(Z81*(Q81+(Q81*0/100)))+SUM(Z81*(R81+(R81*0/100)))+SUM(Z81*(T81+(T81*0/100)))+SUM(Z81*(S81+(S81*0/100)))+SUM(Z81*(J81+(J81*0/100)))</f>
        <v>0</v>
      </c>
      <c r="AB81" s="102"/>
      <c r="AC81" s="103"/>
      <c r="AD81" s="49"/>
      <c r="AE81" s="50"/>
      <c r="AF81" t="s" s="104">
        <f>IF(SUM(F81:U81)*'Cargoleria'!C37,SUM(F81:U81)*'Cargoleria'!C37,"")</f>
      </c>
      <c r="AG81" t="s" s="104">
        <f>IF(SUM(F81:U81)*'Cargoleria'!D37,SUM(F81:U81)*'Cargoleria'!D37,"")</f>
      </c>
      <c r="AH81" t="s" s="104">
        <f>IF(SUM(F81:U81)*'Cargoleria'!E37,SUM(F81:U81)*'Cargoleria'!E37,"")</f>
      </c>
      <c r="AI81" t="s" s="104">
        <f>IF(SUM(F81:U81)*'Cargoleria'!F37,SUM(F81:U81)*'Cargoleria'!F37,"")</f>
      </c>
      <c r="AJ81" t="s" s="104">
        <f>IF(SUM(F81:U81)*'Cargoleria'!G37,SUM(F81:U81)*'Cargoleria'!G37,"")</f>
      </c>
      <c r="AK81" t="s" s="104">
        <f>IF(SUM(F81:U81)*'Cargoleria'!H37,SUM(F81:U81)*'Cargoleria'!H37,"")</f>
      </c>
      <c r="AL81" t="s" s="104">
        <f>IF(SUM(F81:U81)*'Cargoleria'!I37,SUM(F81:U81)*'Cargoleria'!I37,"")</f>
      </c>
      <c r="AM81" t="s" s="104">
        <f>IF(SUM(F81:U81)*'Cargoleria'!J37,SUM(F81:U81)*'Cargoleria'!J37,"")</f>
      </c>
      <c r="AN81" t="s" s="104">
        <f>IF(SUM(F81:U81)*'Cargoleria'!K37,SUM(F81:U81)*'Cargoleria'!K37,"")</f>
      </c>
      <c r="AO81" t="s" s="104">
        <f>IF(SUM(F81:U81)*'Cargoleria'!L37,SUM(F81:U81)*'Cargoleria'!L37,"")</f>
      </c>
      <c r="AP81" t="s" s="104">
        <f>IF(SUM(F81:U81)*'Cargoleria'!M37,SUM(F81:U81)*'Cargoleria'!M37,"")</f>
      </c>
      <c r="AQ81" t="s" s="104">
        <f>IF(SUM(F81:U81)*'Cargoleria'!N37,SUM(F81:U81)*'Cargoleria'!N37,"")</f>
      </c>
      <c r="AR81" t="s" s="104">
        <f>IF(SUM(F81:U81)*'Cargoleria'!O37,SUM(F81:U81)*'Cargoleria'!O37,"")</f>
      </c>
      <c r="AS81" t="s" s="104">
        <f>IF(SUM(F81:U81)*'Cargoleria'!P37,SUM(F81:U81)*'Cargoleria'!P37,"")</f>
      </c>
      <c r="AT81" t="s" s="104">
        <f>IF(SUM(F81:U81)*'Cargoleria'!Q37,SUM(F81:U81)*'Cargoleria'!Q37,"")</f>
      </c>
      <c r="AU81" s="49"/>
    </row>
    <row r="82" ht="13.65" customHeight="1">
      <c r="A82" t="s" s="119">
        <v>175</v>
      </c>
      <c r="B82" t="s" s="84">
        <v>64</v>
      </c>
      <c r="C82" t="s" s="107">
        <v>71</v>
      </c>
      <c r="D82" s="108"/>
      <c r="E82" t="s" s="109">
        <v>176</v>
      </c>
      <c r="F82" s="88"/>
      <c r="G82" s="110"/>
      <c r="H82" s="90"/>
      <c r="I82" s="91"/>
      <c r="J82" s="111"/>
      <c r="K82" s="92"/>
      <c r="L82" s="93"/>
      <c r="M82" s="97"/>
      <c r="N82" s="112"/>
      <c r="O82" s="94"/>
      <c r="P82" s="113"/>
      <c r="Q82" s="114"/>
      <c r="R82" s="91"/>
      <c r="S82" s="95"/>
      <c r="T82" s="96"/>
      <c r="U82" s="97"/>
      <c r="V82" s="98">
        <v>5</v>
      </c>
      <c r="W82" t="s" s="99">
        <f>IF((F82*V82)+(G82*V82)+(H82*V82)+(I82*V82)+(J82*V82)+(K82*V82)+(L82*V82)+(M82*V82)+(N82*V82)+(O82*V82)+(T82*V82)+(P82*V82)+(Q82*V82)+(R82*V82)+(U82*V82),(F82*V82)+(G82*V82)+(H82*V82)+(I82*V82)+(J82*V82)+(K82*V82)+(L82*V82)+(M82*V82)+(N82*V82)+(O82*V82)+(T82*V82)+(P82*V82)+(Q82*V82)+(R82*V82)+(U82*V82),"")</f>
      </c>
      <c r="X82" s="100">
        <v>1.2</v>
      </c>
      <c r="Y82" t="s" s="99">
        <f>IF((F82*X82)+(G82*X82)+(H82*X82)+(I82*X82)+(J82*X82)+(K82*X82)+(L82*X82)+(M82*X82)+(N82*X82)+(O82*X82)+(P82*X82)+(Q82*X82)+(R82*X82)+(T82*X82)+(U82*X82),(F82*X82)+(G82*X82)+(H82*X82)+(I82*X82)+(J82*X82)+(K82*X82)+(L82*X82)+(M82*X82)+(N82*X82)+(O82*X82)+(P82*X82)+(S82*X82)+(Q82*X82)+(R82*X82)+(T82*X82)+(U82*X82),"")</f>
      </c>
      <c r="Z82" s="101">
        <v>30.0191142857143</v>
      </c>
      <c r="AA82" s="101">
        <f>SUM(Z82*(F82+(F82*0/100)))+SUM(Z82*(G82+(G82*0/100)))+SUM(Z82*(H82+(H82*0/100)))+SUM(Z82*(I82+(I82*0/100)))+SUM(Z82*(K82+(K82*0/100)))+SUM(Z82*(L82+(L82*0/100)))+SUM(Z82*(M82+(M82*0/100)))+SUM(Z82*(N82+(N82*0/100)))+SUM(Z82*(O82+(O82*0/100)))+SUM(Z82*(P82+(P82*0/100)))+SUM(Z82*U82)+SUM(Z82*(Q82+(Q82*0/100)))+SUM(Z82*(R82+(R82*0/100)))+SUM(Z82*(T82+(T82*0/100)))+SUM(Z82*(S82+(S82*0/100)))+SUM(Z82*(J82+(J82*0/100)))</f>
        <v>0</v>
      </c>
      <c r="AB82" s="102"/>
      <c r="AC82" s="103"/>
      <c r="AD82" s="49"/>
      <c r="AE82" s="50"/>
      <c r="AF82" t="s" s="104">
        <f>IF(SUM(F82:U82)*'Cargoleria'!C38,SUM(F82:U82)*'Cargoleria'!C38,"")</f>
      </c>
      <c r="AG82" t="s" s="104">
        <f>IF(SUM(F82:U82)*'Cargoleria'!D38,SUM(F82:U82)*'Cargoleria'!D38,"")</f>
      </c>
      <c r="AH82" t="s" s="104">
        <f>IF(SUM(F82:U82)*'Cargoleria'!E38,SUM(F82:U82)*'Cargoleria'!E38,"")</f>
      </c>
      <c r="AI82" t="s" s="104">
        <f>IF(SUM(F82:U82)*'Cargoleria'!F38,SUM(F82:U82)*'Cargoleria'!F38,"")</f>
      </c>
      <c r="AJ82" t="s" s="104">
        <f>IF(SUM(F82:U82)*'Cargoleria'!G38,SUM(F82:U82)*'Cargoleria'!G38,"")</f>
      </c>
      <c r="AK82" t="s" s="104">
        <f>IF(SUM(F82:U82)*'Cargoleria'!H38,SUM(F82:U82)*'Cargoleria'!H38,"")</f>
      </c>
      <c r="AL82" t="s" s="104">
        <f>IF(SUM(F82:U82)*'Cargoleria'!I38,SUM(F82:U82)*'Cargoleria'!I38,"")</f>
      </c>
      <c r="AM82" t="s" s="104">
        <f>IF(SUM(F82:U82)*'Cargoleria'!J38,SUM(F82:U82)*'Cargoleria'!J38,"")</f>
      </c>
      <c r="AN82" t="s" s="104">
        <f>IF(SUM(F82:U82)*'Cargoleria'!K38,SUM(F82:U82)*'Cargoleria'!K38,"")</f>
      </c>
      <c r="AO82" t="s" s="104">
        <f>IF(SUM(F82:U82)*'Cargoleria'!L38,SUM(F82:U82)*'Cargoleria'!L38,"")</f>
      </c>
      <c r="AP82" t="s" s="104">
        <f>IF(SUM(F82:U82)*'Cargoleria'!M38,SUM(F82:U82)*'Cargoleria'!M38,"")</f>
      </c>
      <c r="AQ82" t="s" s="104">
        <f>IF(SUM(F82:U82)*'Cargoleria'!N38,SUM(F82:U82)*'Cargoleria'!N38,"")</f>
      </c>
      <c r="AR82" t="s" s="104">
        <f>IF(SUM(F82:U82)*'Cargoleria'!O38,SUM(F82:U82)*'Cargoleria'!O38,"")</f>
      </c>
      <c r="AS82" t="s" s="104">
        <f>IF(SUM(F82:U82)*'Cargoleria'!P38,SUM(F82:U82)*'Cargoleria'!P38,"")</f>
      </c>
      <c r="AT82" t="s" s="104">
        <f>IF(SUM(F82:U82)*'Cargoleria'!Q38,SUM(F82:U82)*'Cargoleria'!Q38,"")</f>
      </c>
      <c r="AU82" s="49"/>
    </row>
    <row r="83" ht="13.65" customHeight="1">
      <c r="A83" t="s" s="119">
        <v>177</v>
      </c>
      <c r="B83" t="s" s="84">
        <v>64</v>
      </c>
      <c r="C83" t="s" s="107">
        <v>71</v>
      </c>
      <c r="D83" s="108"/>
      <c r="E83" t="s" s="109">
        <v>178</v>
      </c>
      <c r="F83" s="88"/>
      <c r="G83" s="110"/>
      <c r="H83" s="90"/>
      <c r="I83" s="91"/>
      <c r="J83" s="111"/>
      <c r="K83" s="92"/>
      <c r="L83" s="93"/>
      <c r="M83" s="97"/>
      <c r="N83" s="112"/>
      <c r="O83" s="94"/>
      <c r="P83" s="113"/>
      <c r="Q83" s="114"/>
      <c r="R83" s="91"/>
      <c r="S83" s="95"/>
      <c r="T83" s="96"/>
      <c r="U83" s="97"/>
      <c r="V83" s="98">
        <v>7</v>
      </c>
      <c r="W83" t="s" s="99">
        <f>IF((F83*V83)+(G83*V83)+(H83*V83)+(I83*V83)+(J83*V83)+(K83*V83)+(L83*V83)+(M83*V83)+(N83*V83)+(O83*V83)+(T83*V83)+(P83*V83)+(Q83*V83)+(R83*V83)+(U83*V83),(F83*V83)+(G83*V83)+(H83*V83)+(I83*V83)+(J83*V83)+(K83*V83)+(L83*V83)+(M83*V83)+(N83*V83)+(O83*V83)+(T83*V83)+(P83*V83)+(Q83*V83)+(R83*V83)+(U83*V83),"")</f>
      </c>
      <c r="X83" s="100">
        <v>1.25</v>
      </c>
      <c r="Y83" t="s" s="99">
        <f>IF((F83*X83)+(G83*X83)+(H83*X83)+(I83*X83)+(J83*X83)+(K83*X83)+(L83*X83)+(M83*X83)+(N83*X83)+(O83*X83)+(P83*X83)+(Q83*X83)+(R83*X83)+(T83*X83)+(U83*X83),(F83*X83)+(G83*X83)+(H83*X83)+(I83*X83)+(J83*X83)+(K83*X83)+(L83*X83)+(M83*X83)+(N83*X83)+(O83*X83)+(P83*X83)+(S83*X83)+(Q83*X83)+(R83*X83)+(T83*X83)+(U83*X83),"")</f>
      </c>
      <c r="Z83" s="101">
        <v>31.0790911564626</v>
      </c>
      <c r="AA83" s="101">
        <f>SUM(Z83*(F83+(F83*0/100)))+SUM(Z83*(G83+(G83*0/100)))+SUM(Z83*(H83+(H83*0/100)))+SUM(Z83*(I83+(I83*0/100)))+SUM(Z83*(K83+(K83*0/100)))+SUM(Z83*(L83+(L83*0/100)))+SUM(Z83*(M83+(M83*0/100)))+SUM(Z83*(N83+(N83*0/100)))+SUM(Z83*(O83+(O83*0/100)))+SUM(Z83*(P83+(P83*0/100)))+SUM(Z83*U83)+SUM(Z83*(Q83+(Q83*0/100)))+SUM(Z83*(R83+(R83*0/100)))+SUM(Z83*(T83+(T83*0/100)))+SUM(Z83*(S83+(S83*0/100)))+SUM(Z83*(J83+(J83*0/100)))</f>
        <v>0</v>
      </c>
      <c r="AB83" s="102"/>
      <c r="AC83" s="103"/>
      <c r="AD83" s="49"/>
      <c r="AE83" s="50"/>
      <c r="AF83" t="s" s="104">
        <f>IF(SUM(F83:U83)*'Cargoleria'!C39,SUM(F83:U83)*'Cargoleria'!C39,"")</f>
      </c>
      <c r="AG83" t="s" s="104">
        <f>IF(SUM(F83:U83)*'Cargoleria'!D39,SUM(F83:U83)*'Cargoleria'!D39,"")</f>
      </c>
      <c r="AH83" t="s" s="104">
        <f>IF(SUM(F83:U83)*'Cargoleria'!E39,SUM(F83:U83)*'Cargoleria'!E39,"")</f>
      </c>
      <c r="AI83" t="s" s="104">
        <f>IF(SUM(F83:U83)*'Cargoleria'!F39,SUM(F83:U83)*'Cargoleria'!F39,"")</f>
      </c>
      <c r="AJ83" t="s" s="104">
        <f>IF(SUM(F83:U83)*'Cargoleria'!G39,SUM(F83:U83)*'Cargoleria'!G39,"")</f>
      </c>
      <c r="AK83" t="s" s="104">
        <f>IF(SUM(F83:U83)*'Cargoleria'!H39,SUM(F83:U83)*'Cargoleria'!H39,"")</f>
      </c>
      <c r="AL83" t="s" s="104">
        <f>IF(SUM(F83:U83)*'Cargoleria'!I39,SUM(F83:U83)*'Cargoleria'!I39,"")</f>
      </c>
      <c r="AM83" t="s" s="104">
        <f>IF(SUM(F83:U83)*'Cargoleria'!J39,SUM(F83:U83)*'Cargoleria'!J39,"")</f>
      </c>
      <c r="AN83" t="s" s="104">
        <f>IF(SUM(F83:U83)*'Cargoleria'!K39,SUM(F83:U83)*'Cargoleria'!K39,"")</f>
      </c>
      <c r="AO83" t="s" s="104">
        <f>IF(SUM(F83:U83)*'Cargoleria'!L39,SUM(F83:U83)*'Cargoleria'!L39,"")</f>
      </c>
      <c r="AP83" t="s" s="104">
        <f>IF(SUM(F83:U83)*'Cargoleria'!M39,SUM(F83:U83)*'Cargoleria'!M39,"")</f>
      </c>
      <c r="AQ83" t="s" s="104">
        <f>IF(SUM(F83:U83)*'Cargoleria'!N39,SUM(F83:U83)*'Cargoleria'!N39,"")</f>
      </c>
      <c r="AR83" t="s" s="104">
        <f>IF(SUM(F83:U83)*'Cargoleria'!O39,SUM(F83:U83)*'Cargoleria'!O39,"")</f>
      </c>
      <c r="AS83" t="s" s="104">
        <f>IF(SUM(F83:U83)*'Cargoleria'!P39,SUM(F83:U83)*'Cargoleria'!P39,"")</f>
      </c>
      <c r="AT83" t="s" s="104">
        <f>IF(SUM(F83:U83)*'Cargoleria'!Q39,SUM(F83:U83)*'Cargoleria'!Q39,"")</f>
      </c>
      <c r="AU83" s="49"/>
    </row>
    <row r="84" ht="13.65" customHeight="1">
      <c r="A84" t="s" s="119">
        <v>179</v>
      </c>
      <c r="B84" t="s" s="84">
        <v>64</v>
      </c>
      <c r="C84" t="s" s="107">
        <v>71</v>
      </c>
      <c r="D84" s="108"/>
      <c r="E84" t="s" s="109">
        <v>133</v>
      </c>
      <c r="F84" s="88"/>
      <c r="G84" s="110"/>
      <c r="H84" s="90"/>
      <c r="I84" s="91"/>
      <c r="J84" s="111"/>
      <c r="K84" s="92"/>
      <c r="L84" s="93"/>
      <c r="M84" s="97"/>
      <c r="N84" s="112"/>
      <c r="O84" s="94"/>
      <c r="P84" s="113"/>
      <c r="Q84" s="114"/>
      <c r="R84" s="91"/>
      <c r="S84" s="95"/>
      <c r="T84" s="96"/>
      <c r="U84" s="97"/>
      <c r="V84" s="98">
        <v>8</v>
      </c>
      <c r="W84" t="s" s="99">
        <f>IF((F84*V84)+(G84*V84)+(H84*V84)+(I84*V84)+(J84*V84)+(K84*V84)+(L84*V84)+(M84*V84)+(N84*V84)+(O84*V84)+(T84*V84)+(P84*V84)+(Q84*V84)+(R84*V84)+(U84*V84),(F84*V84)+(G84*V84)+(H84*V84)+(I84*V84)+(J84*V84)+(K84*V84)+(L84*V84)+(M84*V84)+(N84*V84)+(O84*V84)+(T84*V84)+(P84*V84)+(Q84*V84)+(R84*V84)+(U84*V84),"")</f>
      </c>
      <c r="X84" s="100">
        <v>2.048</v>
      </c>
      <c r="Y84" t="s" s="99">
        <f>IF((F84*X84)+(G84*X84)+(H84*X84)+(I84*X84)+(J84*X84)+(K84*X84)+(L84*X84)+(M84*X84)+(N84*X84)+(O84*X84)+(P84*X84)+(Q84*X84)+(R84*X84)+(T84*X84)+(U84*X84),(F84*X84)+(G84*X84)+(H84*X84)+(I84*X84)+(J84*X84)+(K84*X84)+(L84*X84)+(M84*X84)+(N84*X84)+(O84*X84)+(P84*X84)+(S84*X84)+(Q84*X84)+(R84*X84)+(T84*X84)+(U84*X84),"")</f>
      </c>
      <c r="Z84" s="101">
        <v>42.4564506122449</v>
      </c>
      <c r="AA84" s="101">
        <f>SUM(Z84*(F84+(F84*0/100)))+SUM(Z84*(G84+(G84*0/100)))+SUM(Z84*(H84+(H84*0/100)))+SUM(Z84*(I84+(I84*0/100)))+SUM(Z84*(K84+(K84*0/100)))+SUM(Z84*(L84+(L84*0/100)))+SUM(Z84*(M84+(M84*0/100)))+SUM(Z84*(N84+(N84*0/100)))+SUM(Z84*(O84+(O84*0/100)))+SUM(Z84*(P84+(P84*0/100)))+SUM(Z84*U84)+SUM(Z84*(Q84+(Q84*0/100)))+SUM(Z84*(R84+(R84*0/100)))+SUM(Z84*(T84+(T84*0/100)))+SUM(Z84*(S84+(S84*0/100)))+SUM(Z84*(J84+(J84*0/100)))</f>
        <v>0</v>
      </c>
      <c r="AB84" s="102"/>
      <c r="AC84" s="103"/>
      <c r="AD84" s="49"/>
      <c r="AE84" s="50"/>
      <c r="AF84" t="s" s="104">
        <f>IF(SUM(F84:U84)*'Cargoleria'!C41,SUM(F84:U84)*'Cargoleria'!C41,"")</f>
      </c>
      <c r="AG84" t="s" s="104">
        <f>IF(SUM(F84:U84)*'Cargoleria'!D41,SUM(F84:U84)*'Cargoleria'!D41,"")</f>
      </c>
      <c r="AH84" t="s" s="104">
        <f>IF(SUM(F84:U84)*'Cargoleria'!E41,SUM(F84:U84)*'Cargoleria'!E41,"")</f>
      </c>
      <c r="AI84" t="s" s="104">
        <f>IF(SUM(F84:U84)*'Cargoleria'!F41,SUM(F84:U84)*'Cargoleria'!F41,"")</f>
      </c>
      <c r="AJ84" t="s" s="104">
        <f>IF(SUM(F84:U84)*'Cargoleria'!G41,SUM(F84:U84)*'Cargoleria'!G41,"")</f>
      </c>
      <c r="AK84" t="s" s="104">
        <f>IF(SUM(F84:U84)*'Cargoleria'!H41,SUM(F84:U84)*'Cargoleria'!H41,"")</f>
      </c>
      <c r="AL84" t="s" s="104">
        <f>IF(SUM(F84:U84)*'Cargoleria'!I41,SUM(F84:U84)*'Cargoleria'!I41,"")</f>
      </c>
      <c r="AM84" t="s" s="104">
        <f>IF(SUM(F84:U84)*'Cargoleria'!J41,SUM(F84:U84)*'Cargoleria'!J41,"")</f>
      </c>
      <c r="AN84" t="s" s="104">
        <f>IF(SUM(F84:U84)*'Cargoleria'!K41,SUM(F84:U84)*'Cargoleria'!K41,"")</f>
      </c>
      <c r="AO84" t="s" s="104">
        <f>IF(SUM(F84:U84)*'Cargoleria'!L41,SUM(F84:U84)*'Cargoleria'!L41,"")</f>
      </c>
      <c r="AP84" t="s" s="104">
        <f>IF(SUM(F84:U84)*'Cargoleria'!M41,SUM(F84:U84)*'Cargoleria'!M41,"")</f>
      </c>
      <c r="AQ84" t="s" s="104">
        <f>IF(SUM(F84:U84)*'Cargoleria'!N41,SUM(F84:U84)*'Cargoleria'!N41,"")</f>
      </c>
      <c r="AR84" t="s" s="104">
        <f>IF(SUM(F84:U84)*'Cargoleria'!O41,SUM(F84:U84)*'Cargoleria'!O41,"")</f>
      </c>
      <c r="AS84" t="s" s="104">
        <f>IF(SUM(F84:U84)*'Cargoleria'!P41,SUM(F84:U84)*'Cargoleria'!P41,"")</f>
      </c>
      <c r="AT84" t="s" s="104">
        <f>IF(SUM(F84:U84)*'Cargoleria'!Q41,SUM(F84:U84)*'Cargoleria'!Q41,"")</f>
      </c>
      <c r="AU84" s="49"/>
    </row>
    <row r="85" ht="13.65" customHeight="1">
      <c r="A85" t="s" s="119">
        <v>180</v>
      </c>
      <c r="B85" t="s" s="84">
        <v>64</v>
      </c>
      <c r="C85" t="s" s="107">
        <v>71</v>
      </c>
      <c r="D85" s="108"/>
      <c r="E85" t="s" s="109">
        <v>181</v>
      </c>
      <c r="F85" s="88"/>
      <c r="G85" s="110"/>
      <c r="H85" s="90"/>
      <c r="I85" s="91"/>
      <c r="J85" s="111"/>
      <c r="K85" s="92"/>
      <c r="L85" s="93"/>
      <c r="M85" s="97"/>
      <c r="N85" s="112"/>
      <c r="O85" s="94"/>
      <c r="P85" s="113"/>
      <c r="Q85" s="114"/>
      <c r="R85" s="91"/>
      <c r="S85" s="95"/>
      <c r="T85" s="96"/>
      <c r="U85" s="97"/>
      <c r="V85" s="98">
        <v>15</v>
      </c>
      <c r="W85" t="s" s="99">
        <f>IF((F85*V85)+(G85*V85)+(H85*V85)+(I85*V85)+(J85*V85)+(K85*V85)+(L85*V85)+(M85*V85)+(N85*V85)+(O85*V85)+(T85*V85)+(P85*V85)+(Q85*V85)+(R85*V85)+(U85*V85),(F85*V85)+(G85*V85)+(H85*V85)+(I85*V85)+(J85*V85)+(K85*V85)+(L85*V85)+(M85*V85)+(N85*V85)+(O85*V85)+(T85*V85)+(P85*V85)+(Q85*V85)+(R85*V85)+(U85*V85),"")</f>
      </c>
      <c r="X85" s="100">
        <v>3.802</v>
      </c>
      <c r="Y85" t="s" s="99">
        <f>IF((F85*X85)+(G85*X85)+(H85*X85)+(I85*X85)+(J85*X85)+(K85*X85)+(L85*X85)+(M85*X85)+(N85*X85)+(O85*X85)+(P85*X85)+(Q85*X85)+(R85*X85)+(T85*X85)+(U85*X85),(F85*X85)+(G85*X85)+(H85*X85)+(I85*X85)+(J85*X85)+(K85*X85)+(L85*X85)+(M85*X85)+(N85*X85)+(O85*X85)+(P85*X85)+(S85*X85)+(Q85*X85)+(R85*X85)+(T85*X85)+(U85*X85),"")</f>
      </c>
      <c r="Z85" s="101">
        <v>77.59883265306119</v>
      </c>
      <c r="AA85" s="101">
        <f>SUM(Z85*(F85+(F85*0/100)))+SUM(Z85*(G85+(G85*0/100)))+SUM(Z85*(H85+(H85*0/100)))+SUM(Z85*(I85+(I85*0/100)))+SUM(Z85*(K85+(K85*0/100)))+SUM(Z85*(L85+(L85*0/100)))+SUM(Z85*(M85+(M85*0/100)))+SUM(Z85*(N85+(N85*0/100)))+SUM(Z85*(O85+(O85*0/100)))+SUM(Z85*(P85+(P85*0/100)))+SUM(Z85*U85)+SUM(Z85*(Q85+(Q85*0/100)))+SUM(Z85*(R85+(R85*0/100)))+SUM(Z85*(T85+(T85*0/100)))+SUM(Z85*(S85+(S85*0/100)))+SUM(Z85*(J85+(J85*0/100)))</f>
        <v>0</v>
      </c>
      <c r="AB85" s="102"/>
      <c r="AC85" s="103"/>
      <c r="AD85" s="49"/>
      <c r="AE85" s="50"/>
      <c r="AF85" t="s" s="104">
        <f>IF(SUM(F85:U85)*'Cargoleria'!C42,SUM(F85:U85)*'Cargoleria'!C42,"")</f>
      </c>
      <c r="AG85" t="s" s="104">
        <f>IF(SUM(F85:U85)*'Cargoleria'!D42,SUM(F85:U85)*'Cargoleria'!D42,"")</f>
      </c>
      <c r="AH85" t="s" s="104">
        <f>IF(SUM(F85:U85)*'Cargoleria'!E42,SUM(F85:U85)*'Cargoleria'!E42,"")</f>
      </c>
      <c r="AI85" t="s" s="104">
        <f>IF(SUM(F85:U85)*'Cargoleria'!F42,SUM(F85:U85)*'Cargoleria'!F42,"")</f>
      </c>
      <c r="AJ85" t="s" s="104">
        <f>IF(SUM(F85:U85)*'Cargoleria'!G42,SUM(F85:U85)*'Cargoleria'!G42,"")</f>
      </c>
      <c r="AK85" t="s" s="104">
        <f>IF(SUM(F85:U85)*'Cargoleria'!H42,SUM(F85:U85)*'Cargoleria'!H42,"")</f>
      </c>
      <c r="AL85" t="s" s="104">
        <f>IF(SUM(F85:U85)*'Cargoleria'!I42,SUM(F85:U85)*'Cargoleria'!I42,"")</f>
      </c>
      <c r="AM85" t="s" s="104">
        <f>IF(SUM(F85:U85)*'Cargoleria'!J42,SUM(F85:U85)*'Cargoleria'!J42,"")</f>
      </c>
      <c r="AN85" t="s" s="104">
        <f>IF(SUM(F85:U85)*'Cargoleria'!K42,SUM(F85:U85)*'Cargoleria'!K42,"")</f>
      </c>
      <c r="AO85" t="s" s="104">
        <f>IF(SUM(F85:U85)*'Cargoleria'!L42,SUM(F85:U85)*'Cargoleria'!L42,"")</f>
      </c>
      <c r="AP85" t="s" s="104">
        <f>IF(SUM(F85:U85)*'Cargoleria'!M42,SUM(F85:U85)*'Cargoleria'!M42,"")</f>
      </c>
      <c r="AQ85" t="s" s="104">
        <f>IF(SUM(F85:U85)*'Cargoleria'!N42,SUM(F85:U85)*'Cargoleria'!N42,"")</f>
      </c>
      <c r="AR85" t="s" s="104">
        <f>IF(SUM(F85:U85)*'Cargoleria'!O42,SUM(F85:U85)*'Cargoleria'!O42,"")</f>
      </c>
      <c r="AS85" t="s" s="104">
        <f>IF(SUM(F85:U85)*'Cargoleria'!P42,SUM(F85:U85)*'Cargoleria'!P42,"")</f>
      </c>
      <c r="AT85" t="s" s="104">
        <f>IF(SUM(F85:U85)*'Cargoleria'!Q42,SUM(F85:U85)*'Cargoleria'!Q42,"")</f>
      </c>
      <c r="AU85" s="49"/>
    </row>
    <row r="86" ht="13.65" customHeight="1">
      <c r="A86" t="s" s="83">
        <v>182</v>
      </c>
      <c r="B86" t="s" s="84">
        <v>64</v>
      </c>
      <c r="C86" t="s" s="107">
        <v>71</v>
      </c>
      <c r="D86" s="108"/>
      <c r="E86" t="s" s="109">
        <v>76</v>
      </c>
      <c r="F86" s="88"/>
      <c r="G86" s="110"/>
      <c r="H86" s="90"/>
      <c r="I86" s="91"/>
      <c r="J86" s="111"/>
      <c r="K86" s="92"/>
      <c r="L86" s="93"/>
      <c r="M86" s="97"/>
      <c r="N86" s="112"/>
      <c r="O86" s="94"/>
      <c r="P86" s="113"/>
      <c r="Q86" s="114"/>
      <c r="R86" s="91"/>
      <c r="S86" s="95"/>
      <c r="T86" s="96"/>
      <c r="U86" s="97"/>
      <c r="V86" s="98">
        <v>5</v>
      </c>
      <c r="W86" t="s" s="99">
        <f>IF((F86*V86)+(G86*V86)+(H86*V86)+(I86*V86)+(J86*V86)+(K86*V86)+(L86*V86)+(M86*V86)+(N86*V86)+(O86*V86)+(T86*V86)+(P86*V86)+(Q86*V86)+(R86*V86)+(U86*V86),(F86*V86)+(G86*V86)+(H86*V86)+(I86*V86)+(J86*V86)+(K86*V86)+(L86*V86)+(M86*V86)+(N86*V86)+(O86*V86)+(T86*V86)+(P86*V86)+(Q86*V86)+(R86*V86)+(U86*V86),"")</f>
      </c>
      <c r="X86" s="100">
        <v>2.1</v>
      </c>
      <c r="Y86" t="s" s="99">
        <f>IF((F86*X86)+(G86*X86)+(H86*X86)+(I86*X86)+(J86*X86)+(K86*X86)+(L86*X86)+(M86*X86)+(N86*X86)+(O86*X86)+(P86*X86)+(Q86*X86)+(R86*X86)+(T86*X86)+(U86*X86),(F86*X86)+(G86*X86)+(H86*X86)+(I86*X86)+(J86*X86)+(K86*X86)+(L86*X86)+(M86*X86)+(N86*X86)+(O86*X86)+(P86*X86)+(S86*X86)+(Q86*X86)+(R86*X86)+(T86*X86)+(U86*X86),"")</f>
      </c>
      <c r="Z86" s="101">
        <v>60.2614857142857</v>
      </c>
      <c r="AA86" s="101">
        <f>SUM(Z86*(F86+(F86*0/100)))+SUM(Z86*(G86+(G86*0/100)))+SUM(Z86*(H86+(H86*0/100)))+SUM(Z86*(I86+(I86*0/100)))+SUM(Z86*(K86+(K86*0/100)))+SUM(Z86*(L86+(L86*0/100)))+SUM(Z86*(M86+(M86*0/100)))+SUM(Z86*(N86+(N86*0/100)))+SUM(Z86*(O86+(O86*0/100)))+SUM(Z86*(P86+(P86*0/100)))+SUM(Z86*U86)+SUM(Z86*(Q86+(Q86*0/100)))+SUM(Z86*(R86+(R86*0/100)))+SUM(Z86*(T86+(T86*0/100)))+SUM(Z86*(S86+(S86*0/100)))+SUM(Z86*(J86+(J86*0/100)))</f>
        <v>0</v>
      </c>
      <c r="AB86" s="102"/>
      <c r="AC86" s="103"/>
      <c r="AD86" s="49"/>
      <c r="AE86" s="50"/>
      <c r="AF86" t="s" s="104">
        <f>IF(SUM(F86:U86)*'Cargoleria'!C43,SUM(F86:U86)*'Cargoleria'!C43,"")</f>
      </c>
      <c r="AG86" t="s" s="104">
        <f>IF(SUM(F86:U86)*'Cargoleria'!D43,SUM(F86:U86)*'Cargoleria'!D43,"")</f>
      </c>
      <c r="AH86" t="s" s="104">
        <f>IF(SUM(F86:U86)*'Cargoleria'!E43,SUM(F86:U86)*'Cargoleria'!E43,"")</f>
      </c>
      <c r="AI86" t="s" s="104">
        <f>IF(SUM(F86:U86)*'Cargoleria'!F43,SUM(F86:U86)*'Cargoleria'!F43,"")</f>
      </c>
      <c r="AJ86" t="s" s="104">
        <f>IF(SUM(F86:U86)*'Cargoleria'!G43,SUM(F86:U86)*'Cargoleria'!G43,"")</f>
      </c>
      <c r="AK86" t="s" s="104">
        <f>IF(SUM(F86:U86)*'Cargoleria'!H43,SUM(F86:U86)*'Cargoleria'!H43,"")</f>
      </c>
      <c r="AL86" t="s" s="104">
        <f>IF(SUM(F86:U86)*'Cargoleria'!I43,SUM(F86:U86)*'Cargoleria'!I43,"")</f>
      </c>
      <c r="AM86" t="s" s="104">
        <f>IF(SUM(F86:U86)*'Cargoleria'!J43,SUM(F86:U86)*'Cargoleria'!J43,"")</f>
      </c>
      <c r="AN86" t="s" s="104">
        <f>IF(SUM(F86:U86)*'Cargoleria'!K43,SUM(F86:U86)*'Cargoleria'!K43,"")</f>
      </c>
      <c r="AO86" t="s" s="104">
        <f>IF(SUM(F86:U86)*'Cargoleria'!L43,SUM(F86:U86)*'Cargoleria'!L43,"")</f>
      </c>
      <c r="AP86" t="s" s="104">
        <f>IF(SUM(F86:U86)*'Cargoleria'!M43,SUM(F86:U86)*'Cargoleria'!M43,"")</f>
      </c>
      <c r="AQ86" t="s" s="104">
        <f>IF(SUM(F86:U86)*'Cargoleria'!N43,SUM(F86:U86)*'Cargoleria'!N43,"")</f>
      </c>
      <c r="AR86" t="s" s="104">
        <f>IF(SUM(F86:U86)*'Cargoleria'!O43,SUM(F86:U86)*'Cargoleria'!O43,"")</f>
      </c>
      <c r="AS86" t="s" s="104">
        <f>IF(SUM(F86:U86)*'Cargoleria'!P43,SUM(F86:U86)*'Cargoleria'!P43,"")</f>
      </c>
      <c r="AT86" t="s" s="104">
        <f>IF(SUM(F86:U86)*'Cargoleria'!Q43,SUM(F86:U86)*'Cargoleria'!Q43,"")</f>
      </c>
      <c r="AU86" s="49"/>
    </row>
    <row r="87" ht="13.65" customHeight="1">
      <c r="A87" t="s" s="83">
        <v>183</v>
      </c>
      <c r="B87" t="s" s="84">
        <v>64</v>
      </c>
      <c r="C87" t="s" s="107">
        <v>71</v>
      </c>
      <c r="D87" s="108"/>
      <c r="E87" t="s" s="109">
        <v>184</v>
      </c>
      <c r="F87" s="88"/>
      <c r="G87" s="110"/>
      <c r="H87" s="90"/>
      <c r="I87" s="91"/>
      <c r="J87" s="111"/>
      <c r="K87" s="92"/>
      <c r="L87" s="93"/>
      <c r="M87" s="97"/>
      <c r="N87" s="112"/>
      <c r="O87" s="94"/>
      <c r="P87" s="113"/>
      <c r="Q87" s="114"/>
      <c r="R87" s="91"/>
      <c r="S87" s="95"/>
      <c r="T87" s="96"/>
      <c r="U87" s="97"/>
      <c r="V87" s="98">
        <v>5</v>
      </c>
      <c r="W87" t="s" s="99">
        <f>IF((F87*V87)+(G87*V87)+(H87*V87)+(I87*V87)+(J87*V87)+(K87*V87)+(L87*V87)+(M87*V87)+(N87*V87)+(O87*V87)+(T87*V87)+(P87*V87)+(Q87*V87)+(R87*V87)+(U87*V87),(F87*V87)+(G87*V87)+(H87*V87)+(I87*V87)+(J87*V87)+(K87*V87)+(L87*V87)+(M87*V87)+(N87*V87)+(O87*V87)+(T87*V87)+(P87*V87)+(Q87*V87)+(R87*V87)+(U87*V87),"")</f>
      </c>
      <c r="X87" s="100">
        <v>3.67</v>
      </c>
      <c r="Y87" t="s" s="99">
        <f>IF((F87*X87)+(G87*X87)+(H87*X87)+(I87*X87)+(J87*X87)+(K87*X87)+(L87*X87)+(M87*X87)+(N87*X87)+(O87*X87)+(P87*X87)+(Q87*X87)+(R87*X87)+(T87*X87)+(U87*X87),(F87*X87)+(G87*X87)+(H87*X87)+(I87*X87)+(J87*X87)+(K87*X87)+(L87*X87)+(M87*X87)+(N87*X87)+(O87*X87)+(P87*X87)+(S87*X87)+(Q87*X87)+(R87*X87)+(T87*X87)+(U87*X87),"")</f>
      </c>
      <c r="Z87" s="101">
        <v>75.49030530612249</v>
      </c>
      <c r="AA87" s="101">
        <f>SUM(Z87*(F87+(F87*0/100)))+SUM(Z87*(G87+(G87*0/100)))+SUM(Z87*(H87+(H87*0/100)))+SUM(Z87*(I87+(I87*0/100)))+SUM(Z87*(K87+(K87*0/100)))+SUM(Z87*(L87+(L87*0/100)))+SUM(Z87*(M87+(M87*0/100)))+SUM(Z87*(N87+(N87*0/100)))+SUM(Z87*(O87+(O87*0/100)))+SUM(Z87*(P87+(P87*0/100)))+SUM(Z87*U87)+SUM(Z87*(Q87+(Q87*0/100)))+SUM(Z87*(R87+(R87*0/100)))+SUM(Z87*(T87+(T87*0/100)))+SUM(Z87*(S87+(S87*0/100)))+SUM(Z87*(J87+(J87*0/100)))</f>
        <v>0</v>
      </c>
      <c r="AB87" s="102"/>
      <c r="AC87" s="103"/>
      <c r="AD87" s="49"/>
      <c r="AE87" s="50"/>
      <c r="AF87" t="s" s="104">
        <f>IF(SUM(F87:U87)*'Cargoleria'!C44,SUM(F87:U87)*'Cargoleria'!C44,"")</f>
      </c>
      <c r="AG87" t="s" s="104">
        <f>IF(SUM(F87:U87)*'Cargoleria'!D44,SUM(F87:U87)*'Cargoleria'!D44,"")</f>
      </c>
      <c r="AH87" t="s" s="104">
        <f>IF(SUM(F87:U87)*'Cargoleria'!E44,SUM(F87:U87)*'Cargoleria'!E44,"")</f>
      </c>
      <c r="AI87" t="s" s="104">
        <f>IF(SUM(F87:U87)*'Cargoleria'!F44,SUM(F87:U87)*'Cargoleria'!F44,"")</f>
      </c>
      <c r="AJ87" t="s" s="104">
        <f>IF(SUM(F87:U87)*'Cargoleria'!G44,SUM(F87:U87)*'Cargoleria'!G44,"")</f>
      </c>
      <c r="AK87" t="s" s="104">
        <f>IF(SUM(F87:U87)*'Cargoleria'!H44,SUM(F87:U87)*'Cargoleria'!H44,"")</f>
      </c>
      <c r="AL87" t="s" s="104">
        <f>IF(SUM(F87:U87)*'Cargoleria'!I44,SUM(F87:U87)*'Cargoleria'!I44,"")</f>
      </c>
      <c r="AM87" t="s" s="104">
        <f>IF(SUM(F87:U87)*'Cargoleria'!J44,SUM(F87:U87)*'Cargoleria'!J44,"")</f>
      </c>
      <c r="AN87" t="s" s="104">
        <f>IF(SUM(F87:U87)*'Cargoleria'!K44,SUM(F87:U87)*'Cargoleria'!K44,"")</f>
      </c>
      <c r="AO87" t="s" s="104">
        <f>IF(SUM(F87:U87)*'Cargoleria'!L44,SUM(F87:U87)*'Cargoleria'!L44,"")</f>
      </c>
      <c r="AP87" t="s" s="104">
        <f>IF(SUM(F87:U87)*'Cargoleria'!M44,SUM(F87:U87)*'Cargoleria'!M44,"")</f>
      </c>
      <c r="AQ87" t="s" s="104">
        <f>IF(SUM(F87:U87)*'Cargoleria'!N44,SUM(F87:U87)*'Cargoleria'!N44,"")</f>
      </c>
      <c r="AR87" t="s" s="104">
        <f>IF(SUM(F87:U87)*'Cargoleria'!O44,SUM(F87:U87)*'Cargoleria'!O44,"")</f>
      </c>
      <c r="AS87" t="s" s="104">
        <f>IF(SUM(F87:U87)*'Cargoleria'!P44,SUM(F87:U87)*'Cargoleria'!P44,"")</f>
      </c>
      <c r="AT87" t="s" s="104">
        <f>IF(SUM(F87:U87)*'Cargoleria'!Q44,SUM(F87:U87)*'Cargoleria'!Q44,"")</f>
      </c>
      <c r="AU87" s="49"/>
    </row>
    <row r="88" ht="13.65" customHeight="1">
      <c r="A88" t="s" s="119">
        <v>185</v>
      </c>
      <c r="B88" t="s" s="84">
        <v>64</v>
      </c>
      <c r="C88" t="s" s="107">
        <v>71</v>
      </c>
      <c r="D88" s="108"/>
      <c r="E88" t="s" s="124">
        <v>186</v>
      </c>
      <c r="F88" s="88"/>
      <c r="G88" s="110"/>
      <c r="H88" s="90"/>
      <c r="I88" s="91"/>
      <c r="J88" s="111"/>
      <c r="K88" s="92"/>
      <c r="L88" s="93"/>
      <c r="M88" s="97"/>
      <c r="N88" s="112"/>
      <c r="O88" s="94"/>
      <c r="P88" s="113"/>
      <c r="Q88" s="114"/>
      <c r="R88" s="91"/>
      <c r="S88" s="95"/>
      <c r="T88" s="96"/>
      <c r="U88" s="97"/>
      <c r="V88" s="98">
        <v>1</v>
      </c>
      <c r="W88" t="s" s="99">
        <f>IF((F88*V88)+(G88*V88)+(H88*V88)+(I88*V88)+(J88*V88)+(K88*V88)+(L88*V88)+(M88*V88)+(N88*V88)+(O88*V88)+(T88*V88)+(P88*V88)+(Q88*V88)+(R88*V88)+(U88*V88),(F88*V88)+(G88*V88)+(H88*V88)+(I88*V88)+(J88*V88)+(K88*V88)+(L88*V88)+(M88*V88)+(N88*V88)+(O88*V88)+(T88*V88)+(P88*V88)+(Q88*V88)+(R88*V88)+(U88*V88),"")</f>
      </c>
      <c r="X88" s="100">
        <v>1.17</v>
      </c>
      <c r="Y88" t="s" s="99">
        <f>IF((F88*X88)+(G88*X88)+(H88*X88)+(I88*X88)+(J88*X88)+(K88*X88)+(L88*X88)+(M88*X88)+(N88*X88)+(O88*X88)+(P88*X88)+(Q88*X88)+(R88*X88)+(T88*X88)+(U88*X88),(F88*X88)+(G88*X88)+(H88*X88)+(I88*X88)+(J88*X88)+(K88*X88)+(L88*X88)+(M88*X88)+(N88*X88)+(O88*X88)+(P88*X88)+(S88*X88)+(Q88*X88)+(R88*X88)+(T88*X88)+(U88*X88),"")</f>
      </c>
      <c r="Z88" s="101">
        <v>34.2348979591837</v>
      </c>
      <c r="AA88" s="101">
        <f>SUM(Z88*(F88+(F88*0/100)))+SUM(Z88*(G88+(G88*0/100)))+SUM(Z88*(H88+(H88*0/100)))+SUM(Z88*(I88+(I88*0/100)))+SUM(Z88*(K88+(K88*0/100)))+SUM(Z88*(L88+(L88*0/100)))+SUM(Z88*(M88+(M88*0/100)))+SUM(Z88*(N88+(N88*0/100)))+SUM(Z88*(O88+(O88*0/100)))+SUM(Z88*(P88+(P88*0/100)))+SUM(Z88*U88)+SUM(Z88*(Q88+(Q88*0/100)))+SUM(Z88*(R88+(R88*0/100)))+SUM(Z88*(T88+(T88*0/100)))+SUM(Z88*(S88+(S88*0/100)))+SUM(Z88*(J88+(J88*0/100)))</f>
        <v>0</v>
      </c>
      <c r="AB88" s="102"/>
      <c r="AC88" s="103"/>
      <c r="AD88" s="49"/>
      <c r="AE88" s="50"/>
      <c r="AF88" t="s" s="104">
        <f>IF(SUM(F88:U88)*'Cargoleria'!C45,SUM(F88:U88)*'Cargoleria'!C45,"")</f>
      </c>
      <c r="AG88" t="s" s="104">
        <f>IF(SUM(F88:U88)*'Cargoleria'!D45,SUM(F88:U88)*'Cargoleria'!D45,"")</f>
      </c>
      <c r="AH88" t="s" s="104">
        <f>IF(SUM(F88:U88)*'Cargoleria'!E45,SUM(F88:U88)*'Cargoleria'!E45,"")</f>
      </c>
      <c r="AI88" t="s" s="104">
        <f>IF(SUM(F88:U88)*'Cargoleria'!F45,SUM(F88:U88)*'Cargoleria'!F45,"")</f>
      </c>
      <c r="AJ88" t="s" s="104">
        <f>IF(SUM(F88:U88)*'Cargoleria'!G45,SUM(F88:U88)*'Cargoleria'!G45,"")</f>
      </c>
      <c r="AK88" t="s" s="104">
        <f>IF(SUM(F88:U88)*'Cargoleria'!H45,SUM(F88:U88)*'Cargoleria'!H45,"")</f>
      </c>
      <c r="AL88" t="s" s="104">
        <f>IF(SUM(F88:U88)*'Cargoleria'!I45,SUM(F88:U88)*'Cargoleria'!I45,"")</f>
      </c>
      <c r="AM88" t="s" s="104">
        <f>IF(SUM(F88:U88)*'Cargoleria'!J45,SUM(F88:U88)*'Cargoleria'!J45,"")</f>
      </c>
      <c r="AN88" t="s" s="104">
        <f>IF(SUM(F88:U88)*'Cargoleria'!K45,SUM(F88:U88)*'Cargoleria'!K45,"")</f>
      </c>
      <c r="AO88" t="s" s="104">
        <f>IF(SUM(F88:U88)*'Cargoleria'!L45,SUM(F88:U88)*'Cargoleria'!L45,"")</f>
      </c>
      <c r="AP88" t="s" s="104">
        <f>IF(SUM(F88:U88)*'Cargoleria'!M45,SUM(F88:U88)*'Cargoleria'!M45,"")</f>
      </c>
      <c r="AQ88" t="s" s="104">
        <f>IF(SUM(F88:U88)*'Cargoleria'!N45,SUM(F88:U88)*'Cargoleria'!N45,"")</f>
      </c>
      <c r="AR88" t="s" s="104">
        <f>IF(SUM(F88:U88)*'Cargoleria'!O45,SUM(F88:U88)*'Cargoleria'!O45,"")</f>
      </c>
      <c r="AS88" t="s" s="104">
        <f>IF(SUM(F88:U88)*'Cargoleria'!P45,SUM(F88:U88)*'Cargoleria'!P45,"")</f>
      </c>
      <c r="AT88" t="s" s="104">
        <f>IF(SUM(F88:U88)*'Cargoleria'!Q45,SUM(F88:U88)*'Cargoleria'!Q45,"")</f>
      </c>
      <c r="AU88" s="49"/>
    </row>
    <row r="89" ht="13.65" customHeight="1">
      <c r="A89" t="s" s="83">
        <v>187</v>
      </c>
      <c r="B89" t="s" s="84">
        <v>64</v>
      </c>
      <c r="C89" t="s" s="107">
        <v>71</v>
      </c>
      <c r="D89" s="108"/>
      <c r="E89" t="s" s="109">
        <v>66</v>
      </c>
      <c r="F89" s="88"/>
      <c r="G89" s="110"/>
      <c r="H89" s="90"/>
      <c r="I89" s="91"/>
      <c r="J89" s="111"/>
      <c r="K89" s="92"/>
      <c r="L89" s="93"/>
      <c r="M89" s="97"/>
      <c r="N89" s="112"/>
      <c r="O89" s="94"/>
      <c r="P89" s="113"/>
      <c r="Q89" s="114"/>
      <c r="R89" s="91"/>
      <c r="S89" s="95"/>
      <c r="T89" s="96"/>
      <c r="U89" s="97"/>
      <c r="V89" s="98">
        <v>10</v>
      </c>
      <c r="W89" t="s" s="99">
        <f>IF((F89*V89)+(G89*V89)+(H89*V89)+(I89*V89)+(J89*V89)+(K89*V89)+(L89*V89)+(M89*V89)+(N89*V89)+(O89*V89)+(T89*V89)+(P89*V89)+(Q89*V89)+(R89*V89)+(U89*V89),(F89*V89)+(G89*V89)+(H89*V89)+(I89*V89)+(J89*V89)+(K89*V89)+(L89*V89)+(M89*V89)+(N89*V89)+(O89*V89)+(T89*V89)+(P89*V89)+(Q89*V89)+(R89*V89)+(U89*V89),"")</f>
      </c>
      <c r="X89" s="100">
        <v>4.2</v>
      </c>
      <c r="Y89" t="s" s="99">
        <f>IF((F89*X89)+(G89*X89)+(H89*X89)+(I89*X89)+(J89*X89)+(K89*X89)+(L89*X89)+(M89*X89)+(N89*X89)+(O89*X89)+(P89*X89)+(Q89*X89)+(R89*X89)+(T89*X89)+(U89*X89),(F89*X89)+(G89*X89)+(H89*X89)+(I89*X89)+(J89*X89)+(K89*X89)+(L89*X89)+(M89*X89)+(N89*X89)+(O89*X89)+(P89*X89)+(S89*X89)+(Q89*X89)+(R89*X89)+(T89*X89)+(U89*X89),"")</f>
      </c>
      <c r="Z89" s="101">
        <v>83.2872171428572</v>
      </c>
      <c r="AA89" s="101">
        <f>SUM(Z89*(F89+(F89*0/100)))+SUM(Z89*(G89+(G89*0/100)))+SUM(Z89*(H89+(H89*0/100)))+SUM(Z89*(I89+(I89*0/100)))+SUM(Z89*(K89+(K89*0/100)))+SUM(Z89*(L89+(L89*0/100)))+SUM(Z89*(M89+(M89*0/100)))+SUM(Z89*(N89+(N89*0/100)))+SUM(Z89*(O89+(O89*0/100)))+SUM(Z89*(P89+(P89*0/100)))+SUM(Z89*U89)+SUM(Z89*(Q89+(Q89*0/100)))+SUM(Z89*(R89+(R89*0/100)))+SUM(Z89*(T89+(T89*0/100)))+SUM(Z89*(S89+(S89*0/100)))+SUM(Z89*(J89+(J89*0/100)))</f>
        <v>0</v>
      </c>
      <c r="AB89" s="102"/>
      <c r="AC89" s="103"/>
      <c r="AD89" s="49"/>
      <c r="AE89" s="50"/>
      <c r="AF89" t="s" s="104">
        <f>IF(SUM(F89:U89)*'Cargoleria'!C46,SUM(F89:U89)*'Cargoleria'!C46,"")</f>
      </c>
      <c r="AG89" t="s" s="104">
        <f>IF(SUM(F89:U89)*'Cargoleria'!D46,SUM(F89:U89)*'Cargoleria'!D46,"")</f>
      </c>
      <c r="AH89" t="s" s="104">
        <f>IF(SUM(F89:U89)*'Cargoleria'!E46,SUM(F89:U89)*'Cargoleria'!E46,"")</f>
      </c>
      <c r="AI89" t="s" s="104">
        <f>IF(SUM(F89:U89)*'Cargoleria'!F46,SUM(F89:U89)*'Cargoleria'!F46,"")</f>
      </c>
      <c r="AJ89" t="s" s="104">
        <f>IF(SUM(F89:U89)*'Cargoleria'!G46,SUM(F89:U89)*'Cargoleria'!G46,"")</f>
      </c>
      <c r="AK89" t="s" s="104">
        <f>IF(SUM(F89:U89)*'Cargoleria'!H46,SUM(F89:U89)*'Cargoleria'!H46,"")</f>
      </c>
      <c r="AL89" t="s" s="104">
        <f>IF(SUM(F89:U89)*'Cargoleria'!I46,SUM(F89:U89)*'Cargoleria'!I46,"")</f>
      </c>
      <c r="AM89" t="s" s="104">
        <f>IF(SUM(F89:U89)*'Cargoleria'!J46,SUM(F89:U89)*'Cargoleria'!J46,"")</f>
      </c>
      <c r="AN89" t="s" s="104">
        <f>IF(SUM(F89:U89)*'Cargoleria'!K46,SUM(F89:U89)*'Cargoleria'!K46,"")</f>
      </c>
      <c r="AO89" t="s" s="104">
        <f>IF(SUM(F89:U89)*'Cargoleria'!L46,SUM(F89:U89)*'Cargoleria'!L46,"")</f>
      </c>
      <c r="AP89" t="s" s="104">
        <f>IF(SUM(F89:U89)*'Cargoleria'!M46,SUM(F89:U89)*'Cargoleria'!M46,"")</f>
      </c>
      <c r="AQ89" t="s" s="104">
        <f>IF(SUM(F89:U89)*'Cargoleria'!N46,SUM(F89:U89)*'Cargoleria'!N46,"")</f>
      </c>
      <c r="AR89" t="s" s="104">
        <f>IF(SUM(F89:U89)*'Cargoleria'!O46,SUM(F89:U89)*'Cargoleria'!O46,"")</f>
      </c>
      <c r="AS89" t="s" s="104">
        <f>IF(SUM(F89:U89)*'Cargoleria'!P46,SUM(F89:U89)*'Cargoleria'!P46,"")</f>
      </c>
      <c r="AT89" t="s" s="104">
        <f>IF(SUM(F89:U89)*'Cargoleria'!Q46,SUM(F89:U89)*'Cargoleria'!Q46,"")</f>
      </c>
      <c r="AU89" s="49"/>
    </row>
    <row r="90" ht="13.65" customHeight="1">
      <c r="A90" t="s" s="83">
        <v>188</v>
      </c>
      <c r="B90" t="s" s="84">
        <v>64</v>
      </c>
      <c r="C90" t="s" s="107">
        <v>71</v>
      </c>
      <c r="D90" s="108"/>
      <c r="E90" t="s" s="109">
        <v>189</v>
      </c>
      <c r="F90" s="88"/>
      <c r="G90" s="110"/>
      <c r="H90" s="90"/>
      <c r="I90" s="91"/>
      <c r="J90" s="111"/>
      <c r="K90" s="92"/>
      <c r="L90" s="93"/>
      <c r="M90" s="97"/>
      <c r="N90" s="112"/>
      <c r="O90" s="94"/>
      <c r="P90" s="113"/>
      <c r="Q90" s="114"/>
      <c r="R90" s="91"/>
      <c r="S90" s="95"/>
      <c r="T90" s="96"/>
      <c r="U90" s="97"/>
      <c r="V90" s="98">
        <v>15</v>
      </c>
      <c r="W90" t="s" s="99">
        <f>IF((F90*V90)+(G90*V90)+(H90*V90)+(I90*V90)+(J90*V90)+(K90*V90)+(L90*V90)+(M90*V90)+(N90*V90)+(O90*V90)+(T90*V90)+(P90*V90)+(Q90*V90)+(R90*V90)+(U90*V90),(F90*V90)+(G90*V90)+(H90*V90)+(I90*V90)+(J90*V90)+(K90*V90)+(L90*V90)+(M90*V90)+(N90*V90)+(O90*V90)+(T90*V90)+(P90*V90)+(Q90*V90)+(R90*V90)+(U90*V90),"")</f>
      </c>
      <c r="X90" s="100">
        <v>1.7</v>
      </c>
      <c r="Y90" t="s" s="99">
        <f>IF((F90*X90)+(G90*X90)+(H90*X90)+(I90*X90)+(J90*X90)+(K90*X90)+(L90*X90)+(M90*X90)+(N90*X90)+(O90*X90)+(P90*X90)+(Q90*X90)+(R90*X90)+(T90*X90)+(U90*X90),(F90*X90)+(G90*X90)+(H90*X90)+(I90*X90)+(J90*X90)+(K90*X90)+(L90*X90)+(M90*X90)+(N90*X90)+(O90*X90)+(P90*X90)+(S90*X90)+(Q90*X90)+(R90*X90)+(T90*X90)+(U90*X90),"")</f>
      </c>
      <c r="Z90" s="101">
        <v>38.0727673469388</v>
      </c>
      <c r="AA90" s="101">
        <f>SUM(Z90*(F90+(F90*0/100)))+SUM(Z90*(G90+(G90*0/100)))+SUM(Z90*(H90+(H90*0/100)))+SUM(Z90*(I90+(I90*0/100)))+SUM(Z90*(K90+(K90*0/100)))+SUM(Z90*(L90+(L90*0/100)))+SUM(Z90*(M90+(M90*0/100)))+SUM(Z90*(N90+(N90*0/100)))+SUM(Z90*(O90+(O90*0/100)))+SUM(Z90*(P90+(P90*0/100)))+SUM(Z90*U90)+SUM(Z90*(Q90+(Q90*0/100)))+SUM(Z90*(R90+(R90*0/100)))+SUM(Z90*(T90+(T90*0/100)))+SUM(Z90*(S90+(S90*0/100)))+SUM(Z90*(J90+(J90*0/100)))</f>
        <v>0</v>
      </c>
      <c r="AB90" s="102"/>
      <c r="AC90" s="103"/>
      <c r="AD90" s="49"/>
      <c r="AE90" s="50"/>
      <c r="AF90" t="s" s="104">
        <f>IF(SUM(F90:U90)*'Cargoleria'!C47,SUM(F90:U90)*'Cargoleria'!C47,"")</f>
      </c>
      <c r="AG90" t="s" s="104">
        <f>IF(SUM(F90:U90)*'Cargoleria'!D47,SUM(F90:U90)*'Cargoleria'!D47,"")</f>
      </c>
      <c r="AH90" t="s" s="104">
        <f>IF(SUM(F90:U90)*'Cargoleria'!E47,SUM(F90:U90)*'Cargoleria'!E47,"")</f>
      </c>
      <c r="AI90" t="s" s="104">
        <f>IF(SUM(F90:U90)*'Cargoleria'!F47,SUM(F90:U90)*'Cargoleria'!F47,"")</f>
      </c>
      <c r="AJ90" t="s" s="104">
        <f>IF(SUM(F90:U90)*'Cargoleria'!G47,SUM(F90:U90)*'Cargoleria'!G47,"")</f>
      </c>
      <c r="AK90" t="s" s="104">
        <f>IF(SUM(F90:U90)*'Cargoleria'!H47,SUM(F90:U90)*'Cargoleria'!H47,"")</f>
      </c>
      <c r="AL90" t="s" s="104">
        <f>IF(SUM(F90:U90)*'Cargoleria'!I47,SUM(F90:U90)*'Cargoleria'!I47,"")</f>
      </c>
      <c r="AM90" t="s" s="104">
        <f>IF(SUM(F90:U90)*'Cargoleria'!J47,SUM(F90:U90)*'Cargoleria'!J47,"")</f>
      </c>
      <c r="AN90" t="s" s="104">
        <f>IF(SUM(F90:U90)*'Cargoleria'!K47,SUM(F90:U90)*'Cargoleria'!K47,"")</f>
      </c>
      <c r="AO90" t="s" s="104">
        <f>IF(SUM(F90:U90)*'Cargoleria'!L47,SUM(F90:U90)*'Cargoleria'!L47,"")</f>
      </c>
      <c r="AP90" t="s" s="104">
        <f>IF(SUM(F90:U90)*'Cargoleria'!M47,SUM(F90:U90)*'Cargoleria'!M47,"")</f>
      </c>
      <c r="AQ90" t="s" s="104">
        <f>IF(SUM(F90:U90)*'Cargoleria'!N47,SUM(F90:U90)*'Cargoleria'!N47,"")</f>
      </c>
      <c r="AR90" t="s" s="104">
        <f>IF(SUM(F90:U90)*'Cargoleria'!O47,SUM(F90:U90)*'Cargoleria'!O47,"")</f>
      </c>
      <c r="AS90" t="s" s="104">
        <f>IF(SUM(F90:U90)*'Cargoleria'!P47,SUM(F90:U90)*'Cargoleria'!P47,"")</f>
      </c>
      <c r="AT90" t="s" s="104">
        <f>IF(SUM(F90:U90)*'Cargoleria'!Q47,SUM(F90:U90)*'Cargoleria'!Q47,"")</f>
      </c>
      <c r="AU90" s="49"/>
    </row>
    <row r="91" ht="13.65" customHeight="1">
      <c r="A91" t="s" s="119">
        <v>190</v>
      </c>
      <c r="B91" t="s" s="84">
        <v>64</v>
      </c>
      <c r="C91" t="s" s="107">
        <v>71</v>
      </c>
      <c r="D91" s="108"/>
      <c r="E91" t="s" s="124">
        <v>191</v>
      </c>
      <c r="F91" s="88"/>
      <c r="G91" s="110"/>
      <c r="H91" s="90"/>
      <c r="I91" s="91"/>
      <c r="J91" s="111"/>
      <c r="K91" s="92"/>
      <c r="L91" s="93"/>
      <c r="M91" s="97"/>
      <c r="N91" s="112"/>
      <c r="O91" s="94"/>
      <c r="P91" s="113"/>
      <c r="Q91" s="114"/>
      <c r="R91" s="91"/>
      <c r="S91" s="95"/>
      <c r="T91" s="96"/>
      <c r="U91" s="97"/>
      <c r="V91" s="98">
        <v>1</v>
      </c>
      <c r="W91" t="s" s="99">
        <f>IF((F91*V91)+(G91*V91)+(H91*V91)+(I91*V91)+(J91*V91)+(K91*V91)+(L91*V91)+(M91*V91)+(N91*V91)+(O91*V91)+(T91*V91)+(P91*V91)+(Q91*V91)+(R91*V91)+(U91*V91),(F91*V91)+(G91*V91)+(H91*V91)+(I91*V91)+(J91*V91)+(K91*V91)+(L91*V91)+(M91*V91)+(N91*V91)+(O91*V91)+(T91*V91)+(P91*V91)+(Q91*V91)+(R91*V91)+(U91*V91),"")</f>
      </c>
      <c r="X91" s="100">
        <v>2.98</v>
      </c>
      <c r="Y91" t="s" s="99">
        <f>IF((F91*X91)+(G91*X91)+(H91*X91)+(I91*X91)+(J91*X91)+(K91*X91)+(L91*X91)+(M91*X91)+(N91*X91)+(O91*X91)+(P91*X91)+(Q91*X91)+(R91*X91)+(T91*X91)+(U91*X91),(F91*X91)+(G91*X91)+(H91*X91)+(I91*X91)+(J91*X91)+(K91*X91)+(L91*X91)+(M91*X91)+(N91*X91)+(O91*X91)+(P91*X91)+(S91*X91)+(Q91*X91)+(R91*X91)+(T91*X91)+(U91*X91),"")</f>
      </c>
      <c r="Z91" s="101">
        <v>64.08718040816331</v>
      </c>
      <c r="AA91" s="101">
        <f>SUM(Z91*(F91+(F91*0/100)))+SUM(Z91*(G91+(G91*0/100)))+SUM(Z91*(H91+(H91*0/100)))+SUM(Z91*(I91+(I91*0/100)))+SUM(Z91*(K91+(K91*0/100)))+SUM(Z91*(L91+(L91*0/100)))+SUM(Z91*(M91+(M91*0/100)))+SUM(Z91*(N91+(N91*0/100)))+SUM(Z91*(O91+(O91*0/100)))+SUM(Z91*(P91+(P91*0/100)))+SUM(Z91*U91)+SUM(Z91*(Q91+(Q91*0/100)))+SUM(Z91*(R91+(R91*0/100)))+SUM(Z91*(T91+(T91*0/100)))+SUM(Z91*(S91+(S91*0/100)))+SUM(Z91*(J91+(J91*0/100)))</f>
        <v>0</v>
      </c>
      <c r="AB91" s="102"/>
      <c r="AC91" s="103"/>
      <c r="AD91" s="49"/>
      <c r="AE91" s="50"/>
      <c r="AF91" t="s" s="104">
        <f>IF(SUM(F91:U91)*'Cargoleria'!C49,SUM(F91:U91)*'Cargoleria'!C49,"")</f>
      </c>
      <c r="AG91" t="s" s="104">
        <f>IF(SUM(F91:U91)*'Cargoleria'!D49,SUM(F91:U91)*'Cargoleria'!D49,"")</f>
      </c>
      <c r="AH91" t="s" s="104">
        <f>IF(SUM(F91:U91)*'Cargoleria'!E49,SUM(F91:U91)*'Cargoleria'!E49,"")</f>
      </c>
      <c r="AI91" t="s" s="104">
        <f>IF(SUM(F91:U91)*'Cargoleria'!F49,SUM(F91:U91)*'Cargoleria'!F49,"")</f>
      </c>
      <c r="AJ91" t="s" s="104">
        <f>IF(SUM(F91:U91)*'Cargoleria'!G49,SUM(F91:U91)*'Cargoleria'!G49,"")</f>
      </c>
      <c r="AK91" t="s" s="104">
        <f>IF(SUM(F91:U91)*'Cargoleria'!H49,SUM(F91:U91)*'Cargoleria'!H49,"")</f>
      </c>
      <c r="AL91" t="s" s="104">
        <f>IF(SUM(F91:U91)*'Cargoleria'!I49,SUM(F91:U91)*'Cargoleria'!I49,"")</f>
      </c>
      <c r="AM91" t="s" s="104">
        <f>IF(SUM(F91:U91)*'Cargoleria'!J49,SUM(F91:U91)*'Cargoleria'!J49,"")</f>
      </c>
      <c r="AN91" t="s" s="104">
        <f>IF(SUM(F91:U91)*'Cargoleria'!K49,SUM(F91:U91)*'Cargoleria'!K49,"")</f>
      </c>
      <c r="AO91" t="s" s="104">
        <f>IF(SUM(F91:U91)*'Cargoleria'!L49,SUM(F91:U91)*'Cargoleria'!L49,"")</f>
      </c>
      <c r="AP91" t="s" s="104">
        <f>IF(SUM(F91:U91)*'Cargoleria'!M49,SUM(F91:U91)*'Cargoleria'!M49,"")</f>
      </c>
      <c r="AQ91" t="s" s="104">
        <f>IF(SUM(F91:U91)*'Cargoleria'!N49,SUM(F91:U91)*'Cargoleria'!N49,"")</f>
      </c>
      <c r="AR91" t="s" s="104">
        <f>IF(SUM(F91:U91)*'Cargoleria'!O49,SUM(F91:U91)*'Cargoleria'!O49,"")</f>
      </c>
      <c r="AS91" t="s" s="104">
        <f>IF(SUM(F91:U91)*'Cargoleria'!P49,SUM(F91:U91)*'Cargoleria'!P49,"")</f>
      </c>
      <c r="AT91" t="s" s="104">
        <f>IF(SUM(F91:U91)*'Cargoleria'!Q49,SUM(F91:U91)*'Cargoleria'!Q49,"")</f>
      </c>
      <c r="AU91" s="49"/>
    </row>
    <row r="92" ht="13.65" customHeight="1">
      <c r="A92" t="s" s="83">
        <v>192</v>
      </c>
      <c r="B92" t="s" s="84">
        <v>64</v>
      </c>
      <c r="C92" t="s" s="107">
        <v>71</v>
      </c>
      <c r="D92" s="108"/>
      <c r="E92" t="s" s="109">
        <v>178</v>
      </c>
      <c r="F92" s="88"/>
      <c r="G92" s="110"/>
      <c r="H92" s="90"/>
      <c r="I92" s="91"/>
      <c r="J92" s="111"/>
      <c r="K92" s="92"/>
      <c r="L92" s="93"/>
      <c r="M92" s="97"/>
      <c r="N92" s="112"/>
      <c r="O92" s="94"/>
      <c r="P92" s="113"/>
      <c r="Q92" s="114"/>
      <c r="R92" s="91"/>
      <c r="S92" s="95"/>
      <c r="T92" s="96"/>
      <c r="U92" s="97"/>
      <c r="V92" s="98">
        <v>7</v>
      </c>
      <c r="W92" t="s" s="99">
        <f>IF((F92*V92)+(G92*V92)+(H92*V92)+(I92*V92)+(J92*V92)+(K92*V92)+(L92*V92)+(M92*V92)+(N92*V92)+(O92*V92)+(T92*V92)+(P92*V92)+(Q92*V92)+(R92*V92)+(U92*V92),(F92*V92)+(G92*V92)+(H92*V92)+(I92*V92)+(J92*V92)+(K92*V92)+(L92*V92)+(M92*V92)+(N92*V92)+(O92*V92)+(T92*V92)+(P92*V92)+(Q92*V92)+(R92*V92)+(U92*V92),"")</f>
      </c>
      <c r="X92" s="100">
        <v>1.628</v>
      </c>
      <c r="Y92" t="s" s="99">
        <f>IF((F92*X92)+(G92*X92)+(H92*X92)+(I92*X92)+(J92*X92)+(K92*X92)+(L92*X92)+(M92*X92)+(N92*X92)+(O92*X92)+(P92*X92)+(Q92*X92)+(R92*X92)+(T92*X92)+(U92*X92),(F92*X92)+(G92*X92)+(H92*X92)+(I92*X92)+(J92*X92)+(K92*X92)+(L92*X92)+(M92*X92)+(N92*X92)+(O92*X92)+(P92*X92)+(S92*X92)+(Q92*X92)+(R92*X92)+(T92*X92)+(U92*X92),"")</f>
      </c>
      <c r="Z92" s="101">
        <v>34.5067248979592</v>
      </c>
      <c r="AA92" s="101">
        <f>SUM(Z92*(F92+(F92*0/100)))+SUM(Z92*(G92+(G92*0/100)))+SUM(Z92*(H92+(H92*0/100)))+SUM(Z92*(I92+(I92*0/100)))+SUM(Z92*(K92+(K92*0/100)))+SUM(Z92*(L92+(L92*0/100)))+SUM(Z92*(M92+(M92*0/100)))+SUM(Z92*(N92+(N92*0/100)))+SUM(Z92*(O92+(O92*0/100)))+SUM(Z92*(P92+(P92*0/100)))+SUM(Z92*U92)+SUM(Z92*(Q92+(Q92*0/100)))+SUM(Z92*(R92+(R92*0/100)))+SUM(Z92*(T92+(T92*0/100)))+SUM(Z92*(S92+(S92*0/100)))+SUM(Z92*(J92+(J92*0/100)))</f>
        <v>0</v>
      </c>
      <c r="AB92" s="102"/>
      <c r="AC92" s="103"/>
      <c r="AD92" s="49"/>
      <c r="AE92" s="50"/>
      <c r="AF92" t="s" s="104">
        <f>IF(SUM(F92:U92)*'Cargoleria'!C50,SUM(F92:U92)*'Cargoleria'!C50,"")</f>
      </c>
      <c r="AG92" t="s" s="104">
        <f>IF(SUM(F92:U92)*'Cargoleria'!D50,SUM(F92:U92)*'Cargoleria'!D50,"")</f>
      </c>
      <c r="AH92" t="s" s="104">
        <f>IF(SUM(F92:U92)*'Cargoleria'!E50,SUM(F92:U92)*'Cargoleria'!E50,"")</f>
      </c>
      <c r="AI92" t="s" s="104">
        <f>IF(SUM(F92:U92)*'Cargoleria'!F50,SUM(F92:U92)*'Cargoleria'!F50,"")</f>
      </c>
      <c r="AJ92" t="s" s="104">
        <f>IF(SUM(F92:U92)*'Cargoleria'!G50,SUM(F92:U92)*'Cargoleria'!G50,"")</f>
      </c>
      <c r="AK92" t="s" s="104">
        <f>IF(SUM(F92:U92)*'Cargoleria'!H50,SUM(F92:U92)*'Cargoleria'!H50,"")</f>
      </c>
      <c r="AL92" t="s" s="104">
        <f>IF(SUM(F92:U92)*'Cargoleria'!I50,SUM(F92:U92)*'Cargoleria'!I50,"")</f>
      </c>
      <c r="AM92" t="s" s="104">
        <f>IF(SUM(F92:U92)*'Cargoleria'!J50,SUM(F92:U92)*'Cargoleria'!J50,"")</f>
      </c>
      <c r="AN92" t="s" s="104">
        <f>IF(SUM(F92:U92)*'Cargoleria'!K50,SUM(F92:U92)*'Cargoleria'!K50,"")</f>
      </c>
      <c r="AO92" t="s" s="104">
        <f>IF(SUM(F92:U92)*'Cargoleria'!L50,SUM(F92:U92)*'Cargoleria'!L50,"")</f>
      </c>
      <c r="AP92" t="s" s="104">
        <f>IF(SUM(F92:U92)*'Cargoleria'!M50,SUM(F92:U92)*'Cargoleria'!M50,"")</f>
      </c>
      <c r="AQ92" t="s" s="104">
        <f>IF(SUM(F92:U92)*'Cargoleria'!N50,SUM(F92:U92)*'Cargoleria'!N50,"")</f>
      </c>
      <c r="AR92" t="s" s="104">
        <f>IF(SUM(F92:U92)*'Cargoleria'!O50,SUM(F92:U92)*'Cargoleria'!O50,"")</f>
      </c>
      <c r="AS92" t="s" s="104">
        <f>IF(SUM(F92:U92)*'Cargoleria'!P50,SUM(F92:U92)*'Cargoleria'!P50,"")</f>
      </c>
      <c r="AT92" t="s" s="104">
        <f>IF(SUM(F92:U92)*'Cargoleria'!Q50,SUM(F92:U92)*'Cargoleria'!Q50,"")</f>
      </c>
      <c r="AU92" s="49"/>
    </row>
    <row r="93" ht="13.65" customHeight="1">
      <c r="A93" t="s" s="83">
        <v>193</v>
      </c>
      <c r="B93" t="s" s="84">
        <v>64</v>
      </c>
      <c r="C93" t="s" s="107">
        <v>71</v>
      </c>
      <c r="D93" s="108"/>
      <c r="E93" t="s" s="109">
        <v>194</v>
      </c>
      <c r="F93" s="88"/>
      <c r="G93" s="110"/>
      <c r="H93" s="90"/>
      <c r="I93" s="91"/>
      <c r="J93" s="111"/>
      <c r="K93" s="92"/>
      <c r="L93" s="93"/>
      <c r="M93" s="97"/>
      <c r="N93" s="112"/>
      <c r="O93" s="94"/>
      <c r="P93" s="113"/>
      <c r="Q93" s="114"/>
      <c r="R93" s="91"/>
      <c r="S93" s="95"/>
      <c r="T93" s="96"/>
      <c r="U93" s="97"/>
      <c r="V93" s="98">
        <v>20</v>
      </c>
      <c r="W93" t="s" s="99">
        <f>IF((F93*V93)+(G93*V93)+(H93*V93)+(I93*V93)+(J93*V93)+(K93*V93)+(L93*V93)+(M93*V93)+(N93*V93)+(O93*V93)+(T93*V93)+(P93*V93)+(Q93*V93)+(R93*V93)+(U93*V93),(F93*V93)+(G93*V93)+(H93*V93)+(I93*V93)+(J93*V93)+(K93*V93)+(L93*V93)+(M93*V93)+(N93*V93)+(O93*V93)+(T93*V93)+(P93*V93)+(Q93*V93)+(R93*V93)+(U93*V93),"")</f>
      </c>
      <c r="X93" s="100">
        <v>0.9</v>
      </c>
      <c r="Y93" t="s" s="99">
        <f>IF((F93*X93)+(G93*X93)+(H93*X93)+(I93*X93)+(J93*X93)+(K93*X93)+(L93*X93)+(M93*X93)+(N93*X93)+(O93*X93)+(P93*X93)+(Q93*X93)+(R93*X93)+(T93*X93)+(U93*X93),(F93*X93)+(G93*X93)+(H93*X93)+(I93*X93)+(J93*X93)+(K93*X93)+(L93*X93)+(M93*X93)+(N93*X93)+(O93*X93)+(P93*X93)+(S93*X93)+(Q93*X93)+(R93*X93)+(T93*X93)+(U93*X93),"")</f>
      </c>
      <c r="Z93" s="101">
        <v>26.0914612244898</v>
      </c>
      <c r="AA93" s="101">
        <f>SUM(Z93*(F93+(F93*0/100)))+SUM(Z93*(G93+(G93*0/100)))+SUM(Z93*(H93+(H93*0/100)))+SUM(Z93*(I93+(I93*0/100)))+SUM(Z93*(K93+(K93*0/100)))+SUM(Z93*(L93+(L93*0/100)))+SUM(Z93*(M93+(M93*0/100)))+SUM(Z93*(N93+(N93*0/100)))+SUM(Z93*(O93+(O93*0/100)))+SUM(Z93*(P93+(P93*0/100)))+SUM(Z93*U93)+SUM(Z93*(Q93+(Q93*0/100)))+SUM(Z93*(R93+(R93*0/100)))+SUM(Z93*(T93+(T93*0/100)))+SUM(Z93*(S93+(S93*0/100)))+SUM(Z93*(J93+(J93*0/100)))</f>
        <v>0</v>
      </c>
      <c r="AB93" s="102"/>
      <c r="AC93" s="103"/>
      <c r="AD93" s="49"/>
      <c r="AE93" s="50"/>
      <c r="AF93" t="s" s="104">
        <f>IF(SUM(F93:U93)*'Cargoleria'!C51,SUM(F93:U93)*'Cargoleria'!C51,"")</f>
      </c>
      <c r="AG93" t="s" s="104">
        <f>IF(SUM(F93:U93)*'Cargoleria'!D51,SUM(F93:U93)*'Cargoleria'!D51,"")</f>
      </c>
      <c r="AH93" t="s" s="104">
        <f>IF(SUM(F93:U93)*'Cargoleria'!E51,SUM(F93:U93)*'Cargoleria'!E51,"")</f>
      </c>
      <c r="AI93" t="s" s="104">
        <f>IF(SUM(F93:U93)*'Cargoleria'!F51,SUM(F93:U93)*'Cargoleria'!F51,"")</f>
      </c>
      <c r="AJ93" t="s" s="104">
        <f>IF(SUM(F93:U93)*'Cargoleria'!G51,SUM(F93:U93)*'Cargoleria'!G51,"")</f>
      </c>
      <c r="AK93" t="s" s="104">
        <f>IF(SUM(F93:U93)*'Cargoleria'!H51,SUM(F93:U93)*'Cargoleria'!H51,"")</f>
      </c>
      <c r="AL93" t="s" s="104">
        <f>IF(SUM(F93:U93)*'Cargoleria'!I51,SUM(F93:U93)*'Cargoleria'!I51,"")</f>
      </c>
      <c r="AM93" t="s" s="104">
        <f>IF(SUM(F93:U93)*'Cargoleria'!J51,SUM(F93:U93)*'Cargoleria'!J51,"")</f>
      </c>
      <c r="AN93" t="s" s="104">
        <f>IF(SUM(F93:U93)*'Cargoleria'!K51,SUM(F93:U93)*'Cargoleria'!K51,"")</f>
      </c>
      <c r="AO93" t="s" s="104">
        <f>IF(SUM(F93:U93)*'Cargoleria'!L51,SUM(F93:U93)*'Cargoleria'!L51,"")</f>
      </c>
      <c r="AP93" t="s" s="104">
        <f>IF(SUM(F93:U93)*'Cargoleria'!M51,SUM(F93:U93)*'Cargoleria'!M51,"")</f>
      </c>
      <c r="AQ93" t="s" s="104">
        <f>IF(SUM(F93:U93)*'Cargoleria'!N51,SUM(F93:U93)*'Cargoleria'!N51,"")</f>
      </c>
      <c r="AR93" t="s" s="104">
        <f>IF(SUM(F93:U93)*'Cargoleria'!O51,SUM(F93:U93)*'Cargoleria'!O51,"")</f>
      </c>
      <c r="AS93" t="s" s="104">
        <f>IF(SUM(F93:U93)*'Cargoleria'!P51,SUM(F93:U93)*'Cargoleria'!P51,"")</f>
      </c>
      <c r="AT93" t="s" s="104">
        <f>IF(SUM(F93:U93)*'Cargoleria'!Q51,SUM(F93:U93)*'Cargoleria'!Q51,"")</f>
      </c>
      <c r="AU93" s="49"/>
    </row>
    <row r="94" ht="13.65" customHeight="1">
      <c r="A94" t="s" s="83">
        <v>195</v>
      </c>
      <c r="B94" t="s" s="84">
        <v>64</v>
      </c>
      <c r="C94" t="s" s="107">
        <v>71</v>
      </c>
      <c r="D94" s="108"/>
      <c r="E94" t="s" s="109">
        <v>196</v>
      </c>
      <c r="F94" s="88"/>
      <c r="G94" s="110"/>
      <c r="H94" s="90"/>
      <c r="I94" s="91"/>
      <c r="J94" s="111"/>
      <c r="K94" s="92"/>
      <c r="L94" s="93"/>
      <c r="M94" s="97"/>
      <c r="N94" s="112"/>
      <c r="O94" s="94"/>
      <c r="P94" s="113"/>
      <c r="Q94" s="114"/>
      <c r="R94" s="91"/>
      <c r="S94" s="95"/>
      <c r="T94" s="96"/>
      <c r="U94" s="97"/>
      <c r="V94" s="98">
        <v>6</v>
      </c>
      <c r="W94" t="s" s="99">
        <f>IF((F94*V94)+(G94*V94)+(H94*V94)+(I94*V94)+(J94*V94)+(K94*V94)+(L94*V94)+(M94*V94)+(N94*V94)+(O94*V94)+(T94*V94)+(P94*V94)+(Q94*V94)+(R94*V94)+(U94*V94),(F94*V94)+(G94*V94)+(H94*V94)+(I94*V94)+(J94*V94)+(K94*V94)+(L94*V94)+(M94*V94)+(N94*V94)+(O94*V94)+(T94*V94)+(P94*V94)+(Q94*V94)+(R94*V94)+(U94*V94),"")</f>
      </c>
      <c r="X94" s="100">
        <v>1.055</v>
      </c>
      <c r="Y94" t="s" s="99">
        <f>IF((F94*X94)+(G94*X94)+(H94*X94)+(I94*X94)+(J94*X94)+(K94*X94)+(L94*X94)+(M94*X94)+(N94*X94)+(O94*X94)+(P94*X94)+(Q94*X94)+(R94*X94)+(T94*X94)+(U94*X94),(F94*X94)+(G94*X94)+(H94*X94)+(I94*X94)+(J94*X94)+(K94*X94)+(L94*X94)+(M94*X94)+(N94*X94)+(O94*X94)+(P94*X94)+(S94*X94)+(Q94*X94)+(R94*X94)+(T94*X94)+(U94*X94),"")</f>
      </c>
      <c r="Z94" s="101">
        <v>27.8969371428571</v>
      </c>
      <c r="AA94" s="101">
        <f>SUM(Z94*(F94+(F94*0/100)))+SUM(Z94*(G94+(G94*0/100)))+SUM(Z94*(H94+(H94*0/100)))+SUM(Z94*(I94+(I94*0/100)))+SUM(Z94*(K94+(K94*0/100)))+SUM(Z94*(L94+(L94*0/100)))+SUM(Z94*(M94+(M94*0/100)))+SUM(Z94*(N94+(N94*0/100)))+SUM(Z94*(O94+(O94*0/100)))+SUM(Z94*(P94+(P94*0/100)))+SUM(Z94*U94)+SUM(Z94*(Q94+(Q94*0/100)))+SUM(Z94*(R94+(R94*0/100)))+SUM(Z94*(T94+(T94*0/100)))+SUM(Z94*(S94+(S94*0/100)))+SUM(Z94*(J94+(J94*0/100)))</f>
        <v>0</v>
      </c>
      <c r="AB94" s="102"/>
      <c r="AC94" s="103"/>
      <c r="AD94" s="49"/>
      <c r="AE94" s="50"/>
      <c r="AF94" t="s" s="104">
        <f>IF(SUM(F94:U94)*'Cargoleria'!C52,SUM(F94:U94)*'Cargoleria'!C52,"")</f>
      </c>
      <c r="AG94" t="s" s="104">
        <f>IF(SUM(F94:U94)*'Cargoleria'!D52,SUM(F94:U94)*'Cargoleria'!D52,"")</f>
      </c>
      <c r="AH94" t="s" s="104">
        <f>IF(SUM(F94:U94)*'Cargoleria'!E52,SUM(F94:U94)*'Cargoleria'!E52,"")</f>
      </c>
      <c r="AI94" t="s" s="104">
        <f>IF(SUM(F94:U94)*'Cargoleria'!F52,SUM(F94:U94)*'Cargoleria'!F52,"")</f>
      </c>
      <c r="AJ94" t="s" s="104">
        <f>IF(SUM(F94:U94)*'Cargoleria'!G52,SUM(F94:U94)*'Cargoleria'!G52,"")</f>
      </c>
      <c r="AK94" t="s" s="104">
        <f>IF(SUM(F94:U94)*'Cargoleria'!H52,SUM(F94:U94)*'Cargoleria'!H52,"")</f>
      </c>
      <c r="AL94" t="s" s="104">
        <f>IF(SUM(F94:U94)*'Cargoleria'!I52,SUM(F94:U94)*'Cargoleria'!I52,"")</f>
      </c>
      <c r="AM94" t="s" s="104">
        <f>IF(SUM(F94:U94)*'Cargoleria'!J52,SUM(F94:U94)*'Cargoleria'!J52,"")</f>
      </c>
      <c r="AN94" t="s" s="104">
        <f>IF(SUM(F94:U94)*'Cargoleria'!K52,SUM(F94:U94)*'Cargoleria'!K52,"")</f>
      </c>
      <c r="AO94" t="s" s="104">
        <f>IF(SUM(F94:U94)*'Cargoleria'!L52,SUM(F94:U94)*'Cargoleria'!L52,"")</f>
      </c>
      <c r="AP94" t="s" s="104">
        <f>IF(SUM(F94:U94)*'Cargoleria'!M52,SUM(F94:U94)*'Cargoleria'!M52,"")</f>
      </c>
      <c r="AQ94" t="s" s="104">
        <f>IF(SUM(F94:U94)*'Cargoleria'!N52,SUM(F94:U94)*'Cargoleria'!N52,"")</f>
      </c>
      <c r="AR94" t="s" s="104">
        <f>IF(SUM(F94:U94)*'Cargoleria'!O52,SUM(F94:U94)*'Cargoleria'!O52,"")</f>
      </c>
      <c r="AS94" t="s" s="104">
        <f>IF(SUM(F94:U94)*'Cargoleria'!P52,SUM(F94:U94)*'Cargoleria'!P52,"")</f>
      </c>
      <c r="AT94" t="s" s="104">
        <f>IF(SUM(F94:U94)*'Cargoleria'!Q52,SUM(F94:U94)*'Cargoleria'!Q52,"")</f>
      </c>
      <c r="AU94" s="49"/>
    </row>
    <row r="95" ht="13.65" customHeight="1">
      <c r="A95" t="s" s="83">
        <v>197</v>
      </c>
      <c r="B95" t="s" s="84">
        <v>64</v>
      </c>
      <c r="C95" t="s" s="107">
        <v>71</v>
      </c>
      <c r="D95" s="108"/>
      <c r="E95" t="s" s="109">
        <v>114</v>
      </c>
      <c r="F95" s="88"/>
      <c r="G95" s="110"/>
      <c r="H95" s="90"/>
      <c r="I95" s="91"/>
      <c r="J95" s="111"/>
      <c r="K95" s="92"/>
      <c r="L95" s="93"/>
      <c r="M95" s="97"/>
      <c r="N95" s="112"/>
      <c r="O95" s="94"/>
      <c r="P95" s="113"/>
      <c r="Q95" s="114"/>
      <c r="R95" s="91"/>
      <c r="S95" s="95"/>
      <c r="T95" s="96"/>
      <c r="U95" s="97"/>
      <c r="V95" s="98">
        <v>5</v>
      </c>
      <c r="W95" t="s" s="99">
        <f>IF((F95*V95)+(G95*V95)+(H95*V95)+(I95*V95)+(J95*V95)+(K95*V95)+(L95*V95)+(M95*V95)+(N95*V95)+(O95*V95)+(T95*V95)+(P95*V95)+(Q95*V95)+(R95*V95)+(U95*V95),(F95*V95)+(G95*V95)+(H95*V95)+(I95*V95)+(J95*V95)+(K95*V95)+(L95*V95)+(M95*V95)+(N95*V95)+(O95*V95)+(T95*V95)+(P95*V95)+(Q95*V95)+(R95*V95)+(U95*V95),"")</f>
      </c>
      <c r="X95" s="100">
        <v>1.23</v>
      </c>
      <c r="Y95" t="s" s="99">
        <f>IF((F95*X95)+(G95*X95)+(H95*X95)+(I95*X95)+(J95*X95)+(K95*X95)+(L95*X95)+(M95*X95)+(N95*X95)+(O95*X95)+(P95*X95)+(Q95*X95)+(R95*X95)+(T95*X95)+(U95*X95),(F95*X95)+(G95*X95)+(H95*X95)+(I95*X95)+(J95*X95)+(K95*X95)+(L95*X95)+(M95*X95)+(N95*X95)+(O95*X95)+(P95*X95)+(S95*X95)+(Q95*X95)+(R95*X95)+(T95*X95)+(U95*X95),"")</f>
      </c>
      <c r="Z95" s="101">
        <v>29.1659591836735</v>
      </c>
      <c r="AA95" s="101">
        <f>SUM(Z95*(F95+(F95*0/100)))+SUM(Z95*(G95+(G95*0/100)))+SUM(Z95*(H95+(H95*0/100)))+SUM(Z95*(I95+(I95*0/100)))+SUM(Z95*(K95+(K95*0/100)))+SUM(Z95*(L95+(L95*0/100)))+SUM(Z95*(M95+(M95*0/100)))+SUM(Z95*(N95+(N95*0/100)))+SUM(Z95*(O95+(O95*0/100)))+SUM(Z95*(P95+(P95*0/100)))+SUM(Z95*U95)+SUM(Z95*(Q95+(Q95*0/100)))+SUM(Z95*(R95+(R95*0/100)))+SUM(Z95*(T95+(T95*0/100)))+SUM(Z95*(S95+(S95*0/100)))+SUM(Z95*(J95+(J95*0/100)))</f>
        <v>0</v>
      </c>
      <c r="AB95" s="102"/>
      <c r="AC95" s="103"/>
      <c r="AD95" s="49"/>
      <c r="AE95" s="50"/>
      <c r="AF95" t="s" s="104">
        <f>IF(SUM(F95:U95)*'Cargoleria'!C53,SUM(F95:U95)*'Cargoleria'!C53,"")</f>
      </c>
      <c r="AG95" t="s" s="104">
        <f>IF(SUM(F95:U95)*'Cargoleria'!D53,SUM(F95:U95)*'Cargoleria'!D53,"")</f>
      </c>
      <c r="AH95" t="s" s="104">
        <f>IF(SUM(F95:U95)*'Cargoleria'!E53,SUM(F95:U95)*'Cargoleria'!E53,"")</f>
      </c>
      <c r="AI95" t="s" s="104">
        <f>IF(SUM(F95:U95)*'Cargoleria'!F53,SUM(F95:U95)*'Cargoleria'!F53,"")</f>
      </c>
      <c r="AJ95" t="s" s="104">
        <f>IF(SUM(F95:U95)*'Cargoleria'!G53,SUM(F95:U95)*'Cargoleria'!G53,"")</f>
      </c>
      <c r="AK95" t="s" s="104">
        <f>IF(SUM(F95:U95)*'Cargoleria'!H53,SUM(F95:U95)*'Cargoleria'!H53,"")</f>
      </c>
      <c r="AL95" t="s" s="104">
        <f>IF(SUM(F95:U95)*'Cargoleria'!I53,SUM(F95:U95)*'Cargoleria'!I53,"")</f>
      </c>
      <c r="AM95" t="s" s="104">
        <f>IF(SUM(F95:U95)*'Cargoleria'!J53,SUM(F95:U95)*'Cargoleria'!J53,"")</f>
      </c>
      <c r="AN95" t="s" s="104">
        <f>IF(SUM(F95:U95)*'Cargoleria'!K53,SUM(F95:U95)*'Cargoleria'!K53,"")</f>
      </c>
      <c r="AO95" t="s" s="104">
        <f>IF(SUM(F95:U95)*'Cargoleria'!L53,SUM(F95:U95)*'Cargoleria'!L53,"")</f>
      </c>
      <c r="AP95" t="s" s="104">
        <f>IF(SUM(F95:U95)*'Cargoleria'!M53,SUM(F95:U95)*'Cargoleria'!M53,"")</f>
      </c>
      <c r="AQ95" t="s" s="104">
        <f>IF(SUM(F95:U95)*'Cargoleria'!N53,SUM(F95:U95)*'Cargoleria'!N53,"")</f>
      </c>
      <c r="AR95" t="s" s="104">
        <f>IF(SUM(F95:U95)*'Cargoleria'!O53,SUM(F95:U95)*'Cargoleria'!O53,"")</f>
      </c>
      <c r="AS95" t="s" s="104">
        <f>IF(SUM(F95:U95)*'Cargoleria'!P53,SUM(F95:U95)*'Cargoleria'!P53,"")</f>
      </c>
      <c r="AT95" t="s" s="104">
        <f>IF(SUM(F95:U95)*'Cargoleria'!Q53,SUM(F95:U95)*'Cargoleria'!Q53,"")</f>
      </c>
      <c r="AU95" s="49"/>
    </row>
    <row r="96" ht="13.65" customHeight="1">
      <c r="A96" t="s" s="83">
        <v>198</v>
      </c>
      <c r="B96" t="s" s="84">
        <v>64</v>
      </c>
      <c r="C96" t="s" s="107">
        <v>71</v>
      </c>
      <c r="D96" s="108"/>
      <c r="E96" t="s" s="109">
        <v>199</v>
      </c>
      <c r="F96" s="88"/>
      <c r="G96" s="110"/>
      <c r="H96" s="90"/>
      <c r="I96" s="91"/>
      <c r="J96" s="111"/>
      <c r="K96" s="92"/>
      <c r="L96" s="93"/>
      <c r="M96" s="97"/>
      <c r="N96" s="112"/>
      <c r="O96" s="94"/>
      <c r="P96" s="113"/>
      <c r="Q96" s="114"/>
      <c r="R96" s="91"/>
      <c r="S96" s="95"/>
      <c r="T96" s="96"/>
      <c r="U96" s="97"/>
      <c r="V96" s="98">
        <v>5</v>
      </c>
      <c r="W96" t="s" s="99">
        <f>IF((F96*V96)+(G96*V96)+(H96*V96)+(I96*V96)+(J96*V96)+(K96*V96)+(L96*V96)+(M96*V96)+(N96*V96)+(O96*V96)+(T96*V96)+(P96*V96)+(Q96*V96)+(R96*V96)+(U96*V96),(F96*V96)+(G96*V96)+(H96*V96)+(I96*V96)+(J96*V96)+(K96*V96)+(L96*V96)+(M96*V96)+(N96*V96)+(O96*V96)+(T96*V96)+(P96*V96)+(Q96*V96)+(R96*V96)+(U96*V96),"")</f>
      </c>
      <c r="X96" s="100">
        <v>1.395</v>
      </c>
      <c r="Y96" t="s" s="99">
        <f>IF((F96*X96)+(G96*X96)+(H96*X96)+(I96*X96)+(J96*X96)+(K96*X96)+(L96*X96)+(M96*X96)+(N96*X96)+(O96*X96)+(P96*X96)+(Q96*X96)+(R96*X96)+(T96*X96)+(U96*X96),(F96*X96)+(G96*X96)+(H96*X96)+(I96*X96)+(J96*X96)+(K96*X96)+(L96*X96)+(M96*X96)+(N96*X96)+(O96*X96)+(P96*X96)+(S96*X96)+(Q96*X96)+(R96*X96)+(T96*X96)+(U96*X96),"")</f>
      </c>
      <c r="Z96" s="101">
        <v>33.3967265306122</v>
      </c>
      <c r="AA96" s="101">
        <f>SUM(Z96*(F96+(F96*0/100)))+SUM(Z96*(G96+(G96*0/100)))+SUM(Z96*(H96+(H96*0/100)))+SUM(Z96*(I96+(I96*0/100)))+SUM(Z96*(K96+(K96*0/100)))+SUM(Z96*(L96+(L96*0/100)))+SUM(Z96*(M96+(M96*0/100)))+SUM(Z96*(N96+(N96*0/100)))+SUM(Z96*(O96+(O96*0/100)))+SUM(Z96*(P96+(P96*0/100)))+SUM(Z96*U96)+SUM(Z96*(Q96+(Q96*0/100)))+SUM(Z96*(R96+(R96*0/100)))+SUM(Z96*(T96+(T96*0/100)))+SUM(Z96*(S96+(S96*0/100)))+SUM(Z96*(J96+(J96*0/100)))</f>
        <v>0</v>
      </c>
      <c r="AB96" s="102"/>
      <c r="AC96" s="103"/>
      <c r="AD96" s="49"/>
      <c r="AE96" s="50"/>
      <c r="AF96" t="s" s="104">
        <f>IF(SUM(F96:U96)*'Cargoleria'!C54,SUM(F96:U96)*'Cargoleria'!C54,"")</f>
      </c>
      <c r="AG96" t="s" s="104">
        <f>IF(SUM(F96:U96)*'Cargoleria'!D54,SUM(F96:U96)*'Cargoleria'!D54,"")</f>
      </c>
      <c r="AH96" t="s" s="104">
        <f>IF(SUM(F96:U96)*'Cargoleria'!E54,SUM(F96:U96)*'Cargoleria'!E54,"")</f>
      </c>
      <c r="AI96" t="s" s="104">
        <f>IF(SUM(F96:U96)*'Cargoleria'!F54,SUM(F96:U96)*'Cargoleria'!F54,"")</f>
      </c>
      <c r="AJ96" t="s" s="104">
        <f>IF(SUM(F96:U96)*'Cargoleria'!G54,SUM(F96:U96)*'Cargoleria'!G54,"")</f>
      </c>
      <c r="AK96" t="s" s="104">
        <f>IF(SUM(F96:U96)*'Cargoleria'!H54,SUM(F96:U96)*'Cargoleria'!H54,"")</f>
      </c>
      <c r="AL96" t="s" s="104">
        <f>IF(SUM(F96:U96)*'Cargoleria'!I54,SUM(F96:U96)*'Cargoleria'!I54,"")</f>
      </c>
      <c r="AM96" t="s" s="104">
        <f>IF(SUM(F96:U96)*'Cargoleria'!J54,SUM(F96:U96)*'Cargoleria'!J54,"")</f>
      </c>
      <c r="AN96" t="s" s="104">
        <f>IF(SUM(F96:U96)*'Cargoleria'!K54,SUM(F96:U96)*'Cargoleria'!K54,"")</f>
      </c>
      <c r="AO96" t="s" s="104">
        <f>IF(SUM(F96:U96)*'Cargoleria'!L54,SUM(F96:U96)*'Cargoleria'!L54,"")</f>
      </c>
      <c r="AP96" t="s" s="104">
        <f>IF(SUM(F96:U96)*'Cargoleria'!M54,SUM(F96:U96)*'Cargoleria'!M54,"")</f>
      </c>
      <c r="AQ96" t="s" s="104">
        <f>IF(SUM(F96:U96)*'Cargoleria'!N54,SUM(F96:U96)*'Cargoleria'!N54,"")</f>
      </c>
      <c r="AR96" t="s" s="104">
        <f>IF(SUM(F96:U96)*'Cargoleria'!O54,SUM(F96:U96)*'Cargoleria'!O54,"")</f>
      </c>
      <c r="AS96" t="s" s="104">
        <f>IF(SUM(F96:U96)*'Cargoleria'!P54,SUM(F96:U96)*'Cargoleria'!P54,"")</f>
      </c>
      <c r="AT96" t="s" s="104">
        <f>IF(SUM(F96:U96)*'Cargoleria'!Q54,SUM(F96:U96)*'Cargoleria'!Q54,"")</f>
      </c>
      <c r="AU96" s="49"/>
    </row>
    <row r="97" ht="13.65" customHeight="1">
      <c r="A97" t="s" s="83">
        <v>200</v>
      </c>
      <c r="B97" t="s" s="84">
        <v>64</v>
      </c>
      <c r="C97" t="s" s="107">
        <v>71</v>
      </c>
      <c r="D97" s="108"/>
      <c r="E97" t="s" s="109">
        <v>95</v>
      </c>
      <c r="F97" s="88"/>
      <c r="G97" s="110"/>
      <c r="H97" s="90"/>
      <c r="I97" s="91"/>
      <c r="J97" s="111"/>
      <c r="K97" s="92"/>
      <c r="L97" s="93"/>
      <c r="M97" s="97"/>
      <c r="N97" s="112"/>
      <c r="O97" s="94"/>
      <c r="P97" s="113"/>
      <c r="Q97" s="114"/>
      <c r="R97" s="91"/>
      <c r="S97" s="95"/>
      <c r="T97" s="96"/>
      <c r="U97" s="97"/>
      <c r="V97" s="98">
        <v>10</v>
      </c>
      <c r="W97" t="s" s="99">
        <f>IF((F97*V97)+(G97*V97)+(H97*V97)+(I97*V97)+(J97*V97)+(K97*V97)+(L97*V97)+(M97*V97)+(N97*V97)+(O97*V97)+(T97*V97)+(P97*V97)+(Q97*V97)+(R97*V97)+(U97*V97),(F97*V97)+(G97*V97)+(H97*V97)+(I97*V97)+(J97*V97)+(K97*V97)+(L97*V97)+(M97*V97)+(N97*V97)+(O97*V97)+(T97*V97)+(P97*V97)+(Q97*V97)+(R97*V97)+(U97*V97),"")</f>
      </c>
      <c r="X97" s="100">
        <v>2.9</v>
      </c>
      <c r="Y97" t="s" s="99">
        <f>IF((F97*X97)+(G97*X97)+(H97*X97)+(I97*X97)+(J97*X97)+(K97*X97)+(L97*X97)+(M97*X97)+(N97*X97)+(O97*X97)+(P97*X97)+(Q97*X97)+(R97*X97)+(T97*X97)+(U97*X97),(F97*X97)+(G97*X97)+(H97*X97)+(I97*X97)+(J97*X97)+(K97*X97)+(L97*X97)+(M97*X97)+(N97*X97)+(O97*X97)+(P97*X97)+(S97*X97)+(Q97*X97)+(R97*X97)+(T97*X97)+(U97*X97),"")</f>
      </c>
      <c r="Z97" s="101">
        <v>60.1901401360544</v>
      </c>
      <c r="AA97" s="101">
        <f>SUM(Z97*(F97+(F97*0/100)))+SUM(Z97*(G97+(G97*0/100)))+SUM(Z97*(H97+(H97*0/100)))+SUM(Z97*(I97+(I97*0/100)))+SUM(Z97*(K97+(K97*0/100)))+SUM(Z97*(L97+(L97*0/100)))+SUM(Z97*(M97+(M97*0/100)))+SUM(Z97*(N97+(N97*0/100)))+SUM(Z97*(O97+(O97*0/100)))+SUM(Z97*(P97+(P97*0/100)))+SUM(Z97*U97)+SUM(Z97*(Q97+(Q97*0/100)))+SUM(Z97*(R97+(R97*0/100)))+SUM(Z97*(T97+(T97*0/100)))+SUM(Z97*(S97+(S97*0/100)))+SUM(Z97*(J97+(J97*0/100)))</f>
        <v>0</v>
      </c>
      <c r="AB97" s="102"/>
      <c r="AC97" s="103"/>
      <c r="AD97" s="49"/>
      <c r="AE97" s="50"/>
      <c r="AF97" t="s" s="104">
        <f>IF(SUM(F97:U97)*'Cargoleria'!C56,SUM(F97:U97)*'Cargoleria'!C56,"")</f>
      </c>
      <c r="AG97" t="s" s="104">
        <f>IF(SUM(F97:U97)*'Cargoleria'!D56,SUM(F97:U97)*'Cargoleria'!D56,"")</f>
      </c>
      <c r="AH97" t="s" s="104">
        <f>IF(SUM(F97:U97)*'Cargoleria'!E56,SUM(F97:U97)*'Cargoleria'!E56,"")</f>
      </c>
      <c r="AI97" t="s" s="104">
        <f>IF(SUM(F97:U97)*'Cargoleria'!F56,SUM(F97:U97)*'Cargoleria'!F56,"")</f>
      </c>
      <c r="AJ97" t="s" s="104">
        <f>IF(SUM(F97:U97)*'Cargoleria'!G56,SUM(F97:U97)*'Cargoleria'!G56,"")</f>
      </c>
      <c r="AK97" t="s" s="104">
        <f>IF(SUM(F97:U97)*'Cargoleria'!H56,SUM(F97:U97)*'Cargoleria'!H56,"")</f>
      </c>
      <c r="AL97" t="s" s="104">
        <f>IF(SUM(F97:U97)*'Cargoleria'!I56,SUM(F97:U97)*'Cargoleria'!I56,"")</f>
      </c>
      <c r="AM97" t="s" s="104">
        <f>IF(SUM(F97:U97)*'Cargoleria'!J56,SUM(F97:U97)*'Cargoleria'!J56,"")</f>
      </c>
      <c r="AN97" t="s" s="104">
        <f>IF(SUM(F97:U97)*'Cargoleria'!K56,SUM(F97:U97)*'Cargoleria'!K56,"")</f>
      </c>
      <c r="AO97" t="s" s="104">
        <f>IF(SUM(F97:U97)*'Cargoleria'!L56,SUM(F97:U97)*'Cargoleria'!L56,"")</f>
      </c>
      <c r="AP97" t="s" s="104">
        <f>IF(SUM(F97:U97)*'Cargoleria'!M56,SUM(F97:U97)*'Cargoleria'!M56,"")</f>
      </c>
      <c r="AQ97" t="s" s="104">
        <f>IF(SUM(F97:U97)*'Cargoleria'!N56,SUM(F97:U97)*'Cargoleria'!N56,"")</f>
      </c>
      <c r="AR97" t="s" s="104">
        <f>IF(SUM(F97:U97)*'Cargoleria'!O56,SUM(F97:U97)*'Cargoleria'!O56,"")</f>
      </c>
      <c r="AS97" t="s" s="104">
        <f>IF(SUM(F97:U97)*'Cargoleria'!P56,SUM(F97:U97)*'Cargoleria'!P56,"")</f>
      </c>
      <c r="AT97" t="s" s="104">
        <f>IF(SUM(F97:U97)*'Cargoleria'!Q56,SUM(F97:U97)*'Cargoleria'!Q56,"")</f>
      </c>
      <c r="AU97" s="49"/>
    </row>
    <row r="98" ht="13.65" customHeight="1">
      <c r="A98" t="s" s="119">
        <v>201</v>
      </c>
      <c r="B98" t="s" s="84">
        <v>64</v>
      </c>
      <c r="C98" t="s" s="107">
        <v>71</v>
      </c>
      <c r="D98" s="108"/>
      <c r="E98" t="s" s="109">
        <v>194</v>
      </c>
      <c r="F98" s="88"/>
      <c r="G98" s="110"/>
      <c r="H98" s="90"/>
      <c r="I98" s="91"/>
      <c r="J98" s="111"/>
      <c r="K98" s="92"/>
      <c r="L98" s="93"/>
      <c r="M98" s="97"/>
      <c r="N98" s="112"/>
      <c r="O98" s="94"/>
      <c r="P98" s="113"/>
      <c r="Q98" s="114"/>
      <c r="R98" s="91"/>
      <c r="S98" s="95"/>
      <c r="T98" s="96"/>
      <c r="U98" s="97"/>
      <c r="V98" s="98">
        <v>20</v>
      </c>
      <c r="W98" t="s" s="99">
        <f>IF((F98*V98)+(G98*V98)+(H98*V98)+(I98*V98)+(J98*V98)+(K98*V98)+(L98*V98)+(M98*V98)+(N98*V98)+(O98*V98)+(T98*V98)+(P98*V98)+(Q98*V98)+(R98*V98)+(U98*V98),(F98*V98)+(G98*V98)+(H98*V98)+(I98*V98)+(J98*V98)+(K98*V98)+(L98*V98)+(M98*V98)+(N98*V98)+(O98*V98)+(T98*V98)+(P98*V98)+(Q98*V98)+(R98*V98)+(U98*V98),"")</f>
      </c>
      <c r="X98" s="100">
        <v>0.4</v>
      </c>
      <c r="Y98" t="s" s="99">
        <f>IF((F98*X98)+(G98*X98)+(H98*X98)+(I98*X98)+(J98*X98)+(K98*X98)+(L98*X98)+(M98*X98)+(N98*X98)+(O98*X98)+(P98*X98)+(Q98*X98)+(R98*X98)+(T98*X98)+(U98*X98),(F98*X98)+(G98*X98)+(H98*X98)+(I98*X98)+(J98*X98)+(K98*X98)+(L98*X98)+(M98*X98)+(N98*X98)+(O98*X98)+(P98*X98)+(S98*X98)+(Q98*X98)+(R98*X98)+(T98*X98)+(U98*X98),"")</f>
      </c>
      <c r="Z98" s="101">
        <v>21.8768054421769</v>
      </c>
      <c r="AA98" s="101">
        <f>SUM(Z98*(F98+(F98*0/100)))+SUM(Z98*(G98+(G98*0/100)))+SUM(Z98*(H98+(H98*0/100)))+SUM(Z98*(I98+(I98*0/100)))+SUM(Z98*(K98+(K98*0/100)))+SUM(Z98*(L98+(L98*0/100)))+SUM(Z98*(M98+(M98*0/100)))+SUM(Z98*(N98+(N98*0/100)))+SUM(Z98*(O98+(O98*0/100)))+SUM(Z98*(P98+(P98*0/100)))+SUM(Z98*U98)+SUM(Z98*(Q98+(Q98*0/100)))+SUM(Z98*(R98+(R98*0/100)))+SUM(Z98*(T98+(T98*0/100)))+SUM(Z98*(S98+(S98*0/100)))+SUM(Z98*(J98+(J98*0/100)))</f>
        <v>0</v>
      </c>
      <c r="AB98" s="102"/>
      <c r="AC98" s="103"/>
      <c r="AD98" s="49"/>
      <c r="AE98" s="50"/>
      <c r="AF98" t="s" s="104">
        <f>IF(SUM(F98:U98)*'Cargoleria'!C57,SUM(F98:U98)*'Cargoleria'!C57,"")</f>
      </c>
      <c r="AG98" t="s" s="104">
        <f>IF(SUM(F98:U98)*'Cargoleria'!D57,SUM(F98:U98)*'Cargoleria'!D57,"")</f>
      </c>
      <c r="AH98" t="s" s="104">
        <f>IF(SUM(F98:U98)*'Cargoleria'!E57,SUM(F98:U98)*'Cargoleria'!E57,"")</f>
      </c>
      <c r="AI98" t="s" s="104">
        <f>IF(SUM(F98:U98)*'Cargoleria'!F57,SUM(F98:U98)*'Cargoleria'!F57,"")</f>
      </c>
      <c r="AJ98" t="s" s="104">
        <f>IF(SUM(F98:U98)*'Cargoleria'!G57,SUM(F98:U98)*'Cargoleria'!G57,"")</f>
      </c>
      <c r="AK98" t="s" s="104">
        <f>IF(SUM(F98:U98)*'Cargoleria'!H57,SUM(F98:U98)*'Cargoleria'!H57,"")</f>
      </c>
      <c r="AL98" t="s" s="104">
        <f>IF(SUM(F98:U98)*'Cargoleria'!I57,SUM(F98:U98)*'Cargoleria'!I57,"")</f>
      </c>
      <c r="AM98" t="s" s="104">
        <f>IF(SUM(F98:U98)*'Cargoleria'!J57,SUM(F98:U98)*'Cargoleria'!J57,"")</f>
      </c>
      <c r="AN98" t="s" s="104">
        <f>IF(SUM(F98:U98)*'Cargoleria'!K57,SUM(F98:U98)*'Cargoleria'!K57,"")</f>
      </c>
      <c r="AO98" t="s" s="104">
        <f>IF(SUM(F98:U98)*'Cargoleria'!L57,SUM(F98:U98)*'Cargoleria'!L57,"")</f>
      </c>
      <c r="AP98" t="s" s="104">
        <f>IF(SUM(F98:U98)*'Cargoleria'!M57,SUM(F98:U98)*'Cargoleria'!M57,"")</f>
      </c>
      <c r="AQ98" t="s" s="104">
        <f>IF(SUM(F98:U98)*'Cargoleria'!N57,SUM(F98:U98)*'Cargoleria'!N57,"")</f>
      </c>
      <c r="AR98" t="s" s="104">
        <f>IF(SUM(F98:U98)*'Cargoleria'!O57,SUM(F98:U98)*'Cargoleria'!O57,"")</f>
      </c>
      <c r="AS98" t="s" s="104">
        <f>IF(SUM(F98:U98)*'Cargoleria'!P57,SUM(F98:U98)*'Cargoleria'!P57,"")</f>
      </c>
      <c r="AT98" t="s" s="104">
        <f>IF(SUM(F98:U98)*'Cargoleria'!Q57,SUM(F98:U98)*'Cargoleria'!Q57,"")</f>
      </c>
      <c r="AU98" s="49"/>
    </row>
    <row r="99" ht="13.65" customHeight="1">
      <c r="A99" t="s" s="83">
        <v>202</v>
      </c>
      <c r="B99" t="s" s="84">
        <v>64</v>
      </c>
      <c r="C99" t="s" s="107">
        <v>71</v>
      </c>
      <c r="D99" s="108"/>
      <c r="E99" t="s" s="109">
        <v>203</v>
      </c>
      <c r="F99" s="88"/>
      <c r="G99" s="110"/>
      <c r="H99" s="90"/>
      <c r="I99" s="91"/>
      <c r="J99" s="111"/>
      <c r="K99" s="92"/>
      <c r="L99" s="93"/>
      <c r="M99" s="97"/>
      <c r="N99" s="112"/>
      <c r="O99" s="94"/>
      <c r="P99" s="113"/>
      <c r="Q99" s="114"/>
      <c r="R99" s="91"/>
      <c r="S99" s="95"/>
      <c r="T99" s="96"/>
      <c r="U99" s="97"/>
      <c r="V99" s="98">
        <v>6</v>
      </c>
      <c r="W99" t="s" s="99">
        <f>IF((F99*V99)+(G99*V99)+(H99*V99)+(I99*V99)+(J99*V99)+(K99*V99)+(L99*V99)+(M99*V99)+(N99*V99)+(O99*V99)+(T99*V99)+(P99*V99)+(Q99*V99)+(R99*V99)+(U99*V99),(F99*V99)+(G99*V99)+(H99*V99)+(I99*V99)+(J99*V99)+(K99*V99)+(L99*V99)+(M99*V99)+(N99*V99)+(O99*V99)+(T99*V99)+(P99*V99)+(Q99*V99)+(R99*V99)+(U99*V99),"")</f>
      </c>
      <c r="X99" s="100">
        <v>2.1</v>
      </c>
      <c r="Y99" t="s" s="99">
        <f>IF((F99*X99)+(G99*X99)+(H99*X99)+(I99*X99)+(J99*X99)+(K99*X99)+(L99*X99)+(M99*X99)+(N99*X99)+(O99*X99)+(P99*X99)+(Q99*X99)+(R99*X99)+(T99*X99)+(U99*X99),(F99*X99)+(G99*X99)+(H99*X99)+(I99*X99)+(J99*X99)+(K99*X99)+(L99*X99)+(M99*X99)+(N99*X99)+(O99*X99)+(P99*X99)+(S99*X99)+(Q99*X99)+(R99*X99)+(T99*X99)+(U99*X99),"")</f>
      </c>
      <c r="Z99" s="101">
        <v>46.8909062857143</v>
      </c>
      <c r="AA99" s="101">
        <f>SUM(Z99*(F99+(F99*0/100)))+SUM(Z99*(G99+(G99*0/100)))+SUM(Z99*(H99+(H99*0/100)))+SUM(Z99*(I99+(I99*0/100)))+SUM(Z99*(K99+(K99*0/100)))+SUM(Z99*(L99+(L99*0/100)))+SUM(Z99*(M99+(M99*0/100)))+SUM(Z99*(N99+(N99*0/100)))+SUM(Z99*(O99+(O99*0/100)))+SUM(Z99*(P99+(P99*0/100)))+SUM(Z99*U99)+SUM(Z99*(Q99+(Q99*0/100)))+SUM(Z99*(R99+(R99*0/100)))+SUM(Z99*(T99+(T99*0/100)))+SUM(Z99*(S99+(S99*0/100)))+SUM(Z99*(J99+(J99*0/100)))</f>
        <v>0</v>
      </c>
      <c r="AB99" s="102"/>
      <c r="AC99" s="103"/>
      <c r="AD99" s="49"/>
      <c r="AE99" s="50"/>
      <c r="AF99" t="s" s="104">
        <f>IF(SUM(F99:U99)*'Cargoleria'!C58,SUM(F99:U99)*'Cargoleria'!C58,"")</f>
      </c>
      <c r="AG99" t="s" s="104">
        <f>IF(SUM(F99:U99)*'Cargoleria'!D58,SUM(F99:U99)*'Cargoleria'!D58,"")</f>
      </c>
      <c r="AH99" t="s" s="104">
        <f>IF(SUM(F99:U99)*'Cargoleria'!E58,SUM(F99:U99)*'Cargoleria'!E58,"")</f>
      </c>
      <c r="AI99" t="s" s="104">
        <f>IF(SUM(F99:U99)*'Cargoleria'!F58,SUM(F99:U99)*'Cargoleria'!F58,"")</f>
      </c>
      <c r="AJ99" t="s" s="104">
        <f>IF(SUM(F99:U99)*'Cargoleria'!G58,SUM(F99:U99)*'Cargoleria'!G58,"")</f>
      </c>
      <c r="AK99" t="s" s="104">
        <f>IF(SUM(F99:U99)*'Cargoleria'!H58,SUM(F99:U99)*'Cargoleria'!H58,"")</f>
      </c>
      <c r="AL99" t="s" s="104">
        <f>IF(SUM(F99:U99)*'Cargoleria'!I58,SUM(F99:U99)*'Cargoleria'!I58,"")</f>
      </c>
      <c r="AM99" t="s" s="104">
        <f>IF(SUM(F99:U99)*'Cargoleria'!J58,SUM(F99:U99)*'Cargoleria'!J58,"")</f>
      </c>
      <c r="AN99" t="s" s="104">
        <f>IF(SUM(F99:U99)*'Cargoleria'!K58,SUM(F99:U99)*'Cargoleria'!K58,"")</f>
      </c>
      <c r="AO99" t="s" s="104">
        <f>IF(SUM(F99:U99)*'Cargoleria'!L58,SUM(F99:U99)*'Cargoleria'!L58,"")</f>
      </c>
      <c r="AP99" t="s" s="104">
        <f>IF(SUM(F99:U99)*'Cargoleria'!M58,SUM(F99:U99)*'Cargoleria'!M58,"")</f>
      </c>
      <c r="AQ99" t="s" s="104">
        <f>IF(SUM(F99:U99)*'Cargoleria'!N58,SUM(F99:U99)*'Cargoleria'!N58,"")</f>
      </c>
      <c r="AR99" t="s" s="104">
        <f>IF(SUM(F99:U99)*'Cargoleria'!O58,SUM(F99:U99)*'Cargoleria'!O58,"")</f>
      </c>
      <c r="AS99" t="s" s="104">
        <f>IF(SUM(F99:U99)*'Cargoleria'!P58,SUM(F99:U99)*'Cargoleria'!P58,"")</f>
      </c>
      <c r="AT99" t="s" s="104">
        <f>IF(SUM(F99:U99)*'Cargoleria'!Q58,SUM(F99:U99)*'Cargoleria'!Q58,"")</f>
      </c>
      <c r="AU99" s="49"/>
    </row>
    <row r="100" ht="13.65" customHeight="1">
      <c r="A100" t="s" s="83">
        <v>204</v>
      </c>
      <c r="B100" t="s" s="84">
        <v>64</v>
      </c>
      <c r="C100" t="s" s="107">
        <v>71</v>
      </c>
      <c r="D100" s="108"/>
      <c r="E100" t="s" s="109">
        <v>76</v>
      </c>
      <c r="F100" s="88"/>
      <c r="G100" s="110"/>
      <c r="H100" s="90"/>
      <c r="I100" s="91"/>
      <c r="J100" s="111"/>
      <c r="K100" s="92"/>
      <c r="L100" s="93"/>
      <c r="M100" s="97"/>
      <c r="N100" s="112"/>
      <c r="O100" s="94"/>
      <c r="P100" s="113"/>
      <c r="Q100" s="114"/>
      <c r="R100" s="91"/>
      <c r="S100" s="95"/>
      <c r="T100" s="96"/>
      <c r="U100" s="97"/>
      <c r="V100" s="98">
        <v>5</v>
      </c>
      <c r="W100" t="s" s="99">
        <f>IF((F100*V100)+(G100*V100)+(H100*V100)+(I100*V100)+(J100*V100)+(K100*V100)+(L100*V100)+(M100*V100)+(N100*V100)+(O100*V100)+(T100*V100)+(P100*V100)+(Q100*V100)+(R100*V100)+(U100*V100),(F100*V100)+(G100*V100)+(H100*V100)+(I100*V100)+(J100*V100)+(K100*V100)+(L100*V100)+(M100*V100)+(N100*V100)+(O100*V100)+(T100*V100)+(P100*V100)+(Q100*V100)+(R100*V100)+(U100*V100),"")</f>
      </c>
      <c r="X100" s="100">
        <v>1.805</v>
      </c>
      <c r="Y100" t="s" s="99">
        <f>IF((F100*X100)+(G100*X100)+(H100*X100)+(I100*X100)+(J100*X100)+(K100*X100)+(L100*X100)+(M100*X100)+(N100*X100)+(O100*X100)+(P100*X100)+(Q100*X100)+(R100*X100)+(T100*X100)+(U100*X100),(F100*X100)+(G100*X100)+(H100*X100)+(I100*X100)+(J100*X100)+(K100*X100)+(L100*X100)+(M100*X100)+(N100*X100)+(O100*X100)+(P100*X100)+(S100*X100)+(Q100*X100)+(R100*X100)+(T100*X100)+(U100*X100),"")</f>
      </c>
      <c r="Z100" s="101">
        <v>39.8814782312925</v>
      </c>
      <c r="AA100" s="101">
        <f>SUM(Z100*(F100+(F100*0/100)))+SUM(Z100*(G100+(G100*0/100)))+SUM(Z100*(H100+(H100*0/100)))+SUM(Z100*(I100+(I100*0/100)))+SUM(Z100*(K100+(K100*0/100)))+SUM(Z100*(L100+(L100*0/100)))+SUM(Z100*(M100+(M100*0/100)))+SUM(Z100*(N100+(N100*0/100)))+SUM(Z100*(O100+(O100*0/100)))+SUM(Z100*(P100+(P100*0/100)))+SUM(Z100*U100)+SUM(Z100*(Q100+(Q100*0/100)))+SUM(Z100*(R100+(R100*0/100)))+SUM(Z100*(T100+(T100*0/100)))+SUM(Z100*(S100+(S100*0/100)))+SUM(Z100*(J100+(J100*0/100)))</f>
        <v>0</v>
      </c>
      <c r="AB100" s="102"/>
      <c r="AC100" s="103"/>
      <c r="AD100" s="49"/>
      <c r="AE100" s="50"/>
      <c r="AF100" t="s" s="104">
        <f>IF(SUM(F100:U100)*'Cargoleria'!C59,SUM(F100:U100)*'Cargoleria'!C59,"")</f>
      </c>
      <c r="AG100" t="s" s="104">
        <f>IF(SUM(F100:U100)*'Cargoleria'!D59,SUM(F100:U100)*'Cargoleria'!D59,"")</f>
      </c>
      <c r="AH100" t="s" s="104">
        <f>IF(SUM(F100:U100)*'Cargoleria'!E59,SUM(F100:U100)*'Cargoleria'!E59,"")</f>
      </c>
      <c r="AI100" t="s" s="104">
        <f>IF(SUM(F100:U100)*'Cargoleria'!F59,SUM(F100:U100)*'Cargoleria'!F59,"")</f>
      </c>
      <c r="AJ100" t="s" s="104">
        <f>IF(SUM(F100:U100)*'Cargoleria'!G59,SUM(F100:U100)*'Cargoleria'!G59,"")</f>
      </c>
      <c r="AK100" t="s" s="104">
        <f>IF(SUM(F100:U100)*'Cargoleria'!H59,SUM(F100:U100)*'Cargoleria'!H59,"")</f>
      </c>
      <c r="AL100" t="s" s="104">
        <f>IF(SUM(F100:U100)*'Cargoleria'!I59,SUM(F100:U100)*'Cargoleria'!I59,"")</f>
      </c>
      <c r="AM100" t="s" s="104">
        <f>IF(SUM(F100:U100)*'Cargoleria'!J59,SUM(F100:U100)*'Cargoleria'!J59,"")</f>
      </c>
      <c r="AN100" t="s" s="104">
        <f>IF(SUM(F100:U100)*'Cargoleria'!K59,SUM(F100:U100)*'Cargoleria'!K59,"")</f>
      </c>
      <c r="AO100" t="s" s="104">
        <f>IF(SUM(F100:U100)*'Cargoleria'!L59,SUM(F100:U100)*'Cargoleria'!L59,"")</f>
      </c>
      <c r="AP100" t="s" s="104">
        <f>IF(SUM(F100:U100)*'Cargoleria'!M59,SUM(F100:U100)*'Cargoleria'!M59,"")</f>
      </c>
      <c r="AQ100" t="s" s="104">
        <f>IF(SUM(F100:U100)*'Cargoleria'!N59,SUM(F100:U100)*'Cargoleria'!N59,"")</f>
      </c>
      <c r="AR100" t="s" s="104">
        <f>IF(SUM(F100:U100)*'Cargoleria'!O59,SUM(F100:U100)*'Cargoleria'!O59,"")</f>
      </c>
      <c r="AS100" t="s" s="104">
        <f>IF(SUM(F100:U100)*'Cargoleria'!P59,SUM(F100:U100)*'Cargoleria'!P59,"")</f>
      </c>
      <c r="AT100" t="s" s="104">
        <f>IF(SUM(F100:U100)*'Cargoleria'!Q59,SUM(F100:U100)*'Cargoleria'!Q59,"")</f>
      </c>
      <c r="AU100" s="49"/>
    </row>
    <row r="101" ht="13.65" customHeight="1">
      <c r="A101" t="s" s="83">
        <v>205</v>
      </c>
      <c r="B101" t="s" s="84">
        <v>64</v>
      </c>
      <c r="C101" t="s" s="107">
        <v>71</v>
      </c>
      <c r="D101" s="108"/>
      <c r="E101" t="s" s="109">
        <v>189</v>
      </c>
      <c r="F101" s="88"/>
      <c r="G101" s="110"/>
      <c r="H101" s="90"/>
      <c r="I101" s="91"/>
      <c r="J101" s="111"/>
      <c r="K101" s="92"/>
      <c r="L101" s="93"/>
      <c r="M101" s="97"/>
      <c r="N101" s="112"/>
      <c r="O101" s="94"/>
      <c r="P101" s="113"/>
      <c r="Q101" s="114"/>
      <c r="R101" s="91"/>
      <c r="S101" s="95"/>
      <c r="T101" s="96"/>
      <c r="U101" s="97"/>
      <c r="V101" s="98">
        <v>15</v>
      </c>
      <c r="W101" t="s" s="99">
        <f>IF((F101*V101)+(G101*V101)+(H101*V101)+(I101*V101)+(J101*V101)+(K101*V101)+(L101*V101)+(M101*V101)+(N101*V101)+(O101*V101)+(T101*V101)+(P101*V101)+(Q101*V101)+(R101*V101)+(U101*V101),(F101*V101)+(G101*V101)+(H101*V101)+(I101*V101)+(J101*V101)+(K101*V101)+(L101*V101)+(M101*V101)+(N101*V101)+(O101*V101)+(T101*V101)+(P101*V101)+(Q101*V101)+(R101*V101)+(U101*V101),"")</f>
      </c>
      <c r="X101" s="100">
        <v>1.354</v>
      </c>
      <c r="Y101" t="s" s="99">
        <f>IF((F101*X101)+(G101*X101)+(H101*X101)+(I101*X101)+(J101*X101)+(K101*X101)+(L101*X101)+(M101*X101)+(N101*X101)+(O101*X101)+(P101*X101)+(Q101*X101)+(R101*X101)+(T101*X101)+(U101*X101),(F101*X101)+(G101*X101)+(H101*X101)+(I101*X101)+(J101*X101)+(K101*X101)+(L101*X101)+(M101*X101)+(N101*X101)+(O101*X101)+(P101*X101)+(S101*X101)+(Q101*X101)+(R101*X101)+(T101*X101)+(U101*X101),"")</f>
      </c>
      <c r="Z101" s="101">
        <v>33.8733034013605</v>
      </c>
      <c r="AA101" s="101">
        <f>SUM(Z101*(F101+(F101*0/100)))+SUM(Z101*(G101+(G101*0/100)))+SUM(Z101*(H101+(H101*0/100)))+SUM(Z101*(I101+(I101*0/100)))+SUM(Z101*(K101+(K101*0/100)))+SUM(Z101*(L101+(L101*0/100)))+SUM(Z101*(M101+(M101*0/100)))+SUM(Z101*(N101+(N101*0/100)))+SUM(Z101*(O101+(O101*0/100)))+SUM(Z101*(P101+(P101*0/100)))+SUM(Z101*U101)+SUM(Z101*(Q101+(Q101*0/100)))+SUM(Z101*(R101+(R101*0/100)))+SUM(Z101*(T101+(T101*0/100)))+SUM(Z101*(S101+(S101*0/100)))+SUM(Z101*(J101+(J101*0/100)))</f>
        <v>0</v>
      </c>
      <c r="AB101" s="102"/>
      <c r="AC101" s="103"/>
      <c r="AD101" s="49"/>
      <c r="AE101" s="50"/>
      <c r="AF101" t="s" s="104">
        <f>IF(SUM(F101:U101)*'Cargoleria'!C60,SUM(F101:U101)*'Cargoleria'!C60,"")</f>
      </c>
      <c r="AG101" t="s" s="104">
        <f>IF(SUM(F101:U101)*'Cargoleria'!D60,SUM(F101:U101)*'Cargoleria'!D60,"")</f>
      </c>
      <c r="AH101" t="s" s="104">
        <f>IF(SUM(F101:U101)*'Cargoleria'!E60,SUM(F101:U101)*'Cargoleria'!E60,"")</f>
      </c>
      <c r="AI101" t="s" s="104">
        <f>IF(SUM(F101:U101)*'Cargoleria'!F60,SUM(F101:U101)*'Cargoleria'!F60,"")</f>
      </c>
      <c r="AJ101" t="s" s="104">
        <f>IF(SUM(F101:U101)*'Cargoleria'!G60,SUM(F101:U101)*'Cargoleria'!G60,"")</f>
      </c>
      <c r="AK101" t="s" s="104">
        <f>IF(SUM(F101:U101)*'Cargoleria'!H60,SUM(F101:U101)*'Cargoleria'!H60,"")</f>
      </c>
      <c r="AL101" t="s" s="104">
        <f>IF(SUM(F101:U101)*'Cargoleria'!I60,SUM(F101:U101)*'Cargoleria'!I60,"")</f>
      </c>
      <c r="AM101" t="s" s="104">
        <f>IF(SUM(F101:U101)*'Cargoleria'!J60,SUM(F101:U101)*'Cargoleria'!J60,"")</f>
      </c>
      <c r="AN101" t="s" s="104">
        <f>IF(SUM(F101:U101)*'Cargoleria'!K60,SUM(F101:U101)*'Cargoleria'!K60,"")</f>
      </c>
      <c r="AO101" t="s" s="104">
        <f>IF(SUM(F101:U101)*'Cargoleria'!L60,SUM(F101:U101)*'Cargoleria'!L60,"")</f>
      </c>
      <c r="AP101" t="s" s="104">
        <f>IF(SUM(F101:U101)*'Cargoleria'!M60,SUM(F101:U101)*'Cargoleria'!M60,"")</f>
      </c>
      <c r="AQ101" t="s" s="104">
        <f>IF(SUM(F101:U101)*'Cargoleria'!N60,SUM(F101:U101)*'Cargoleria'!N60,"")</f>
      </c>
      <c r="AR101" t="s" s="104">
        <f>IF(SUM(F101:U101)*'Cargoleria'!O60,SUM(F101:U101)*'Cargoleria'!O60,"")</f>
      </c>
      <c r="AS101" t="s" s="104">
        <f>IF(SUM(F101:U101)*'Cargoleria'!P60,SUM(F101:U101)*'Cargoleria'!P60,"")</f>
      </c>
      <c r="AT101" t="s" s="104">
        <f>IF(SUM(F101:U101)*'Cargoleria'!Q60,SUM(F101:U101)*'Cargoleria'!Q60,"")</f>
      </c>
      <c r="AU101" s="49"/>
    </row>
    <row r="102" ht="13.65" customHeight="1">
      <c r="A102" t="s" s="119">
        <v>206</v>
      </c>
      <c r="B102" t="s" s="84">
        <v>64</v>
      </c>
      <c r="C102" t="s" s="107">
        <v>71</v>
      </c>
      <c r="D102" s="108"/>
      <c r="E102" t="s" s="124">
        <v>207</v>
      </c>
      <c r="F102" s="88"/>
      <c r="G102" s="110"/>
      <c r="H102" s="90"/>
      <c r="I102" s="91"/>
      <c r="J102" s="111"/>
      <c r="K102" s="92"/>
      <c r="L102" s="93"/>
      <c r="M102" s="97"/>
      <c r="N102" s="112"/>
      <c r="O102" s="94"/>
      <c r="P102" s="113"/>
      <c r="Q102" s="114"/>
      <c r="R102" s="91"/>
      <c r="S102" s="95"/>
      <c r="T102" s="96"/>
      <c r="U102" s="97"/>
      <c r="V102" s="98">
        <v>1</v>
      </c>
      <c r="W102" t="s" s="99">
        <f>IF((F102*V102)+(G102*V102)+(H102*V102)+(I102*V102)+(J102*V102)+(K102*V102)+(L102*V102)+(M102*V102)+(N102*V102)+(O102*V102)+(T102*V102)+(P102*V102)+(Q102*V102)+(R102*V102)+(U102*V102),(F102*V102)+(G102*V102)+(H102*V102)+(I102*V102)+(J102*V102)+(K102*V102)+(L102*V102)+(M102*V102)+(N102*V102)+(O102*V102)+(T102*V102)+(P102*V102)+(Q102*V102)+(R102*V102)+(U102*V102),"")</f>
      </c>
      <c r="X102" s="100">
        <v>1</v>
      </c>
      <c r="Y102" t="s" s="99">
        <f>IF((F102*X102)+(G102*X102)+(H102*X102)+(I102*X102)+(J102*X102)+(K102*X102)+(L102*X102)+(M102*X102)+(N102*X102)+(O102*X102)+(P102*X102)+(Q102*X102)+(R102*X102)+(T102*X102)+(U102*X102),(F102*X102)+(G102*X102)+(H102*X102)+(I102*X102)+(J102*X102)+(K102*X102)+(L102*X102)+(M102*X102)+(N102*X102)+(O102*X102)+(P102*X102)+(S102*X102)+(Q102*X102)+(R102*X102)+(T102*X102)+(U102*X102),"")</f>
      </c>
      <c r="Z102" s="101">
        <v>30.6960285714286</v>
      </c>
      <c r="AA102" s="101">
        <f>SUM(Z102*(F102+(F102*0/100)))+SUM(Z102*(G102+(G102*0/100)))+SUM(Z102*(H102+(H102*0/100)))+SUM(Z102*(I102+(I102*0/100)))+SUM(Z102*(K102+(K102*0/100)))+SUM(Z102*(L102+(L102*0/100)))+SUM(Z102*(M102+(M102*0/100)))+SUM(Z102*(N102+(N102*0/100)))+SUM(Z102*(O102+(O102*0/100)))+SUM(Z102*(P102+(P102*0/100)))+SUM(Z102*U102)+SUM(Z102*(Q102+(Q102*0/100)))+SUM(Z102*(R102+(R102*0/100)))+SUM(Z102*(T102+(T102*0/100)))+SUM(Z102*(S102+(S102*0/100)))+SUM(Z102*(J102+(J102*0/100)))</f>
        <v>0</v>
      </c>
      <c r="AB102" s="102"/>
      <c r="AC102" s="103"/>
      <c r="AD102" s="49"/>
      <c r="AE102" s="50"/>
      <c r="AF102" t="s" s="104">
        <f>IF(SUM(F102:U102)*'Cargoleria'!C61,SUM(F102:U102)*'Cargoleria'!C61,"")</f>
      </c>
      <c r="AG102" t="s" s="104">
        <f>IF(SUM(F102:U102)*'Cargoleria'!D61,SUM(F102:U102)*'Cargoleria'!D61,"")</f>
      </c>
      <c r="AH102" t="s" s="104">
        <f>IF(SUM(F102:U102)*'Cargoleria'!E61,SUM(F102:U102)*'Cargoleria'!E61,"")</f>
      </c>
      <c r="AI102" t="s" s="104">
        <f>IF(SUM(F102:U102)*'Cargoleria'!F61,SUM(F102:U102)*'Cargoleria'!F61,"")</f>
      </c>
      <c r="AJ102" t="s" s="104">
        <f>IF(SUM(F102:U102)*'Cargoleria'!G61,SUM(F102:U102)*'Cargoleria'!G61,"")</f>
      </c>
      <c r="AK102" t="s" s="104">
        <f>IF(SUM(F102:U102)*'Cargoleria'!H61,SUM(F102:U102)*'Cargoleria'!H61,"")</f>
      </c>
      <c r="AL102" t="s" s="104">
        <f>IF(SUM(F102:U102)*'Cargoleria'!I61,SUM(F102:U102)*'Cargoleria'!I61,"")</f>
      </c>
      <c r="AM102" t="s" s="104">
        <f>IF(SUM(F102:U102)*'Cargoleria'!J61,SUM(F102:U102)*'Cargoleria'!J61,"")</f>
      </c>
      <c r="AN102" t="s" s="104">
        <f>IF(SUM(F102:U102)*'Cargoleria'!K61,SUM(F102:U102)*'Cargoleria'!K61,"")</f>
      </c>
      <c r="AO102" t="s" s="104">
        <f>IF(SUM(F102:U102)*'Cargoleria'!L61,SUM(F102:U102)*'Cargoleria'!L61,"")</f>
      </c>
      <c r="AP102" t="s" s="104">
        <f>IF(SUM(F102:U102)*'Cargoleria'!M61,SUM(F102:U102)*'Cargoleria'!M61,"")</f>
      </c>
      <c r="AQ102" t="s" s="104">
        <f>IF(SUM(F102:U102)*'Cargoleria'!N61,SUM(F102:U102)*'Cargoleria'!N61,"")</f>
      </c>
      <c r="AR102" t="s" s="104">
        <f>IF(SUM(F102:U102)*'Cargoleria'!O61,SUM(F102:U102)*'Cargoleria'!O61,"")</f>
      </c>
      <c r="AS102" t="s" s="104">
        <f>IF(SUM(F102:U102)*'Cargoleria'!P61,SUM(F102:U102)*'Cargoleria'!P61,"")</f>
      </c>
      <c r="AT102" t="s" s="104">
        <f>IF(SUM(F102:U102)*'Cargoleria'!Q61,SUM(F102:U102)*'Cargoleria'!Q61,"")</f>
      </c>
      <c r="AU102" s="49"/>
    </row>
    <row r="103" ht="13.65" customHeight="1">
      <c r="A103" t="s" s="83">
        <v>208</v>
      </c>
      <c r="B103" t="s" s="84">
        <v>64</v>
      </c>
      <c r="C103" t="s" s="107">
        <v>71</v>
      </c>
      <c r="D103" s="108"/>
      <c r="E103" t="s" s="109">
        <v>194</v>
      </c>
      <c r="F103" s="88"/>
      <c r="G103" s="110"/>
      <c r="H103" s="90"/>
      <c r="I103" s="91"/>
      <c r="J103" s="111"/>
      <c r="K103" s="92"/>
      <c r="L103" s="93"/>
      <c r="M103" s="97"/>
      <c r="N103" s="112"/>
      <c r="O103" s="94"/>
      <c r="P103" s="113"/>
      <c r="Q103" s="114"/>
      <c r="R103" s="91"/>
      <c r="S103" s="95"/>
      <c r="T103" s="96"/>
      <c r="U103" s="97"/>
      <c r="V103" s="98">
        <v>20</v>
      </c>
      <c r="W103" t="s" s="99">
        <f>IF((F103*V103)+(G103*V103)+(H103*V103)+(I103*V103)+(J103*V103)+(K103*V103)+(L103*V103)+(M103*V103)+(N103*V103)+(O103*V103)+(T103*V103)+(P103*V103)+(Q103*V103)+(R103*V103)+(U103*V103),(F103*V103)+(G103*V103)+(H103*V103)+(I103*V103)+(J103*V103)+(K103*V103)+(L103*V103)+(M103*V103)+(N103*V103)+(O103*V103)+(T103*V103)+(P103*V103)+(Q103*V103)+(R103*V103)+(U103*V103),"")</f>
      </c>
      <c r="X103" s="100">
        <v>0.9</v>
      </c>
      <c r="Y103" t="s" s="99">
        <f>IF((F103*X103)+(G103*X103)+(H103*X103)+(I103*X103)+(J103*X103)+(K103*X103)+(L103*X103)+(M103*X103)+(N103*X103)+(O103*X103)+(P103*X103)+(Q103*X103)+(R103*X103)+(T103*X103)+(U103*X103),(F103*X103)+(G103*X103)+(H103*X103)+(I103*X103)+(J103*X103)+(K103*X103)+(L103*X103)+(M103*X103)+(N103*X103)+(O103*X103)+(P103*X103)+(S103*X103)+(Q103*X103)+(R103*X103)+(T103*X103)+(U103*X103),"")</f>
      </c>
      <c r="Z103" s="101">
        <v>24.9054857142857</v>
      </c>
      <c r="AA103" s="101">
        <f>SUM(Z103*(F103+(F103*0/100)))+SUM(Z103*(G103+(G103*0/100)))+SUM(Z103*(H103+(H103*0/100)))+SUM(Z103*(I103+(I103*0/100)))+SUM(Z103*(K103+(K103*0/100)))+SUM(Z103*(L103+(L103*0/100)))+SUM(Z103*(M103+(M103*0/100)))+SUM(Z103*(N103+(N103*0/100)))+SUM(Z103*(O103+(O103*0/100)))+SUM(Z103*(P103+(P103*0/100)))+SUM(Z103*U103)+SUM(Z103*(Q103+(Q103*0/100)))+SUM(Z103*(R103+(R103*0/100)))+SUM(Z103*(T103+(T103*0/100)))+SUM(Z103*(S103+(S103*0/100)))+SUM(Z103*(J103+(J103*0/100)))</f>
        <v>0</v>
      </c>
      <c r="AB103" s="102"/>
      <c r="AC103" s="103"/>
      <c r="AD103" s="49"/>
      <c r="AE103" s="50"/>
      <c r="AF103" t="s" s="104">
        <f>IF(SUM(F103:U103)*'Cargoleria'!C62,SUM(F103:U103)*'Cargoleria'!C62,"")</f>
      </c>
      <c r="AG103" t="s" s="104">
        <f>IF(SUM(F103:U103)*'Cargoleria'!D62,SUM(F103:U103)*'Cargoleria'!D62,"")</f>
      </c>
      <c r="AH103" t="s" s="104">
        <f>IF(SUM(F103:U103)*'Cargoleria'!E62,SUM(F103:U103)*'Cargoleria'!E62,"")</f>
      </c>
      <c r="AI103" t="s" s="104">
        <f>IF(SUM(F103:U103)*'Cargoleria'!F62,SUM(F103:U103)*'Cargoleria'!F62,"")</f>
      </c>
      <c r="AJ103" t="s" s="104">
        <f>IF(SUM(F103:U103)*'Cargoleria'!G62,SUM(F103:U103)*'Cargoleria'!G62,"")</f>
      </c>
      <c r="AK103" t="s" s="104">
        <f>IF(SUM(F103:U103)*'Cargoleria'!H62,SUM(F103:U103)*'Cargoleria'!H62,"")</f>
      </c>
      <c r="AL103" t="s" s="104">
        <f>IF(SUM(F103:U103)*'Cargoleria'!I62,SUM(F103:U103)*'Cargoleria'!I62,"")</f>
      </c>
      <c r="AM103" t="s" s="104">
        <f>IF(SUM(F103:U103)*'Cargoleria'!J62,SUM(F103:U103)*'Cargoleria'!J62,"")</f>
      </c>
      <c r="AN103" t="s" s="104">
        <f>IF(SUM(F103:U103)*'Cargoleria'!K62,SUM(F103:U103)*'Cargoleria'!K62,"")</f>
      </c>
      <c r="AO103" t="s" s="104">
        <f>IF(SUM(F103:U103)*'Cargoleria'!L62,SUM(F103:U103)*'Cargoleria'!L62,"")</f>
      </c>
      <c r="AP103" t="s" s="104">
        <f>IF(SUM(F103:U103)*'Cargoleria'!M62,SUM(F103:U103)*'Cargoleria'!M62,"")</f>
      </c>
      <c r="AQ103" t="s" s="104">
        <f>IF(SUM(F103:U103)*'Cargoleria'!N62,SUM(F103:U103)*'Cargoleria'!N62,"")</f>
      </c>
      <c r="AR103" t="s" s="104">
        <f>IF(SUM(F103:U103)*'Cargoleria'!O62,SUM(F103:U103)*'Cargoleria'!O62,"")</f>
      </c>
      <c r="AS103" t="s" s="104">
        <f>IF(SUM(F103:U103)*'Cargoleria'!P62,SUM(F103:U103)*'Cargoleria'!P62,"")</f>
      </c>
      <c r="AT103" t="s" s="104">
        <f>IF(SUM(F103:U103)*'Cargoleria'!Q62,SUM(F103:U103)*'Cargoleria'!Q62,"")</f>
      </c>
      <c r="AU103" s="49"/>
    </row>
    <row r="104" ht="13.65" customHeight="1">
      <c r="A104" t="s" s="83">
        <v>209</v>
      </c>
      <c r="B104" t="s" s="84">
        <v>64</v>
      </c>
      <c r="C104" t="s" s="107">
        <v>71</v>
      </c>
      <c r="D104" s="108"/>
      <c r="E104" t="s" s="109">
        <v>81</v>
      </c>
      <c r="F104" s="88"/>
      <c r="G104" s="110"/>
      <c r="H104" s="90"/>
      <c r="I104" s="91"/>
      <c r="J104" s="111"/>
      <c r="K104" s="92"/>
      <c r="L104" s="93"/>
      <c r="M104" s="97"/>
      <c r="N104" s="112"/>
      <c r="O104" s="94"/>
      <c r="P104" s="113"/>
      <c r="Q104" s="114"/>
      <c r="R104" s="91"/>
      <c r="S104" s="95"/>
      <c r="T104" s="96"/>
      <c r="U104" s="97"/>
      <c r="V104" s="98">
        <v>5</v>
      </c>
      <c r="W104" t="s" s="99">
        <f>IF((F104*V104)+(G104*V104)+(H104*V104)+(I104*V104)+(J104*V104)+(K104*V104)+(L104*V104)+(M104*V104)+(N104*V104)+(O104*V104)+(T104*V104)+(P104*V104)+(Q104*V104)+(R104*V104)+(U104*V104),(F104*V104)+(G104*V104)+(H104*V104)+(I104*V104)+(J104*V104)+(K104*V104)+(L104*V104)+(M104*V104)+(N104*V104)+(O104*V104)+(T104*V104)+(P104*V104)+(Q104*V104)+(R104*V104)+(U104*V104),"")</f>
      </c>
      <c r="X104" s="100">
        <v>2.8</v>
      </c>
      <c r="Y104" t="s" s="99">
        <f>IF((F104*X104)+(G104*X104)+(H104*X104)+(I104*X104)+(J104*X104)+(K104*X104)+(L104*X104)+(M104*X104)+(N104*X104)+(O104*X104)+(P104*X104)+(Q104*X104)+(R104*X104)+(T104*X104)+(U104*X104),(F104*X104)+(G104*X104)+(H104*X104)+(I104*X104)+(J104*X104)+(K104*X104)+(L104*X104)+(M104*X104)+(N104*X104)+(O104*X104)+(P104*X104)+(S104*X104)+(Q104*X104)+(R104*X104)+(T104*X104)+(U104*X104),"")</f>
      </c>
      <c r="Z104" s="101">
        <v>58.6992</v>
      </c>
      <c r="AA104" s="101">
        <f>SUM(Z104*(F104+(F104*0/100)))+SUM(Z104*(G104+(G104*0/100)))+SUM(Z104*(H104+(H104*0/100)))+SUM(Z104*(I104+(I104*0/100)))+SUM(Z104*(K104+(K104*0/100)))+SUM(Z104*(L104+(L104*0/100)))+SUM(Z104*(M104+(M104*0/100)))+SUM(Z104*(N104+(N104*0/100)))+SUM(Z104*(O104+(O104*0/100)))+SUM(Z104*(P104+(P104*0/100)))+SUM(Z104*U104)+SUM(Z104*(Q104+(Q104*0/100)))+SUM(Z104*(R104+(R104*0/100)))+SUM(Z104*(T104+(T104*0/100)))+SUM(Z104*(S104+(S104*0/100)))+SUM(Z104*(J104+(J104*0/100)))</f>
        <v>0</v>
      </c>
      <c r="AB104" s="102"/>
      <c r="AC104" s="103"/>
      <c r="AD104" s="49"/>
      <c r="AE104" s="50"/>
      <c r="AF104" t="s" s="104">
        <f>IF(SUM(F104:U104)*'Cargoleria'!C63,SUM(F104:U104)*'Cargoleria'!C63,"")</f>
      </c>
      <c r="AG104" t="s" s="104">
        <f>IF(SUM(F104:U104)*'Cargoleria'!D63,SUM(F104:U104)*'Cargoleria'!D63,"")</f>
      </c>
      <c r="AH104" t="s" s="104">
        <f>IF(SUM(F104:U104)*'Cargoleria'!E63,SUM(F104:U104)*'Cargoleria'!E63,"")</f>
      </c>
      <c r="AI104" t="s" s="104">
        <f>IF(SUM(F104:U104)*'Cargoleria'!F63,SUM(F104:U104)*'Cargoleria'!F63,"")</f>
      </c>
      <c r="AJ104" t="s" s="104">
        <f>IF(SUM(F104:U104)*'Cargoleria'!G63,SUM(F104:U104)*'Cargoleria'!G63,"")</f>
      </c>
      <c r="AK104" t="s" s="104">
        <f>IF(SUM(F104:U104)*'Cargoleria'!H63,SUM(F104:U104)*'Cargoleria'!H63,"")</f>
      </c>
      <c r="AL104" t="s" s="104">
        <f>IF(SUM(F104:U104)*'Cargoleria'!I63,SUM(F104:U104)*'Cargoleria'!I63,"")</f>
      </c>
      <c r="AM104" t="s" s="104">
        <f>IF(SUM(F104:U104)*'Cargoleria'!J63,SUM(F104:U104)*'Cargoleria'!J63,"")</f>
      </c>
      <c r="AN104" t="s" s="104">
        <f>IF(SUM(F104:U104)*'Cargoleria'!K63,SUM(F104:U104)*'Cargoleria'!K63,"")</f>
      </c>
      <c r="AO104" t="s" s="104">
        <f>IF(SUM(F104:U104)*'Cargoleria'!L63,SUM(F104:U104)*'Cargoleria'!L63,"")</f>
      </c>
      <c r="AP104" t="s" s="104">
        <f>IF(SUM(F104:U104)*'Cargoleria'!M63,SUM(F104:U104)*'Cargoleria'!M63,"")</f>
      </c>
      <c r="AQ104" t="s" s="104">
        <f>IF(SUM(F104:U104)*'Cargoleria'!N63,SUM(F104:U104)*'Cargoleria'!N63,"")</f>
      </c>
      <c r="AR104" t="s" s="104">
        <f>IF(SUM(F104:U104)*'Cargoleria'!O63,SUM(F104:U104)*'Cargoleria'!O63,"")</f>
      </c>
      <c r="AS104" t="s" s="104">
        <f>IF(SUM(F104:U104)*'Cargoleria'!P63,SUM(F104:U104)*'Cargoleria'!P63,"")</f>
      </c>
      <c r="AT104" t="s" s="104">
        <f>IF(SUM(F104:U104)*'Cargoleria'!Q63,SUM(F104:U104)*'Cargoleria'!Q63,"")</f>
      </c>
      <c r="AU104" s="49"/>
    </row>
    <row r="105" ht="13.65" customHeight="1">
      <c r="A105" t="s" s="119">
        <v>210</v>
      </c>
      <c r="B105" t="s" s="84">
        <v>64</v>
      </c>
      <c r="C105" t="s" s="107">
        <v>71</v>
      </c>
      <c r="D105" s="108"/>
      <c r="E105" t="s" s="124">
        <v>211</v>
      </c>
      <c r="F105" s="88"/>
      <c r="G105" s="110"/>
      <c r="H105" s="90"/>
      <c r="I105" s="91"/>
      <c r="J105" s="111"/>
      <c r="K105" s="92"/>
      <c r="L105" s="93"/>
      <c r="M105" s="97"/>
      <c r="N105" s="112"/>
      <c r="O105" s="94"/>
      <c r="P105" s="113"/>
      <c r="Q105" s="114"/>
      <c r="R105" s="91"/>
      <c r="S105" s="95"/>
      <c r="T105" s="96"/>
      <c r="U105" s="97"/>
      <c r="V105" s="98">
        <v>1</v>
      </c>
      <c r="W105" t="s" s="99">
        <f>IF((F105*V105)+(G105*V105)+(H105*V105)+(I105*V105)+(J105*V105)+(K105*V105)+(L105*V105)+(M105*V105)+(N105*V105)+(O105*V105)+(T105*V105)+(P105*V105)+(Q105*V105)+(R105*V105)+(U105*V105),(F105*V105)+(G105*V105)+(H105*V105)+(I105*V105)+(J105*V105)+(K105*V105)+(L105*V105)+(M105*V105)+(N105*V105)+(O105*V105)+(T105*V105)+(P105*V105)+(Q105*V105)+(R105*V105)+(U105*V105),"")</f>
      </c>
      <c r="X105" s="100">
        <v>1.8</v>
      </c>
      <c r="Y105" t="s" s="99">
        <f>IF((F105*X105)+(G105*X105)+(H105*X105)+(I105*X105)+(J105*X105)+(K105*X105)+(L105*X105)+(M105*X105)+(N105*X105)+(O105*X105)+(P105*X105)+(Q105*X105)+(R105*X105)+(T105*X105)+(U105*X105),(F105*X105)+(G105*X105)+(H105*X105)+(I105*X105)+(J105*X105)+(K105*X105)+(L105*X105)+(M105*X105)+(N105*X105)+(O105*X105)+(P105*X105)+(S105*X105)+(Q105*X105)+(R105*X105)+(T105*X105)+(U105*X105),"")</f>
      </c>
      <c r="Z105" s="101">
        <v>46.4437469387755</v>
      </c>
      <c r="AA105" s="101">
        <f>SUM(Z105*(F105+(F105*0/100)))+SUM(Z105*(G105+(G105*0/100)))+SUM(Z105*(H105+(H105*0/100)))+SUM(Z105*(I105+(I105*0/100)))+SUM(Z105*(K105+(K105*0/100)))+SUM(Z105*(L105+(L105*0/100)))+SUM(Z105*(M105+(M105*0/100)))+SUM(Z105*(N105+(N105*0/100)))+SUM(Z105*(O105+(O105*0/100)))+SUM(Z105*(P105+(P105*0/100)))+SUM(Z105*U105)+SUM(Z105*(Q105+(Q105*0/100)))+SUM(Z105*(R105+(R105*0/100)))+SUM(Z105*(T105+(T105*0/100)))+SUM(Z105*(S105+(S105*0/100)))+SUM(Z105*(J105+(J105*0/100)))</f>
        <v>0</v>
      </c>
      <c r="AB105" s="102"/>
      <c r="AC105" s="103"/>
      <c r="AD105" s="49"/>
      <c r="AE105" s="50"/>
      <c r="AF105" t="s" s="104">
        <f>IF(SUM(F105:U105)*'Cargoleria'!C64,SUM(F105:U105)*'Cargoleria'!C64,"")</f>
      </c>
      <c r="AG105" t="s" s="104">
        <f>IF(SUM(F105:U105)*'Cargoleria'!D64,SUM(F105:U105)*'Cargoleria'!D64,"")</f>
      </c>
      <c r="AH105" t="s" s="104">
        <f>IF(SUM(F105:U105)*'Cargoleria'!E64,SUM(F105:U105)*'Cargoleria'!E64,"")</f>
      </c>
      <c r="AI105" t="s" s="104">
        <f>IF(SUM(F105:U105)*'Cargoleria'!F64,SUM(F105:U105)*'Cargoleria'!F64,"")</f>
      </c>
      <c r="AJ105" t="s" s="104">
        <f>IF(SUM(F105:U105)*'Cargoleria'!G64,SUM(F105:U105)*'Cargoleria'!G64,"")</f>
      </c>
      <c r="AK105" t="s" s="104">
        <f>IF(SUM(F105:U105)*'Cargoleria'!H64,SUM(F105:U105)*'Cargoleria'!H64,"")</f>
      </c>
      <c r="AL105" t="s" s="104">
        <f>IF(SUM(F105:U105)*'Cargoleria'!I64,SUM(F105:U105)*'Cargoleria'!I64,"")</f>
      </c>
      <c r="AM105" t="s" s="104">
        <f>IF(SUM(F105:U105)*'Cargoleria'!J64,SUM(F105:U105)*'Cargoleria'!J64,"")</f>
      </c>
      <c r="AN105" t="s" s="104">
        <f>IF(SUM(F105:U105)*'Cargoleria'!K64,SUM(F105:U105)*'Cargoleria'!K64,"")</f>
      </c>
      <c r="AO105" t="s" s="104">
        <f>IF(SUM(F105:U105)*'Cargoleria'!L64,SUM(F105:U105)*'Cargoleria'!L64,"")</f>
      </c>
      <c r="AP105" t="s" s="104">
        <f>IF(SUM(F105:U105)*'Cargoleria'!M64,SUM(F105:U105)*'Cargoleria'!M64,"")</f>
      </c>
      <c r="AQ105" t="s" s="104">
        <f>IF(SUM(F105:U105)*'Cargoleria'!N64,SUM(F105:U105)*'Cargoleria'!N64,"")</f>
      </c>
      <c r="AR105" t="s" s="104">
        <f>IF(SUM(F105:U105)*'Cargoleria'!O64,SUM(F105:U105)*'Cargoleria'!O64,"")</f>
      </c>
      <c r="AS105" t="s" s="104">
        <f>IF(SUM(F105:U105)*'Cargoleria'!P64,SUM(F105:U105)*'Cargoleria'!P64,"")</f>
      </c>
      <c r="AT105" t="s" s="104">
        <f>IF(SUM(F105:U105)*'Cargoleria'!Q64,SUM(F105:U105)*'Cargoleria'!Q64,"")</f>
      </c>
      <c r="AU105" s="49"/>
    </row>
    <row r="106" ht="13.65" customHeight="1">
      <c r="A106" t="s" s="119">
        <v>212</v>
      </c>
      <c r="B106" t="s" s="84">
        <v>64</v>
      </c>
      <c r="C106" t="s" s="107">
        <v>71</v>
      </c>
      <c r="D106" s="108"/>
      <c r="E106" t="s" s="120">
        <v>133</v>
      </c>
      <c r="F106" s="88"/>
      <c r="G106" s="110"/>
      <c r="H106" s="90"/>
      <c r="I106" s="91"/>
      <c r="J106" s="111"/>
      <c r="K106" s="92"/>
      <c r="L106" s="93"/>
      <c r="M106" s="97"/>
      <c r="N106" s="112"/>
      <c r="O106" s="94"/>
      <c r="P106" s="113"/>
      <c r="Q106" s="114"/>
      <c r="R106" s="91"/>
      <c r="S106" s="95"/>
      <c r="T106" s="96"/>
      <c r="U106" s="97"/>
      <c r="V106" s="98">
        <v>8</v>
      </c>
      <c r="W106" t="s" s="99">
        <f>IF((F106*V106)+(G106*V106)+(H106*V106)+(I106*V106)+(J106*V106)+(K106*V106)+(L106*V106)+(M106*V106)+(N106*V106)+(O106*V106)+(T106*V106)+(P106*V106)+(Q106*V106)+(R106*V106)+(U106*V106),(F106*V106)+(G106*V106)+(H106*V106)+(I106*V106)+(J106*V106)+(K106*V106)+(L106*V106)+(M106*V106)+(N106*V106)+(O106*V106)+(T106*V106)+(P106*V106)+(Q106*V106)+(R106*V106)+(U106*V106),"")</f>
      </c>
      <c r="X106" s="100">
        <v>1.525</v>
      </c>
      <c r="Y106" t="s" s="99">
        <f>IF((F106*X106)+(G106*X106)+(H106*X106)+(I106*X106)+(J106*X106)+(K106*X106)+(L106*X106)+(M106*X106)+(N106*X106)+(O106*X106)+(P106*X106)+(Q106*X106)+(R106*X106)+(T106*X106)+(U106*X106),(F106*X106)+(G106*X106)+(H106*X106)+(I106*X106)+(J106*X106)+(K106*X106)+(L106*X106)+(M106*X106)+(N106*X106)+(O106*X106)+(P106*X106)+(S106*X106)+(Q106*X106)+(R106*X106)+(T106*X106)+(U106*X106),"")</f>
      </c>
      <c r="Z106" s="101">
        <v>34.3420508843537</v>
      </c>
      <c r="AA106" s="101">
        <f>SUM(Z106*(F106+(F106*0/100)))+SUM(Z106*(G106+(G106*0/100)))+SUM(Z106*(H106+(H106*0/100)))+SUM(Z106*(I106+(I106*0/100)))+SUM(Z106*(K106+(K106*0/100)))+SUM(Z106*(L106+(L106*0/100)))+SUM(Z106*(M106+(M106*0/100)))+SUM(Z106*(N106+(N106*0/100)))+SUM(Z106*(O106+(O106*0/100)))+SUM(Z106*(P106+(P106*0/100)))+SUM(Z106*U106)+SUM(Z106*(Q106+(Q106*0/100)))+SUM(Z106*(R106+(R106*0/100)))+SUM(Z106*(T106+(T106*0/100)))+SUM(Z106*(S106+(S106*0/100)))+SUM(Z106*(J106+(J106*0/100)))</f>
        <v>0</v>
      </c>
      <c r="AB106" s="102"/>
      <c r="AC106" s="103"/>
      <c r="AD106" s="49"/>
      <c r="AE106" s="50"/>
      <c r="AF106" t="s" s="104">
        <f>IF(SUM(F106:U106)*'Cargoleria'!C65,SUM(F106:U106)*'Cargoleria'!C65,"")</f>
      </c>
      <c r="AG106" t="s" s="104">
        <f>IF(SUM(F106:U106)*'Cargoleria'!D65,SUM(F106:U106)*'Cargoleria'!D65,"")</f>
      </c>
      <c r="AH106" t="s" s="104">
        <f>IF(SUM(F106:U106)*'Cargoleria'!E65,SUM(F106:U106)*'Cargoleria'!E65,"")</f>
      </c>
      <c r="AI106" t="s" s="104">
        <f>IF(SUM(F106:U106)*'Cargoleria'!F65,SUM(F106:U106)*'Cargoleria'!F65,"")</f>
      </c>
      <c r="AJ106" t="s" s="104">
        <f>IF(SUM(F106:U106)*'Cargoleria'!G65,SUM(F106:U106)*'Cargoleria'!G65,"")</f>
      </c>
      <c r="AK106" t="s" s="104">
        <f>IF(SUM(F106:U106)*'Cargoleria'!H65,SUM(F106:U106)*'Cargoleria'!H65,"")</f>
      </c>
      <c r="AL106" t="s" s="104">
        <f>IF(SUM(F106:U106)*'Cargoleria'!I65,SUM(F106:U106)*'Cargoleria'!I65,"")</f>
      </c>
      <c r="AM106" t="s" s="104">
        <f>IF(SUM(F106:U106)*'Cargoleria'!J65,SUM(F106:U106)*'Cargoleria'!J65,"")</f>
      </c>
      <c r="AN106" t="s" s="104">
        <f>IF(SUM(F106:U106)*'Cargoleria'!K65,SUM(F106:U106)*'Cargoleria'!K65,"")</f>
      </c>
      <c r="AO106" t="s" s="104">
        <f>IF(SUM(F106:U106)*'Cargoleria'!L65,SUM(F106:U106)*'Cargoleria'!L65,"")</f>
      </c>
      <c r="AP106" t="s" s="104">
        <f>IF(SUM(F106:U106)*'Cargoleria'!M65,SUM(F106:U106)*'Cargoleria'!M65,"")</f>
      </c>
      <c r="AQ106" t="s" s="104">
        <f>IF(SUM(F106:U106)*'Cargoleria'!N65,SUM(F106:U106)*'Cargoleria'!N65,"")</f>
      </c>
      <c r="AR106" t="s" s="104">
        <f>IF(SUM(F106:U106)*'Cargoleria'!O65,SUM(F106:U106)*'Cargoleria'!O65,"")</f>
      </c>
      <c r="AS106" t="s" s="104">
        <f>IF(SUM(F106:U106)*'Cargoleria'!P65,SUM(F106:U106)*'Cargoleria'!P65,"")</f>
      </c>
      <c r="AT106" t="s" s="104">
        <f>IF(SUM(F106:U106)*'Cargoleria'!Q65,SUM(F106:U106)*'Cargoleria'!Q65,"")</f>
      </c>
      <c r="AU106" s="49"/>
    </row>
    <row r="107" ht="13.65" customHeight="1">
      <c r="A107" t="s" s="119">
        <v>213</v>
      </c>
      <c r="B107" t="s" s="106">
        <v>70</v>
      </c>
      <c r="C107" t="s" s="107">
        <v>71</v>
      </c>
      <c r="D107" s="108"/>
      <c r="E107" t="s" s="120">
        <v>214</v>
      </c>
      <c r="F107" s="88"/>
      <c r="G107" s="110"/>
      <c r="H107" s="90"/>
      <c r="I107" s="91"/>
      <c r="J107" s="111"/>
      <c r="K107" s="92"/>
      <c r="L107" s="93"/>
      <c r="M107" s="97"/>
      <c r="N107" s="112"/>
      <c r="O107" s="94"/>
      <c r="P107" s="113"/>
      <c r="Q107" s="114"/>
      <c r="R107" s="91"/>
      <c r="S107" s="95"/>
      <c r="T107" s="96"/>
      <c r="U107" s="97"/>
      <c r="V107" s="98">
        <f>SUM(V78:V106)</f>
        <v>227</v>
      </c>
      <c r="W107" t="s" s="99">
        <f>IF((F107*V107)+(G107*V107)+(H107*V107)+(I107*V107)+(J107*V107)+(K107*V107)+(L107*V107)+(M107*V107)+(N107*V107)+(O107*V107)+(T107*V107)+(P107*V107)+(Q107*V107)+(R107*V107)+(U107*V107),(F107*V107)+(G107*V107)+(H107*V107)+(I107*V107)+(J107*V107)+(K107*V107)+(L107*V107)+(M107*V107)+(N107*V107)+(O107*V107)+(T107*V107)+(P107*V107)+(Q107*V107)+(R107*V107)+(U107*V107),"")</f>
      </c>
      <c r="X107" s="100">
        <f>SUM(X78:X106)</f>
        <v>56.052</v>
      </c>
      <c r="Y107" t="s" s="99">
        <f>IF((F107*X107)+(G107*X107)+(H107*X107)+(I107*X107)+(J107*X107)+(K107*X107)+(L107*X107)+(M107*X107)+(N107*X107)+(O107*X107)+(P107*X107)+(Q107*X107)+(R107*X107)+(T107*X107)+(U107*X107),(F107*X107)+(G107*X107)+(H107*X107)+(I107*X107)+(J107*X107)+(K107*X107)+(L107*X107)+(M107*X107)+(N107*X107)+(O107*X107)+(P107*X107)+(S107*X107)+(Q107*X107)+(R107*X107)+(T107*X107)+(U107*X107),"")</f>
      </c>
      <c r="Z107" s="101">
        <v>1284.876766557820</v>
      </c>
      <c r="AA107" s="101">
        <f>SUM(Z107*(F107+(F107*0/100)))+SUM(Z107*(G107+(G107*0/100)))+SUM(Z107*(H107+(H107*0/100)))+SUM(Z107*(I107+(I107*0/100)))+SUM(Z107*(K107+(K107*0/100)))+SUM(Z107*(L107+(L107*0/100)))+SUM(Z107*(M107+(M107*0/100)))+SUM(Z107*(N107+(N107*0/100)))+SUM(Z107*(O107+(O107*0/100)))+SUM(Z107*(P107+(P107*0/100)))+SUM(Z107*U107)+SUM(Z107*(Q107+(Q107*0/100)))+SUM(Z107*(R107+(R107*0/100)))+SUM(Z107*(T107+(T107*0/100)))+SUM(Z107*(S107+(S107*0/100)))+SUM(Z107*(J107+(J107*0/100)))</f>
        <v>0</v>
      </c>
      <c r="AB107" s="102"/>
      <c r="AC107" s="103"/>
      <c r="AD107" s="49"/>
      <c r="AE107" s="50"/>
      <c r="AF107" s="98"/>
      <c r="AG107" s="98"/>
      <c r="AH107" s="98"/>
      <c r="AI107" s="98"/>
      <c r="AJ107" s="98"/>
      <c r="AK107" s="98"/>
      <c r="AL107" s="98"/>
      <c r="AM107" s="98"/>
      <c r="AN107" s="98"/>
      <c r="AO107" s="98"/>
      <c r="AP107" s="98"/>
      <c r="AQ107" s="98"/>
      <c r="AR107" s="98"/>
      <c r="AS107" s="98"/>
      <c r="AT107" s="98"/>
      <c r="AU107" s="49"/>
    </row>
    <row r="108" ht="18" customHeight="1">
      <c r="A108" t="s" s="76">
        <v>215</v>
      </c>
      <c r="B108" s="77"/>
      <c r="C108" s="77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  <c r="Q108" s="78"/>
      <c r="R108" s="78"/>
      <c r="S108" s="78"/>
      <c r="T108" s="78"/>
      <c r="U108" s="78"/>
      <c r="V108" s="79"/>
      <c r="W108" s="79"/>
      <c r="X108" s="80"/>
      <c r="Y108" s="78"/>
      <c r="Z108" s="78"/>
      <c r="AA108" s="78"/>
      <c r="AB108" s="81"/>
      <c r="AC108" s="81"/>
      <c r="AD108" s="53"/>
      <c r="AE108" s="50"/>
      <c r="AF108" t="s" s="82">
        <v>48</v>
      </c>
      <c r="AG108" t="s" s="82">
        <v>49</v>
      </c>
      <c r="AH108" t="s" s="82">
        <v>50</v>
      </c>
      <c r="AI108" t="s" s="82">
        <v>51</v>
      </c>
      <c r="AJ108" t="s" s="82">
        <v>52</v>
      </c>
      <c r="AK108" t="s" s="82">
        <v>53</v>
      </c>
      <c r="AL108" t="s" s="82">
        <v>54</v>
      </c>
      <c r="AM108" t="s" s="82">
        <v>55</v>
      </c>
      <c r="AN108" t="s" s="82">
        <v>56</v>
      </c>
      <c r="AO108" t="s" s="82">
        <v>57</v>
      </c>
      <c r="AP108" t="s" s="82">
        <v>58</v>
      </c>
      <c r="AQ108" t="s" s="82">
        <v>59</v>
      </c>
      <c r="AR108" t="s" s="82">
        <v>60</v>
      </c>
      <c r="AS108" t="s" s="82">
        <v>61</v>
      </c>
      <c r="AT108" t="s" s="82">
        <v>62</v>
      </c>
      <c r="AU108" s="49"/>
    </row>
    <row r="109" ht="13.65" customHeight="1">
      <c r="A109" t="s" s="83">
        <v>216</v>
      </c>
      <c r="B109" t="s" s="84">
        <v>64</v>
      </c>
      <c r="C109" t="s" s="85">
        <v>65</v>
      </c>
      <c r="D109" s="108"/>
      <c r="E109" t="s" s="87">
        <v>76</v>
      </c>
      <c r="F109" s="88"/>
      <c r="G109" s="89"/>
      <c r="H109" s="90"/>
      <c r="I109" s="91"/>
      <c r="J109" s="89"/>
      <c r="K109" s="92"/>
      <c r="L109" s="93"/>
      <c r="M109" s="89"/>
      <c r="N109" s="89"/>
      <c r="O109" s="94"/>
      <c r="P109" s="89"/>
      <c r="Q109" s="89"/>
      <c r="R109" s="91"/>
      <c r="S109" s="95"/>
      <c r="T109" s="96"/>
      <c r="U109" s="97"/>
      <c r="V109" s="98">
        <v>5</v>
      </c>
      <c r="W109" t="s" s="99">
        <f>IF((F109*V109)+(G109*V109)+(H109*V109)+(I109*V109)+(J109*V109)+(K109*V109)+(L109*V109)+(M109*V109)+(N109*V109)+(O109*V109)+(T109*V109)+(P109*V109)+(Q109*V109)+(R109*V109)+(U109*V109),(F109*V109)+(G109*V109)+(H109*V109)+(I109*V109)+(J109*V109)+(K109*V109)+(L109*V109)+(M109*V109)+(N109*V109)+(O109*V109)+(T109*V109)+(P109*V109)+(Q109*V109)+(R109*V109)+(U109*V109),"")</f>
      </c>
      <c r="X109" s="100">
        <v>1.9</v>
      </c>
      <c r="Y109" t="s" s="99">
        <f>IF((F109*X109)+(G109*X109)+(H109*X109)+(I109*X109)+(J109*X109)+(K109*X109)+(L109*X109)+(M109*X109)+(N109*X109)+(O109*X109)+(P109*X109)+(Q109*X109)+(R109*X109)+(T109*X109)+(U109*X109),(F109*X109)+(G109*X109)+(H109*X109)+(I109*X109)+(J109*X109)+(K109*X109)+(L109*X109)+(M109*X109)+(N109*X109)+(O109*X109)+(P109*X109)+(S109*X109)+(Q109*X109)+(R109*X109)+(T109*X109)+(U109*X109),"")</f>
      </c>
      <c r="Z109" s="101">
        <v>91.0857142857143</v>
      </c>
      <c r="AA109" s="101">
        <f>SUM(Z109*(F109+(F109*0/100)))+SUM(Z109*(G109+(G109*0/100)))+SUM(Z109*(H109+(H109*0/100)))+SUM(Z109*(I109+(I109*0/100)))+SUM(Z109*(K109+(K109*0/100)))+SUM(Z109*(L109+(L109*0/100)))+SUM(Z109*(M109+(M109*0/100)))+SUM(Z109*(N109+(N109*0/100)))+SUM(Z109*(O109+(O109*0/100)))+SUM(Z109*(P109+(P109*0/100)))+SUM(Z109*U109)+SUM(Z109*(Q109+(Q109*0/100)))+SUM(Z109*(R109+(R109*0/100)))+SUM(Z109*(T109+(T109*0/100)))+SUM(Z109*(S109+(S109*0/100)))+SUM(Z109*(J109+(J109*0/100)))</f>
        <v>0</v>
      </c>
      <c r="AB109" s="102"/>
      <c r="AC109" s="103"/>
      <c r="AD109" s="49"/>
      <c r="AE109" s="50"/>
      <c r="AF109" t="s" s="104">
        <f>IF(SUM(F109:U109)*'Cargoleria'!C67,SUM(F109:U109)*'Cargoleria'!C67,"")</f>
      </c>
      <c r="AG109" t="s" s="104">
        <f>IF(SUM(F109:U109)*'Cargoleria'!D67,SUM(F109:U109)*'Cargoleria'!D67,"")</f>
      </c>
      <c r="AH109" t="s" s="104">
        <f>IF(SUM(F109:U109)*'Cargoleria'!E67,SUM(F109:U109)*'Cargoleria'!E67,"")</f>
      </c>
      <c r="AI109" t="s" s="104">
        <f>IF(SUM(F109:U109)*'Cargoleria'!F67,SUM(F109:U109)*'Cargoleria'!F67,"")</f>
      </c>
      <c r="AJ109" t="s" s="104">
        <f>IF(SUM(F109:U109)*'Cargoleria'!G67,SUM(F109:U109)*'Cargoleria'!G67,"")</f>
      </c>
      <c r="AK109" t="s" s="104">
        <f>IF(SUM(F109:U109)*'Cargoleria'!H67,SUM(F109:U109)*'Cargoleria'!H67,"")</f>
      </c>
      <c r="AL109" t="s" s="104">
        <f>IF(SUM(F109:U109)*'Cargoleria'!I67,SUM(F109:U109)*'Cargoleria'!I67,"")</f>
      </c>
      <c r="AM109" t="s" s="104">
        <f>IF(SUM(F109:U109)*'Cargoleria'!J67,SUM(F109:U109)*'Cargoleria'!J67,"")</f>
      </c>
      <c r="AN109" t="s" s="104">
        <f>IF(SUM(F109:U109)*'Cargoleria'!K67,SUM(F109:U109)*'Cargoleria'!K67,"")</f>
      </c>
      <c r="AO109" t="s" s="104">
        <f>IF(SUM(F109:U109)*'Cargoleria'!L67,SUM(F109:U109)*'Cargoleria'!L67,"")</f>
      </c>
      <c r="AP109" t="s" s="104">
        <f>IF(SUM(F109:U109)*'Cargoleria'!M67,SUM(F109:U109)*'Cargoleria'!M67,"")</f>
      </c>
      <c r="AQ109" t="s" s="104">
        <f>IF(SUM(F109:U109)*'Cargoleria'!N67,SUM(F109:U109)*'Cargoleria'!N67,"")</f>
      </c>
      <c r="AR109" t="s" s="104">
        <f>IF(SUM(F109:U109)*'Cargoleria'!O67,SUM(F109:U109)*'Cargoleria'!O67,"")</f>
      </c>
      <c r="AS109" t="s" s="104">
        <f>IF(SUM(F109:U109)*'Cargoleria'!P67,SUM(F109:U109)*'Cargoleria'!P67,"")</f>
      </c>
      <c r="AT109" t="s" s="104">
        <f>IF(SUM(F109:U109)*'Cargoleria'!Q67,SUM(F109:U109)*'Cargoleria'!Q67,"")</f>
      </c>
      <c r="AU109" s="49"/>
    </row>
    <row r="110" ht="13.65" customHeight="1">
      <c r="A110" t="s" s="83">
        <v>217</v>
      </c>
      <c r="B110" t="s" s="84">
        <v>64</v>
      </c>
      <c r="C110" t="s" s="85">
        <v>65</v>
      </c>
      <c r="D110" s="108"/>
      <c r="E110" t="s" s="87">
        <v>66</v>
      </c>
      <c r="F110" s="88"/>
      <c r="G110" s="89"/>
      <c r="H110" s="90"/>
      <c r="I110" s="91"/>
      <c r="J110" s="89"/>
      <c r="K110" s="92"/>
      <c r="L110" s="93"/>
      <c r="M110" s="89"/>
      <c r="N110" s="89"/>
      <c r="O110" s="94"/>
      <c r="P110" s="89"/>
      <c r="Q110" s="89"/>
      <c r="R110" s="91"/>
      <c r="S110" s="95"/>
      <c r="T110" s="96"/>
      <c r="U110" s="97"/>
      <c r="V110" s="98">
        <v>10</v>
      </c>
      <c r="W110" t="s" s="99">
        <f>IF((F110*V110)+(G110*V110)+(H110*V110)+(I110*V110)+(J110*V110)+(K110*V110)+(L110*V110)+(M110*V110)+(N110*V110)+(O110*V110)+(T110*V110)+(P110*V110)+(Q110*V110)+(R110*V110)+(U110*V110),(F110*V110)+(G110*V110)+(H110*V110)+(I110*V110)+(J110*V110)+(K110*V110)+(L110*V110)+(M110*V110)+(N110*V110)+(O110*V110)+(T110*V110)+(P110*V110)+(Q110*V110)+(R110*V110)+(U110*V110),"")</f>
      </c>
      <c r="X110" s="100">
        <v>3.393</v>
      </c>
      <c r="Y110" t="s" s="99">
        <f>IF((F110*X110)+(G110*X110)+(H110*X110)+(I110*X110)+(J110*X110)+(K110*X110)+(L110*X110)+(M110*X110)+(N110*X110)+(O110*X110)+(P110*X110)+(Q110*X110)+(R110*X110)+(T110*X110)+(U110*X110),(F110*X110)+(G110*X110)+(H110*X110)+(I110*X110)+(J110*X110)+(K110*X110)+(L110*X110)+(M110*X110)+(N110*X110)+(O110*X110)+(P110*X110)+(S110*X110)+(Q110*X110)+(R110*X110)+(T110*X110)+(U110*X110),"")</f>
      </c>
      <c r="Z110" s="101">
        <v>163.8</v>
      </c>
      <c r="AA110" s="101">
        <f>SUM(Z110*(F110+(F110*0/100)))+SUM(Z110*(G110+(G110*0/100)))+SUM(Z110*(H110+(H110*0/100)))+SUM(Z110*(I110+(I110*0/100)))+SUM(Z110*(K110+(K110*0/100)))+SUM(Z110*(L110+(L110*0/100)))+SUM(Z110*(M110+(M110*0/100)))+SUM(Z110*(N110+(N110*0/100)))+SUM(Z110*(O110+(O110*0/100)))+SUM(Z110*(P110+(P110*0/100)))+SUM(Z110*U110)+SUM(Z110*(Q110+(Q110*0/100)))+SUM(Z110*(R110+(R110*0/100)))+SUM(Z110*(T110+(T110*0/100)))+SUM(Z110*(S110+(S110*0/100)))+SUM(Z110*(J110+(J110*0/100)))</f>
        <v>0</v>
      </c>
      <c r="AB110" s="102"/>
      <c r="AC110" s="103"/>
      <c r="AD110" s="49"/>
      <c r="AE110" s="50"/>
      <c r="AF110" t="s" s="104">
        <f>IF(SUM(F110:U110)*'Cargoleria'!C68,SUM(F110:U110)*'Cargoleria'!C68,"")</f>
      </c>
      <c r="AG110" t="s" s="104">
        <f>IF(SUM(F110:U110)*'Cargoleria'!D68,SUM(F110:U110)*'Cargoleria'!D68,"")</f>
      </c>
      <c r="AH110" t="s" s="104">
        <f>IF(SUM(F110:U110)*'Cargoleria'!E68,SUM(F110:U110)*'Cargoleria'!E68,"")</f>
      </c>
      <c r="AI110" t="s" s="104">
        <f>IF(SUM(F110:U110)*'Cargoleria'!F68,SUM(F110:U110)*'Cargoleria'!F68,"")</f>
      </c>
      <c r="AJ110" t="s" s="104">
        <f>IF(SUM(F110:U110)*'Cargoleria'!G68,SUM(F110:U110)*'Cargoleria'!G68,"")</f>
      </c>
      <c r="AK110" t="s" s="104">
        <f>IF(SUM(F110:U110)*'Cargoleria'!H68,SUM(F110:U110)*'Cargoleria'!H68,"")</f>
      </c>
      <c r="AL110" t="s" s="104">
        <f>IF(SUM(F110:U110)*'Cargoleria'!I68,SUM(F110:U110)*'Cargoleria'!I68,"")</f>
      </c>
      <c r="AM110" t="s" s="104">
        <f>IF(SUM(F110:U110)*'Cargoleria'!J68,SUM(F110:U110)*'Cargoleria'!J68,"")</f>
      </c>
      <c r="AN110" t="s" s="104">
        <f>IF(SUM(F110:U110)*'Cargoleria'!K68,SUM(F110:U110)*'Cargoleria'!K68,"")</f>
      </c>
      <c r="AO110" t="s" s="104">
        <f>IF(SUM(F110:U110)*'Cargoleria'!L68,SUM(F110:U110)*'Cargoleria'!L68,"")</f>
      </c>
      <c r="AP110" t="s" s="104">
        <f>IF(SUM(F110:U110)*'Cargoleria'!M68,SUM(F110:U110)*'Cargoleria'!M68,"")</f>
      </c>
      <c r="AQ110" t="s" s="104">
        <f>IF(SUM(F110:U110)*'Cargoleria'!N68,SUM(F110:U110)*'Cargoleria'!N68,"")</f>
      </c>
      <c r="AR110" t="s" s="104">
        <f>IF(SUM(F110:U110)*'Cargoleria'!O68,SUM(F110:U110)*'Cargoleria'!O68,"")</f>
      </c>
      <c r="AS110" t="s" s="104">
        <f>IF(SUM(F110:U110)*'Cargoleria'!P68,SUM(F110:U110)*'Cargoleria'!P68,"")</f>
      </c>
      <c r="AT110" t="s" s="104">
        <f>IF(SUM(F110:U110)*'Cargoleria'!Q68,SUM(F110:U110)*'Cargoleria'!Q68,"")</f>
      </c>
      <c r="AU110" s="49"/>
    </row>
    <row r="111" ht="13.65" customHeight="1">
      <c r="A111" t="s" s="83">
        <v>218</v>
      </c>
      <c r="B111" t="s" s="84">
        <v>64</v>
      </c>
      <c r="C111" t="s" s="85">
        <v>65</v>
      </c>
      <c r="D111" s="108"/>
      <c r="E111" t="s" s="87">
        <v>100</v>
      </c>
      <c r="F111" s="88"/>
      <c r="G111" s="89"/>
      <c r="H111" s="90"/>
      <c r="I111" s="91"/>
      <c r="J111" s="89"/>
      <c r="K111" s="92"/>
      <c r="L111" s="93"/>
      <c r="M111" s="89"/>
      <c r="N111" s="89"/>
      <c r="O111" s="94"/>
      <c r="P111" s="89"/>
      <c r="Q111" s="89"/>
      <c r="R111" s="91"/>
      <c r="S111" s="95"/>
      <c r="T111" s="96"/>
      <c r="U111" s="97"/>
      <c r="V111" s="98">
        <v>2</v>
      </c>
      <c r="W111" t="s" s="99">
        <f>IF((F111*V111)+(G111*V111)+(H111*V111)+(I111*V111)+(J111*V111)+(K111*V111)+(L111*V111)+(M111*V111)+(N111*V111)+(O111*V111)+(T111*V111)+(P111*V111)+(Q111*V111)+(R111*V111)+(U111*V111),(F111*V111)+(G111*V111)+(H111*V111)+(I111*V111)+(J111*V111)+(K111*V111)+(L111*V111)+(M111*V111)+(N111*V111)+(O111*V111)+(T111*V111)+(P111*V111)+(Q111*V111)+(R111*V111)+(U111*V111),"")</f>
      </c>
      <c r="X111" s="100">
        <v>1.586</v>
      </c>
      <c r="Y111" t="s" s="99">
        <f>IF((F111*X111)+(G111*X111)+(H111*X111)+(I111*X111)+(J111*X111)+(K111*X111)+(L111*X111)+(M111*X111)+(N111*X111)+(O111*X111)+(P111*X111)+(Q111*X111)+(R111*X111)+(T111*X111)+(U111*X111),(F111*X111)+(G111*X111)+(H111*X111)+(I111*X111)+(J111*X111)+(K111*X111)+(L111*X111)+(M111*X111)+(N111*X111)+(O111*X111)+(P111*X111)+(S111*X111)+(Q111*X111)+(R111*X111)+(T111*X111)+(U111*X111),"")</f>
      </c>
      <c r="Z111" s="101">
        <v>89.4285714285714</v>
      </c>
      <c r="AA111" s="101">
        <f>SUM(Z111*(F111+(F111*0/100)))+SUM(Z111*(G111+(G111*0/100)))+SUM(Z111*(H111+(H111*0/100)))+SUM(Z111*(I111+(I111*0/100)))+SUM(Z111*(K111+(K111*0/100)))+SUM(Z111*(L111+(L111*0/100)))+SUM(Z111*(M111+(M111*0/100)))+SUM(Z111*(N111+(N111*0/100)))+SUM(Z111*(O111+(O111*0/100)))+SUM(Z111*(P111+(P111*0/100)))+SUM(Z111*U111)+SUM(Z111*(Q111+(Q111*0/100)))+SUM(Z111*(R111+(R111*0/100)))+SUM(Z111*(T111+(T111*0/100)))+SUM(Z111*(S111+(S111*0/100)))+SUM(Z111*(J111+(J111*0/100)))</f>
        <v>0</v>
      </c>
      <c r="AB111" s="102"/>
      <c r="AC111" s="103"/>
      <c r="AD111" s="49"/>
      <c r="AE111" s="50"/>
      <c r="AF111" t="s" s="104">
        <f>IF(SUM(F111:U111)*'Cargoleria'!C69,SUM(F111:U111)*'Cargoleria'!C69,"")</f>
      </c>
      <c r="AG111" t="s" s="104">
        <f>IF(SUM(F111:U111)*'Cargoleria'!D69,SUM(F111:U111)*'Cargoleria'!D69,"")</f>
      </c>
      <c r="AH111" t="s" s="104">
        <f>IF(SUM(F111:U111)*'Cargoleria'!E69,SUM(F111:U111)*'Cargoleria'!E69,"")</f>
      </c>
      <c r="AI111" t="s" s="104">
        <f>IF(SUM(F111:U111)*'Cargoleria'!F69,SUM(F111:U111)*'Cargoleria'!F69,"")</f>
      </c>
      <c r="AJ111" t="s" s="104">
        <f>IF(SUM(F111:U111)*'Cargoleria'!G69,SUM(F111:U111)*'Cargoleria'!G69,"")</f>
      </c>
      <c r="AK111" t="s" s="104">
        <f>IF(SUM(F111:U111)*'Cargoleria'!H69,SUM(F111:U111)*'Cargoleria'!H69,"")</f>
      </c>
      <c r="AL111" t="s" s="104">
        <f>IF(SUM(F111:U111)*'Cargoleria'!I69,SUM(F111:U111)*'Cargoleria'!I69,"")</f>
      </c>
      <c r="AM111" t="s" s="104">
        <f>IF(SUM(F111:U111)*'Cargoleria'!J69,SUM(F111:U111)*'Cargoleria'!J69,"")</f>
      </c>
      <c r="AN111" t="s" s="104">
        <f>IF(SUM(F111:U111)*'Cargoleria'!K69,SUM(F111:U111)*'Cargoleria'!K69,"")</f>
      </c>
      <c r="AO111" t="s" s="104">
        <f>IF(SUM(F111:U111)*'Cargoleria'!L69,SUM(F111:U111)*'Cargoleria'!L69,"")</f>
      </c>
      <c r="AP111" t="s" s="104">
        <f>IF(SUM(F111:U111)*'Cargoleria'!M69,SUM(F111:U111)*'Cargoleria'!M69,"")</f>
      </c>
      <c r="AQ111" t="s" s="104">
        <f>IF(SUM(F111:U111)*'Cargoleria'!N69,SUM(F111:U111)*'Cargoleria'!N69,"")</f>
      </c>
      <c r="AR111" t="s" s="104">
        <f>IF(SUM(F111:U111)*'Cargoleria'!O69,SUM(F111:U111)*'Cargoleria'!O69,"")</f>
      </c>
      <c r="AS111" t="s" s="104">
        <f>IF(SUM(F111:U111)*'Cargoleria'!P69,SUM(F111:U111)*'Cargoleria'!P69,"")</f>
      </c>
      <c r="AT111" t="s" s="104">
        <f>IF(SUM(F111:U111)*'Cargoleria'!Q69,SUM(F111:U111)*'Cargoleria'!Q69,"")</f>
      </c>
      <c r="AU111" s="49"/>
    </row>
    <row r="112" ht="13.65" customHeight="1">
      <c r="A112" t="s" s="83">
        <v>219</v>
      </c>
      <c r="B112" t="s" s="84">
        <v>64</v>
      </c>
      <c r="C112" t="s" s="85">
        <v>65</v>
      </c>
      <c r="D112" s="108"/>
      <c r="E112" t="s" s="87">
        <v>220</v>
      </c>
      <c r="F112" s="88"/>
      <c r="G112" s="89"/>
      <c r="H112" s="90"/>
      <c r="I112" s="91"/>
      <c r="J112" s="89"/>
      <c r="K112" s="92"/>
      <c r="L112" s="93"/>
      <c r="M112" s="89"/>
      <c r="N112" s="89"/>
      <c r="O112" s="94"/>
      <c r="P112" s="89"/>
      <c r="Q112" s="89"/>
      <c r="R112" s="91"/>
      <c r="S112" s="95"/>
      <c r="T112" s="96"/>
      <c r="U112" s="97"/>
      <c r="V112" s="98">
        <v>4</v>
      </c>
      <c r="W112" t="s" s="99">
        <f>IF((F112*V112)+(G112*V112)+(H112*V112)+(I112*V112)+(J112*V112)+(K112*V112)+(L112*V112)+(M112*V112)+(N112*V112)+(O112*V112)+(T112*V112)+(P112*V112)+(Q112*V112)+(R112*V112)+(U112*V112),(F112*V112)+(G112*V112)+(H112*V112)+(I112*V112)+(J112*V112)+(K112*V112)+(L112*V112)+(M112*V112)+(N112*V112)+(O112*V112)+(T112*V112)+(P112*V112)+(Q112*V112)+(R112*V112)+(U112*V112),"")</f>
      </c>
      <c r="X112" s="100">
        <v>4.885</v>
      </c>
      <c r="Y112" t="s" s="99">
        <f>IF((F112*X112)+(G112*X112)+(H112*X112)+(I112*X112)+(J112*X112)+(K112*X112)+(L112*X112)+(M112*X112)+(N112*X112)+(O112*X112)+(P112*X112)+(Q112*X112)+(R112*X112)+(T112*X112)+(U112*X112),(F112*X112)+(G112*X112)+(H112*X112)+(I112*X112)+(J112*X112)+(K112*X112)+(L112*X112)+(M112*X112)+(N112*X112)+(O112*X112)+(P112*X112)+(S112*X112)+(Q112*X112)+(R112*X112)+(T112*X112)+(U112*X112),"")</f>
      </c>
      <c r="Z112" s="101">
        <v>216.022857142857</v>
      </c>
      <c r="AA112" s="101">
        <f>SUM(Z112*(F112+(F112*0/100)))+SUM(Z112*(G112+(G112*0/100)))+SUM(Z112*(H112+(H112*0/100)))+SUM(Z112*(I112+(I112*0/100)))+SUM(Z112*(K112+(K112*0/100)))+SUM(Z112*(L112+(L112*0/100)))+SUM(Z112*(M112+(M112*0/100)))+SUM(Z112*(N112+(N112*0/100)))+SUM(Z112*(O112+(O112*0/100)))+SUM(Z112*(P112+(P112*0/100)))+SUM(Z112*U112)+SUM(Z112*(Q112+(Q112*0/100)))+SUM(Z112*(R112+(R112*0/100)))+SUM(Z112*(T112+(T112*0/100)))+SUM(Z112*(S112+(S112*0/100)))+SUM(Z112*(J112+(J112*0/100)))</f>
        <v>0</v>
      </c>
      <c r="AB112" s="102"/>
      <c r="AC112" s="103"/>
      <c r="AD112" s="49"/>
      <c r="AE112" s="50"/>
      <c r="AF112" t="s" s="104">
        <f>IF(SUM(F112:U112)*'Cargoleria'!C70,SUM(F112:U112)*'Cargoleria'!C70,"")</f>
      </c>
      <c r="AG112" t="s" s="104">
        <f>IF(SUM(F112:U112)*'Cargoleria'!D70,SUM(F112:U112)*'Cargoleria'!D70,"")</f>
      </c>
      <c r="AH112" t="s" s="104">
        <f>IF(SUM(F112:U112)*'Cargoleria'!E70,SUM(F112:U112)*'Cargoleria'!E70,"")</f>
      </c>
      <c r="AI112" t="s" s="104">
        <f>IF(SUM(F112:U112)*'Cargoleria'!F70,SUM(F112:U112)*'Cargoleria'!F70,"")</f>
      </c>
      <c r="AJ112" t="s" s="104">
        <f>IF(SUM(F112:U112)*'Cargoleria'!G70,SUM(F112:U112)*'Cargoleria'!G70,"")</f>
      </c>
      <c r="AK112" t="s" s="104">
        <f>IF(SUM(F112:U112)*'Cargoleria'!H70,SUM(F112:U112)*'Cargoleria'!H70,"")</f>
      </c>
      <c r="AL112" t="s" s="104">
        <f>IF(SUM(F112:U112)*'Cargoleria'!I70,SUM(F112:U112)*'Cargoleria'!I70,"")</f>
      </c>
      <c r="AM112" t="s" s="104">
        <f>IF(SUM(F112:U112)*'Cargoleria'!J70,SUM(F112:U112)*'Cargoleria'!J70,"")</f>
      </c>
      <c r="AN112" t="s" s="104">
        <f>IF(SUM(F112:U112)*'Cargoleria'!K70,SUM(F112:U112)*'Cargoleria'!K70,"")</f>
      </c>
      <c r="AO112" t="s" s="104">
        <f>IF(SUM(F112:U112)*'Cargoleria'!L70,SUM(F112:U112)*'Cargoleria'!L70,"")</f>
      </c>
      <c r="AP112" t="s" s="104">
        <f>IF(SUM(F112:U112)*'Cargoleria'!M70,SUM(F112:U112)*'Cargoleria'!M70,"")</f>
      </c>
      <c r="AQ112" t="s" s="104">
        <f>IF(SUM(F112:U112)*'Cargoleria'!N70,SUM(F112:U112)*'Cargoleria'!N70,"")</f>
      </c>
      <c r="AR112" t="s" s="104">
        <f>IF(SUM(F112:U112)*'Cargoleria'!O70,SUM(F112:U112)*'Cargoleria'!O70,"")</f>
      </c>
      <c r="AS112" t="s" s="104">
        <f>IF(SUM(F112:U112)*'Cargoleria'!P70,SUM(F112:U112)*'Cargoleria'!P70,"")</f>
      </c>
      <c r="AT112" t="s" s="104">
        <f>IF(SUM(F112:U112)*'Cargoleria'!Q70,SUM(F112:U112)*'Cargoleria'!Q70,"")</f>
      </c>
      <c r="AU112" s="49"/>
    </row>
    <row r="113" ht="13.65" customHeight="1">
      <c r="A113" t="s" s="83">
        <v>221</v>
      </c>
      <c r="B113" t="s" s="84">
        <v>64</v>
      </c>
      <c r="C113" t="s" s="85">
        <v>65</v>
      </c>
      <c r="D113" s="108"/>
      <c r="E113" t="s" s="87">
        <v>222</v>
      </c>
      <c r="F113" s="88"/>
      <c r="G113" s="89"/>
      <c r="H113" s="90"/>
      <c r="I113" s="91"/>
      <c r="J113" s="89"/>
      <c r="K113" s="92"/>
      <c r="L113" s="93"/>
      <c r="M113" s="89"/>
      <c r="N113" s="89"/>
      <c r="O113" s="94"/>
      <c r="P113" s="89"/>
      <c r="Q113" s="89"/>
      <c r="R113" s="91"/>
      <c r="S113" s="95"/>
      <c r="T113" s="96"/>
      <c r="U113" s="97"/>
      <c r="V113" s="98">
        <v>1</v>
      </c>
      <c r="W113" t="s" s="99">
        <f>IF((F113*V113)+(G113*V113)+(H113*V113)+(I113*V113)+(J113*V113)+(K113*V113)+(L113*V113)+(M113*V113)+(N113*V113)+(O113*V113)+(T113*V113)+(P113*V113)+(Q113*V113)+(R113*V113)+(U113*V113),(F113*V113)+(G113*V113)+(H113*V113)+(I113*V113)+(J113*V113)+(K113*V113)+(L113*V113)+(M113*V113)+(N113*V113)+(O113*V113)+(T113*V113)+(P113*V113)+(Q113*V113)+(R113*V113)+(U113*V113),"")</f>
      </c>
      <c r="X113" s="100">
        <v>5.826</v>
      </c>
      <c r="Y113" t="s" s="99">
        <f>IF((F113*X113)+(G113*X113)+(H113*X113)+(I113*X113)+(J113*X113)+(K113*X113)+(L113*X113)+(M113*X113)+(N113*X113)+(O113*X113)+(P113*X113)+(Q113*X113)+(R113*X113)+(T113*X113)+(U113*X113),(F113*X113)+(G113*X113)+(H113*X113)+(I113*X113)+(J113*X113)+(K113*X113)+(L113*X113)+(M113*X113)+(N113*X113)+(O113*X113)+(P113*X113)+(S113*X113)+(Q113*X113)+(R113*X113)+(T113*X113)+(U113*X113),"")</f>
      </c>
      <c r="Z113" s="101">
        <v>227.68</v>
      </c>
      <c r="AA113" s="101">
        <f>SUM(Z113*(F113+(F113*0/100)))+SUM(Z113*(G113+(G113*0/100)))+SUM(Z113*(H113+(H113*0/100)))+SUM(Z113*(I113+(I113*0/100)))+SUM(Z113*(K113+(K113*0/100)))+SUM(Z113*(L113+(L113*0/100)))+SUM(Z113*(M113+(M113*0/100)))+SUM(Z113*(N113+(N113*0/100)))+SUM(Z113*(O113+(O113*0/100)))+SUM(Z113*(P113+(P113*0/100)))+SUM(Z113*U113)+SUM(Z113*(Q113+(Q113*0/100)))+SUM(Z113*(R113+(R113*0/100)))+SUM(Z113*(T113+(T113*0/100)))+SUM(Z113*(S113+(S113*0/100)))+SUM(Z113*(J113+(J113*0/100)))</f>
        <v>0</v>
      </c>
      <c r="AB113" s="102"/>
      <c r="AC113" s="103"/>
      <c r="AD113" s="49"/>
      <c r="AE113" s="50"/>
      <c r="AF113" t="s" s="104">
        <f>IF(SUM(F113:U113)*'Cargoleria'!C71,SUM(F113:U113)*'Cargoleria'!C71,"")</f>
      </c>
      <c r="AG113" t="s" s="104">
        <f>IF(SUM(F113:U113)*'Cargoleria'!D71,SUM(F113:U113)*'Cargoleria'!D71,"")</f>
      </c>
      <c r="AH113" t="s" s="104">
        <f>IF(SUM(F113:U113)*'Cargoleria'!E71,SUM(F113:U113)*'Cargoleria'!E71,"")</f>
      </c>
      <c r="AI113" t="s" s="104">
        <f>IF(SUM(F113:U113)*'Cargoleria'!F71,SUM(F113:U113)*'Cargoleria'!F71,"")</f>
      </c>
      <c r="AJ113" t="s" s="104">
        <f>IF(SUM(F113:U113)*'Cargoleria'!G71,SUM(F113:U113)*'Cargoleria'!G71,"")</f>
      </c>
      <c r="AK113" t="s" s="104">
        <f>IF(SUM(F113:U113)*'Cargoleria'!H71,SUM(F113:U113)*'Cargoleria'!H71,"")</f>
      </c>
      <c r="AL113" t="s" s="104">
        <f>IF(SUM(F113:U113)*'Cargoleria'!I71,SUM(F113:U113)*'Cargoleria'!I71,"")</f>
      </c>
      <c r="AM113" t="s" s="104">
        <f>IF(SUM(F113:U113)*'Cargoleria'!J71,SUM(F113:U113)*'Cargoleria'!J71,"")</f>
      </c>
      <c r="AN113" t="s" s="104">
        <f>IF(SUM(F113:U113)*'Cargoleria'!K71,SUM(F113:U113)*'Cargoleria'!K71,"")</f>
      </c>
      <c r="AO113" t="s" s="104">
        <f>IF(SUM(F113:U113)*'Cargoleria'!L71,SUM(F113:U113)*'Cargoleria'!L71,"")</f>
      </c>
      <c r="AP113" t="s" s="104">
        <f>IF(SUM(F113:U113)*'Cargoleria'!M71,SUM(F113:U113)*'Cargoleria'!M71,"")</f>
      </c>
      <c r="AQ113" t="s" s="104">
        <f>IF(SUM(F113:U113)*'Cargoleria'!N71,SUM(F113:U113)*'Cargoleria'!N71,"")</f>
      </c>
      <c r="AR113" t="s" s="104">
        <f>IF(SUM(F113:U113)*'Cargoleria'!O71,SUM(F113:U113)*'Cargoleria'!O71,"")</f>
      </c>
      <c r="AS113" t="s" s="104">
        <f>IF(SUM(F113:U113)*'Cargoleria'!P71,SUM(F113:U113)*'Cargoleria'!P71,"")</f>
      </c>
      <c r="AT113" t="s" s="104">
        <f>IF(SUM(F113:U113)*'Cargoleria'!Q71,SUM(F113:U113)*'Cargoleria'!Q71,"")</f>
      </c>
      <c r="AU113" s="49"/>
    </row>
    <row r="114" ht="13.65" customHeight="1">
      <c r="A114" t="s" s="83">
        <v>223</v>
      </c>
      <c r="B114" t="s" s="84">
        <v>64</v>
      </c>
      <c r="C114" t="s" s="85">
        <v>65</v>
      </c>
      <c r="D114" s="108"/>
      <c r="E114" t="s" s="87">
        <v>224</v>
      </c>
      <c r="F114" s="88"/>
      <c r="G114" s="89"/>
      <c r="H114" s="90"/>
      <c r="I114" s="91"/>
      <c r="J114" s="89"/>
      <c r="K114" s="92"/>
      <c r="L114" s="93"/>
      <c r="M114" s="89"/>
      <c r="N114" s="89"/>
      <c r="O114" s="94"/>
      <c r="P114" s="89"/>
      <c r="Q114" s="89"/>
      <c r="R114" s="91"/>
      <c r="S114" s="95"/>
      <c r="T114" s="96"/>
      <c r="U114" s="97"/>
      <c r="V114" s="98">
        <v>2</v>
      </c>
      <c r="W114" t="s" s="99">
        <f>IF((F114*V114)+(G114*V114)+(H114*V114)+(I114*V114)+(J114*V114)+(K114*V114)+(L114*V114)+(M114*V114)+(N114*V114)+(O114*V114)+(T114*V114)+(P114*V114)+(Q114*V114)+(R114*V114)+(U114*V114),(F114*V114)+(G114*V114)+(H114*V114)+(I114*V114)+(J114*V114)+(K114*V114)+(L114*V114)+(M114*V114)+(N114*V114)+(O114*V114)+(T114*V114)+(P114*V114)+(Q114*V114)+(R114*V114)+(U114*V114),"")</f>
      </c>
      <c r="X114" s="100">
        <v>1.738</v>
      </c>
      <c r="Y114" t="s" s="99">
        <f>IF((F114*X114)+(G114*X114)+(H114*X114)+(I114*X114)+(J114*X114)+(K114*X114)+(L114*X114)+(M114*X114)+(N114*X114)+(O114*X114)+(P114*X114)+(Q114*X114)+(R114*X114)+(T114*X114)+(U114*X114),(F114*X114)+(G114*X114)+(H114*X114)+(I114*X114)+(J114*X114)+(K114*X114)+(L114*X114)+(M114*X114)+(N114*X114)+(O114*X114)+(P114*X114)+(S114*X114)+(Q114*X114)+(R114*X114)+(T114*X114)+(U114*X114),"")</f>
      </c>
      <c r="Z114" s="101">
        <v>93.4571428571429</v>
      </c>
      <c r="AA114" s="101">
        <f>SUM(Z114*(F114+(F114*0/100)))+SUM(Z114*(G114+(G114*0/100)))+SUM(Z114*(H114+(H114*0/100)))+SUM(Z114*(I114+(I114*0/100)))+SUM(Z114*(K114+(K114*0/100)))+SUM(Z114*(L114+(L114*0/100)))+SUM(Z114*(M114+(M114*0/100)))+SUM(Z114*(N114+(N114*0/100)))+SUM(Z114*(O114+(O114*0/100)))+SUM(Z114*(P114+(P114*0/100)))+SUM(Z114*U114)+SUM(Z114*(Q114+(Q114*0/100)))+SUM(Z114*(R114+(R114*0/100)))+SUM(Z114*(T114+(T114*0/100)))+SUM(Z114*(S114+(S114*0/100)))+SUM(Z114*(J114+(J114*0/100)))</f>
        <v>0</v>
      </c>
      <c r="AB114" s="102"/>
      <c r="AC114" s="103"/>
      <c r="AD114" s="49"/>
      <c r="AE114" s="50"/>
      <c r="AF114" t="s" s="104">
        <f>IF(SUM(F114:U114)*'Cargoleria'!C72,SUM(F114:U114)*'Cargoleria'!C72,"")</f>
      </c>
      <c r="AG114" t="s" s="104">
        <f>IF(SUM(F114:U114)*'Cargoleria'!D72,SUM(F114:U114)*'Cargoleria'!D72,"")</f>
      </c>
      <c r="AH114" t="s" s="104">
        <f>IF(SUM(F114:U114)*'Cargoleria'!E72,SUM(F114:U114)*'Cargoleria'!E72,"")</f>
      </c>
      <c r="AI114" t="s" s="104">
        <f>IF(SUM(F114:U114)*'Cargoleria'!F72,SUM(F114:U114)*'Cargoleria'!F72,"")</f>
      </c>
      <c r="AJ114" t="s" s="104">
        <f>IF(SUM(F114:U114)*'Cargoleria'!G72,SUM(F114:U114)*'Cargoleria'!G72,"")</f>
      </c>
      <c r="AK114" t="s" s="104">
        <f>IF(SUM(F114:U114)*'Cargoleria'!H72,SUM(F114:U114)*'Cargoleria'!H72,"")</f>
      </c>
      <c r="AL114" t="s" s="104">
        <f>IF(SUM(F114:U114)*'Cargoleria'!I72,SUM(F114:U114)*'Cargoleria'!I72,"")</f>
      </c>
      <c r="AM114" t="s" s="104">
        <f>IF(SUM(F114:U114)*'Cargoleria'!J72,SUM(F114:U114)*'Cargoleria'!J72,"")</f>
      </c>
      <c r="AN114" t="s" s="104">
        <f>IF(SUM(F114:U114)*'Cargoleria'!K72,SUM(F114:U114)*'Cargoleria'!K72,"")</f>
      </c>
      <c r="AO114" t="s" s="104">
        <f>IF(SUM(F114:U114)*'Cargoleria'!L72,SUM(F114:U114)*'Cargoleria'!L72,"")</f>
      </c>
      <c r="AP114" t="s" s="104">
        <f>IF(SUM(F114:U114)*'Cargoleria'!M72,SUM(F114:U114)*'Cargoleria'!M72,"")</f>
      </c>
      <c r="AQ114" t="s" s="104">
        <f>IF(SUM(F114:U114)*'Cargoleria'!N72,SUM(F114:U114)*'Cargoleria'!N72,"")</f>
      </c>
      <c r="AR114" t="s" s="104">
        <f>IF(SUM(F114:U114)*'Cargoleria'!O72,SUM(F114:U114)*'Cargoleria'!O72,"")</f>
      </c>
      <c r="AS114" t="s" s="104">
        <f>IF(SUM(F114:U114)*'Cargoleria'!P72,SUM(F114:U114)*'Cargoleria'!P72,"")</f>
      </c>
      <c r="AT114" t="s" s="104">
        <f>IF(SUM(F114:U114)*'Cargoleria'!Q72,SUM(F114:U114)*'Cargoleria'!Q72,"")</f>
      </c>
      <c r="AU114" s="49"/>
    </row>
    <row r="115" ht="13.65" customHeight="1">
      <c r="A115" t="s" s="83">
        <v>225</v>
      </c>
      <c r="B115" t="s" s="84">
        <v>64</v>
      </c>
      <c r="C115" t="s" s="85">
        <v>65</v>
      </c>
      <c r="D115" s="108"/>
      <c r="E115" t="s" s="87">
        <v>224</v>
      </c>
      <c r="F115" s="88"/>
      <c r="G115" s="89"/>
      <c r="H115" s="90"/>
      <c r="I115" s="91"/>
      <c r="J115" s="89"/>
      <c r="K115" s="92"/>
      <c r="L115" s="93"/>
      <c r="M115" s="89"/>
      <c r="N115" s="89"/>
      <c r="O115" s="94"/>
      <c r="P115" s="89"/>
      <c r="Q115" s="89"/>
      <c r="R115" s="91"/>
      <c r="S115" s="95"/>
      <c r="T115" s="96"/>
      <c r="U115" s="97"/>
      <c r="V115" s="98">
        <v>2</v>
      </c>
      <c r="W115" t="s" s="99">
        <f>IF((F115*V115)+(G115*V115)+(H115*V115)+(I115*V115)+(J115*V115)+(K115*V115)+(L115*V115)+(M115*V115)+(N115*V115)+(O115*V115)+(T115*V115)+(P115*V115)+(Q115*V115)+(R115*V115)+(U115*V115),(F115*V115)+(G115*V115)+(H115*V115)+(I115*V115)+(J115*V115)+(K115*V115)+(L115*V115)+(M115*V115)+(N115*V115)+(O115*V115)+(T115*V115)+(P115*V115)+(Q115*V115)+(R115*V115)+(U115*V115),"")</f>
      </c>
      <c r="X115" s="100">
        <v>2.277</v>
      </c>
      <c r="Y115" t="s" s="99">
        <f>IF((F115*X115)+(G115*X115)+(H115*X115)+(I115*X115)+(J115*X115)+(K115*X115)+(L115*X115)+(M115*X115)+(N115*X115)+(O115*X115)+(P115*X115)+(Q115*X115)+(R115*X115)+(T115*X115)+(U115*X115),(F115*X115)+(G115*X115)+(H115*X115)+(I115*X115)+(J115*X115)+(K115*X115)+(L115*X115)+(M115*X115)+(N115*X115)+(O115*X115)+(P115*X115)+(S115*X115)+(Q115*X115)+(R115*X115)+(T115*X115)+(U115*X115),"")</f>
      </c>
      <c r="Z115" s="101">
        <v>124.257142857143</v>
      </c>
      <c r="AA115" s="101">
        <f>SUM(Z115*(F115+(F115*0/100)))+SUM(Z115*(G115+(G115*0/100)))+SUM(Z115*(H115+(H115*0/100)))+SUM(Z115*(I115+(I115*0/100)))+SUM(Z115*(K115+(K115*0/100)))+SUM(Z115*(L115+(L115*0/100)))+SUM(Z115*(M115+(M115*0/100)))+SUM(Z115*(N115+(N115*0/100)))+SUM(Z115*(O115+(O115*0/100)))+SUM(Z115*(P115+(P115*0/100)))+SUM(Z115*U115)+SUM(Z115*(Q115+(Q115*0/100)))+SUM(Z115*(R115+(R115*0/100)))+SUM(Z115*(T115+(T115*0/100)))+SUM(Z115*(S115+(S115*0/100)))+SUM(Z115*(J115+(J115*0/100)))</f>
        <v>0</v>
      </c>
      <c r="AB115" s="102"/>
      <c r="AC115" s="103"/>
      <c r="AD115" s="49"/>
      <c r="AE115" s="50"/>
      <c r="AF115" t="s" s="104">
        <f>IF(SUM(F115:U115)*'Cargoleria'!C73,SUM(F115:U115)*'Cargoleria'!C73,"")</f>
      </c>
      <c r="AG115" t="s" s="104">
        <f>IF(SUM(F115:U115)*'Cargoleria'!D73,SUM(F115:U115)*'Cargoleria'!D73,"")</f>
      </c>
      <c r="AH115" t="s" s="104">
        <f>IF(SUM(F115:U115)*'Cargoleria'!E73,SUM(F115:U115)*'Cargoleria'!E73,"")</f>
      </c>
      <c r="AI115" t="s" s="104">
        <f>IF(SUM(F115:U115)*'Cargoleria'!F73,SUM(F115:U115)*'Cargoleria'!F73,"")</f>
      </c>
      <c r="AJ115" t="s" s="104">
        <f>IF(SUM(F115:U115)*'Cargoleria'!G73,SUM(F115:U115)*'Cargoleria'!G73,"")</f>
      </c>
      <c r="AK115" t="s" s="104">
        <f>IF(SUM(F115:U115)*'Cargoleria'!H73,SUM(F115:U115)*'Cargoleria'!H73,"")</f>
      </c>
      <c r="AL115" t="s" s="104">
        <f>IF(SUM(F115:U115)*'Cargoleria'!I73,SUM(F115:U115)*'Cargoleria'!I73,"")</f>
      </c>
      <c r="AM115" t="s" s="104">
        <f>IF(SUM(F115:U115)*'Cargoleria'!J73,SUM(F115:U115)*'Cargoleria'!J73,"")</f>
      </c>
      <c r="AN115" t="s" s="104">
        <f>IF(SUM(F115:U115)*'Cargoleria'!K73,SUM(F115:U115)*'Cargoleria'!K73,"")</f>
      </c>
      <c r="AO115" t="s" s="104">
        <f>IF(SUM(F115:U115)*'Cargoleria'!L73,SUM(F115:U115)*'Cargoleria'!L73,"")</f>
      </c>
      <c r="AP115" t="s" s="104">
        <f>IF(SUM(F115:U115)*'Cargoleria'!M73,SUM(F115:U115)*'Cargoleria'!M73,"")</f>
      </c>
      <c r="AQ115" t="s" s="104">
        <f>IF(SUM(F115:U115)*'Cargoleria'!N73,SUM(F115:U115)*'Cargoleria'!N73,"")</f>
      </c>
      <c r="AR115" t="s" s="104">
        <f>IF(SUM(F115:U115)*'Cargoleria'!O73,SUM(F115:U115)*'Cargoleria'!O73,"")</f>
      </c>
      <c r="AS115" t="s" s="104">
        <f>IF(SUM(F115:U115)*'Cargoleria'!P73,SUM(F115:U115)*'Cargoleria'!P73,"")</f>
      </c>
      <c r="AT115" t="s" s="104">
        <f>IF(SUM(F115:U115)*'Cargoleria'!Q73,SUM(F115:U115)*'Cargoleria'!Q73,"")</f>
      </c>
      <c r="AU115" s="49"/>
    </row>
    <row r="116" ht="13.65" customHeight="1">
      <c r="A116" t="s" s="83">
        <v>226</v>
      </c>
      <c r="B116" t="s" s="84">
        <v>64</v>
      </c>
      <c r="C116" t="s" s="85">
        <v>65</v>
      </c>
      <c r="D116" s="108"/>
      <c r="E116" t="s" s="87">
        <v>105</v>
      </c>
      <c r="F116" s="88"/>
      <c r="G116" s="89"/>
      <c r="H116" s="90"/>
      <c r="I116" s="91"/>
      <c r="J116" s="89"/>
      <c r="K116" s="92"/>
      <c r="L116" s="93"/>
      <c r="M116" s="89"/>
      <c r="N116" s="89"/>
      <c r="O116" s="94"/>
      <c r="P116" s="89"/>
      <c r="Q116" s="89"/>
      <c r="R116" s="91"/>
      <c r="S116" s="95"/>
      <c r="T116" s="96"/>
      <c r="U116" s="97"/>
      <c r="V116" s="98">
        <v>1</v>
      </c>
      <c r="W116" t="s" s="99">
        <f>IF((F116*V116)+(G116*V116)+(H116*V116)+(I116*V116)+(J116*V116)+(K116*V116)+(L116*V116)+(M116*V116)+(N116*V116)+(O116*V116)+(T116*V116)+(P116*V116)+(Q116*V116)+(R116*V116)+(U116*V116),(F116*V116)+(G116*V116)+(H116*V116)+(I116*V116)+(J116*V116)+(K116*V116)+(L116*V116)+(M116*V116)+(N116*V116)+(O116*V116)+(T116*V116)+(P116*V116)+(Q116*V116)+(R116*V116)+(U116*V116),"")</f>
      </c>
      <c r="X116" s="100">
        <v>1.468</v>
      </c>
      <c r="Y116" t="s" s="99">
        <f>IF((F116*X116)+(G116*X116)+(H116*X116)+(I116*X116)+(J116*X116)+(K116*X116)+(L116*X116)+(M116*X116)+(N116*X116)+(O116*X116)+(P116*X116)+(Q116*X116)+(R116*X116)+(T116*X116)+(U116*X116),(F116*X116)+(G116*X116)+(H116*X116)+(I116*X116)+(J116*X116)+(K116*X116)+(L116*X116)+(M116*X116)+(N116*X116)+(O116*X116)+(P116*X116)+(S116*X116)+(Q116*X116)+(R116*X116)+(T116*X116)+(U116*X116),"")</f>
      </c>
      <c r="Z116" s="101">
        <v>70.05714285714291</v>
      </c>
      <c r="AA116" s="101">
        <f>SUM(Z116*(F116+(F116*0/100)))+SUM(Z116*(G116+(G116*0/100)))+SUM(Z116*(H116+(H116*0/100)))+SUM(Z116*(I116+(I116*0/100)))+SUM(Z116*(K116+(K116*0/100)))+SUM(Z116*(L116+(L116*0/100)))+SUM(Z116*(M116+(M116*0/100)))+SUM(Z116*(N116+(N116*0/100)))+SUM(Z116*(O116+(O116*0/100)))+SUM(Z116*(P116+(P116*0/100)))+SUM(Z116*U116)+SUM(Z116*(Q116+(Q116*0/100)))+SUM(Z116*(R116+(R116*0/100)))+SUM(Z116*(T116+(T116*0/100)))+SUM(Z116*(S116+(S116*0/100)))+SUM(Z116*(J116+(J116*0/100)))</f>
        <v>0</v>
      </c>
      <c r="AB116" s="102"/>
      <c r="AC116" s="103"/>
      <c r="AD116" s="49"/>
      <c r="AE116" s="50"/>
      <c r="AF116" t="s" s="104">
        <f>IF(SUM(F116:U116)*'Cargoleria'!C74,SUM(F116:U116)*'Cargoleria'!C74,"")</f>
      </c>
      <c r="AG116" t="s" s="104">
        <f>IF(SUM(F116:U116)*'Cargoleria'!D74,SUM(F116:U116)*'Cargoleria'!D74,"")</f>
      </c>
      <c r="AH116" t="s" s="104">
        <f>IF(SUM(F116:U116)*'Cargoleria'!E74,SUM(F116:U116)*'Cargoleria'!E74,"")</f>
      </c>
      <c r="AI116" t="s" s="104">
        <f>IF(SUM(F116:U116)*'Cargoleria'!F74,SUM(F116:U116)*'Cargoleria'!F74,"")</f>
      </c>
      <c r="AJ116" t="s" s="104">
        <f>IF(SUM(F116:U116)*'Cargoleria'!G74,SUM(F116:U116)*'Cargoleria'!G74,"")</f>
      </c>
      <c r="AK116" t="s" s="104">
        <f>IF(SUM(F116:U116)*'Cargoleria'!H74,SUM(F116:U116)*'Cargoleria'!H74,"")</f>
      </c>
      <c r="AL116" t="s" s="104">
        <f>IF(SUM(F116:U116)*'Cargoleria'!I74,SUM(F116:U116)*'Cargoleria'!I74,"")</f>
      </c>
      <c r="AM116" t="s" s="104">
        <f>IF(SUM(F116:U116)*'Cargoleria'!J74,SUM(F116:U116)*'Cargoleria'!J74,"")</f>
      </c>
      <c r="AN116" t="s" s="104">
        <f>IF(SUM(F116:U116)*'Cargoleria'!K74,SUM(F116:U116)*'Cargoleria'!K74,"")</f>
      </c>
      <c r="AO116" t="s" s="104">
        <f>IF(SUM(F116:U116)*'Cargoleria'!L74,SUM(F116:U116)*'Cargoleria'!L74,"")</f>
      </c>
      <c r="AP116" t="s" s="104">
        <f>IF(SUM(F116:U116)*'Cargoleria'!M74,SUM(F116:U116)*'Cargoleria'!M74,"")</f>
      </c>
      <c r="AQ116" t="s" s="104">
        <f>IF(SUM(F116:U116)*'Cargoleria'!N74,SUM(F116:U116)*'Cargoleria'!N74,"")</f>
      </c>
      <c r="AR116" t="s" s="104">
        <f>IF(SUM(F116:U116)*'Cargoleria'!O74,SUM(F116:U116)*'Cargoleria'!O74,"")</f>
      </c>
      <c r="AS116" t="s" s="104">
        <f>IF(SUM(F116:U116)*'Cargoleria'!P74,SUM(F116:U116)*'Cargoleria'!P74,"")</f>
      </c>
      <c r="AT116" t="s" s="104">
        <f>IF(SUM(F116:U116)*'Cargoleria'!Q74,SUM(F116:U116)*'Cargoleria'!Q74,"")</f>
      </c>
      <c r="AU116" s="49"/>
    </row>
    <row r="117" ht="13.65" customHeight="1">
      <c r="A117" t="s" s="83">
        <v>227</v>
      </c>
      <c r="B117" t="s" s="84">
        <v>64</v>
      </c>
      <c r="C117" t="s" s="85">
        <v>65</v>
      </c>
      <c r="D117" s="108"/>
      <c r="E117" t="s" s="87">
        <v>119</v>
      </c>
      <c r="F117" s="88"/>
      <c r="G117" s="89"/>
      <c r="H117" s="90"/>
      <c r="I117" s="91"/>
      <c r="J117" s="89"/>
      <c r="K117" s="92"/>
      <c r="L117" s="93"/>
      <c r="M117" s="89"/>
      <c r="N117" s="89"/>
      <c r="O117" s="94"/>
      <c r="P117" s="89"/>
      <c r="Q117" s="89"/>
      <c r="R117" s="91"/>
      <c r="S117" s="95"/>
      <c r="T117" s="96"/>
      <c r="U117" s="97"/>
      <c r="V117" s="98">
        <v>1</v>
      </c>
      <c r="W117" t="s" s="99">
        <f>IF((F117*V117)+(G117*V117)+(H117*V117)+(I117*V117)+(J117*V117)+(K117*V117)+(L117*V117)+(M117*V117)+(N117*V117)+(O117*V117)+(T117*V117)+(P117*V117)+(Q117*V117)+(R117*V117)+(U117*V117),(F117*V117)+(G117*V117)+(H117*V117)+(I117*V117)+(J117*V117)+(K117*V117)+(L117*V117)+(M117*V117)+(N117*V117)+(O117*V117)+(T117*V117)+(P117*V117)+(Q117*V117)+(R117*V117)+(U117*V117),"")</f>
      </c>
      <c r="X117" s="100">
        <v>0.951</v>
      </c>
      <c r="Y117" t="s" s="99">
        <f>IF((F117*X117)+(G117*X117)+(H117*X117)+(I117*X117)+(J117*X117)+(K117*X117)+(L117*X117)+(M117*X117)+(N117*X117)+(O117*X117)+(P117*X117)+(Q117*X117)+(R117*X117)+(T117*X117)+(U117*X117),(F117*X117)+(G117*X117)+(H117*X117)+(I117*X117)+(J117*X117)+(K117*X117)+(L117*X117)+(M117*X117)+(N117*X117)+(O117*X117)+(P117*X117)+(S117*X117)+(Q117*X117)+(R117*X117)+(T117*X117)+(U117*X117),"")</f>
      </c>
      <c r="Z117" s="101">
        <v>60.12</v>
      </c>
      <c r="AA117" s="101">
        <f>SUM(Z117*(F117+(F117*0/100)))+SUM(Z117*(G117+(G117*0/100)))+SUM(Z117*(H117+(H117*0/100)))+SUM(Z117*(I117+(I117*0/100)))+SUM(Z117*(K117+(K117*0/100)))+SUM(Z117*(L117+(L117*0/100)))+SUM(Z117*(M117+(M117*0/100)))+SUM(Z117*(N117+(N117*0/100)))+SUM(Z117*(O117+(O117*0/100)))+SUM(Z117*(P117+(P117*0/100)))+SUM(Z117*U117)+SUM(Z117*(Q117+(Q117*0/100)))+SUM(Z117*(R117+(R117*0/100)))+SUM(Z117*(T117+(T117*0/100)))+SUM(Z117*(S117+(S117*0/100)))+SUM(Z117*(J117+(J117*0/100)))</f>
        <v>0</v>
      </c>
      <c r="AB117" s="102"/>
      <c r="AC117" s="103"/>
      <c r="AD117" s="49"/>
      <c r="AE117" s="50"/>
      <c r="AF117" t="s" s="104">
        <f>IF(SUM(F117:U117)*'Cargoleria'!C75,SUM(F117:U117)*'Cargoleria'!C75,"")</f>
      </c>
      <c r="AG117" t="s" s="104">
        <f>IF(SUM(F117:U117)*'Cargoleria'!D75,SUM(F117:U117)*'Cargoleria'!D75,"")</f>
      </c>
      <c r="AH117" t="s" s="104">
        <f>IF(SUM(F117:U117)*'Cargoleria'!E75,SUM(F117:U117)*'Cargoleria'!E75,"")</f>
      </c>
      <c r="AI117" t="s" s="104">
        <f>IF(SUM(F117:U117)*'Cargoleria'!F75,SUM(F117:U117)*'Cargoleria'!F75,"")</f>
      </c>
      <c r="AJ117" t="s" s="104">
        <f>IF(SUM(F117:U117)*'Cargoleria'!G75,SUM(F117:U117)*'Cargoleria'!G75,"")</f>
      </c>
      <c r="AK117" t="s" s="104">
        <f>IF(SUM(F117:U117)*'Cargoleria'!H75,SUM(F117:U117)*'Cargoleria'!H75,"")</f>
      </c>
      <c r="AL117" t="s" s="104">
        <f>IF(SUM(F117:U117)*'Cargoleria'!I75,SUM(F117:U117)*'Cargoleria'!I75,"")</f>
      </c>
      <c r="AM117" t="s" s="104">
        <f>IF(SUM(F117:U117)*'Cargoleria'!J75,SUM(F117:U117)*'Cargoleria'!J75,"")</f>
      </c>
      <c r="AN117" t="s" s="104">
        <f>IF(SUM(F117:U117)*'Cargoleria'!K75,SUM(F117:U117)*'Cargoleria'!K75,"")</f>
      </c>
      <c r="AO117" t="s" s="104">
        <f>IF(SUM(F117:U117)*'Cargoleria'!L75,SUM(F117:U117)*'Cargoleria'!L75,"")</f>
      </c>
      <c r="AP117" t="s" s="104">
        <f>IF(SUM(F117:U117)*'Cargoleria'!M75,SUM(F117:U117)*'Cargoleria'!M75,"")</f>
      </c>
      <c r="AQ117" t="s" s="104">
        <f>IF(SUM(F117:U117)*'Cargoleria'!N75,SUM(F117:U117)*'Cargoleria'!N75,"")</f>
      </c>
      <c r="AR117" t="s" s="104">
        <f>IF(SUM(F117:U117)*'Cargoleria'!O75,SUM(F117:U117)*'Cargoleria'!O75,"")</f>
      </c>
      <c r="AS117" t="s" s="104">
        <f>IF(SUM(F117:U117)*'Cargoleria'!P75,SUM(F117:U117)*'Cargoleria'!P75,"")</f>
      </c>
      <c r="AT117" t="s" s="104">
        <f>IF(SUM(F117:U117)*'Cargoleria'!Q75,SUM(F117:U117)*'Cargoleria'!Q75,"")</f>
      </c>
      <c r="AU117" s="49"/>
    </row>
    <row r="118" ht="13.65" customHeight="1">
      <c r="A118" t="s" s="83">
        <v>228</v>
      </c>
      <c r="B118" t="s" s="84">
        <v>64</v>
      </c>
      <c r="C118" t="s" s="85">
        <v>65</v>
      </c>
      <c r="D118" s="108"/>
      <c r="E118" t="s" s="87">
        <v>105</v>
      </c>
      <c r="F118" s="88"/>
      <c r="G118" s="89"/>
      <c r="H118" s="90"/>
      <c r="I118" s="91"/>
      <c r="J118" s="89"/>
      <c r="K118" s="92"/>
      <c r="L118" s="93"/>
      <c r="M118" s="89"/>
      <c r="N118" s="89"/>
      <c r="O118" s="94"/>
      <c r="P118" s="89"/>
      <c r="Q118" s="89"/>
      <c r="R118" s="91"/>
      <c r="S118" s="95"/>
      <c r="T118" s="96"/>
      <c r="U118" s="97"/>
      <c r="V118" s="98">
        <v>1</v>
      </c>
      <c r="W118" t="s" s="99">
        <f>IF((F118*V118)+(G118*V118)+(H118*V118)+(I118*V118)+(J118*V118)+(K118*V118)+(L118*V118)+(M118*V118)+(N118*V118)+(O118*V118)+(T118*V118)+(P118*V118)+(Q118*V118)+(R118*V118)+(U118*V118),(F118*V118)+(G118*V118)+(H118*V118)+(I118*V118)+(J118*V118)+(K118*V118)+(L118*V118)+(M118*V118)+(N118*V118)+(O118*V118)+(T118*V118)+(P118*V118)+(Q118*V118)+(R118*V118)+(U118*V118),"")</f>
      </c>
      <c r="X118" s="100">
        <v>1.659</v>
      </c>
      <c r="Y118" t="s" s="99">
        <f>IF((F118*X118)+(G118*X118)+(H118*X118)+(I118*X118)+(J118*X118)+(K118*X118)+(L118*X118)+(M118*X118)+(N118*X118)+(O118*X118)+(P118*X118)+(Q118*X118)+(R118*X118)+(T118*X118)+(U118*X118),(F118*X118)+(G118*X118)+(H118*X118)+(I118*X118)+(J118*X118)+(K118*X118)+(L118*X118)+(M118*X118)+(N118*X118)+(O118*X118)+(P118*X118)+(S118*X118)+(Q118*X118)+(R118*X118)+(T118*X118)+(U118*X118),"")</f>
      </c>
      <c r="Z118" s="101">
        <v>80.1142857142857</v>
      </c>
      <c r="AA118" s="101">
        <f>SUM(Z118*(F118+(F118*0/100)))+SUM(Z118*(G118+(G118*0/100)))+SUM(Z118*(H118+(H118*0/100)))+SUM(Z118*(I118+(I118*0/100)))+SUM(Z118*(K118+(K118*0/100)))+SUM(Z118*(L118+(L118*0/100)))+SUM(Z118*(M118+(M118*0/100)))+SUM(Z118*(N118+(N118*0/100)))+SUM(Z118*(O118+(O118*0/100)))+SUM(Z118*(P118+(P118*0/100)))+SUM(Z118*U118)+SUM(Z118*(Q118+(Q118*0/100)))+SUM(Z118*(R118+(R118*0/100)))+SUM(Z118*(T118+(T118*0/100)))+SUM(Z118*(S118+(S118*0/100)))+SUM(Z118*(J118+(J118*0/100)))</f>
        <v>0</v>
      </c>
      <c r="AB118" s="102"/>
      <c r="AC118" s="103"/>
      <c r="AD118" s="49"/>
      <c r="AE118" s="50"/>
      <c r="AF118" t="s" s="104">
        <f>IF(SUM(F118:U118)*'Cargoleria'!C76,SUM(F118:U118)*'Cargoleria'!C76,"")</f>
      </c>
      <c r="AG118" t="s" s="104">
        <f>IF(SUM(F118:U118)*'Cargoleria'!D76,SUM(F118:U118)*'Cargoleria'!D76,"")</f>
      </c>
      <c r="AH118" t="s" s="104">
        <f>IF(SUM(F118:U118)*'Cargoleria'!E76,SUM(F118:U118)*'Cargoleria'!E76,"")</f>
      </c>
      <c r="AI118" t="s" s="104">
        <f>IF(SUM(F118:U118)*'Cargoleria'!F76,SUM(F118:U118)*'Cargoleria'!F76,"")</f>
      </c>
      <c r="AJ118" t="s" s="104">
        <f>IF(SUM(F118:U118)*'Cargoleria'!G76,SUM(F118:U118)*'Cargoleria'!G76,"")</f>
      </c>
      <c r="AK118" t="s" s="104">
        <f>IF(SUM(F118:U118)*'Cargoleria'!H76,SUM(F118:U118)*'Cargoleria'!H76,"")</f>
      </c>
      <c r="AL118" t="s" s="104">
        <f>IF(SUM(F118:U118)*'Cargoleria'!I76,SUM(F118:U118)*'Cargoleria'!I76,"")</f>
      </c>
      <c r="AM118" t="s" s="104">
        <f>IF(SUM(F118:U118)*'Cargoleria'!J76,SUM(F118:U118)*'Cargoleria'!J76,"")</f>
      </c>
      <c r="AN118" t="s" s="104">
        <f>IF(SUM(F118:U118)*'Cargoleria'!K76,SUM(F118:U118)*'Cargoleria'!K76,"")</f>
      </c>
      <c r="AO118" t="s" s="104">
        <f>IF(SUM(F118:U118)*'Cargoleria'!L76,SUM(F118:U118)*'Cargoleria'!L76,"")</f>
      </c>
      <c r="AP118" t="s" s="104">
        <f>IF(SUM(F118:U118)*'Cargoleria'!M76,SUM(F118:U118)*'Cargoleria'!M76,"")</f>
      </c>
      <c r="AQ118" t="s" s="104">
        <f>IF(SUM(F118:U118)*'Cargoleria'!N76,SUM(F118:U118)*'Cargoleria'!N76,"")</f>
      </c>
      <c r="AR118" t="s" s="104">
        <f>IF(SUM(F118:U118)*'Cargoleria'!O76,SUM(F118:U118)*'Cargoleria'!O76,"")</f>
      </c>
      <c r="AS118" t="s" s="104">
        <f>IF(SUM(F118:U118)*'Cargoleria'!P76,SUM(F118:U118)*'Cargoleria'!P76,"")</f>
      </c>
      <c r="AT118" t="s" s="104">
        <f>IF(SUM(F118:U118)*'Cargoleria'!Q76,SUM(F118:U118)*'Cargoleria'!Q76,"")</f>
      </c>
      <c r="AU118" s="49"/>
    </row>
    <row r="119" ht="13.65" customHeight="1">
      <c r="A119" t="s" s="83">
        <v>229</v>
      </c>
      <c r="B119" t="s" s="84">
        <v>64</v>
      </c>
      <c r="C119" t="s" s="85">
        <v>65</v>
      </c>
      <c r="D119" s="108"/>
      <c r="E119" t="s" s="87">
        <v>224</v>
      </c>
      <c r="F119" s="88"/>
      <c r="G119" s="89"/>
      <c r="H119" s="90"/>
      <c r="I119" s="91"/>
      <c r="J119" s="89"/>
      <c r="K119" s="92"/>
      <c r="L119" s="93"/>
      <c r="M119" s="89"/>
      <c r="N119" s="89"/>
      <c r="O119" s="94"/>
      <c r="P119" s="89"/>
      <c r="Q119" s="89"/>
      <c r="R119" s="91"/>
      <c r="S119" s="95"/>
      <c r="T119" s="96"/>
      <c r="U119" s="97"/>
      <c r="V119" s="98">
        <v>2</v>
      </c>
      <c r="W119" t="s" s="99">
        <f>IF((F119*V119)+(G119*V119)+(H119*V119)+(I119*V119)+(J119*V119)+(K119*V119)+(L119*V119)+(M119*V119)+(N119*V119)+(O119*V119)+(T119*V119)+(P119*V119)+(Q119*V119)+(R119*V119)+(U119*V119),(F119*V119)+(G119*V119)+(H119*V119)+(I119*V119)+(J119*V119)+(K119*V119)+(L119*V119)+(M119*V119)+(N119*V119)+(O119*V119)+(T119*V119)+(P119*V119)+(Q119*V119)+(R119*V119)+(U119*V119),"")</f>
      </c>
      <c r="X119" s="100">
        <v>2.178</v>
      </c>
      <c r="Y119" t="s" s="99">
        <f>IF((F119*X119)+(G119*X119)+(H119*X119)+(I119*X119)+(J119*X119)+(K119*X119)+(L119*X119)+(M119*X119)+(N119*X119)+(O119*X119)+(P119*X119)+(Q119*X119)+(R119*X119)+(T119*X119)+(U119*X119),(F119*X119)+(G119*X119)+(H119*X119)+(I119*X119)+(J119*X119)+(K119*X119)+(L119*X119)+(M119*X119)+(N119*X119)+(O119*X119)+(P119*X119)+(S119*X119)+(Q119*X119)+(R119*X119)+(T119*X119)+(U119*X119),"")</f>
      </c>
      <c r="Z119" s="101">
        <v>119.314285714286</v>
      </c>
      <c r="AA119" s="101">
        <f>SUM(Z119*(F119+(F119*0/100)))+SUM(Z119*(G119+(G119*0/100)))+SUM(Z119*(H119+(H119*0/100)))+SUM(Z119*(I119+(I119*0/100)))+SUM(Z119*(K119+(K119*0/100)))+SUM(Z119*(L119+(L119*0/100)))+SUM(Z119*(M119+(M119*0/100)))+SUM(Z119*(N119+(N119*0/100)))+SUM(Z119*(O119+(O119*0/100)))+SUM(Z119*(P119+(P119*0/100)))+SUM(Z119*U119)+SUM(Z119*(Q119+(Q119*0/100)))+SUM(Z119*(R119+(R119*0/100)))+SUM(Z119*(T119+(T119*0/100)))+SUM(Z119*(S119+(S119*0/100)))+SUM(Z119*(J119+(J119*0/100)))</f>
        <v>0</v>
      </c>
      <c r="AB119" s="102"/>
      <c r="AC119" s="103"/>
      <c r="AD119" s="49"/>
      <c r="AE119" s="50"/>
      <c r="AF119" t="s" s="104">
        <f>IF(SUM(F119:U119)*'Cargoleria'!C77,SUM(F119:U119)*'Cargoleria'!C77,"")</f>
      </c>
      <c r="AG119" t="s" s="104">
        <f>IF(SUM(F119:U119)*'Cargoleria'!D77,SUM(F119:U119)*'Cargoleria'!D77,"")</f>
      </c>
      <c r="AH119" t="s" s="104">
        <f>IF(SUM(F119:U119)*'Cargoleria'!E77,SUM(F119:U119)*'Cargoleria'!E77,"")</f>
      </c>
      <c r="AI119" t="s" s="104">
        <f>IF(SUM(F119:U119)*'Cargoleria'!F77,SUM(F119:U119)*'Cargoleria'!F77,"")</f>
      </c>
      <c r="AJ119" t="s" s="104">
        <f>IF(SUM(F119:U119)*'Cargoleria'!G77,SUM(F119:U119)*'Cargoleria'!G77,"")</f>
      </c>
      <c r="AK119" t="s" s="104">
        <f>IF(SUM(F119:U119)*'Cargoleria'!H77,SUM(F119:U119)*'Cargoleria'!H77,"")</f>
      </c>
      <c r="AL119" t="s" s="104">
        <f>IF(SUM(F119:U119)*'Cargoleria'!I77,SUM(F119:U119)*'Cargoleria'!I77,"")</f>
      </c>
      <c r="AM119" t="s" s="104">
        <f>IF(SUM(F119:U119)*'Cargoleria'!J77,SUM(F119:U119)*'Cargoleria'!J77,"")</f>
      </c>
      <c r="AN119" t="s" s="104">
        <f>IF(SUM(F119:U119)*'Cargoleria'!K77,SUM(F119:U119)*'Cargoleria'!K77,"")</f>
      </c>
      <c r="AO119" t="s" s="104">
        <f>IF(SUM(F119:U119)*'Cargoleria'!L77,SUM(F119:U119)*'Cargoleria'!L77,"")</f>
      </c>
      <c r="AP119" t="s" s="104">
        <f>IF(SUM(F119:U119)*'Cargoleria'!M77,SUM(F119:U119)*'Cargoleria'!M77,"")</f>
      </c>
      <c r="AQ119" t="s" s="104">
        <f>IF(SUM(F119:U119)*'Cargoleria'!N77,SUM(F119:U119)*'Cargoleria'!N77,"")</f>
      </c>
      <c r="AR119" t="s" s="104">
        <f>IF(SUM(F119:U119)*'Cargoleria'!O77,SUM(F119:U119)*'Cargoleria'!O77,"")</f>
      </c>
      <c r="AS119" t="s" s="104">
        <f>IF(SUM(F119:U119)*'Cargoleria'!P77,SUM(F119:U119)*'Cargoleria'!P77,"")</f>
      </c>
      <c r="AT119" t="s" s="104">
        <f>IF(SUM(F119:U119)*'Cargoleria'!Q77,SUM(F119:U119)*'Cargoleria'!Q77,"")</f>
      </c>
      <c r="AU119" s="49"/>
    </row>
    <row r="120" ht="13.65" customHeight="1">
      <c r="A120" t="s" s="83">
        <v>230</v>
      </c>
      <c r="B120" t="s" s="84">
        <v>64</v>
      </c>
      <c r="C120" t="s" s="85">
        <v>65</v>
      </c>
      <c r="D120" s="108"/>
      <c r="E120" t="s" s="87">
        <v>81</v>
      </c>
      <c r="F120" s="88"/>
      <c r="G120" s="89"/>
      <c r="H120" s="90"/>
      <c r="I120" s="91"/>
      <c r="J120" s="89"/>
      <c r="K120" s="92"/>
      <c r="L120" s="93"/>
      <c r="M120" s="89"/>
      <c r="N120" s="89"/>
      <c r="O120" s="94"/>
      <c r="P120" s="89"/>
      <c r="Q120" s="89"/>
      <c r="R120" s="91"/>
      <c r="S120" s="95"/>
      <c r="T120" s="96"/>
      <c r="U120" s="97"/>
      <c r="V120" s="98">
        <v>5</v>
      </c>
      <c r="W120" t="s" s="99">
        <f>IF((F120*V120)+(G120*V120)+(H120*V120)+(I120*V120)+(J120*V120)+(K120*V120)+(L120*V120)+(M120*V120)+(N120*V120)+(O120*V120)+(T120*V120)+(P120*V120)+(Q120*V120)+(R120*V120)+(U120*V120),(F120*V120)+(G120*V120)+(H120*V120)+(I120*V120)+(J120*V120)+(K120*V120)+(L120*V120)+(M120*V120)+(N120*V120)+(O120*V120)+(T120*V120)+(P120*V120)+(Q120*V120)+(R120*V120)+(U120*V120),"")</f>
      </c>
      <c r="X120" s="100">
        <v>3.171</v>
      </c>
      <c r="Y120" t="s" s="99">
        <f>IF((F120*X120)+(G120*X120)+(H120*X120)+(I120*X120)+(J120*X120)+(K120*X120)+(L120*X120)+(M120*X120)+(N120*X120)+(O120*X120)+(P120*X120)+(Q120*X120)+(R120*X120)+(T120*X120)+(U120*X120),(F120*X120)+(G120*X120)+(H120*X120)+(I120*X120)+(J120*X120)+(K120*X120)+(L120*X120)+(M120*X120)+(N120*X120)+(O120*X120)+(P120*X120)+(S120*X120)+(Q120*X120)+(R120*X120)+(T120*X120)+(U120*X120),"")</f>
      </c>
      <c r="Z120" s="101">
        <v>139.571428571429</v>
      </c>
      <c r="AA120" s="101">
        <f>SUM(Z120*(F120+(F120*0/100)))+SUM(Z120*(G120+(G120*0/100)))+SUM(Z120*(H120+(H120*0/100)))+SUM(Z120*(I120+(I120*0/100)))+SUM(Z120*(K120+(K120*0/100)))+SUM(Z120*(L120+(L120*0/100)))+SUM(Z120*(M120+(M120*0/100)))+SUM(Z120*(N120+(N120*0/100)))+SUM(Z120*(O120+(O120*0/100)))+SUM(Z120*(P120+(P120*0/100)))+SUM(Z120*U120)+SUM(Z120*(Q120+(Q120*0/100)))+SUM(Z120*(R120+(R120*0/100)))+SUM(Z120*(T120+(T120*0/100)))+SUM(Z120*(S120+(S120*0/100)))+SUM(Z120*(J120+(J120*0/100)))</f>
        <v>0</v>
      </c>
      <c r="AB120" s="102"/>
      <c r="AC120" s="103"/>
      <c r="AD120" s="49"/>
      <c r="AE120" s="50"/>
      <c r="AF120" t="s" s="104">
        <f>IF(SUM(F120:U120)*'Cargoleria'!C78,SUM(F120:U120)*'Cargoleria'!C78,"")</f>
      </c>
      <c r="AG120" t="s" s="104">
        <f>IF(SUM(F120:U120)*'Cargoleria'!D78,SUM(F120:U120)*'Cargoleria'!D78,"")</f>
      </c>
      <c r="AH120" t="s" s="104">
        <f>IF(SUM(F120:U120)*'Cargoleria'!E78,SUM(F120:U120)*'Cargoleria'!E78,"")</f>
      </c>
      <c r="AI120" t="s" s="104">
        <f>IF(SUM(F120:U120)*'Cargoleria'!F78,SUM(F120:U120)*'Cargoleria'!F78,"")</f>
      </c>
      <c r="AJ120" t="s" s="104">
        <f>IF(SUM(F120:U120)*'Cargoleria'!G78,SUM(F120:U120)*'Cargoleria'!G78,"")</f>
      </c>
      <c r="AK120" t="s" s="104">
        <f>IF(SUM(F120:U120)*'Cargoleria'!H78,SUM(F120:U120)*'Cargoleria'!H78,"")</f>
      </c>
      <c r="AL120" t="s" s="104">
        <f>IF(SUM(F120:U120)*'Cargoleria'!I78,SUM(F120:U120)*'Cargoleria'!I78,"")</f>
      </c>
      <c r="AM120" t="s" s="104">
        <f>IF(SUM(F120:U120)*'Cargoleria'!J78,SUM(F120:U120)*'Cargoleria'!J78,"")</f>
      </c>
      <c r="AN120" t="s" s="104">
        <f>IF(SUM(F120:U120)*'Cargoleria'!K78,SUM(F120:U120)*'Cargoleria'!K78,"")</f>
      </c>
      <c r="AO120" t="s" s="104">
        <f>IF(SUM(F120:U120)*'Cargoleria'!L78,SUM(F120:U120)*'Cargoleria'!L78,"")</f>
      </c>
      <c r="AP120" t="s" s="104">
        <f>IF(SUM(F120:U120)*'Cargoleria'!M78,SUM(F120:U120)*'Cargoleria'!M78,"")</f>
      </c>
      <c r="AQ120" t="s" s="104">
        <f>IF(SUM(F120:U120)*'Cargoleria'!N78,SUM(F120:U120)*'Cargoleria'!N78,"")</f>
      </c>
      <c r="AR120" t="s" s="104">
        <f>IF(SUM(F120:U120)*'Cargoleria'!O78,SUM(F120:U120)*'Cargoleria'!O78,"")</f>
      </c>
      <c r="AS120" t="s" s="104">
        <f>IF(SUM(F120:U120)*'Cargoleria'!P78,SUM(F120:U120)*'Cargoleria'!P78,"")</f>
      </c>
      <c r="AT120" t="s" s="104">
        <f>IF(SUM(F120:U120)*'Cargoleria'!Q78,SUM(F120:U120)*'Cargoleria'!Q78,"")</f>
      </c>
      <c r="AU120" s="49"/>
    </row>
    <row r="121" ht="13.65" customHeight="1">
      <c r="A121" t="s" s="83">
        <v>231</v>
      </c>
      <c r="B121" t="s" s="84">
        <v>64</v>
      </c>
      <c r="C121" t="s" s="85">
        <v>65</v>
      </c>
      <c r="D121" s="108"/>
      <c r="E121" t="s" s="87">
        <v>76</v>
      </c>
      <c r="F121" s="88"/>
      <c r="G121" s="89"/>
      <c r="H121" s="90"/>
      <c r="I121" s="91"/>
      <c r="J121" s="89"/>
      <c r="K121" s="92"/>
      <c r="L121" s="93"/>
      <c r="M121" s="89"/>
      <c r="N121" s="89"/>
      <c r="O121" s="94"/>
      <c r="P121" s="89"/>
      <c r="Q121" s="89"/>
      <c r="R121" s="91"/>
      <c r="S121" s="95"/>
      <c r="T121" s="96"/>
      <c r="U121" s="97"/>
      <c r="V121" s="98">
        <v>5</v>
      </c>
      <c r="W121" t="s" s="99">
        <f>IF((F121*V121)+(G121*V121)+(H121*V121)+(I121*V121)+(J121*V121)+(K121*V121)+(L121*V121)+(M121*V121)+(N121*V121)+(O121*V121)+(T121*V121)+(P121*V121)+(Q121*V121)+(R121*V121)+(U121*V121),(F121*V121)+(G121*V121)+(H121*V121)+(I121*V121)+(J121*V121)+(K121*V121)+(L121*V121)+(M121*V121)+(N121*V121)+(O121*V121)+(T121*V121)+(P121*V121)+(Q121*V121)+(R121*V121)+(U121*V121),"")</f>
      </c>
      <c r="X121" s="100">
        <v>2.565</v>
      </c>
      <c r="Y121" t="s" s="99">
        <f>IF((F121*X121)+(G121*X121)+(H121*X121)+(I121*X121)+(J121*X121)+(K121*X121)+(L121*X121)+(M121*X121)+(N121*X121)+(O121*X121)+(P121*X121)+(Q121*X121)+(R121*X121)+(T121*X121)+(U121*X121),(F121*X121)+(G121*X121)+(H121*X121)+(I121*X121)+(J121*X121)+(K121*X121)+(L121*X121)+(M121*X121)+(N121*X121)+(O121*X121)+(P121*X121)+(S121*X121)+(Q121*X121)+(R121*X121)+(T121*X121)+(U121*X121),"")</f>
      </c>
      <c r="Z121" s="101">
        <v>113.685714285714</v>
      </c>
      <c r="AA121" s="101">
        <f>SUM(Z121*(F121+(F121*0/100)))+SUM(Z121*(G121+(G121*0/100)))+SUM(Z121*(H121+(H121*0/100)))+SUM(Z121*(I121+(I121*0/100)))+SUM(Z121*(K121+(K121*0/100)))+SUM(Z121*(L121+(L121*0/100)))+SUM(Z121*(M121+(M121*0/100)))+SUM(Z121*(N121+(N121*0/100)))+SUM(Z121*(O121+(O121*0/100)))+SUM(Z121*(P121+(P121*0/100)))+SUM(Z121*U121)+SUM(Z121*(Q121+(Q121*0/100)))+SUM(Z121*(R121+(R121*0/100)))+SUM(Z121*(T121+(T121*0/100)))+SUM(Z121*(S121+(S121*0/100)))+SUM(Z121*(J121+(J121*0/100)))</f>
        <v>0</v>
      </c>
      <c r="AB121" s="102"/>
      <c r="AC121" s="103"/>
      <c r="AD121" s="49"/>
      <c r="AE121" s="50"/>
      <c r="AF121" t="s" s="104">
        <f>IF(SUM(F121:U121)*'Cargoleria'!C79,SUM(F121:U121)*'Cargoleria'!C79,"")</f>
      </c>
      <c r="AG121" t="s" s="104">
        <f>IF(SUM(F121:U121)*'Cargoleria'!D79,SUM(F121:U121)*'Cargoleria'!D79,"")</f>
      </c>
      <c r="AH121" t="s" s="104">
        <f>IF(SUM(F121:U121)*'Cargoleria'!E79,SUM(F121:U121)*'Cargoleria'!E79,"")</f>
      </c>
      <c r="AI121" t="s" s="104">
        <f>IF(SUM(F121:U121)*'Cargoleria'!F79,SUM(F121:U121)*'Cargoleria'!F79,"")</f>
      </c>
      <c r="AJ121" t="s" s="104">
        <f>IF(SUM(F121:U121)*'Cargoleria'!G79,SUM(F121:U121)*'Cargoleria'!G79,"")</f>
      </c>
      <c r="AK121" t="s" s="104">
        <f>IF(SUM(F121:U121)*'Cargoleria'!H79,SUM(F121:U121)*'Cargoleria'!H79,"")</f>
      </c>
      <c r="AL121" t="s" s="104">
        <f>IF(SUM(F121:U121)*'Cargoleria'!I79,SUM(F121:U121)*'Cargoleria'!I79,"")</f>
      </c>
      <c r="AM121" t="s" s="104">
        <f>IF(SUM(F121:U121)*'Cargoleria'!J79,SUM(F121:U121)*'Cargoleria'!J79,"")</f>
      </c>
      <c r="AN121" t="s" s="104">
        <f>IF(SUM(F121:U121)*'Cargoleria'!K79,SUM(F121:U121)*'Cargoleria'!K79,"")</f>
      </c>
      <c r="AO121" t="s" s="104">
        <f>IF(SUM(F121:U121)*'Cargoleria'!L79,SUM(F121:U121)*'Cargoleria'!L79,"")</f>
      </c>
      <c r="AP121" t="s" s="104">
        <f>IF(SUM(F121:U121)*'Cargoleria'!M79,SUM(F121:U121)*'Cargoleria'!M79,"")</f>
      </c>
      <c r="AQ121" t="s" s="104">
        <f>IF(SUM(F121:U121)*'Cargoleria'!N79,SUM(F121:U121)*'Cargoleria'!N79,"")</f>
      </c>
      <c r="AR121" t="s" s="104">
        <f>IF(SUM(F121:U121)*'Cargoleria'!O79,SUM(F121:U121)*'Cargoleria'!O79,"")</f>
      </c>
      <c r="AS121" t="s" s="104">
        <f>IF(SUM(F121:U121)*'Cargoleria'!P79,SUM(F121:U121)*'Cargoleria'!P79,"")</f>
      </c>
      <c r="AT121" t="s" s="104">
        <f>IF(SUM(F121:U121)*'Cargoleria'!Q79,SUM(F121:U121)*'Cargoleria'!Q79,"")</f>
      </c>
      <c r="AU121" s="49"/>
    </row>
    <row r="122" ht="13.65" customHeight="1">
      <c r="A122" t="s" s="83">
        <v>232</v>
      </c>
      <c r="B122" t="s" s="84">
        <v>64</v>
      </c>
      <c r="C122" t="s" s="85">
        <v>65</v>
      </c>
      <c r="D122" s="108"/>
      <c r="E122" t="s" s="87">
        <v>76</v>
      </c>
      <c r="F122" s="88"/>
      <c r="G122" s="89"/>
      <c r="H122" s="90"/>
      <c r="I122" s="91"/>
      <c r="J122" s="89"/>
      <c r="K122" s="92"/>
      <c r="L122" s="93"/>
      <c r="M122" s="89"/>
      <c r="N122" s="89"/>
      <c r="O122" s="94"/>
      <c r="P122" s="89"/>
      <c r="Q122" s="89"/>
      <c r="R122" s="91"/>
      <c r="S122" s="95"/>
      <c r="T122" s="96"/>
      <c r="U122" s="97"/>
      <c r="V122" s="98">
        <v>5</v>
      </c>
      <c r="W122" t="s" s="99">
        <f>IF((F122*V122)+(G122*V122)+(H122*V122)+(I122*V122)+(J122*V122)+(K122*V122)+(L122*V122)+(M122*V122)+(N122*V122)+(O122*V122)+(T122*V122)+(P122*V122)+(Q122*V122)+(R122*V122)+(U122*V122),(F122*V122)+(G122*V122)+(H122*V122)+(I122*V122)+(J122*V122)+(K122*V122)+(L122*V122)+(M122*V122)+(N122*V122)+(O122*V122)+(T122*V122)+(P122*V122)+(Q122*V122)+(R122*V122)+(U122*V122),"")</f>
      </c>
      <c r="X122" s="100">
        <v>1.927</v>
      </c>
      <c r="Y122" t="s" s="99">
        <f>IF((F122*X122)+(G122*X122)+(H122*X122)+(I122*X122)+(J122*X122)+(K122*X122)+(L122*X122)+(M122*X122)+(N122*X122)+(O122*X122)+(P122*X122)+(Q122*X122)+(R122*X122)+(T122*X122)+(U122*X122),(F122*X122)+(G122*X122)+(H122*X122)+(I122*X122)+(J122*X122)+(K122*X122)+(L122*X122)+(M122*X122)+(N122*X122)+(O122*X122)+(P122*X122)+(S122*X122)+(Q122*X122)+(R122*X122)+(T122*X122)+(U122*X122),"")</f>
      </c>
      <c r="Z122" s="101">
        <v>85</v>
      </c>
      <c r="AA122" s="101">
        <f>SUM(Z122*(F122+(F122*0/100)))+SUM(Z122*(G122+(G122*0/100)))+SUM(Z122*(H122+(H122*0/100)))+SUM(Z122*(I122+(I122*0/100)))+SUM(Z122*(K122+(K122*0/100)))+SUM(Z122*(L122+(L122*0/100)))+SUM(Z122*(M122+(M122*0/100)))+SUM(Z122*(N122+(N122*0/100)))+SUM(Z122*(O122+(O122*0/100)))+SUM(Z122*(P122+(P122*0/100)))+SUM(Z122*U122)+SUM(Z122*(Q122+(Q122*0/100)))+SUM(Z122*(R122+(R122*0/100)))+SUM(Z122*(T122+(T122*0/100)))+SUM(Z122*(S122+(S122*0/100)))+SUM(Z122*(J122+(J122*0/100)))</f>
        <v>0</v>
      </c>
      <c r="AB122" s="102"/>
      <c r="AC122" s="103"/>
      <c r="AD122" s="49"/>
      <c r="AE122" s="50"/>
      <c r="AF122" t="s" s="104">
        <f>IF(SUM(F122:U122)*'Cargoleria'!C80,SUM(F122:U122)*'Cargoleria'!C80,"")</f>
      </c>
      <c r="AG122" t="s" s="104">
        <f>IF(SUM(F122:U122)*'Cargoleria'!D80,SUM(F122:U122)*'Cargoleria'!D80,"")</f>
      </c>
      <c r="AH122" t="s" s="104">
        <f>IF(SUM(F122:U122)*'Cargoleria'!E80,SUM(F122:U122)*'Cargoleria'!E80,"")</f>
      </c>
      <c r="AI122" t="s" s="104">
        <f>IF(SUM(F122:U122)*'Cargoleria'!F80,SUM(F122:U122)*'Cargoleria'!F80,"")</f>
      </c>
      <c r="AJ122" t="s" s="104">
        <f>IF(SUM(F122:U122)*'Cargoleria'!G80,SUM(F122:U122)*'Cargoleria'!G80,"")</f>
      </c>
      <c r="AK122" t="s" s="104">
        <f>IF(SUM(F122:U122)*'Cargoleria'!H80,SUM(F122:U122)*'Cargoleria'!H80,"")</f>
      </c>
      <c r="AL122" t="s" s="104">
        <f>IF(SUM(F122:U122)*'Cargoleria'!I80,SUM(F122:U122)*'Cargoleria'!I80,"")</f>
      </c>
      <c r="AM122" t="s" s="104">
        <f>IF(SUM(F122:U122)*'Cargoleria'!J80,SUM(F122:U122)*'Cargoleria'!J80,"")</f>
      </c>
      <c r="AN122" t="s" s="104">
        <f>IF(SUM(F122:U122)*'Cargoleria'!K80,SUM(F122:U122)*'Cargoleria'!K80,"")</f>
      </c>
      <c r="AO122" t="s" s="104">
        <f>IF(SUM(F122:U122)*'Cargoleria'!L80,SUM(F122:U122)*'Cargoleria'!L80,"")</f>
      </c>
      <c r="AP122" t="s" s="104">
        <f>IF(SUM(F122:U122)*'Cargoleria'!M80,SUM(F122:U122)*'Cargoleria'!M80,"")</f>
      </c>
      <c r="AQ122" t="s" s="104">
        <f>IF(SUM(F122:U122)*'Cargoleria'!N80,SUM(F122:U122)*'Cargoleria'!N80,"")</f>
      </c>
      <c r="AR122" t="s" s="104">
        <f>IF(SUM(F122:U122)*'Cargoleria'!O80,SUM(F122:U122)*'Cargoleria'!O80,"")</f>
      </c>
      <c r="AS122" t="s" s="104">
        <f>IF(SUM(F122:U122)*'Cargoleria'!P80,SUM(F122:U122)*'Cargoleria'!P80,"")</f>
      </c>
      <c r="AT122" t="s" s="104">
        <f>IF(SUM(F122:U122)*'Cargoleria'!Q80,SUM(F122:U122)*'Cargoleria'!Q80,"")</f>
      </c>
      <c r="AU122" s="49"/>
    </row>
    <row r="123" ht="13.65" customHeight="1">
      <c r="A123" t="s" s="83">
        <v>233</v>
      </c>
      <c r="B123" t="s" s="84">
        <v>64</v>
      </c>
      <c r="C123" t="s" s="85">
        <v>65</v>
      </c>
      <c r="D123" s="108"/>
      <c r="E123" t="s" s="87">
        <v>105</v>
      </c>
      <c r="F123" s="88"/>
      <c r="G123" s="89"/>
      <c r="H123" s="90"/>
      <c r="I123" s="91"/>
      <c r="J123" s="89"/>
      <c r="K123" s="92"/>
      <c r="L123" s="93"/>
      <c r="M123" s="89"/>
      <c r="N123" s="89"/>
      <c r="O123" s="94"/>
      <c r="P123" s="89"/>
      <c r="Q123" s="89"/>
      <c r="R123" s="91"/>
      <c r="S123" s="95"/>
      <c r="T123" s="96"/>
      <c r="U123" s="97"/>
      <c r="V123" s="98">
        <v>1</v>
      </c>
      <c r="W123" t="s" s="99">
        <f>IF((F123*V123)+(G123*V123)+(H123*V123)+(I123*V123)+(J123*V123)+(K123*V123)+(L123*V123)+(M123*V123)+(N123*V123)+(O123*V123)+(T123*V123)+(P123*V123)+(Q123*V123)+(R123*V123)+(U123*V123),(F123*V123)+(G123*V123)+(H123*V123)+(I123*V123)+(J123*V123)+(K123*V123)+(L123*V123)+(M123*V123)+(N123*V123)+(O123*V123)+(T123*V123)+(P123*V123)+(Q123*V123)+(R123*V123)+(U123*V123),"")</f>
      </c>
      <c r="X123" s="100">
        <v>1.836</v>
      </c>
      <c r="Y123" t="s" s="99">
        <f>IF((F123*X123)+(G123*X123)+(H123*X123)+(I123*X123)+(J123*X123)+(K123*X123)+(L123*X123)+(M123*X123)+(N123*X123)+(O123*X123)+(P123*X123)+(Q123*X123)+(R123*X123)+(T123*X123)+(U123*X123),(F123*X123)+(G123*X123)+(H123*X123)+(I123*X123)+(J123*X123)+(K123*X123)+(L123*X123)+(M123*X123)+(N123*X123)+(O123*X123)+(P123*X123)+(S123*X123)+(Q123*X123)+(R123*X123)+(T123*X123)+(U123*X123),"")</f>
      </c>
      <c r="Z123" s="101">
        <v>88.94285714285721</v>
      </c>
      <c r="AA123" s="101">
        <f>SUM(Z123*(F123+(F123*0/100)))+SUM(Z123*(G123+(G123*0/100)))+SUM(Z123*(H123+(H123*0/100)))+SUM(Z123*(I123+(I123*0/100)))+SUM(Z123*(K123+(K123*0/100)))+SUM(Z123*(L123+(L123*0/100)))+SUM(Z123*(M123+(M123*0/100)))+SUM(Z123*(N123+(N123*0/100)))+SUM(Z123*(O123+(O123*0/100)))+SUM(Z123*(P123+(P123*0/100)))+SUM(Z123*U123)+SUM(Z123*(Q123+(Q123*0/100)))+SUM(Z123*(R123+(R123*0/100)))+SUM(Z123*(T123+(T123*0/100)))+SUM(Z123*(S123+(S123*0/100)))+SUM(Z123*(J123+(J123*0/100)))</f>
        <v>0</v>
      </c>
      <c r="AB123" s="102"/>
      <c r="AC123" s="103"/>
      <c r="AD123" s="49"/>
      <c r="AE123" s="50"/>
      <c r="AF123" t="s" s="104">
        <f>IF(SUM(F123:U123)*'Cargoleria'!C81,SUM(F123:U123)*'Cargoleria'!C81,"")</f>
      </c>
      <c r="AG123" t="s" s="104">
        <f>IF(SUM(F123:U123)*'Cargoleria'!D81,SUM(F123:U123)*'Cargoleria'!D81,"")</f>
      </c>
      <c r="AH123" t="s" s="104">
        <f>IF(SUM(F123:U123)*'Cargoleria'!E81,SUM(F123:U123)*'Cargoleria'!E81,"")</f>
      </c>
      <c r="AI123" t="s" s="104">
        <f>IF(SUM(F123:U123)*'Cargoleria'!F81,SUM(F123:U123)*'Cargoleria'!F81,"")</f>
      </c>
      <c r="AJ123" t="s" s="104">
        <f>IF(SUM(F123:U123)*'Cargoleria'!G81,SUM(F123:U123)*'Cargoleria'!G81,"")</f>
      </c>
      <c r="AK123" t="s" s="104">
        <f>IF(SUM(F123:U123)*'Cargoleria'!H81,SUM(F123:U123)*'Cargoleria'!H81,"")</f>
      </c>
      <c r="AL123" t="s" s="104">
        <f>IF(SUM(F123:U123)*'Cargoleria'!I81,SUM(F123:U123)*'Cargoleria'!I81,"")</f>
      </c>
      <c r="AM123" t="s" s="104">
        <f>IF(SUM(F123:U123)*'Cargoleria'!J81,SUM(F123:U123)*'Cargoleria'!J81,"")</f>
      </c>
      <c r="AN123" t="s" s="104">
        <f>IF(SUM(F123:U123)*'Cargoleria'!K81,SUM(F123:U123)*'Cargoleria'!K81,"")</f>
      </c>
      <c r="AO123" t="s" s="104">
        <f>IF(SUM(F123:U123)*'Cargoleria'!L81,SUM(F123:U123)*'Cargoleria'!L81,"")</f>
      </c>
      <c r="AP123" t="s" s="104">
        <f>IF(SUM(F123:U123)*'Cargoleria'!M81,SUM(F123:U123)*'Cargoleria'!M81,"")</f>
      </c>
      <c r="AQ123" t="s" s="104">
        <f>IF(SUM(F123:U123)*'Cargoleria'!N81,SUM(F123:U123)*'Cargoleria'!N81,"")</f>
      </c>
      <c r="AR123" t="s" s="104">
        <f>IF(SUM(F123:U123)*'Cargoleria'!O81,SUM(F123:U123)*'Cargoleria'!O81,"")</f>
      </c>
      <c r="AS123" t="s" s="104">
        <f>IF(SUM(F123:U123)*'Cargoleria'!P81,SUM(F123:U123)*'Cargoleria'!P81,"")</f>
      </c>
      <c r="AT123" t="s" s="104">
        <f>IF(SUM(F123:U123)*'Cargoleria'!Q81,SUM(F123:U123)*'Cargoleria'!Q81,"")</f>
      </c>
      <c r="AU123" s="49"/>
    </row>
    <row r="124" ht="13.65" customHeight="1">
      <c r="A124" t="s" s="83">
        <v>234</v>
      </c>
      <c r="B124" t="s" s="84">
        <v>64</v>
      </c>
      <c r="C124" t="s" s="85">
        <v>65</v>
      </c>
      <c r="D124" s="108"/>
      <c r="E124" t="s" s="87">
        <v>224</v>
      </c>
      <c r="F124" s="88"/>
      <c r="G124" s="89"/>
      <c r="H124" s="90"/>
      <c r="I124" s="91"/>
      <c r="J124" s="89"/>
      <c r="K124" s="92"/>
      <c r="L124" s="93"/>
      <c r="M124" s="89"/>
      <c r="N124" s="89"/>
      <c r="O124" s="94"/>
      <c r="P124" s="89"/>
      <c r="Q124" s="89"/>
      <c r="R124" s="91"/>
      <c r="S124" s="95"/>
      <c r="T124" s="96"/>
      <c r="U124" s="97"/>
      <c r="V124" s="98">
        <v>2</v>
      </c>
      <c r="W124" t="s" s="99">
        <f>IF((F124*V124)+(G124*V124)+(H124*V124)+(I124*V124)+(J124*V124)+(K124*V124)+(L124*V124)+(M124*V124)+(N124*V124)+(O124*V124)+(T124*V124)+(P124*V124)+(Q124*V124)+(R124*V124)+(U124*V124),(F124*V124)+(G124*V124)+(H124*V124)+(I124*V124)+(J124*V124)+(K124*V124)+(L124*V124)+(M124*V124)+(N124*V124)+(O124*V124)+(T124*V124)+(P124*V124)+(Q124*V124)+(R124*V124)+(U124*V124),"")</f>
      </c>
      <c r="X124" s="100">
        <v>2.068</v>
      </c>
      <c r="Y124" t="s" s="99">
        <f>IF((F124*X124)+(G124*X124)+(H124*X124)+(I124*X124)+(J124*X124)+(K124*X124)+(L124*X124)+(M124*X124)+(N124*X124)+(O124*X124)+(P124*X124)+(Q124*X124)+(R124*X124)+(T124*X124)+(U124*X124),(F124*X124)+(G124*X124)+(H124*X124)+(I124*X124)+(J124*X124)+(K124*X124)+(L124*X124)+(M124*X124)+(N124*X124)+(O124*X124)+(P124*X124)+(S124*X124)+(Q124*X124)+(R124*X124)+(T124*X124)+(U124*X124),"")</f>
      </c>
      <c r="Z124" s="101">
        <v>113.8</v>
      </c>
      <c r="AA124" s="101">
        <f>SUM(Z124*(F124+(F124*0/100)))+SUM(Z124*(G124+(G124*0/100)))+SUM(Z124*(H124+(H124*0/100)))+SUM(Z124*(I124+(I124*0/100)))+SUM(Z124*(K124+(K124*0/100)))+SUM(Z124*(L124+(L124*0/100)))+SUM(Z124*(M124+(M124*0/100)))+SUM(Z124*(N124+(N124*0/100)))+SUM(Z124*(O124+(O124*0/100)))+SUM(Z124*(P124+(P124*0/100)))+SUM(Z124*U124)+SUM(Z124*(Q124+(Q124*0/100)))+SUM(Z124*(R124+(R124*0/100)))+SUM(Z124*(T124+(T124*0/100)))+SUM(Z124*(S124+(S124*0/100)))+SUM(Z124*(J124+(J124*0/100)))</f>
        <v>0</v>
      </c>
      <c r="AB124" s="102"/>
      <c r="AC124" s="103"/>
      <c r="AD124" s="49"/>
      <c r="AE124" s="50"/>
      <c r="AF124" t="s" s="104">
        <f>IF(SUM(F124:U124)*'Cargoleria'!C82,SUM(F124:U124)*'Cargoleria'!C82,"")</f>
      </c>
      <c r="AG124" t="s" s="104">
        <f>IF(SUM(F124:U124)*'Cargoleria'!D82,SUM(F124:U124)*'Cargoleria'!D82,"")</f>
      </c>
      <c r="AH124" t="s" s="104">
        <f>IF(SUM(F124:U124)*'Cargoleria'!E82,SUM(F124:U124)*'Cargoleria'!E82,"")</f>
      </c>
      <c r="AI124" t="s" s="104">
        <f>IF(SUM(F124:U124)*'Cargoleria'!F82,SUM(F124:U124)*'Cargoleria'!F82,"")</f>
      </c>
      <c r="AJ124" t="s" s="104">
        <f>IF(SUM(F124:U124)*'Cargoleria'!G82,SUM(F124:U124)*'Cargoleria'!G82,"")</f>
      </c>
      <c r="AK124" t="s" s="104">
        <f>IF(SUM(F124:U124)*'Cargoleria'!H82,SUM(F124:U124)*'Cargoleria'!H82,"")</f>
      </c>
      <c r="AL124" t="s" s="104">
        <f>IF(SUM(F124:U124)*'Cargoleria'!I82,SUM(F124:U124)*'Cargoleria'!I82,"")</f>
      </c>
      <c r="AM124" t="s" s="104">
        <f>IF(SUM(F124:U124)*'Cargoleria'!J82,SUM(F124:U124)*'Cargoleria'!J82,"")</f>
      </c>
      <c r="AN124" t="s" s="104">
        <f>IF(SUM(F124:U124)*'Cargoleria'!K82,SUM(F124:U124)*'Cargoleria'!K82,"")</f>
      </c>
      <c r="AO124" t="s" s="104">
        <f>IF(SUM(F124:U124)*'Cargoleria'!L82,SUM(F124:U124)*'Cargoleria'!L82,"")</f>
      </c>
      <c r="AP124" t="s" s="104">
        <f>IF(SUM(F124:U124)*'Cargoleria'!M82,SUM(F124:U124)*'Cargoleria'!M82,"")</f>
      </c>
      <c r="AQ124" t="s" s="104">
        <f>IF(SUM(F124:U124)*'Cargoleria'!N82,SUM(F124:U124)*'Cargoleria'!N82,"")</f>
      </c>
      <c r="AR124" t="s" s="104">
        <f>IF(SUM(F124:U124)*'Cargoleria'!O82,SUM(F124:U124)*'Cargoleria'!O82,"")</f>
      </c>
      <c r="AS124" t="s" s="104">
        <f>IF(SUM(F124:U124)*'Cargoleria'!P82,SUM(F124:U124)*'Cargoleria'!P82,"")</f>
      </c>
      <c r="AT124" t="s" s="104">
        <f>IF(SUM(F124:U124)*'Cargoleria'!Q82,SUM(F124:U124)*'Cargoleria'!Q82,"")</f>
      </c>
      <c r="AU124" s="49"/>
    </row>
    <row r="125" ht="13.65" customHeight="1">
      <c r="A125" t="s" s="83">
        <v>235</v>
      </c>
      <c r="B125" t="s" s="84">
        <v>64</v>
      </c>
      <c r="C125" t="s" s="85">
        <v>65</v>
      </c>
      <c r="D125" s="108"/>
      <c r="E125" t="s" s="87">
        <v>76</v>
      </c>
      <c r="F125" s="88"/>
      <c r="G125" s="89"/>
      <c r="H125" s="90"/>
      <c r="I125" s="91"/>
      <c r="J125" s="89"/>
      <c r="K125" s="92"/>
      <c r="L125" s="93"/>
      <c r="M125" s="89"/>
      <c r="N125" s="89"/>
      <c r="O125" s="94"/>
      <c r="P125" s="89"/>
      <c r="Q125" s="89"/>
      <c r="R125" s="91"/>
      <c r="S125" s="95"/>
      <c r="T125" s="96"/>
      <c r="U125" s="97"/>
      <c r="V125" s="98">
        <v>5</v>
      </c>
      <c r="W125" t="s" s="99">
        <f>IF((F125*V125)+(G125*V125)+(H125*V125)+(I125*V125)+(J125*V125)+(K125*V125)+(L125*V125)+(M125*V125)+(N125*V125)+(O125*V125)+(T125*V125)+(P125*V125)+(Q125*V125)+(R125*V125)+(U125*V125),(F125*V125)+(G125*V125)+(H125*V125)+(I125*V125)+(J125*V125)+(K125*V125)+(L125*V125)+(M125*V125)+(N125*V125)+(O125*V125)+(T125*V125)+(P125*V125)+(Q125*V125)+(R125*V125)+(U125*V125),"")</f>
      </c>
      <c r="X125" s="100">
        <v>2.066</v>
      </c>
      <c r="Y125" t="s" s="99">
        <f>IF((F125*X125)+(G125*X125)+(H125*X125)+(I125*X125)+(J125*X125)+(K125*X125)+(L125*X125)+(M125*X125)+(N125*X125)+(O125*X125)+(P125*X125)+(Q125*X125)+(R125*X125)+(T125*X125)+(U125*X125),(F125*X125)+(G125*X125)+(H125*X125)+(I125*X125)+(J125*X125)+(K125*X125)+(L125*X125)+(M125*X125)+(N125*X125)+(O125*X125)+(P125*X125)+(S125*X125)+(Q125*X125)+(R125*X125)+(T125*X125)+(U125*X125),"")</f>
      </c>
      <c r="Z125" s="101">
        <v>92.40000000000001</v>
      </c>
      <c r="AA125" s="101">
        <f>SUM(Z125*(F125+(F125*0/100)))+SUM(Z125*(G125+(G125*0/100)))+SUM(Z125*(H125+(H125*0/100)))+SUM(Z125*(I125+(I125*0/100)))+SUM(Z125*(K125+(K125*0/100)))+SUM(Z125*(L125+(L125*0/100)))+SUM(Z125*(M125+(M125*0/100)))+SUM(Z125*(N125+(N125*0/100)))+SUM(Z125*(O125+(O125*0/100)))+SUM(Z125*(P125+(P125*0/100)))+SUM(Z125*U125)+SUM(Z125*(Q125+(Q125*0/100)))+SUM(Z125*(R125+(R125*0/100)))+SUM(Z125*(T125+(T125*0/100)))+SUM(Z125*(S125+(S125*0/100)))+SUM(Z125*(J125+(J125*0/100)))</f>
        <v>0</v>
      </c>
      <c r="AB125" s="102"/>
      <c r="AC125" s="103"/>
      <c r="AD125" s="49"/>
      <c r="AE125" s="50"/>
      <c r="AF125" t="s" s="104">
        <f>IF(SUM(F125:U125)*'Cargoleria'!C83,SUM(F125:U125)*'Cargoleria'!C83,"")</f>
      </c>
      <c r="AG125" t="s" s="104">
        <f>IF(SUM(F125:U125)*'Cargoleria'!D83,SUM(F125:U125)*'Cargoleria'!D83,"")</f>
      </c>
      <c r="AH125" t="s" s="104">
        <f>IF(SUM(F125:U125)*'Cargoleria'!E83,SUM(F125:U125)*'Cargoleria'!E83,"")</f>
      </c>
      <c r="AI125" t="s" s="104">
        <f>IF(SUM(F125:U125)*'Cargoleria'!F83,SUM(F125:U125)*'Cargoleria'!F83,"")</f>
      </c>
      <c r="AJ125" t="s" s="104">
        <f>IF(SUM(F125:U125)*'Cargoleria'!G83,SUM(F125:U125)*'Cargoleria'!G83,"")</f>
      </c>
      <c r="AK125" t="s" s="104">
        <f>IF(SUM(F125:U125)*'Cargoleria'!H83,SUM(F125:U125)*'Cargoleria'!H83,"")</f>
      </c>
      <c r="AL125" t="s" s="104">
        <f>IF(SUM(F125:U125)*'Cargoleria'!I83,SUM(F125:U125)*'Cargoleria'!I83,"")</f>
      </c>
      <c r="AM125" t="s" s="104">
        <f>IF(SUM(F125:U125)*'Cargoleria'!J83,SUM(F125:U125)*'Cargoleria'!J83,"")</f>
      </c>
      <c r="AN125" t="s" s="104">
        <f>IF(SUM(F125:U125)*'Cargoleria'!K83,SUM(F125:U125)*'Cargoleria'!K83,"")</f>
      </c>
      <c r="AO125" t="s" s="104">
        <f>IF(SUM(F125:U125)*'Cargoleria'!L83,SUM(F125:U125)*'Cargoleria'!L83,"")</f>
      </c>
      <c r="AP125" t="s" s="104">
        <f>IF(SUM(F125:U125)*'Cargoleria'!M83,SUM(F125:U125)*'Cargoleria'!M83,"")</f>
      </c>
      <c r="AQ125" t="s" s="104">
        <f>IF(SUM(F125:U125)*'Cargoleria'!N83,SUM(F125:U125)*'Cargoleria'!N83,"")</f>
      </c>
      <c r="AR125" t="s" s="104">
        <f>IF(SUM(F125:U125)*'Cargoleria'!O83,SUM(F125:U125)*'Cargoleria'!O83,"")</f>
      </c>
      <c r="AS125" t="s" s="104">
        <f>IF(SUM(F125:U125)*'Cargoleria'!P83,SUM(F125:U125)*'Cargoleria'!P83,"")</f>
      </c>
      <c r="AT125" t="s" s="104">
        <f>IF(SUM(F125:U125)*'Cargoleria'!Q83,SUM(F125:U125)*'Cargoleria'!Q83,"")</f>
      </c>
      <c r="AU125" s="49"/>
    </row>
    <row r="126" ht="13.65" customHeight="1">
      <c r="A126" t="s" s="83">
        <v>236</v>
      </c>
      <c r="B126" t="s" s="84">
        <v>64</v>
      </c>
      <c r="C126" t="s" s="85">
        <v>65</v>
      </c>
      <c r="D126" s="108"/>
      <c r="E126" t="s" s="87">
        <v>194</v>
      </c>
      <c r="F126" s="88"/>
      <c r="G126" s="89"/>
      <c r="H126" s="90"/>
      <c r="I126" s="91"/>
      <c r="J126" s="89"/>
      <c r="K126" s="92"/>
      <c r="L126" s="93"/>
      <c r="M126" s="89"/>
      <c r="N126" s="89"/>
      <c r="O126" s="94"/>
      <c r="P126" s="89"/>
      <c r="Q126" s="89"/>
      <c r="R126" s="91"/>
      <c r="S126" s="95"/>
      <c r="T126" s="96"/>
      <c r="U126" s="97"/>
      <c r="V126" s="98">
        <v>20</v>
      </c>
      <c r="W126" t="s" s="99">
        <f>IF((F126*V126)+(G126*V126)+(H126*V126)+(I126*V126)+(J126*V126)+(K126*V126)+(L126*V126)+(M126*V126)+(N126*V126)+(O126*V126)+(T126*V126)+(P126*V126)+(Q126*V126)+(R126*V126)+(U126*V126),(F126*V126)+(G126*V126)+(H126*V126)+(I126*V126)+(J126*V126)+(K126*V126)+(L126*V126)+(M126*V126)+(N126*V126)+(O126*V126)+(T126*V126)+(P126*V126)+(Q126*V126)+(R126*V126)+(U126*V126),"")</f>
      </c>
      <c r="X126" s="100">
        <v>0.45</v>
      </c>
      <c r="Y126" t="s" s="99">
        <f>IF((F126*X126)+(G126*X126)+(H126*X126)+(I126*X126)+(J126*X126)+(K126*X126)+(L126*X126)+(M126*X126)+(N126*X126)+(O126*X126)+(P126*X126)+(Q126*X126)+(R126*X126)+(T126*X126)+(U126*X126),(F126*X126)+(G126*X126)+(H126*X126)+(I126*X126)+(J126*X126)+(K126*X126)+(L126*X126)+(M126*X126)+(N126*X126)+(O126*X126)+(P126*X126)+(S126*X126)+(Q126*X126)+(R126*X126)+(T126*X126)+(U126*X126),"")</f>
      </c>
      <c r="Z126" s="101">
        <v>66.8</v>
      </c>
      <c r="AA126" s="101">
        <f>SUM(Z126*(F126+(F126*0/100)))+SUM(Z126*(G126+(G126*0/100)))+SUM(Z126*(H126+(H126*0/100)))+SUM(Z126*(I126+(I126*0/100)))+SUM(Z126*(K126+(K126*0/100)))+SUM(Z126*(L126+(L126*0/100)))+SUM(Z126*(M126+(M126*0/100)))+SUM(Z126*(N126+(N126*0/100)))+SUM(Z126*(O126+(O126*0/100)))+SUM(Z126*(P126+(P126*0/100)))+SUM(Z126*U126)+SUM(Z126*(Q126+(Q126*0/100)))+SUM(Z126*(R126+(R126*0/100)))+SUM(Z126*(T126+(T126*0/100)))+SUM(Z126*(S126+(S126*0/100)))+SUM(Z126*(J126+(J126*0/100)))</f>
        <v>0</v>
      </c>
      <c r="AB126" s="102"/>
      <c r="AC126" s="103"/>
      <c r="AD126" s="49"/>
      <c r="AE126" s="50"/>
      <c r="AF126" t="s" s="104">
        <f>IF(SUM(F126:U126)*'Cargoleria'!C84,SUM(F126:U126)*'Cargoleria'!C84,"")</f>
      </c>
      <c r="AG126" t="s" s="104">
        <f>IF(SUM(F126:U126)*'Cargoleria'!D84,SUM(F126:U126)*'Cargoleria'!D84,"")</f>
      </c>
      <c r="AH126" t="s" s="104">
        <f>IF(SUM(F126:U126)*'Cargoleria'!E84,SUM(F126:U126)*'Cargoleria'!E84,"")</f>
      </c>
      <c r="AI126" t="s" s="104">
        <f>IF(SUM(F126:U126)*'Cargoleria'!F84,SUM(F126:U126)*'Cargoleria'!F84,"")</f>
      </c>
      <c r="AJ126" t="s" s="104">
        <f>IF(SUM(F126:U126)*'Cargoleria'!G84,SUM(F126:U126)*'Cargoleria'!G84,"")</f>
      </c>
      <c r="AK126" t="s" s="104">
        <f>IF(SUM(F126:U126)*'Cargoleria'!H84,SUM(F126:U126)*'Cargoleria'!H84,"")</f>
      </c>
      <c r="AL126" t="s" s="104">
        <f>IF(SUM(F126:U126)*'Cargoleria'!I84,SUM(F126:U126)*'Cargoleria'!I84,"")</f>
      </c>
      <c r="AM126" t="s" s="104">
        <f>IF(SUM(F126:U126)*'Cargoleria'!J84,SUM(F126:U126)*'Cargoleria'!J84,"")</f>
      </c>
      <c r="AN126" t="s" s="104">
        <f>IF(SUM(F126:U126)*'Cargoleria'!K84,SUM(F126:U126)*'Cargoleria'!K84,"")</f>
      </c>
      <c r="AO126" t="s" s="104">
        <f>IF(SUM(F126:U126)*'Cargoleria'!L84,SUM(F126:U126)*'Cargoleria'!L84,"")</f>
      </c>
      <c r="AP126" t="s" s="104">
        <f>IF(SUM(F126:U126)*'Cargoleria'!M84,SUM(F126:U126)*'Cargoleria'!M84,"")</f>
      </c>
      <c r="AQ126" t="s" s="104">
        <f>IF(SUM(F126:U126)*'Cargoleria'!N84,SUM(F126:U126)*'Cargoleria'!N84,"")</f>
      </c>
      <c r="AR126" t="s" s="104">
        <f>IF(SUM(F126:U126)*'Cargoleria'!O84,SUM(F126:U126)*'Cargoleria'!O84,"")</f>
      </c>
      <c r="AS126" t="s" s="104">
        <f>IF(SUM(F126:U126)*'Cargoleria'!P84,SUM(F126:U126)*'Cargoleria'!P84,"")</f>
      </c>
      <c r="AT126" t="s" s="104">
        <f>IF(SUM(F126:U126)*'Cargoleria'!Q84,SUM(F126:U126)*'Cargoleria'!Q84,"")</f>
      </c>
      <c r="AU126" s="49"/>
    </row>
    <row r="127" ht="13.65" customHeight="1">
      <c r="A127" t="s" s="83">
        <v>237</v>
      </c>
      <c r="B127" t="s" s="84">
        <v>64</v>
      </c>
      <c r="C127" t="s" s="85">
        <v>65</v>
      </c>
      <c r="D127" s="108"/>
      <c r="E127" t="s" s="87">
        <v>95</v>
      </c>
      <c r="F127" s="88"/>
      <c r="G127" s="89"/>
      <c r="H127" s="90"/>
      <c r="I127" s="91"/>
      <c r="J127" s="89"/>
      <c r="K127" s="92"/>
      <c r="L127" s="93"/>
      <c r="M127" s="89"/>
      <c r="N127" s="89"/>
      <c r="O127" s="94"/>
      <c r="P127" s="89"/>
      <c r="Q127" s="89"/>
      <c r="R127" s="91"/>
      <c r="S127" s="95"/>
      <c r="T127" s="96"/>
      <c r="U127" s="97"/>
      <c r="V127" s="98">
        <v>10</v>
      </c>
      <c r="W127" t="s" s="99">
        <f>IF((F127*V127)+(G127*V127)+(H127*V127)+(I127*V127)+(J127*V127)+(K127*V127)+(L127*V127)+(M127*V127)+(N127*V127)+(O127*V127)+(T127*V127)+(P127*V127)+(Q127*V127)+(R127*V127)+(U127*V127),(F127*V127)+(G127*V127)+(H127*V127)+(I127*V127)+(J127*V127)+(K127*V127)+(L127*V127)+(M127*V127)+(N127*V127)+(O127*V127)+(T127*V127)+(P127*V127)+(Q127*V127)+(R127*V127)+(U127*V127),"")</f>
      </c>
      <c r="X127" s="100">
        <v>2.106</v>
      </c>
      <c r="Y127" t="s" s="99">
        <f>IF((F127*X127)+(G127*X127)+(H127*X127)+(I127*X127)+(J127*X127)+(K127*X127)+(L127*X127)+(M127*X127)+(N127*X127)+(O127*X127)+(P127*X127)+(Q127*X127)+(R127*X127)+(T127*X127)+(U127*X127),(F127*X127)+(G127*X127)+(H127*X127)+(I127*X127)+(J127*X127)+(K127*X127)+(L127*X127)+(M127*X127)+(N127*X127)+(O127*X127)+(P127*X127)+(S127*X127)+(Q127*X127)+(R127*X127)+(T127*X127)+(U127*X127),"")</f>
      </c>
      <c r="Z127" s="101">
        <v>108.8</v>
      </c>
      <c r="AA127" s="101">
        <f>SUM(Z127*(F127+(F127*0/100)))+SUM(Z127*(G127+(G127*0/100)))+SUM(Z127*(H127+(H127*0/100)))+SUM(Z127*(I127+(I127*0/100)))+SUM(Z127*(K127+(K127*0/100)))+SUM(Z127*(L127+(L127*0/100)))+SUM(Z127*(M127+(M127*0/100)))+SUM(Z127*(N127+(N127*0/100)))+SUM(Z127*(O127+(O127*0/100)))+SUM(Z127*(P127+(P127*0/100)))+SUM(Z127*U127)+SUM(Z127*(Q127+(Q127*0/100)))+SUM(Z127*(R127+(R127*0/100)))+SUM(Z127*(T127+(T127*0/100)))+SUM(Z127*(S127+(S127*0/100)))+SUM(Z127*(J127+(J127*0/100)))</f>
        <v>0</v>
      </c>
      <c r="AB127" s="102"/>
      <c r="AC127" s="103"/>
      <c r="AD127" s="49"/>
      <c r="AE127" s="50"/>
      <c r="AF127" t="s" s="104">
        <f>IF(SUM(F127:U127)*'Cargoleria'!C85,SUM(F127:U127)*'Cargoleria'!C85,"")</f>
      </c>
      <c r="AG127" t="s" s="104">
        <f>IF(SUM(F127:U127)*'Cargoleria'!D85,SUM(F127:U127)*'Cargoleria'!D85,"")</f>
      </c>
      <c r="AH127" t="s" s="104">
        <f>IF(SUM(F127:U127)*'Cargoleria'!E85,SUM(F127:U127)*'Cargoleria'!E85,"")</f>
      </c>
      <c r="AI127" t="s" s="104">
        <f>IF(SUM(F127:U127)*'Cargoleria'!F85,SUM(F127:U127)*'Cargoleria'!F85,"")</f>
      </c>
      <c r="AJ127" t="s" s="104">
        <f>IF(SUM(F127:U127)*'Cargoleria'!G85,SUM(F127:U127)*'Cargoleria'!G85,"")</f>
      </c>
      <c r="AK127" t="s" s="104">
        <f>IF(SUM(F127:U127)*'Cargoleria'!H85,SUM(F127:U127)*'Cargoleria'!H85,"")</f>
      </c>
      <c r="AL127" t="s" s="104">
        <f>IF(SUM(F127:U127)*'Cargoleria'!I85,SUM(F127:U127)*'Cargoleria'!I85,"")</f>
      </c>
      <c r="AM127" t="s" s="104">
        <f>IF(SUM(F127:U127)*'Cargoleria'!J85,SUM(F127:U127)*'Cargoleria'!J85,"")</f>
      </c>
      <c r="AN127" t="s" s="104">
        <f>IF(SUM(F127:U127)*'Cargoleria'!K85,SUM(F127:U127)*'Cargoleria'!K85,"")</f>
      </c>
      <c r="AO127" t="s" s="104">
        <f>IF(SUM(F127:U127)*'Cargoleria'!L85,SUM(F127:U127)*'Cargoleria'!L85,"")</f>
      </c>
      <c r="AP127" t="s" s="104">
        <f>IF(SUM(F127:U127)*'Cargoleria'!M85,SUM(F127:U127)*'Cargoleria'!M85,"")</f>
      </c>
      <c r="AQ127" t="s" s="104">
        <f>IF(SUM(F127:U127)*'Cargoleria'!N85,SUM(F127:U127)*'Cargoleria'!N85,"")</f>
      </c>
      <c r="AR127" t="s" s="104">
        <f>IF(SUM(F127:U127)*'Cargoleria'!O85,SUM(F127:U127)*'Cargoleria'!O85,"")</f>
      </c>
      <c r="AS127" t="s" s="104">
        <f>IF(SUM(F127:U127)*'Cargoleria'!P85,SUM(F127:U127)*'Cargoleria'!P85,"")</f>
      </c>
      <c r="AT127" t="s" s="104">
        <f>IF(SUM(F127:U127)*'Cargoleria'!Q85,SUM(F127:U127)*'Cargoleria'!Q85,"")</f>
      </c>
      <c r="AU127" s="49"/>
    </row>
    <row r="128" ht="13.65" customHeight="1">
      <c r="A128" t="s" s="83">
        <v>238</v>
      </c>
      <c r="B128" t="s" s="84">
        <v>64</v>
      </c>
      <c r="C128" t="s" s="85">
        <v>65</v>
      </c>
      <c r="D128" s="108"/>
      <c r="E128" t="s" s="87">
        <v>74</v>
      </c>
      <c r="F128" s="88"/>
      <c r="G128" s="89"/>
      <c r="H128" s="90"/>
      <c r="I128" s="91"/>
      <c r="J128" s="89"/>
      <c r="K128" s="92"/>
      <c r="L128" s="93"/>
      <c r="M128" s="89"/>
      <c r="N128" s="89"/>
      <c r="O128" s="94"/>
      <c r="P128" s="89"/>
      <c r="Q128" s="89"/>
      <c r="R128" s="91"/>
      <c r="S128" s="95"/>
      <c r="T128" s="96"/>
      <c r="U128" s="97"/>
      <c r="V128" s="98">
        <v>10</v>
      </c>
      <c r="W128" t="s" s="99">
        <f>IF((F128*V128)+(G128*V128)+(H128*V128)+(I128*V128)+(J128*V128)+(K128*V128)+(L128*V128)+(M128*V128)+(N128*V128)+(O128*V128)+(T128*V128)+(P128*V128)+(Q128*V128)+(R128*V128)+(U128*V128),(F128*V128)+(G128*V128)+(H128*V128)+(I128*V128)+(J128*V128)+(K128*V128)+(L128*V128)+(M128*V128)+(N128*V128)+(O128*V128)+(T128*V128)+(P128*V128)+(Q128*V128)+(R128*V128)+(U128*V128),"")</f>
      </c>
      <c r="X128" s="100">
        <v>0.92</v>
      </c>
      <c r="Y128" t="s" s="99">
        <f>IF((F128*X128)+(G128*X128)+(H128*X128)+(I128*X128)+(J128*X128)+(K128*X128)+(L128*X128)+(M128*X128)+(N128*X128)+(O128*X128)+(P128*X128)+(Q128*X128)+(R128*X128)+(T128*X128)+(U128*X128),(F128*X128)+(G128*X128)+(H128*X128)+(I128*X128)+(J128*X128)+(K128*X128)+(L128*X128)+(M128*X128)+(N128*X128)+(O128*X128)+(P128*X128)+(S128*X128)+(Q128*X128)+(R128*X128)+(T128*X128)+(U128*X128),"")</f>
      </c>
      <c r="Z128" s="101">
        <v>66.40000000000001</v>
      </c>
      <c r="AA128" s="101">
        <f>SUM(Z128*(F128+(F128*0/100)))+SUM(Z128*(G128+(G128*0/100)))+SUM(Z128*(H128+(H128*0/100)))+SUM(Z128*(I128+(I128*0/100)))+SUM(Z128*(K128+(K128*0/100)))+SUM(Z128*(L128+(L128*0/100)))+SUM(Z128*(M128+(M128*0/100)))+SUM(Z128*(N128+(N128*0/100)))+SUM(Z128*(O128+(O128*0/100)))+SUM(Z128*(P128+(P128*0/100)))+SUM(Z128*U128)+SUM(Z128*(Q128+(Q128*0/100)))+SUM(Z128*(R128+(R128*0/100)))+SUM(Z128*(T128+(T128*0/100)))+SUM(Z128*(S128+(S128*0/100)))+SUM(Z128*(J128+(J128*0/100)))</f>
        <v>0</v>
      </c>
      <c r="AB128" s="102"/>
      <c r="AC128" s="103"/>
      <c r="AD128" s="49"/>
      <c r="AE128" s="50"/>
      <c r="AF128" t="s" s="104">
        <f>IF(SUM(F128:U128)*'Cargoleria'!C86,SUM(F128:U128)*'Cargoleria'!C86,"")</f>
      </c>
      <c r="AG128" t="s" s="104">
        <f>IF(SUM(F128:U128)*'Cargoleria'!D86,SUM(F128:U128)*'Cargoleria'!D86,"")</f>
      </c>
      <c r="AH128" t="s" s="104">
        <f>IF(SUM(F128:U128)*'Cargoleria'!E86,SUM(F128:U128)*'Cargoleria'!E86,"")</f>
      </c>
      <c r="AI128" t="s" s="104">
        <f>IF(SUM(F128:U128)*'Cargoleria'!F86,SUM(F128:U128)*'Cargoleria'!F86,"")</f>
      </c>
      <c r="AJ128" t="s" s="104">
        <f>IF(SUM(F128:U128)*'Cargoleria'!G86,SUM(F128:U128)*'Cargoleria'!G86,"")</f>
      </c>
      <c r="AK128" t="s" s="104">
        <f>IF(SUM(F128:U128)*'Cargoleria'!H86,SUM(F128:U128)*'Cargoleria'!H86,"")</f>
      </c>
      <c r="AL128" t="s" s="104">
        <f>IF(SUM(F128:U128)*'Cargoleria'!I86,SUM(F128:U128)*'Cargoleria'!I86,"")</f>
      </c>
      <c r="AM128" t="s" s="104">
        <f>IF(SUM(F128:U128)*'Cargoleria'!J86,SUM(F128:U128)*'Cargoleria'!J86,"")</f>
      </c>
      <c r="AN128" t="s" s="104">
        <f>IF(SUM(F128:U128)*'Cargoleria'!K86,SUM(F128:U128)*'Cargoleria'!K86,"")</f>
      </c>
      <c r="AO128" t="s" s="104">
        <f>IF(SUM(F128:U128)*'Cargoleria'!L86,SUM(F128:U128)*'Cargoleria'!L86,"")</f>
      </c>
      <c r="AP128" t="s" s="104">
        <f>IF(SUM(F128:U128)*'Cargoleria'!M86,SUM(F128:U128)*'Cargoleria'!M86,"")</f>
      </c>
      <c r="AQ128" t="s" s="104">
        <f>IF(SUM(F128:U128)*'Cargoleria'!N86,SUM(F128:U128)*'Cargoleria'!N86,"")</f>
      </c>
      <c r="AR128" t="s" s="104">
        <f>IF(SUM(F128:U128)*'Cargoleria'!O86,SUM(F128:U128)*'Cargoleria'!O86,"")</f>
      </c>
      <c r="AS128" t="s" s="104">
        <f>IF(SUM(F128:U128)*'Cargoleria'!P86,SUM(F128:U128)*'Cargoleria'!P86,"")</f>
      </c>
      <c r="AT128" t="s" s="104">
        <f>IF(SUM(F128:U128)*'Cargoleria'!Q86,SUM(F128:U128)*'Cargoleria'!Q86,"")</f>
      </c>
      <c r="AU128" s="49"/>
    </row>
    <row r="129" ht="13.65" customHeight="1">
      <c r="A129" t="s" s="83">
        <v>239</v>
      </c>
      <c r="B129" t="s" s="84">
        <v>64</v>
      </c>
      <c r="C129" t="s" s="85">
        <v>65</v>
      </c>
      <c r="D129" s="108"/>
      <c r="E129" t="s" s="87">
        <v>240</v>
      </c>
      <c r="F129" s="88"/>
      <c r="G129" s="89"/>
      <c r="H129" s="90"/>
      <c r="I129" s="91"/>
      <c r="J129" s="89"/>
      <c r="K129" s="92"/>
      <c r="L129" s="93"/>
      <c r="M129" s="89"/>
      <c r="N129" s="89"/>
      <c r="O129" s="94"/>
      <c r="P129" s="89"/>
      <c r="Q129" s="89"/>
      <c r="R129" s="91"/>
      <c r="S129" s="95"/>
      <c r="T129" s="96"/>
      <c r="U129" s="97"/>
      <c r="V129" s="98">
        <v>94</v>
      </c>
      <c r="W129" t="s" s="99">
        <f>IF((F129*V129)+(G129*V129)+(H129*V129)+(I129*V129)+(J129*V129)+(K129*V129)+(L129*V129)+(M129*V129)+(N129*V129)+(O129*V129)+(T129*V129)+(P129*V129)+(Q129*V129)+(R129*V129)+(U129*V129),(F129*V129)+(G129*V129)+(H129*V129)+(I129*V129)+(J129*V129)+(K129*V129)+(L129*V129)+(M129*V129)+(N129*V129)+(O129*V129)+(T129*V129)+(P129*V129)+(Q129*V129)+(R129*V129)+(U129*V129),"")</f>
      </c>
      <c r="X129" s="100">
        <v>44.97</v>
      </c>
      <c r="Y129" t="s" s="99">
        <f>IF((F129*X129)+(G129*X129)+(H129*X129)+(I129*X129)+(J129*X129)+(K129*X129)+(L129*X129)+(M129*X129)+(N129*X129)+(O129*X129)+(P129*X129)+(Q129*X129)+(R129*X129)+(T129*X129)+(U129*X129),(F129*X129)+(G129*X129)+(H129*X129)+(I129*X129)+(J129*X129)+(K129*X129)+(L129*X129)+(M129*X129)+(N129*X129)+(O129*X129)+(P129*X129)+(S129*X129)+(Q129*X129)+(R129*X129)+(T129*X129)+(U129*X129),"")</f>
      </c>
      <c r="Z129" s="101">
        <v>2210.737142857140</v>
      </c>
      <c r="AA129" s="101">
        <f>SUM(Z129*(F129+(F129*0/100)))+SUM(Z129*(G129+(G129*0/100)))+SUM(Z129*(H129+(H129*0/100)))+SUM(Z129*(I129+(I129*0/100)))+SUM(Z129*(K129+(K129*0/100)))+SUM(Z129*(L129+(L129*0/100)))+SUM(Z129*(M129+(M129*0/100)))+SUM(Z129*(N129+(N129*0/100)))+SUM(Z129*(O129+(O129*0/100)))+SUM(Z129*(P129+(P129*0/100)))+SUM(Z129*U129)+SUM(Z129*(Q129+(Q129*0/100)))+SUM(Z129*(R129+(R129*0/100)))+SUM(Z129*(T129+(T129*0/100)))+SUM(Z129*(S129+(S129*0/100)))+SUM(Z129*(J129+(J129*0/100)))</f>
        <v>0</v>
      </c>
      <c r="AB129" s="102"/>
      <c r="AC129" s="103"/>
      <c r="AD129" s="49"/>
      <c r="AE129" s="50"/>
      <c r="AF129" t="s" s="104">
        <f>IF(SUM(F129:U129)*'Cargoleria'!C87,SUM(F129:U129)*'Cargoleria'!C87,"")</f>
      </c>
      <c r="AG129" t="s" s="104">
        <f>IF(SUM(F129:U129)*'Cargoleria'!D87,SUM(F129:U129)*'Cargoleria'!D87,"")</f>
      </c>
      <c r="AH129" t="s" s="104">
        <f>IF(SUM(F129:U129)*'Cargoleria'!E87,SUM(F129:U129)*'Cargoleria'!E87,"")</f>
      </c>
      <c r="AI129" t="s" s="104">
        <f>IF(SUM(F129:U129)*'Cargoleria'!F87,SUM(F129:U129)*'Cargoleria'!F87,"")</f>
      </c>
      <c r="AJ129" t="s" s="104">
        <f>IF(SUM(F129:U129)*'Cargoleria'!G87,SUM(F129:U129)*'Cargoleria'!G87,"")</f>
      </c>
      <c r="AK129" t="s" s="104">
        <f>IF(SUM(F129:U129)*'Cargoleria'!H87,SUM(F129:U129)*'Cargoleria'!H87,"")</f>
      </c>
      <c r="AL129" t="s" s="104">
        <f>IF(SUM(F129:U129)*'Cargoleria'!I87,SUM(F129:U129)*'Cargoleria'!I87,"")</f>
      </c>
      <c r="AM129" t="s" s="104">
        <f>IF(SUM(F129:U129)*'Cargoleria'!J87,SUM(F129:U129)*'Cargoleria'!J87,"")</f>
      </c>
      <c r="AN129" t="s" s="104">
        <f>IF(SUM(F129:U129)*'Cargoleria'!K87,SUM(F129:U129)*'Cargoleria'!K87,"")</f>
      </c>
      <c r="AO129" t="s" s="104">
        <f>IF(SUM(F129:U129)*'Cargoleria'!L87,SUM(F129:U129)*'Cargoleria'!L87,"")</f>
      </c>
      <c r="AP129" t="s" s="104">
        <f>IF(SUM(F129:U129)*'Cargoleria'!M87,SUM(F129:U129)*'Cargoleria'!M87,"")</f>
      </c>
      <c r="AQ129" t="s" s="104">
        <f>IF(SUM(F129:U129)*'Cargoleria'!N87,SUM(F129:U129)*'Cargoleria'!N87,"")</f>
      </c>
      <c r="AR129" t="s" s="104">
        <f>IF(SUM(F129:U129)*'Cargoleria'!O87,SUM(F129:U129)*'Cargoleria'!O87,"")</f>
      </c>
      <c r="AS129" t="s" s="104">
        <f>IF(SUM(F129:U129)*'Cargoleria'!P87,SUM(F129:U129)*'Cargoleria'!P87,"")</f>
      </c>
      <c r="AT129" t="s" s="104">
        <f>IF(SUM(F129:U129)*'Cargoleria'!Q87,SUM(F129:U129)*'Cargoleria'!Q87,"")</f>
      </c>
      <c r="AU129" s="49"/>
    </row>
    <row r="130" ht="18" customHeight="1">
      <c r="A130" t="s" s="76">
        <v>241</v>
      </c>
      <c r="B130" s="77"/>
      <c r="C130" s="77"/>
      <c r="D130" s="78"/>
      <c r="E130" s="78"/>
      <c r="F130" s="78"/>
      <c r="G130" s="78"/>
      <c r="H130" s="78"/>
      <c r="I130" s="78"/>
      <c r="J130" s="78"/>
      <c r="K130" s="78"/>
      <c r="L130" s="78"/>
      <c r="M130" s="78"/>
      <c r="N130" s="78"/>
      <c r="O130" s="78"/>
      <c r="P130" s="78"/>
      <c r="Q130" s="78"/>
      <c r="R130" s="78"/>
      <c r="S130" s="78"/>
      <c r="T130" s="78"/>
      <c r="U130" s="78"/>
      <c r="V130" s="79"/>
      <c r="W130" s="79"/>
      <c r="X130" s="80"/>
      <c r="Y130" s="78"/>
      <c r="Z130" s="78"/>
      <c r="AA130" s="78"/>
      <c r="AB130" s="81"/>
      <c r="AC130" s="81"/>
      <c r="AD130" s="53"/>
      <c r="AE130" s="50"/>
      <c r="AF130" t="s" s="82">
        <v>48</v>
      </c>
      <c r="AG130" t="s" s="82">
        <v>49</v>
      </c>
      <c r="AH130" t="s" s="82">
        <v>50</v>
      </c>
      <c r="AI130" t="s" s="82">
        <v>51</v>
      </c>
      <c r="AJ130" t="s" s="82">
        <v>52</v>
      </c>
      <c r="AK130" t="s" s="82">
        <v>53</v>
      </c>
      <c r="AL130" t="s" s="82">
        <v>54</v>
      </c>
      <c r="AM130" t="s" s="82">
        <v>55</v>
      </c>
      <c r="AN130" t="s" s="82">
        <v>56</v>
      </c>
      <c r="AO130" t="s" s="82">
        <v>57</v>
      </c>
      <c r="AP130" t="s" s="82">
        <v>58</v>
      </c>
      <c r="AQ130" t="s" s="82">
        <v>59</v>
      </c>
      <c r="AR130" t="s" s="82">
        <v>60</v>
      </c>
      <c r="AS130" t="s" s="82">
        <v>61</v>
      </c>
      <c r="AT130" t="s" s="82">
        <v>62</v>
      </c>
      <c r="AU130" s="49"/>
    </row>
    <row r="131" ht="13.65" customHeight="1">
      <c r="A131" t="s" s="83">
        <v>242</v>
      </c>
      <c r="B131" t="s" s="106">
        <v>70</v>
      </c>
      <c r="C131" t="s" s="107">
        <v>71</v>
      </c>
      <c r="D131" s="108"/>
      <c r="E131" t="s" s="109">
        <v>72</v>
      </c>
      <c r="F131" s="88"/>
      <c r="G131" s="110"/>
      <c r="H131" s="90"/>
      <c r="I131" s="91"/>
      <c r="J131" s="111"/>
      <c r="K131" s="92"/>
      <c r="L131" s="93"/>
      <c r="M131" s="97"/>
      <c r="N131" s="112"/>
      <c r="O131" s="94"/>
      <c r="P131" s="113"/>
      <c r="Q131" s="114"/>
      <c r="R131" s="91"/>
      <c r="S131" s="95"/>
      <c r="T131" s="96"/>
      <c r="U131" s="97"/>
      <c r="V131" s="98">
        <v>10</v>
      </c>
      <c r="W131" t="s" s="99">
        <f>IF((F131*V131)+(G131*V131)+(H131*V131)+(I131*V131)+(J131*V131)+(K131*V131)+(L131*V131)+(M131*V131)+(N131*V131)+(O131*V131)+(T131*V131)+(P131*V131)+(Q131*V131)+(R131*V131)+(U131*V131),(F131*V131)+(G131*V131)+(H131*V131)+(I131*V131)+(J131*V131)+(K131*V131)+(L131*V131)+(M131*V131)+(N131*V131)+(O131*V131)+(T131*V131)+(P131*V131)+(Q131*V131)+(R131*V131)+(U131*V131),"")</f>
      </c>
      <c r="X131" s="100">
        <v>0.7</v>
      </c>
      <c r="Y131" t="s" s="99">
        <f>IF((F131*X131)+(G131*X131)+(H131*X131)+(I131*X131)+(J131*X131)+(K131*X131)+(L131*X131)+(M131*X131)+(N131*X131)+(O131*X131)+(P131*X131)+(Q131*X131)+(R131*X131)+(T131*X131)+(U131*X131),(F131*X131)+(G131*X131)+(H131*X131)+(I131*X131)+(J131*X131)+(K131*X131)+(L131*X131)+(M131*X131)+(N131*X131)+(O131*X131)+(P131*X131)+(S131*X131)+(Q131*X131)+(R131*X131)+(T131*X131)+(U131*X131),"")</f>
      </c>
      <c r="Z131" s="101">
        <v>33.1025641025641</v>
      </c>
      <c r="AA131" s="101">
        <f>SUM(Z131*(F131+(F131*0/100)))+SUM(Z131*(G131+(G131*0/100)))+SUM(Z131*(H131+(H131*0/100)))+SUM(Z131*(I131+(I131*0/100)))+SUM(Z131*(K131+(K131*0/100)))+SUM(Z131*(L131+(L131*0/100)))+SUM(Z131*(M131+(M131*0/100)))+SUM(Z131*(N131+(N131*0/100)))+SUM(Z131*(O131+(O131*0/100)))+SUM(Z131*(P131+(P131*0/100)))+SUM(Z131*U131)+SUM(Z131*(Q131+(Q131*0/100)))+SUM(Z131*(R131+(R131*0/100)))+SUM(Z131*(T131+(T131*0/100)))+SUM(Z131*(S131+(S131*0/100)))+SUM(Z131*(J131+(J131*0/100)))</f>
        <v>0</v>
      </c>
      <c r="AB131" s="102"/>
      <c r="AC131" s="103"/>
      <c r="AD131" s="49"/>
      <c r="AE131" s="50"/>
      <c r="AF131" t="s" s="104">
        <f>IF(SUM(F131:U131)*'Cargoleria'!C81,SUM(F131:U131)*'Cargoleria'!C81,"")</f>
      </c>
      <c r="AG131" t="s" s="104">
        <f>IF(SUM(F131:U131)*'Cargoleria'!D81,SUM(F131:U131)*'Cargoleria'!D81,"")</f>
      </c>
      <c r="AH131" t="s" s="104">
        <f>IF(SUM(F131:U131)*'Cargoleria'!E81,SUM(F131:U131)*'Cargoleria'!E81,"")</f>
      </c>
      <c r="AI131" t="s" s="104">
        <f>IF(SUM(F131:U131)*'Cargoleria'!F81,SUM(F131:U131)*'Cargoleria'!F81,"")</f>
      </c>
      <c r="AJ131" t="s" s="104">
        <f>IF(SUM(F131:U131)*'Cargoleria'!G81,SUM(F131:U131)*'Cargoleria'!G81,"")</f>
      </c>
      <c r="AK131" t="s" s="104">
        <f>IF(SUM(F131:U131)*'Cargoleria'!H81,SUM(F131:U131)*'Cargoleria'!H81,"")</f>
      </c>
      <c r="AL131" t="s" s="104">
        <f>IF(SUM(F131:U131)*'Cargoleria'!I81,SUM(F131:U131)*'Cargoleria'!I81,"")</f>
      </c>
      <c r="AM131" t="s" s="104">
        <f>IF(SUM(F131:U131)*'Cargoleria'!J81,SUM(F131:U131)*'Cargoleria'!J81,"")</f>
      </c>
      <c r="AN131" t="s" s="104">
        <f>IF(SUM(F131:U131)*'Cargoleria'!K81,SUM(F131:U131)*'Cargoleria'!K81,"")</f>
      </c>
      <c r="AO131" t="s" s="104">
        <f>IF(SUM(F131:U131)*'Cargoleria'!L81,SUM(F131:U131)*'Cargoleria'!L81,"")</f>
      </c>
      <c r="AP131" t="s" s="104">
        <f>IF(SUM(F131:U131)*'Cargoleria'!M81,SUM(F131:U131)*'Cargoleria'!M81,"")</f>
      </c>
      <c r="AQ131" t="s" s="104">
        <f>IF(SUM(F131:U131)*'Cargoleria'!N81,SUM(F131:U131)*'Cargoleria'!N81,"")</f>
      </c>
      <c r="AR131" t="s" s="104">
        <f>IF(SUM(F131:U131)*'Cargoleria'!O81,SUM(F131:U131)*'Cargoleria'!O81,"")</f>
      </c>
      <c r="AS131" t="s" s="104">
        <f>IF(SUM(F131:U131)*'Cargoleria'!P81,SUM(F131:U131)*'Cargoleria'!P81,"")</f>
      </c>
      <c r="AT131" t="s" s="104">
        <f>IF(SUM(F131:U131)*'Cargoleria'!Q81,SUM(F131:U131)*'Cargoleria'!Q81,"")</f>
      </c>
      <c r="AU131" s="49"/>
    </row>
    <row r="132" ht="13.65" customHeight="1">
      <c r="A132" t="s" s="119">
        <v>243</v>
      </c>
      <c r="B132" t="s" s="106">
        <v>70</v>
      </c>
      <c r="C132" t="s" s="107">
        <v>71</v>
      </c>
      <c r="D132" s="108"/>
      <c r="E132" t="s" s="124">
        <v>74</v>
      </c>
      <c r="F132" s="88"/>
      <c r="G132" s="110"/>
      <c r="H132" s="90"/>
      <c r="I132" s="91"/>
      <c r="J132" s="111"/>
      <c r="K132" s="92"/>
      <c r="L132" s="93"/>
      <c r="M132" s="97"/>
      <c r="N132" s="112"/>
      <c r="O132" s="94"/>
      <c r="P132" s="113"/>
      <c r="Q132" s="114"/>
      <c r="R132" s="91"/>
      <c r="S132" s="95"/>
      <c r="T132" s="96"/>
      <c r="U132" s="97"/>
      <c r="V132" s="98">
        <v>10</v>
      </c>
      <c r="W132" t="s" s="99">
        <f>IF((F132*V132)+(G132*V132)+(H132*V132)+(I132*V132)+(J132*V132)+(K132*V132)+(L132*V132)+(M132*V132)+(N132*V132)+(O132*V132)+(T132*V132)+(P132*V132)+(Q132*V132)+(R132*V132)+(U132*V132),(F132*V132)+(G132*V132)+(H132*V132)+(I132*V132)+(J132*V132)+(K132*V132)+(L132*V132)+(M132*V132)+(N132*V132)+(O132*V132)+(T132*V132)+(P132*V132)+(Q132*V132)+(R132*V132)+(U132*V132),"")</f>
      </c>
      <c r="X132" s="100">
        <v>1.6</v>
      </c>
      <c r="Y132" t="s" s="99">
        <f>IF((F132*X132)+(G132*X132)+(H132*X132)+(I132*X132)+(J132*X132)+(K132*X132)+(L132*X132)+(M132*X132)+(N132*X132)+(O132*X132)+(P132*X132)+(Q132*X132)+(R132*X132)+(T132*X132)+(U132*X132),(F132*X132)+(G132*X132)+(H132*X132)+(I132*X132)+(J132*X132)+(K132*X132)+(L132*X132)+(M132*X132)+(N132*X132)+(O132*X132)+(P132*X132)+(S132*X132)+(Q132*X132)+(R132*X132)+(T132*X132)+(U132*X132),"")</f>
      </c>
      <c r="Z132" s="101">
        <v>48.5174505494505</v>
      </c>
      <c r="AA132" s="101">
        <f>SUM(Z132*(F132+(F132*0/100)))+SUM(Z132*(G132+(G132*0/100)))+SUM(Z132*(H132+(H132*0/100)))+SUM(Z132*(I132+(I132*0/100)))+SUM(Z132*(K132+(K132*0/100)))+SUM(Z132*(L132+(L132*0/100)))+SUM(Z132*(M132+(M132*0/100)))+SUM(Z132*(N132+(N132*0/100)))+SUM(Z132*(O132+(O132*0/100)))+SUM(Z132*(P132+(P132*0/100)))+SUM(Z132*U132)+SUM(Z132*(Q132+(Q132*0/100)))+SUM(Z132*(R132+(R132*0/100)))+SUM(Z132*(T132+(T132*0/100)))+SUM(Z132*(S132+(S132*0/100)))+SUM(Z132*(J132+(J132*0/100)))</f>
        <v>0</v>
      </c>
      <c r="AB132" s="102"/>
      <c r="AC132" s="103"/>
      <c r="AD132" s="49"/>
      <c r="AE132" s="50"/>
      <c r="AF132" t="s" s="104">
        <f>IF(SUM(F132:U132)*'Cargoleria'!C82,SUM(F132:U132)*'Cargoleria'!C82,"")</f>
      </c>
      <c r="AG132" t="s" s="104">
        <f>IF(SUM(F132:U132)*'Cargoleria'!D82,SUM(F132:U132)*'Cargoleria'!D82,"")</f>
      </c>
      <c r="AH132" t="s" s="104">
        <f>IF(SUM(F132:U132)*'Cargoleria'!E82,SUM(F132:U132)*'Cargoleria'!E82,"")</f>
      </c>
      <c r="AI132" t="s" s="104">
        <f>IF(SUM(F132:U132)*'Cargoleria'!F82,SUM(F132:U132)*'Cargoleria'!F82,"")</f>
      </c>
      <c r="AJ132" t="s" s="104">
        <f>IF(SUM(F132:U132)*'Cargoleria'!G82,SUM(F132:U132)*'Cargoleria'!G82,"")</f>
      </c>
      <c r="AK132" t="s" s="104">
        <f>IF(SUM(F132:U132)*'Cargoleria'!H82,SUM(F132:U132)*'Cargoleria'!H82,"")</f>
      </c>
      <c r="AL132" t="s" s="104">
        <f>IF(SUM(F132:U132)*'Cargoleria'!I82,SUM(F132:U132)*'Cargoleria'!I82,"")</f>
      </c>
      <c r="AM132" t="s" s="104">
        <f>IF(SUM(F132:U132)*'Cargoleria'!J82,SUM(F132:U132)*'Cargoleria'!J82,"")</f>
      </c>
      <c r="AN132" t="s" s="104">
        <f>IF(SUM(F132:U132)*'Cargoleria'!K82,SUM(F132:U132)*'Cargoleria'!K82,"")</f>
      </c>
      <c r="AO132" t="s" s="104">
        <f>IF(SUM(F132:U132)*'Cargoleria'!L82,SUM(F132:U132)*'Cargoleria'!L82,"")</f>
      </c>
      <c r="AP132" t="s" s="104">
        <f>IF(SUM(F132:U132)*'Cargoleria'!M82,SUM(F132:U132)*'Cargoleria'!M82,"")</f>
      </c>
      <c r="AQ132" t="s" s="104">
        <f>IF(SUM(F132:U132)*'Cargoleria'!N82,SUM(F132:U132)*'Cargoleria'!N82,"")</f>
      </c>
      <c r="AR132" t="s" s="104">
        <f>IF(SUM(F132:U132)*'Cargoleria'!O82,SUM(F132:U132)*'Cargoleria'!O82,"")</f>
      </c>
      <c r="AS132" t="s" s="104">
        <f>IF(SUM(F132:U132)*'Cargoleria'!P82,SUM(F132:U132)*'Cargoleria'!P82,"")</f>
      </c>
      <c r="AT132" t="s" s="104">
        <f>IF(SUM(F132:U132)*'Cargoleria'!Q82,SUM(F132:U132)*'Cargoleria'!Q82,"")</f>
      </c>
      <c r="AU132" s="49"/>
    </row>
    <row r="133" ht="13.65" customHeight="1">
      <c r="A133" t="s" s="119">
        <v>244</v>
      </c>
      <c r="B133" t="s" s="106">
        <v>70</v>
      </c>
      <c r="C133" t="s" s="107">
        <v>71</v>
      </c>
      <c r="D133" s="108"/>
      <c r="E133" t="s" s="124">
        <v>95</v>
      </c>
      <c r="F133" s="88"/>
      <c r="G133" s="110"/>
      <c r="H133" s="90"/>
      <c r="I133" s="91"/>
      <c r="J133" s="111"/>
      <c r="K133" s="92"/>
      <c r="L133" s="93"/>
      <c r="M133" s="97"/>
      <c r="N133" s="112"/>
      <c r="O133" s="94"/>
      <c r="P133" s="113"/>
      <c r="Q133" s="114"/>
      <c r="R133" s="91"/>
      <c r="S133" s="95"/>
      <c r="T133" s="96"/>
      <c r="U133" s="97"/>
      <c r="V133" s="98">
        <v>10</v>
      </c>
      <c r="W133" t="s" s="99">
        <f>IF((F133*V133)+(G133*V133)+(H133*V133)+(I133*V133)+(J133*V133)+(K133*V133)+(L133*V133)+(M133*V133)+(N133*V133)+(O133*V133)+(T133*V133)+(P133*V133)+(Q133*V133)+(R133*V133)+(U133*V133),(F133*V133)+(G133*V133)+(H133*V133)+(I133*V133)+(J133*V133)+(K133*V133)+(L133*V133)+(M133*V133)+(N133*V133)+(O133*V133)+(T133*V133)+(P133*V133)+(Q133*V133)+(R133*V133)+(U133*V133),"")</f>
      </c>
      <c r="X133" s="100">
        <v>4.2</v>
      </c>
      <c r="Y133" t="s" s="99">
        <f>IF((F133*X133)+(G133*X133)+(H133*X133)+(I133*X133)+(J133*X133)+(K133*X133)+(L133*X133)+(M133*X133)+(N133*X133)+(O133*X133)+(P133*X133)+(Q133*X133)+(R133*X133)+(T133*X133)+(U133*X133),(F133*X133)+(G133*X133)+(H133*X133)+(I133*X133)+(J133*X133)+(K133*X133)+(L133*X133)+(M133*X133)+(N133*X133)+(O133*X133)+(P133*X133)+(S133*X133)+(Q133*X133)+(R133*X133)+(T133*X133)+(U133*X133),"")</f>
      </c>
      <c r="Z133" s="101">
        <v>98.4184615384615</v>
      </c>
      <c r="AA133" s="101">
        <f>SUM(Z133*(F133+(F133*0/100)))+SUM(Z133*(G133+(G133*0/100)))+SUM(Z133*(H133+(H133*0/100)))+SUM(Z133*(I133+(I133*0/100)))+SUM(Z133*(K133+(K133*0/100)))+SUM(Z133*(L133+(L133*0/100)))+SUM(Z133*(M133+(M133*0/100)))+SUM(Z133*(N133+(N133*0/100)))+SUM(Z133*(O133+(O133*0/100)))+SUM(Z133*(P133+(P133*0/100)))+SUM(Z133*U133)+SUM(Z133*(Q133+(Q133*0/100)))+SUM(Z133*(R133+(R133*0/100)))+SUM(Z133*(T133+(T133*0/100)))+SUM(Z133*(S133+(S133*0/100)))+SUM(Z133*(J133+(J133*0/100)))</f>
        <v>0</v>
      </c>
      <c r="AB133" s="102"/>
      <c r="AC133" s="103"/>
      <c r="AD133" s="49"/>
      <c r="AE133" s="50"/>
      <c r="AF133" t="s" s="104">
        <f>IF(SUM(F133:U133)*'Cargoleria'!C83,SUM(F133:U133)*'Cargoleria'!C83,"")</f>
      </c>
      <c r="AG133" t="s" s="104">
        <f>IF(SUM(F133:U133)*'Cargoleria'!D83,SUM(F133:U133)*'Cargoleria'!D83,"")</f>
      </c>
      <c r="AH133" t="s" s="104">
        <f>IF(SUM(F133:U133)*'Cargoleria'!E83,SUM(F133:U133)*'Cargoleria'!E83,"")</f>
      </c>
      <c r="AI133" t="s" s="104">
        <f>IF(SUM(F133:U133)*'Cargoleria'!F83,SUM(F133:U133)*'Cargoleria'!F83,"")</f>
      </c>
      <c r="AJ133" t="s" s="104">
        <f>IF(SUM(F133:U133)*'Cargoleria'!G83,SUM(F133:U133)*'Cargoleria'!G83,"")</f>
      </c>
      <c r="AK133" t="s" s="104">
        <f>IF(SUM(F133:U133)*'Cargoleria'!H83,SUM(F133:U133)*'Cargoleria'!H83,"")</f>
      </c>
      <c r="AL133" t="s" s="104">
        <f>IF(SUM(F133:U133)*'Cargoleria'!I83,SUM(F133:U133)*'Cargoleria'!I83,"")</f>
      </c>
      <c r="AM133" t="s" s="104">
        <f>IF(SUM(F133:U133)*'Cargoleria'!J83,SUM(F133:U133)*'Cargoleria'!J83,"")</f>
      </c>
      <c r="AN133" t="s" s="104">
        <f>IF(SUM(F133:U133)*'Cargoleria'!K83,SUM(F133:U133)*'Cargoleria'!K83,"")</f>
      </c>
      <c r="AO133" t="s" s="104">
        <f>IF(SUM(F133:U133)*'Cargoleria'!L83,SUM(F133:U133)*'Cargoleria'!L83,"")</f>
      </c>
      <c r="AP133" t="s" s="104">
        <f>IF(SUM(F133:U133)*'Cargoleria'!M83,SUM(F133:U133)*'Cargoleria'!M83,"")</f>
      </c>
      <c r="AQ133" t="s" s="104">
        <f>IF(SUM(F133:U133)*'Cargoleria'!N83,SUM(F133:U133)*'Cargoleria'!N83,"")</f>
      </c>
      <c r="AR133" t="s" s="104">
        <f>IF(SUM(F133:U133)*'Cargoleria'!O83,SUM(F133:U133)*'Cargoleria'!O83,"")</f>
      </c>
      <c r="AS133" t="s" s="104">
        <f>IF(SUM(F133:U133)*'Cargoleria'!P83,SUM(F133:U133)*'Cargoleria'!P83,"")</f>
      </c>
      <c r="AT133" t="s" s="104">
        <f>IF(SUM(F133:U133)*'Cargoleria'!Q83,SUM(F133:U133)*'Cargoleria'!Q83,"")</f>
      </c>
      <c r="AU133" s="49"/>
    </row>
    <row r="134" ht="13.65" customHeight="1">
      <c r="A134" t="s" s="119">
        <v>245</v>
      </c>
      <c r="B134" t="s" s="106">
        <v>70</v>
      </c>
      <c r="C134" t="s" s="107">
        <v>71</v>
      </c>
      <c r="D134" s="108"/>
      <c r="E134" t="s" s="124">
        <v>95</v>
      </c>
      <c r="F134" s="88"/>
      <c r="G134" s="110"/>
      <c r="H134" s="90"/>
      <c r="I134" s="91"/>
      <c r="J134" s="111"/>
      <c r="K134" s="92"/>
      <c r="L134" s="93"/>
      <c r="M134" s="97"/>
      <c r="N134" s="112"/>
      <c r="O134" s="94"/>
      <c r="P134" s="113"/>
      <c r="Q134" s="114"/>
      <c r="R134" s="91"/>
      <c r="S134" s="95"/>
      <c r="T134" s="96"/>
      <c r="U134" s="97"/>
      <c r="V134" s="98">
        <v>10</v>
      </c>
      <c r="W134" t="s" s="99">
        <f>IF((F134*V134)+(G134*V134)+(H134*V134)+(I134*V134)+(J134*V134)+(K134*V134)+(L134*V134)+(M134*V134)+(N134*V134)+(O134*V134)+(T134*V134)+(P134*V134)+(Q134*V134)+(R134*V134)+(U134*V134),(F134*V134)+(G134*V134)+(H134*V134)+(I134*V134)+(J134*V134)+(K134*V134)+(L134*V134)+(M134*V134)+(N134*V134)+(O134*V134)+(T134*V134)+(P134*V134)+(Q134*V134)+(R134*V134)+(U134*V134),"")</f>
      </c>
      <c r="X134" s="100">
        <v>5.8</v>
      </c>
      <c r="Y134" t="s" s="99">
        <f>IF((F134*X134)+(G134*X134)+(H134*X134)+(I134*X134)+(J134*X134)+(K134*X134)+(L134*X134)+(M134*X134)+(N134*X134)+(O134*X134)+(P134*X134)+(Q134*X134)+(R134*X134)+(T134*X134)+(U134*X134),(F134*X134)+(G134*X134)+(H134*X134)+(I134*X134)+(J134*X134)+(K134*X134)+(L134*X134)+(M134*X134)+(N134*X134)+(O134*X134)+(P134*X134)+(S134*X134)+(Q134*X134)+(R134*X134)+(T134*X134)+(U134*X134),"")</f>
      </c>
      <c r="Z134" s="101">
        <v>128.210109890110</v>
      </c>
      <c r="AA134" s="101">
        <f>SUM(Z134*(F134+(F134*0/100)))+SUM(Z134*(G134+(G134*0/100)))+SUM(Z134*(H134+(H134*0/100)))+SUM(Z134*(I134+(I134*0/100)))+SUM(Z134*(K134+(K134*0/100)))+SUM(Z134*(L134+(L134*0/100)))+SUM(Z134*(M134+(M134*0/100)))+SUM(Z134*(N134+(N134*0/100)))+SUM(Z134*(O134+(O134*0/100)))+SUM(Z134*(P134+(P134*0/100)))+SUM(Z134*U134)+SUM(Z134*(Q134+(Q134*0/100)))+SUM(Z134*(R134+(R134*0/100)))+SUM(Z134*(T134+(T134*0/100)))+SUM(Z134*(S134+(S134*0/100)))+SUM(Z134*(J134+(J134*0/100)))</f>
        <v>0</v>
      </c>
      <c r="AB134" s="102"/>
      <c r="AC134" s="103"/>
      <c r="AD134" s="49"/>
      <c r="AE134" s="50"/>
      <c r="AF134" t="s" s="104">
        <f>IF(SUM(F134:U134)*'Cargoleria'!C84,SUM(F134:U134)*'Cargoleria'!C84,"")</f>
      </c>
      <c r="AG134" t="s" s="104">
        <f>IF(SUM(F134:U134)*'Cargoleria'!D84,SUM(F134:U134)*'Cargoleria'!D84,"")</f>
      </c>
      <c r="AH134" t="s" s="104">
        <f>IF(SUM(F134:U134)*'Cargoleria'!E84,SUM(F134:U134)*'Cargoleria'!E84,"")</f>
      </c>
      <c r="AI134" t="s" s="104">
        <f>IF(SUM(F134:U134)*'Cargoleria'!F84,SUM(F134:U134)*'Cargoleria'!F84,"")</f>
      </c>
      <c r="AJ134" t="s" s="104">
        <f>IF(SUM(F134:U134)*'Cargoleria'!G84,SUM(F134:U134)*'Cargoleria'!G84,"")</f>
      </c>
      <c r="AK134" t="s" s="104">
        <f>IF(SUM(F134:U134)*'Cargoleria'!H84,SUM(F134:U134)*'Cargoleria'!H84,"")</f>
      </c>
      <c r="AL134" t="s" s="104">
        <f>IF(SUM(F134:U134)*'Cargoleria'!I84,SUM(F134:U134)*'Cargoleria'!I84,"")</f>
      </c>
      <c r="AM134" t="s" s="104">
        <f>IF(SUM(F134:U134)*'Cargoleria'!J84,SUM(F134:U134)*'Cargoleria'!J84,"")</f>
      </c>
      <c r="AN134" t="s" s="104">
        <f>IF(SUM(F134:U134)*'Cargoleria'!K84,SUM(F134:U134)*'Cargoleria'!K84,"")</f>
      </c>
      <c r="AO134" t="s" s="104">
        <f>IF(SUM(F134:U134)*'Cargoleria'!L84,SUM(F134:U134)*'Cargoleria'!L84,"")</f>
      </c>
      <c r="AP134" t="s" s="104">
        <f>IF(SUM(F134:U134)*'Cargoleria'!M84,SUM(F134:U134)*'Cargoleria'!M84,"")</f>
      </c>
      <c r="AQ134" t="s" s="104">
        <f>IF(SUM(F134:U134)*'Cargoleria'!N84,SUM(F134:U134)*'Cargoleria'!N84,"")</f>
      </c>
      <c r="AR134" t="s" s="104">
        <f>IF(SUM(F134:U134)*'Cargoleria'!O84,SUM(F134:U134)*'Cargoleria'!O84,"")</f>
      </c>
      <c r="AS134" t="s" s="104">
        <f>IF(SUM(F134:U134)*'Cargoleria'!P84,SUM(F134:U134)*'Cargoleria'!P84,"")</f>
      </c>
      <c r="AT134" t="s" s="104">
        <f>IF(SUM(F134:U134)*'Cargoleria'!Q84,SUM(F134:U134)*'Cargoleria'!Q84,"")</f>
      </c>
      <c r="AU134" s="49"/>
    </row>
    <row r="135" ht="13.65" customHeight="1">
      <c r="A135" t="s" s="119">
        <v>246</v>
      </c>
      <c r="B135" t="s" s="106">
        <v>70</v>
      </c>
      <c r="C135" t="s" s="107">
        <v>71</v>
      </c>
      <c r="D135" s="108"/>
      <c r="E135" t="s" s="124">
        <v>76</v>
      </c>
      <c r="F135" s="88"/>
      <c r="G135" s="110"/>
      <c r="H135" s="90"/>
      <c r="I135" s="91"/>
      <c r="J135" s="111"/>
      <c r="K135" s="92"/>
      <c r="L135" s="93"/>
      <c r="M135" s="97"/>
      <c r="N135" s="112"/>
      <c r="O135" s="94"/>
      <c r="P135" s="113"/>
      <c r="Q135" s="114"/>
      <c r="R135" s="91"/>
      <c r="S135" s="95"/>
      <c r="T135" s="96"/>
      <c r="U135" s="97"/>
      <c r="V135" s="98">
        <v>5</v>
      </c>
      <c r="W135" t="s" s="99">
        <f>IF((F135*V135)+(G135*V135)+(H135*V135)+(I135*V135)+(J135*V135)+(K135*V135)+(L135*V135)+(M135*V135)+(N135*V135)+(O135*V135)+(T135*V135)+(P135*V135)+(Q135*V135)+(R135*V135)+(U135*V135),(F135*V135)+(G135*V135)+(H135*V135)+(I135*V135)+(J135*V135)+(K135*V135)+(L135*V135)+(M135*V135)+(N135*V135)+(O135*V135)+(T135*V135)+(P135*V135)+(Q135*V135)+(R135*V135)+(U135*V135),"")</f>
      </c>
      <c r="X135" s="100">
        <v>2.5</v>
      </c>
      <c r="Y135" t="s" s="99">
        <f>IF((F135*X135)+(G135*X135)+(H135*X135)+(I135*X135)+(J135*X135)+(K135*X135)+(L135*X135)+(M135*X135)+(N135*X135)+(O135*X135)+(P135*X135)+(Q135*X135)+(R135*X135)+(T135*X135)+(U135*X135),(F135*X135)+(G135*X135)+(H135*X135)+(I135*X135)+(J135*X135)+(K135*X135)+(L135*X135)+(M135*X135)+(N135*X135)+(O135*X135)+(P135*X135)+(S135*X135)+(Q135*X135)+(R135*X135)+(T135*X135)+(U135*X135),"")</f>
      </c>
      <c r="Z135" s="101">
        <v>70.0355311355311</v>
      </c>
      <c r="AA135" s="101">
        <f>SUM(Z135*(F135+(F135*0/100)))+SUM(Z135*(G135+(G135*0/100)))+SUM(Z135*(H135+(H135*0/100)))+SUM(Z135*(I135+(I135*0/100)))+SUM(Z135*(K135+(K135*0/100)))+SUM(Z135*(L135+(L135*0/100)))+SUM(Z135*(M135+(M135*0/100)))+SUM(Z135*(N135+(N135*0/100)))+SUM(Z135*(O135+(O135*0/100)))+SUM(Z135*(P135+(P135*0/100)))+SUM(Z135*U135)+SUM(Z135*(Q135+(Q135*0/100)))+SUM(Z135*(R135+(R135*0/100)))+SUM(Z135*(T135+(T135*0/100)))+SUM(Z135*(S135+(S135*0/100)))+SUM(Z135*(J135+(J135*0/100)))</f>
        <v>0</v>
      </c>
      <c r="AB135" s="102"/>
      <c r="AC135" s="103"/>
      <c r="AD135" s="49"/>
      <c r="AE135" s="50"/>
      <c r="AF135" t="s" s="104">
        <f>IF(SUM(F135:U135)*'Cargoleria'!C85,SUM(F135:U135)*'Cargoleria'!C85,"")</f>
      </c>
      <c r="AG135" t="s" s="104">
        <f>IF(SUM(F135:U135)*'Cargoleria'!D85,SUM(F135:U135)*'Cargoleria'!D85,"")</f>
      </c>
      <c r="AH135" t="s" s="104">
        <f>IF(SUM(F135:U135)*'Cargoleria'!E85,SUM(F135:U135)*'Cargoleria'!E85,"")</f>
      </c>
      <c r="AI135" t="s" s="104">
        <f>IF(SUM(F135:U135)*'Cargoleria'!F85,SUM(F135:U135)*'Cargoleria'!F85,"")</f>
      </c>
      <c r="AJ135" t="s" s="104">
        <f>IF(SUM(F135:U135)*'Cargoleria'!G85,SUM(F135:U135)*'Cargoleria'!G85,"")</f>
      </c>
      <c r="AK135" t="s" s="104">
        <f>IF(SUM(F135:U135)*'Cargoleria'!H85,SUM(F135:U135)*'Cargoleria'!H85,"")</f>
      </c>
      <c r="AL135" t="s" s="104">
        <f>IF(SUM(F135:U135)*'Cargoleria'!I85,SUM(F135:U135)*'Cargoleria'!I85,"")</f>
      </c>
      <c r="AM135" t="s" s="104">
        <f>IF(SUM(F135:U135)*'Cargoleria'!J85,SUM(F135:U135)*'Cargoleria'!J85,"")</f>
      </c>
      <c r="AN135" t="s" s="104">
        <f>IF(SUM(F135:U135)*'Cargoleria'!K85,SUM(F135:U135)*'Cargoleria'!K85,"")</f>
      </c>
      <c r="AO135" t="s" s="104">
        <f>IF(SUM(F135:U135)*'Cargoleria'!L85,SUM(F135:U135)*'Cargoleria'!L85,"")</f>
      </c>
      <c r="AP135" t="s" s="104">
        <f>IF(SUM(F135:U135)*'Cargoleria'!M85,SUM(F135:U135)*'Cargoleria'!M85,"")</f>
      </c>
      <c r="AQ135" t="s" s="104">
        <f>IF(SUM(F135:U135)*'Cargoleria'!N85,SUM(F135:U135)*'Cargoleria'!N85,"")</f>
      </c>
      <c r="AR135" t="s" s="104">
        <f>IF(SUM(F135:U135)*'Cargoleria'!O85,SUM(F135:U135)*'Cargoleria'!O85,"")</f>
      </c>
      <c r="AS135" t="s" s="104">
        <f>IF(SUM(F135:U135)*'Cargoleria'!P85,SUM(F135:U135)*'Cargoleria'!P85,"")</f>
      </c>
      <c r="AT135" t="s" s="104">
        <f>IF(SUM(F135:U135)*'Cargoleria'!Q85,SUM(F135:U135)*'Cargoleria'!Q85,"")</f>
      </c>
      <c r="AU135" s="49"/>
    </row>
    <row r="136" ht="13.65" customHeight="1">
      <c r="A136" t="s" s="119">
        <v>247</v>
      </c>
      <c r="B136" t="s" s="106">
        <v>70</v>
      </c>
      <c r="C136" t="s" s="107">
        <v>71</v>
      </c>
      <c r="D136" s="108"/>
      <c r="E136" t="s" s="124">
        <v>76</v>
      </c>
      <c r="F136" s="88"/>
      <c r="G136" s="110"/>
      <c r="H136" s="90"/>
      <c r="I136" s="91"/>
      <c r="J136" s="111"/>
      <c r="K136" s="92"/>
      <c r="L136" s="93"/>
      <c r="M136" s="97"/>
      <c r="N136" s="112"/>
      <c r="O136" s="94"/>
      <c r="P136" s="113"/>
      <c r="Q136" s="114"/>
      <c r="R136" s="91"/>
      <c r="S136" s="95"/>
      <c r="T136" s="96"/>
      <c r="U136" s="97"/>
      <c r="V136" s="98">
        <v>5</v>
      </c>
      <c r="W136" t="s" s="99">
        <f>IF((F136*V136)+(G136*V136)+(H136*V136)+(I136*V136)+(J136*V136)+(K136*V136)+(L136*V136)+(M136*V136)+(N136*V136)+(O136*V136)+(T136*V136)+(P136*V136)+(Q136*V136)+(R136*V136)+(U136*V136),(F136*V136)+(G136*V136)+(H136*V136)+(I136*V136)+(J136*V136)+(K136*V136)+(L136*V136)+(M136*V136)+(N136*V136)+(O136*V136)+(T136*V136)+(P136*V136)+(Q136*V136)+(R136*V136)+(U136*V136),"")</f>
      </c>
      <c r="X136" s="100">
        <v>2.5</v>
      </c>
      <c r="Y136" t="s" s="99">
        <f>IF((F136*X136)+(G136*X136)+(H136*X136)+(I136*X136)+(J136*X136)+(K136*X136)+(L136*X136)+(M136*X136)+(N136*X136)+(O136*X136)+(P136*X136)+(Q136*X136)+(R136*X136)+(T136*X136)+(U136*X136),(F136*X136)+(G136*X136)+(H136*X136)+(I136*X136)+(J136*X136)+(K136*X136)+(L136*X136)+(M136*X136)+(N136*X136)+(O136*X136)+(P136*X136)+(S136*X136)+(Q136*X136)+(R136*X136)+(T136*X136)+(U136*X136),"")</f>
      </c>
      <c r="Z136" s="101">
        <v>70.0355311355311</v>
      </c>
      <c r="AA136" s="101">
        <f>SUM(Z136*(F136+(F136*0/100)))+SUM(Z136*(G136+(G136*0/100)))+SUM(Z136*(H136+(H136*0/100)))+SUM(Z136*(I136+(I136*0/100)))+SUM(Z136*(K136+(K136*0/100)))+SUM(Z136*(L136+(L136*0/100)))+SUM(Z136*(M136+(M136*0/100)))+SUM(Z136*(N136+(N136*0/100)))+SUM(Z136*(O136+(O136*0/100)))+SUM(Z136*(P136+(P136*0/100)))+SUM(Z136*U136)+SUM(Z136*(Q136+(Q136*0/100)))+SUM(Z136*(R136+(R136*0/100)))+SUM(Z136*(T136+(T136*0/100)))+SUM(Z136*(S136+(S136*0/100)))+SUM(Z136*(J136+(J136*0/100)))</f>
        <v>0</v>
      </c>
      <c r="AB136" s="102"/>
      <c r="AC136" s="103"/>
      <c r="AD136" s="49"/>
      <c r="AE136" s="50"/>
      <c r="AF136" s="98"/>
      <c r="AG136" s="98"/>
      <c r="AH136" s="98"/>
      <c r="AI136" s="98"/>
      <c r="AJ136" s="98"/>
      <c r="AK136" s="98"/>
      <c r="AL136" s="98"/>
      <c r="AM136" s="98"/>
      <c r="AN136" s="98"/>
      <c r="AO136" s="98"/>
      <c r="AP136" s="98"/>
      <c r="AQ136" s="98"/>
      <c r="AR136" s="98"/>
      <c r="AS136" s="98"/>
      <c r="AT136" s="98"/>
      <c r="AU136" s="49"/>
    </row>
    <row r="137" ht="13.65" customHeight="1">
      <c r="A137" t="s" s="119">
        <v>248</v>
      </c>
      <c r="B137" t="s" s="106">
        <v>70</v>
      </c>
      <c r="C137" t="s" s="107">
        <v>71</v>
      </c>
      <c r="D137" s="108"/>
      <c r="E137" t="s" s="109">
        <v>249</v>
      </c>
      <c r="F137" s="88"/>
      <c r="G137" s="110"/>
      <c r="H137" s="90"/>
      <c r="I137" s="91"/>
      <c r="J137" s="111"/>
      <c r="K137" s="92"/>
      <c r="L137" s="93"/>
      <c r="M137" s="97"/>
      <c r="N137" s="112"/>
      <c r="O137" s="94"/>
      <c r="P137" s="113"/>
      <c r="Q137" s="114"/>
      <c r="R137" s="91"/>
      <c r="S137" s="95"/>
      <c r="T137" s="96"/>
      <c r="U137" s="97"/>
      <c r="V137" s="98">
        <v>5</v>
      </c>
      <c r="W137" t="s" s="99">
        <f>IF((F137*V137)+(G137*V137)+(H137*V137)+(I137*V137)+(J137*V137)+(K137*V137)+(L137*V137)+(M137*V137)+(N137*V137)+(O137*V137)+(T137*V137)+(P137*V137)+(Q137*V137)+(R137*V137)+(U137*V137),(F137*V137)+(G137*V137)+(H137*V137)+(I137*V137)+(J137*V137)+(K137*V137)+(L137*V137)+(M137*V137)+(N137*V137)+(O137*V137)+(T137*V137)+(P137*V137)+(Q137*V137)+(R137*V137)+(U137*V137),"")</f>
      </c>
      <c r="X137" s="100">
        <v>8.6</v>
      </c>
      <c r="Y137" t="s" s="99">
        <f>IF((F137*X137)+(G137*X137)+(H137*X137)+(I137*X137)+(J137*X137)+(K137*X137)+(L137*X137)+(M137*X137)+(N137*X137)+(O137*X137)+(P137*X137)+(Q137*X137)+(R137*X137)+(T137*X137)+(U137*X137),(F137*X137)+(G137*X137)+(H137*X137)+(I137*X137)+(J137*X137)+(K137*X137)+(L137*X137)+(M137*X137)+(N137*X137)+(O137*X137)+(P137*X137)+(S137*X137)+(Q137*X137)+(R137*X137)+(T137*X137)+(U137*X137),"")</f>
      </c>
      <c r="Z137" s="101">
        <v>241.362358974359</v>
      </c>
      <c r="AA137" s="101">
        <f>SUM(Z137*(F137+(F137*0/100)))+SUM(Z137*(G137+(G137*0/100)))+SUM(Z137*(H137+(H137*0/100)))+SUM(Z137*(I137+(I137*0/100)))+SUM(Z137*(K137+(K137*0/100)))+SUM(Z137*(L137+(L137*0/100)))+SUM(Z137*(M137+(M137*0/100)))+SUM(Z137*(N137+(N137*0/100)))+SUM(Z137*(O137+(O137*0/100)))+SUM(Z137*(P137+(P137*0/100)))+SUM(Z137*U137)+SUM(Z137*(Q137+(Q137*0/100)))+SUM(Z137*(R137+(R137*0/100)))+SUM(Z137*(T137+(T137*0/100)))+SUM(Z137*(S137+(S137*0/100)))+SUM(Z137*(J137+(J137*0/100)))</f>
        <v>0</v>
      </c>
      <c r="AB137" s="102"/>
      <c r="AC137" s="103"/>
      <c r="AD137" s="49"/>
      <c r="AE137" s="50"/>
      <c r="AF137" t="s" s="104">
        <f>IF(SUM(F137:U137)*'Cargoleria'!C86,SUM(F137:U137)*'Cargoleria'!C86,"")</f>
      </c>
      <c r="AG137" t="s" s="104">
        <f>IF(SUM(F137:U137)*'Cargoleria'!D86,SUM(F137:U137)*'Cargoleria'!D86,"")</f>
      </c>
      <c r="AH137" t="s" s="104">
        <f>IF(SUM(F137:U137)*'Cargoleria'!E86,SUM(F137:U137)*'Cargoleria'!E86,"")</f>
      </c>
      <c r="AI137" t="s" s="104">
        <f>IF(SUM(F137:U137)*'Cargoleria'!F86,SUM(F137:U137)*'Cargoleria'!F86,"")</f>
      </c>
      <c r="AJ137" t="s" s="104">
        <f>IF(SUM(F137:U137)*'Cargoleria'!G86,SUM(F137:U137)*'Cargoleria'!G86,"")</f>
      </c>
      <c r="AK137" t="s" s="104">
        <f>IF(SUM(F137:U137)*'Cargoleria'!H86,SUM(F137:U137)*'Cargoleria'!H86,"")</f>
      </c>
      <c r="AL137" t="s" s="104">
        <f>IF(SUM(F137:U137)*'Cargoleria'!I86,SUM(F137:U137)*'Cargoleria'!I86,"")</f>
      </c>
      <c r="AM137" t="s" s="104">
        <f>IF(SUM(F137:U137)*'Cargoleria'!J86,SUM(F137:U137)*'Cargoleria'!J86,"")</f>
      </c>
      <c r="AN137" t="s" s="104">
        <f>IF(SUM(F137:U137)*'Cargoleria'!K86,SUM(F137:U137)*'Cargoleria'!K86,"")</f>
      </c>
      <c r="AO137" t="s" s="104">
        <f>IF(SUM(F137:U137)*'Cargoleria'!L86,SUM(F137:U137)*'Cargoleria'!L86,"")</f>
      </c>
      <c r="AP137" t="s" s="104">
        <f>IF(SUM(F137:U137)*'Cargoleria'!M86,SUM(F137:U137)*'Cargoleria'!M86,"")</f>
      </c>
      <c r="AQ137" t="s" s="104">
        <f>IF(SUM(F137:U137)*'Cargoleria'!N86,SUM(F137:U137)*'Cargoleria'!N86,"")</f>
      </c>
      <c r="AR137" t="s" s="104">
        <f>IF(SUM(F137:U137)*'Cargoleria'!O86,SUM(F137:U137)*'Cargoleria'!O86,"")</f>
      </c>
      <c r="AS137" t="s" s="104">
        <f>IF(SUM(F137:U137)*'Cargoleria'!P86,SUM(F137:U137)*'Cargoleria'!P86,"")</f>
      </c>
      <c r="AT137" t="s" s="104">
        <f>IF(SUM(F137:U137)*'Cargoleria'!Q86,SUM(F137:U137)*'Cargoleria'!Q86,"")</f>
      </c>
      <c r="AU137" s="49"/>
    </row>
    <row r="138" ht="13.65" customHeight="1">
      <c r="A138" t="s" s="119">
        <v>250</v>
      </c>
      <c r="B138" t="s" s="106">
        <v>70</v>
      </c>
      <c r="C138" t="s" s="107">
        <v>71</v>
      </c>
      <c r="D138" s="108"/>
      <c r="E138" t="s" s="109">
        <v>105</v>
      </c>
      <c r="F138" s="88"/>
      <c r="G138" s="110"/>
      <c r="H138" s="90"/>
      <c r="I138" s="91"/>
      <c r="J138" s="111"/>
      <c r="K138" s="92"/>
      <c r="L138" s="93"/>
      <c r="M138" s="97"/>
      <c r="N138" s="112"/>
      <c r="O138" s="94"/>
      <c r="P138" s="113"/>
      <c r="Q138" s="114"/>
      <c r="R138" s="91"/>
      <c r="S138" s="95"/>
      <c r="T138" s="96"/>
      <c r="U138" s="97"/>
      <c r="V138" s="98">
        <v>1</v>
      </c>
      <c r="W138" t="s" s="99">
        <f>IF((F138*V138)+(G138*V138)+(H138*V138)+(I138*V138)+(J138*V138)+(K138*V138)+(L138*V138)+(M138*V138)+(N138*V138)+(O138*V138)+(T138*V138)+(P138*V138)+(Q138*V138)+(R138*V138)+(U138*V138),(F138*V138)+(G138*V138)+(H138*V138)+(I138*V138)+(J138*V138)+(K138*V138)+(L138*V138)+(M138*V138)+(N138*V138)+(O138*V138)+(T138*V138)+(P138*V138)+(Q138*V138)+(R138*V138)+(U138*V138),"")</f>
      </c>
      <c r="X138" s="100">
        <v>1.8</v>
      </c>
      <c r="Y138" t="s" s="99">
        <f>IF((F138*X138)+(G138*X138)+(H138*X138)+(I138*X138)+(J138*X138)+(K138*X138)+(L138*X138)+(M138*X138)+(N138*X138)+(O138*X138)+(P138*X138)+(Q138*X138)+(R138*X138)+(T138*X138)+(U138*X138),(F138*X138)+(G138*X138)+(H138*X138)+(I138*X138)+(J138*X138)+(K138*X138)+(L138*X138)+(M138*X138)+(N138*X138)+(O138*X138)+(P138*X138)+(S138*X138)+(Q138*X138)+(R138*X138)+(T138*X138)+(U138*X138),"")</f>
      </c>
      <c r="Z138" s="101">
        <v>79.4749450549451</v>
      </c>
      <c r="AA138" s="101">
        <f>SUM(Z138*(F138+(F138*0/100)))+SUM(Z138*(G138+(G138*0/100)))+SUM(Z138*(H138+(H138*0/100)))+SUM(Z138*(I138+(I138*0/100)))+SUM(Z138*(K138+(K138*0/100)))+SUM(Z138*(L138+(L138*0/100)))+SUM(Z138*(M138+(M138*0/100)))+SUM(Z138*(N138+(N138*0/100)))+SUM(Z138*(O138+(O138*0/100)))+SUM(Z138*(P138+(P138*0/100)))+SUM(Z138*U138)+SUM(Z138*(Q138+(Q138*0/100)))+SUM(Z138*(R138+(R138*0/100)))+SUM(Z138*(T138+(T138*0/100)))+SUM(Z138*(S138+(S138*0/100)))+SUM(Z138*(J138+(J138*0/100)))</f>
        <v>0</v>
      </c>
      <c r="AB138" s="101">
        <f>SUM(AA138*(G138+(G138*0/100)))+SUM(AA138*(H138+(H138*0/100)))+SUM(AA138*(I138+(I138*0/100)))+SUM(AA138*(K138+(K138*0/100)))+SUM(AA138*(L138+(L138*0/100)))+SUM(AA138*(M138+(M138*0/100)))+SUM(AA138*(N138+(N138*0/100)))+SUM(AA138*(O138+(O138*0/100)))+SUM(AA138*(P138+(P138*0/100)))+SUM(AA138*(Q138+(Q138*0/100)))+SUM(AA138*V138)+SUM(AA138*(R138+(R138*0/100)))+SUM(AA138*(S138+(S138*0/100)))+SUM(AA138*(U138+(U138*0/100)))+SUM(AA138*(T138+(T138*0/100)))</f>
        <v>0</v>
      </c>
      <c r="AC138" s="101">
        <f>SUM(AB138*(H138+(H138*0/100)))+SUM(AB138*(I138+(I138*0/100)))+SUM(AB138*(K138+(K138*0/100)))+SUM(AB138*(L138+(L138*0/100)))+SUM(AB138*(M138+(M138*0/100)))+SUM(AB138*(N138+(N138*0/100)))+SUM(AB138*(O138+(O138*0/100)))+SUM(AB138*(P138+(P138*0/100)))+SUM(AB138*(Q138+(Q138*0/100)))+SUM(AB138*(R138+(R138*0/100)))+SUM(AB138*W138)+SUM(AB138*(S138+(S138*0/100)))+SUM(AB138*(T138+(T138*0/100)))+SUM(AB138*(V138+(V138*0/100)))+SUM(AB138*(U138+(U138*0/100)))</f>
      </c>
      <c r="AD138" s="49"/>
      <c r="AE138" s="50"/>
      <c r="AF138" t="s" s="104">
        <f>IF(SUM(F138:U138)*'Cargoleria'!C87,SUM(F138:U138)*'Cargoleria'!C87,"")</f>
      </c>
      <c r="AG138" t="s" s="104">
        <f>IF(SUM(F138:U138)*'Cargoleria'!D87,SUM(F138:U138)*'Cargoleria'!D87,"")</f>
      </c>
      <c r="AH138" t="s" s="104">
        <f>IF(SUM(F138:U138)*'Cargoleria'!E87,SUM(F138:U138)*'Cargoleria'!E87,"")</f>
      </c>
      <c r="AI138" t="s" s="104">
        <f>IF(SUM(F138:U138)*'Cargoleria'!F87,SUM(F138:U138)*'Cargoleria'!F87,"")</f>
      </c>
      <c r="AJ138" t="s" s="104">
        <f>IF(SUM(F138:U138)*'Cargoleria'!G87,SUM(F138:U138)*'Cargoleria'!G87,"")</f>
      </c>
      <c r="AK138" t="s" s="104">
        <f>IF(SUM(F138:U138)*'Cargoleria'!H87,SUM(F138:U138)*'Cargoleria'!H87,"")</f>
      </c>
      <c r="AL138" t="s" s="104">
        <f>IF(SUM(F138:U138)*'Cargoleria'!I87,SUM(F138:U138)*'Cargoleria'!I87,"")</f>
      </c>
      <c r="AM138" t="s" s="104">
        <f>IF(SUM(F138:U138)*'Cargoleria'!J87,SUM(F138:U138)*'Cargoleria'!J87,"")</f>
      </c>
      <c r="AN138" t="s" s="104">
        <f>IF(SUM(F138:U138)*'Cargoleria'!K87,SUM(F138:U138)*'Cargoleria'!K87,"")</f>
      </c>
      <c r="AO138" t="s" s="104">
        <f>IF(SUM(F138:U138)*'Cargoleria'!L87,SUM(F138:U138)*'Cargoleria'!L87,"")</f>
      </c>
      <c r="AP138" t="s" s="104">
        <f>IF(SUM(F138:U138)*'Cargoleria'!M87,SUM(F138:U138)*'Cargoleria'!M87,"")</f>
      </c>
      <c r="AQ138" t="s" s="104">
        <f>IF(SUM(F138:U138)*'Cargoleria'!N87,SUM(F138:U138)*'Cargoleria'!N87,"")</f>
      </c>
      <c r="AR138" t="s" s="104">
        <f>IF(SUM(F138:U138)*'Cargoleria'!O87,SUM(F138:U138)*'Cargoleria'!O87,"")</f>
      </c>
      <c r="AS138" t="s" s="104">
        <f>IF(SUM(F138:U138)*'Cargoleria'!P87,SUM(F138:U138)*'Cargoleria'!P87,"")</f>
      </c>
      <c r="AT138" t="s" s="104">
        <f>IF(SUM(F138:U138)*'Cargoleria'!Q87,SUM(F138:U138)*'Cargoleria'!Q87,"")</f>
      </c>
      <c r="AU138" s="49"/>
    </row>
    <row r="139" ht="13.65" customHeight="1">
      <c r="A139" t="s" s="119">
        <v>251</v>
      </c>
      <c r="B139" t="s" s="84">
        <v>64</v>
      </c>
      <c r="C139" t="s" s="107">
        <v>71</v>
      </c>
      <c r="D139" s="108"/>
      <c r="E139" t="s" s="109">
        <v>252</v>
      </c>
      <c r="F139" s="88"/>
      <c r="G139" s="110"/>
      <c r="H139" s="90"/>
      <c r="I139" s="91"/>
      <c r="J139" s="111"/>
      <c r="K139" s="92"/>
      <c r="L139" s="93"/>
      <c r="M139" s="97"/>
      <c r="N139" s="112"/>
      <c r="O139" s="94"/>
      <c r="P139" s="113"/>
      <c r="Q139" s="114"/>
      <c r="R139" s="91"/>
      <c r="S139" s="95"/>
      <c r="T139" s="96"/>
      <c r="U139" s="97"/>
      <c r="V139" s="98">
        <v>56</v>
      </c>
      <c r="W139" t="s" s="99">
        <f>IF((F139*V139)+(G139*V139)+(H139*V139)+(I139*V139)+(J139*V139)+(K139*V139)+(L139*V139)+(M139*V139)+(N139*V139)+(O139*V139)+(T139*V139)+(P139*V139)+(Q139*V139)+(R139*V139)+(U139*V139),(F139*V139)+(G139*V139)+(H139*V139)+(I139*V139)+(J139*V139)+(K139*V139)+(L139*V139)+(M139*V139)+(N139*V139)+(O139*V139)+(T139*V139)+(P139*V139)+(Q139*V139)+(R139*V139)+(U139*V139),"")</f>
      </c>
      <c r="X139" s="100">
        <v>27.56</v>
      </c>
      <c r="Y139" t="s" s="99">
        <f>IF((F139*X139)+(G139*X139)+(H139*X139)+(I139*X139)+(J139*X139)+(K139*X139)+(L139*X139)+(M139*X139)+(N139*X139)+(O139*X139)+(P139*X139)+(Q139*X139)+(R139*X139)+(T139*X139)+(U139*X139),(F139*X139)+(G139*X139)+(H139*X139)+(I139*X139)+(J139*X139)+(K139*X139)+(L139*X139)+(M139*X139)+(N139*X139)+(O139*X139)+(P139*X139)+(S139*X139)+(Q139*X139)+(R139*X139)+(T139*X139)+(U139*X139),"")</f>
      </c>
      <c r="Z139" s="101">
        <v>769.156952380952</v>
      </c>
      <c r="AA139" s="101">
        <f>SUM(Z139*(F139+(F139*0/100)))+SUM(Z139*(G139+(G139*0/100)))+SUM(Z139*(H139+(H139*0/100)))+SUM(Z139*(I139+(I139*0/100)))+SUM(Z139*(K139+(K139*0/100)))+SUM(Z139*(L139+(L139*0/100)))+SUM(Z139*(M139+(M139*0/100)))+SUM(Z139*(N139+(N139*0/100)))+SUM(Z139*(O139+(O139*0/100)))+SUM(Z139*(P139+(P139*0/100)))+SUM(Z139*U139)+SUM(Z139*(Q139+(Q139*0/100)))+SUM(Z139*(R139+(R139*0/100)))+SUM(Z139*(T139+(T139*0/100)))+SUM(Z139*(S139+(S139*0/100)))+SUM(Z139*(J139+(J139*0/100)))</f>
        <v>0</v>
      </c>
      <c r="AB139" s="102"/>
      <c r="AC139" s="103"/>
      <c r="AD139" s="49"/>
      <c r="AE139" s="50"/>
      <c r="AF139" s="98"/>
      <c r="AG139" s="98"/>
      <c r="AH139" s="98"/>
      <c r="AI139" s="98"/>
      <c r="AJ139" s="98"/>
      <c r="AK139" s="98"/>
      <c r="AL139" s="98"/>
      <c r="AM139" s="98"/>
      <c r="AN139" s="98"/>
      <c r="AO139" s="98"/>
      <c r="AP139" s="98"/>
      <c r="AQ139" s="98"/>
      <c r="AR139" s="98"/>
      <c r="AS139" s="98"/>
      <c r="AT139" s="98"/>
      <c r="AU139" s="49"/>
    </row>
    <row r="140" ht="18" customHeight="1">
      <c r="A140" t="s" s="76">
        <v>253</v>
      </c>
      <c r="B140" s="77"/>
      <c r="C140" s="77"/>
      <c r="D140" s="78"/>
      <c r="E140" s="78"/>
      <c r="F140" s="78"/>
      <c r="G140" s="78"/>
      <c r="H140" s="78"/>
      <c r="I140" s="78"/>
      <c r="J140" s="78"/>
      <c r="K140" s="78"/>
      <c r="L140" s="78"/>
      <c r="M140" s="78"/>
      <c r="N140" s="78"/>
      <c r="O140" s="78"/>
      <c r="P140" s="78"/>
      <c r="Q140" s="78"/>
      <c r="R140" s="78"/>
      <c r="S140" s="78"/>
      <c r="T140" s="78"/>
      <c r="U140" s="78"/>
      <c r="V140" s="79"/>
      <c r="W140" s="79"/>
      <c r="X140" s="80"/>
      <c r="Y140" s="78"/>
      <c r="Z140" s="78"/>
      <c r="AA140" s="78"/>
      <c r="AB140" s="81"/>
      <c r="AC140" s="81"/>
      <c r="AD140" s="53"/>
      <c r="AE140" s="50"/>
      <c r="AF140" t="s" s="82">
        <v>48</v>
      </c>
      <c r="AG140" t="s" s="82">
        <v>49</v>
      </c>
      <c r="AH140" t="s" s="82">
        <v>50</v>
      </c>
      <c r="AI140" t="s" s="82">
        <v>51</v>
      </c>
      <c r="AJ140" t="s" s="82">
        <v>52</v>
      </c>
      <c r="AK140" t="s" s="82">
        <v>53</v>
      </c>
      <c r="AL140" t="s" s="82">
        <v>54</v>
      </c>
      <c r="AM140" t="s" s="82">
        <v>55</v>
      </c>
      <c r="AN140" t="s" s="82">
        <v>56</v>
      </c>
      <c r="AO140" t="s" s="82">
        <v>57</v>
      </c>
      <c r="AP140" t="s" s="82">
        <v>58</v>
      </c>
      <c r="AQ140" t="s" s="82">
        <v>59</v>
      </c>
      <c r="AR140" t="s" s="82">
        <v>60</v>
      </c>
      <c r="AS140" t="s" s="82">
        <v>61</v>
      </c>
      <c r="AT140" t="s" s="82">
        <v>62</v>
      </c>
      <c r="AU140" s="49"/>
    </row>
    <row r="141" ht="13.65" customHeight="1">
      <c r="A141" t="s" s="83">
        <v>254</v>
      </c>
      <c r="B141" t="s" s="106">
        <v>70</v>
      </c>
      <c r="C141" t="s" s="107">
        <v>71</v>
      </c>
      <c r="D141" s="108"/>
      <c r="E141" t="s" s="109">
        <v>95</v>
      </c>
      <c r="F141" s="88"/>
      <c r="G141" s="110"/>
      <c r="H141" s="90"/>
      <c r="I141" s="91"/>
      <c r="J141" s="111"/>
      <c r="K141" s="92"/>
      <c r="L141" s="93"/>
      <c r="M141" s="97"/>
      <c r="N141" s="112"/>
      <c r="O141" s="94"/>
      <c r="P141" s="113"/>
      <c r="Q141" s="114"/>
      <c r="R141" s="91"/>
      <c r="S141" s="95"/>
      <c r="T141" s="96"/>
      <c r="U141" s="97"/>
      <c r="V141" s="98">
        <v>10</v>
      </c>
      <c r="W141" t="s" s="99">
        <f>IF((F141*V141)+(G141*V141)+(H141*V141)+(I141*V141)+(J141*V141)+(K141*V141)+(L141*V141)+(M141*V141)+(N141*V141)+(O141*V141)+(T141*V141)+(P141*V141)+(Q141*V141)+(R141*V141)+(U141*V141),(F141*V141)+(G141*V141)+(H141*V141)+(I141*V141)+(J141*V141)+(K141*V141)+(L141*V141)+(M141*V141)+(N141*V141)+(O141*V141)+(T141*V141)+(P141*V141)+(Q141*V141)+(R141*V141)+(U141*V141),"")</f>
      </c>
      <c r="X141" s="100">
        <v>1.6</v>
      </c>
      <c r="Y141" t="s" s="99">
        <f>IF((F141*X141)+(G141*X141)+(H141*X141)+(I141*X141)+(J141*X141)+(K141*X141)+(L141*X141)+(M141*X141)+(N141*X141)+(O141*X141)+(P141*X141)+(Q141*X141)+(R141*X141)+(T141*X141)+(U141*X141),(F141*X141)+(G141*X141)+(H141*X141)+(I141*X141)+(J141*X141)+(K141*X141)+(L141*X141)+(M141*X141)+(N141*X141)+(O141*X141)+(P141*X141)+(S141*X141)+(Q141*X141)+(R141*X141)+(T141*X141)+(U141*X141),"")</f>
      </c>
      <c r="Z141" s="101">
        <v>67.40058608058609</v>
      </c>
      <c r="AA141" s="101">
        <f>SUM(Z141*(F141+(F141*0/100)))+SUM(Z141*(G141+(G141*0/100)))+SUM(Z141*(H141+(H141*0/100)))+SUM(Z141*(I141+(I141*0/100)))+SUM(Z141*(K141+(K141*0/100)))+SUM(Z141*(L141+(L141*0/100)))+SUM(Z141*(M141+(M141*0/100)))+SUM(Z141*(N141+(N141*0/100)))+SUM(Z141*(O141+(O141*0/100)))+SUM(Z141*(P141+(P141*0/100)))+SUM(Z141*U141)+SUM(Z141*(Q141+(Q141*0/100)))+SUM(Z141*(R141+(R141*0/100)))+SUM(Z141*(T141+(T141*0/100)))+SUM(Z141*(S141+(S141*0/100)))+SUM(Z141*(J141+(J141*0/100)))</f>
        <v>0</v>
      </c>
      <c r="AB141" s="102"/>
      <c r="AC141" s="103"/>
      <c r="AD141" s="49"/>
      <c r="AE141" s="50"/>
      <c r="AF141" t="s" s="104">
        <f>IF(SUM(F141:U141)*'Cargoleria'!C91,SUM(F141:U141)*'Cargoleria'!C91,"")</f>
      </c>
      <c r="AG141" t="s" s="104">
        <f>IF(SUM(F141:U141)*'Cargoleria'!D91,SUM(F141:U141)*'Cargoleria'!D91,"")</f>
      </c>
      <c r="AH141" t="s" s="104">
        <f>IF(SUM(F141:U141)*'Cargoleria'!E91,SUM(F141:U141)*'Cargoleria'!E91,"")</f>
      </c>
      <c r="AI141" t="s" s="104">
        <f>IF(SUM(F141:U141)*'Cargoleria'!F91,SUM(F141:U141)*'Cargoleria'!F91,"")</f>
      </c>
      <c r="AJ141" t="s" s="104">
        <f>IF(SUM(F141:U141)*'Cargoleria'!G91,SUM(F141:U141)*'Cargoleria'!G91,"")</f>
      </c>
      <c r="AK141" t="s" s="104">
        <f>IF(SUM(F141:U141)*'Cargoleria'!H91,SUM(F141:U141)*'Cargoleria'!H91,"")</f>
      </c>
      <c r="AL141" t="s" s="104">
        <f>IF(SUM(F141:U141)*'Cargoleria'!I91,SUM(F141:U141)*'Cargoleria'!I91,"")</f>
      </c>
      <c r="AM141" t="s" s="104">
        <f>IF(SUM(F141:U141)*'Cargoleria'!J91,SUM(F141:U141)*'Cargoleria'!J91,"")</f>
      </c>
      <c r="AN141" t="s" s="104">
        <f>IF(SUM(F141:U141)*'Cargoleria'!K91,SUM(F141:U141)*'Cargoleria'!K91,"")</f>
      </c>
      <c r="AO141" t="s" s="104">
        <f>IF(SUM(F141:U141)*'Cargoleria'!L91,SUM(F141:U141)*'Cargoleria'!L91,"")</f>
      </c>
      <c r="AP141" t="s" s="104">
        <f>IF(SUM(F141:U141)*'Cargoleria'!M91,SUM(F141:U141)*'Cargoleria'!M91,"")</f>
      </c>
      <c r="AQ141" t="s" s="104">
        <f>IF(SUM(F141:U141)*'Cargoleria'!N91,SUM(F141:U141)*'Cargoleria'!N91,"")</f>
      </c>
      <c r="AR141" t="s" s="104">
        <f>IF(SUM(F141:U141)*'Cargoleria'!O91,SUM(F141:U141)*'Cargoleria'!O91,"")</f>
      </c>
      <c r="AS141" t="s" s="104">
        <f>IF(SUM(F141:U141)*'Cargoleria'!P91,SUM(F141:U141)*'Cargoleria'!P91,"")</f>
      </c>
      <c r="AT141" t="s" s="104">
        <f>IF(SUM(F141:U141)*'Cargoleria'!Q91,SUM(F141:U141)*'Cargoleria'!Q91,"")</f>
      </c>
      <c r="AU141" s="49"/>
    </row>
    <row r="142" ht="13.65" customHeight="1">
      <c r="A142" t="s" s="83">
        <v>255</v>
      </c>
      <c r="B142" t="s" s="106">
        <v>70</v>
      </c>
      <c r="C142" t="s" s="107">
        <v>71</v>
      </c>
      <c r="D142" s="108"/>
      <c r="E142" t="s" s="109">
        <v>76</v>
      </c>
      <c r="F142" s="88"/>
      <c r="G142" s="110"/>
      <c r="H142" s="90"/>
      <c r="I142" s="91"/>
      <c r="J142" s="111"/>
      <c r="K142" s="92"/>
      <c r="L142" s="93"/>
      <c r="M142" s="97"/>
      <c r="N142" s="112"/>
      <c r="O142" s="94"/>
      <c r="P142" s="113"/>
      <c r="Q142" s="114"/>
      <c r="R142" s="91"/>
      <c r="S142" s="95"/>
      <c r="T142" s="96"/>
      <c r="U142" s="97"/>
      <c r="V142" s="98">
        <v>5</v>
      </c>
      <c r="W142" t="s" s="99">
        <f>IF((F142*V142)+(G142*V142)+(H142*V142)+(I142*V142)+(J142*V142)+(K142*V142)+(L142*V142)+(M142*V142)+(N142*V142)+(O142*V142)+(T142*V142)+(P142*V142)+(Q142*V142)+(R142*V142)+(U142*V142),(F142*V142)+(G142*V142)+(H142*V142)+(I142*V142)+(J142*V142)+(K142*V142)+(L142*V142)+(M142*V142)+(N142*V142)+(O142*V142)+(T142*V142)+(P142*V142)+(Q142*V142)+(R142*V142)+(U142*V142),"")</f>
      </c>
      <c r="X142" s="100">
        <v>2.5</v>
      </c>
      <c r="Y142" t="s" s="99">
        <f>IF((F142*X142)+(G142*X142)+(H142*X142)+(I142*X142)+(J142*X142)+(K142*X142)+(L142*X142)+(M142*X142)+(N142*X142)+(O142*X142)+(P142*X142)+(Q142*X142)+(R142*X142)+(T142*X142)+(U142*X142),(F142*X142)+(G142*X142)+(H142*X142)+(I142*X142)+(J142*X142)+(K142*X142)+(L142*X142)+(M142*X142)+(N142*X142)+(O142*X142)+(P142*X142)+(S142*X142)+(Q142*X142)+(R142*X142)+(T142*X142)+(U142*X142),"")</f>
      </c>
      <c r="Z142" s="101">
        <v>91.8124542124542</v>
      </c>
      <c r="AA142" s="101">
        <f>SUM(Z142*(F142+(F142*0/100)))+SUM(Z142*(G142+(G142*0/100)))+SUM(Z142*(H142+(H142*0/100)))+SUM(Z142*(I142+(I142*0/100)))+SUM(Z142*(K142+(K142*0/100)))+SUM(Z142*(L142+(L142*0/100)))+SUM(Z142*(M142+(M142*0/100)))+SUM(Z142*(N142+(N142*0/100)))+SUM(Z142*(O142+(O142*0/100)))+SUM(Z142*(P142+(P142*0/100)))+SUM(Z142*U142)+SUM(Z142*(Q142+(Q142*0/100)))+SUM(Z142*(R142+(R142*0/100)))+SUM(Z142*(T142+(T142*0/100)))+SUM(Z142*(S142+(S142*0/100)))+SUM(Z142*(J142+(J142*0/100)))</f>
        <v>0</v>
      </c>
      <c r="AB142" s="102"/>
      <c r="AC142" s="103"/>
      <c r="AD142" s="49"/>
      <c r="AE142" s="50"/>
      <c r="AF142" s="98"/>
      <c r="AG142" s="98"/>
      <c r="AH142" s="98"/>
      <c r="AI142" s="98"/>
      <c r="AJ142" s="98"/>
      <c r="AK142" s="98"/>
      <c r="AL142" s="98"/>
      <c r="AM142" s="98"/>
      <c r="AN142" s="98"/>
      <c r="AO142" s="98"/>
      <c r="AP142" s="98"/>
      <c r="AQ142" s="98"/>
      <c r="AR142" s="98"/>
      <c r="AS142" s="98"/>
      <c r="AT142" s="98"/>
      <c r="AU142" s="49"/>
    </row>
    <row r="143" ht="13.65" customHeight="1">
      <c r="A143" t="s" s="83">
        <v>256</v>
      </c>
      <c r="B143" t="s" s="106">
        <v>70</v>
      </c>
      <c r="C143" t="s" s="107">
        <v>71</v>
      </c>
      <c r="D143" s="108"/>
      <c r="E143" t="s" s="109">
        <v>257</v>
      </c>
      <c r="F143" s="88"/>
      <c r="G143" s="110"/>
      <c r="H143" s="90"/>
      <c r="I143" s="91"/>
      <c r="J143" s="111"/>
      <c r="K143" s="92"/>
      <c r="L143" s="93"/>
      <c r="M143" s="97"/>
      <c r="N143" s="112"/>
      <c r="O143" s="94"/>
      <c r="P143" s="113"/>
      <c r="Q143" s="114"/>
      <c r="R143" s="91"/>
      <c r="S143" s="95"/>
      <c r="T143" s="96"/>
      <c r="U143" s="97"/>
      <c r="V143" s="98">
        <v>6</v>
      </c>
      <c r="W143" t="s" s="99">
        <f>IF((F143*V143)+(G143*V143)+(H143*V143)+(I143*V143)+(J143*V143)+(K143*V143)+(L143*V143)+(M143*V143)+(N143*V143)+(O143*V143)+(T143*V143)+(P143*V143)+(Q143*V143)+(R143*V143)+(U143*V143),(F143*V143)+(G143*V143)+(H143*V143)+(I143*V143)+(J143*V143)+(K143*V143)+(L143*V143)+(M143*V143)+(N143*V143)+(O143*V143)+(T143*V143)+(P143*V143)+(Q143*V143)+(R143*V143)+(U143*V143),"")</f>
      </c>
      <c r="X143" s="100">
        <v>3</v>
      </c>
      <c r="Y143" t="s" s="99">
        <f>IF((F143*X143)+(G143*X143)+(H143*X143)+(I143*X143)+(J143*X143)+(K143*X143)+(L143*X143)+(M143*X143)+(N143*X143)+(O143*X143)+(P143*X143)+(Q143*X143)+(R143*X143)+(T143*X143)+(U143*X143),(F143*X143)+(G143*X143)+(H143*X143)+(I143*X143)+(J143*X143)+(K143*X143)+(L143*X143)+(M143*X143)+(N143*X143)+(O143*X143)+(P143*X143)+(S143*X143)+(Q143*X143)+(R143*X143)+(T143*X143)+(U143*X143),"")</f>
      </c>
      <c r="Z143" s="101">
        <v>106.082637362637</v>
      </c>
      <c r="AA143" s="101">
        <f>SUM(Z143*(F143+(F143*0/100)))+SUM(Z143*(G143+(G143*0/100)))+SUM(Z143*(H143+(H143*0/100)))+SUM(Z143*(I143+(I143*0/100)))+SUM(Z143*(K143+(K143*0/100)))+SUM(Z143*(L143+(L143*0/100)))+SUM(Z143*(M143+(M143*0/100)))+SUM(Z143*(N143+(N143*0/100)))+SUM(Z143*(O143+(O143*0/100)))+SUM(Z143*(P143+(P143*0/100)))+SUM(Z143*U143)+SUM(Z143*(Q143+(Q143*0/100)))+SUM(Z143*(R143+(R143*0/100)))+SUM(Z143*(T143+(T143*0/100)))+SUM(Z143*(S143+(S143*0/100)))+SUM(Z143*(J143+(J143*0/100)))</f>
        <v>0</v>
      </c>
      <c r="AB143" s="102"/>
      <c r="AC143" s="103"/>
      <c r="AD143" s="49"/>
      <c r="AE143" s="50"/>
      <c r="AF143" s="98"/>
      <c r="AG143" s="98"/>
      <c r="AH143" s="98"/>
      <c r="AI143" s="98"/>
      <c r="AJ143" s="98"/>
      <c r="AK143" s="98"/>
      <c r="AL143" s="98"/>
      <c r="AM143" s="98"/>
      <c r="AN143" s="98"/>
      <c r="AO143" s="98"/>
      <c r="AP143" s="98"/>
      <c r="AQ143" s="98"/>
      <c r="AR143" s="98"/>
      <c r="AS143" s="98"/>
      <c r="AT143" s="98"/>
      <c r="AU143" s="49"/>
    </row>
    <row r="144" ht="13.65" customHeight="1">
      <c r="A144" t="s" s="83">
        <v>258</v>
      </c>
      <c r="B144" t="s" s="106">
        <v>70</v>
      </c>
      <c r="C144" t="s" s="107">
        <v>71</v>
      </c>
      <c r="D144" s="108"/>
      <c r="E144" t="s" s="109">
        <v>100</v>
      </c>
      <c r="F144" s="88"/>
      <c r="G144" s="110"/>
      <c r="H144" s="90"/>
      <c r="I144" s="91"/>
      <c r="J144" s="111"/>
      <c r="K144" s="92"/>
      <c r="L144" s="93"/>
      <c r="M144" s="97"/>
      <c r="N144" s="112"/>
      <c r="O144" s="94"/>
      <c r="P144" s="113"/>
      <c r="Q144" s="114"/>
      <c r="R144" s="91"/>
      <c r="S144" s="95"/>
      <c r="T144" s="96"/>
      <c r="U144" s="97"/>
      <c r="V144" s="98">
        <v>2</v>
      </c>
      <c r="W144" t="s" s="99">
        <f>IF((F144*V144)+(G144*V144)+(H144*V144)+(I144*V144)+(J144*V144)+(K144*V144)+(L144*V144)+(M144*V144)+(N144*V144)+(O144*V144)+(T144*V144)+(P144*V144)+(Q144*V144)+(R144*V144)+(U144*V144),(F144*V144)+(G144*V144)+(H144*V144)+(I144*V144)+(J144*V144)+(K144*V144)+(L144*V144)+(M144*V144)+(N144*V144)+(O144*V144)+(T144*V144)+(P144*V144)+(Q144*V144)+(R144*V144)+(U144*V144),"")</f>
      </c>
      <c r="X144" s="100">
        <v>2</v>
      </c>
      <c r="Y144" t="s" s="99">
        <f>IF((F144*X144)+(G144*X144)+(H144*X144)+(I144*X144)+(J144*X144)+(K144*X144)+(L144*X144)+(M144*X144)+(N144*X144)+(O144*X144)+(P144*X144)+(Q144*X144)+(R144*X144)+(T144*X144)+(U144*X144),(F144*X144)+(G144*X144)+(H144*X144)+(I144*X144)+(J144*X144)+(K144*X144)+(L144*X144)+(M144*X144)+(N144*X144)+(O144*X144)+(P144*X144)+(S144*X144)+(Q144*X144)+(R144*X144)+(T144*X144)+(U144*X144),"")</f>
      </c>
      <c r="Z144" s="101">
        <v>67.6734065934066</v>
      </c>
      <c r="AA144" s="101">
        <f>SUM(Z144*(F144+(F144*0/100)))+SUM(Z144*(G144+(G144*0/100)))+SUM(Z144*(H144+(H144*0/100)))+SUM(Z144*(I144+(I144*0/100)))+SUM(Z144*(K144+(K144*0/100)))+SUM(Z144*(L144+(L144*0/100)))+SUM(Z144*(M144+(M144*0/100)))+SUM(Z144*(N144+(N144*0/100)))+SUM(Z144*(O144+(O144*0/100)))+SUM(Z144*(P144+(P144*0/100)))+SUM(Z144*U144)+SUM(Z144*(Q144+(Q144*0/100)))+SUM(Z144*(R144+(R144*0/100)))+SUM(Z144*(T144+(T144*0/100)))+SUM(Z144*(S144+(S144*0/100)))+SUM(Z144*(J144+(J144*0/100)))</f>
        <v>0</v>
      </c>
      <c r="AB144" s="102"/>
      <c r="AC144" s="103"/>
      <c r="AD144" s="49"/>
      <c r="AE144" s="50"/>
      <c r="AF144" s="98"/>
      <c r="AG144" s="98"/>
      <c r="AH144" s="98"/>
      <c r="AI144" s="98"/>
      <c r="AJ144" s="98"/>
      <c r="AK144" s="98"/>
      <c r="AL144" s="98"/>
      <c r="AM144" s="98"/>
      <c r="AN144" s="98"/>
      <c r="AO144" s="98"/>
      <c r="AP144" s="98"/>
      <c r="AQ144" s="98"/>
      <c r="AR144" s="98"/>
      <c r="AS144" s="98"/>
      <c r="AT144" s="98"/>
      <c r="AU144" s="49"/>
    </row>
    <row r="145" ht="13.65" customHeight="1">
      <c r="A145" t="s" s="83">
        <v>259</v>
      </c>
      <c r="B145" t="s" s="106">
        <v>70</v>
      </c>
      <c r="C145" t="s" s="107">
        <v>71</v>
      </c>
      <c r="D145" s="108"/>
      <c r="E145" t="s" s="109">
        <v>100</v>
      </c>
      <c r="F145" s="88"/>
      <c r="G145" s="110"/>
      <c r="H145" s="90"/>
      <c r="I145" s="91"/>
      <c r="J145" s="111"/>
      <c r="K145" s="92"/>
      <c r="L145" s="93"/>
      <c r="M145" s="97"/>
      <c r="N145" s="112"/>
      <c r="O145" s="94"/>
      <c r="P145" s="113"/>
      <c r="Q145" s="114"/>
      <c r="R145" s="91"/>
      <c r="S145" s="95"/>
      <c r="T145" s="96"/>
      <c r="U145" s="97"/>
      <c r="V145" s="98">
        <v>2</v>
      </c>
      <c r="W145" t="s" s="99">
        <f>IF((F145*V145)+(G145*V145)+(H145*V145)+(I145*V145)+(J145*V145)+(K145*V145)+(L145*V145)+(M145*V145)+(N145*V145)+(O145*V145)+(T145*V145)+(P145*V145)+(Q145*V145)+(R145*V145)+(U145*V145),(F145*V145)+(G145*V145)+(H145*V145)+(I145*V145)+(J145*V145)+(K145*V145)+(L145*V145)+(M145*V145)+(N145*V145)+(O145*V145)+(T145*V145)+(P145*V145)+(Q145*V145)+(R145*V145)+(U145*V145),"")</f>
      </c>
      <c r="X145" s="100">
        <v>3</v>
      </c>
      <c r="Y145" t="s" s="99">
        <f>IF((F145*X145)+(G145*X145)+(H145*X145)+(I145*X145)+(J145*X145)+(K145*X145)+(L145*X145)+(M145*X145)+(N145*X145)+(O145*X145)+(P145*X145)+(Q145*X145)+(R145*X145)+(T145*X145)+(U145*X145),(F145*X145)+(G145*X145)+(H145*X145)+(I145*X145)+(J145*X145)+(K145*X145)+(L145*X145)+(M145*X145)+(N145*X145)+(O145*X145)+(P145*X145)+(S145*X145)+(Q145*X145)+(R145*X145)+(T145*X145)+(U145*X145),"")</f>
      </c>
      <c r="Z145" s="101">
        <v>86.3449084249084</v>
      </c>
      <c r="AA145" s="101">
        <f>SUM(Z145*(F145+(F145*0/100)))+SUM(Z145*(G145+(G145*0/100)))+SUM(Z145*(H145+(H145*0/100)))+SUM(Z145*(I145+(I145*0/100)))+SUM(Z145*(K145+(K145*0/100)))+SUM(Z145*(L145+(L145*0/100)))+SUM(Z145*(M145+(M145*0/100)))+SUM(Z145*(N145+(N145*0/100)))+SUM(Z145*(O145+(O145*0/100)))+SUM(Z145*(P145+(P145*0/100)))+SUM(Z145*U145)+SUM(Z145*(Q145+(Q145*0/100)))+SUM(Z145*(R145+(R145*0/100)))+SUM(Z145*(T145+(T145*0/100)))+SUM(Z145*(S145+(S145*0/100)))+SUM(Z145*(J145+(J145*0/100)))</f>
        <v>0</v>
      </c>
      <c r="AB145" s="102"/>
      <c r="AC145" s="103"/>
      <c r="AD145" s="49"/>
      <c r="AE145" s="50"/>
      <c r="AF145" s="98"/>
      <c r="AG145" s="98"/>
      <c r="AH145" s="98"/>
      <c r="AI145" s="98"/>
      <c r="AJ145" s="98"/>
      <c r="AK145" s="98"/>
      <c r="AL145" s="98"/>
      <c r="AM145" s="98"/>
      <c r="AN145" s="98"/>
      <c r="AO145" s="98"/>
      <c r="AP145" s="98"/>
      <c r="AQ145" s="98"/>
      <c r="AR145" s="98"/>
      <c r="AS145" s="98"/>
      <c r="AT145" s="98"/>
      <c r="AU145" s="49"/>
    </row>
    <row r="146" ht="13.65" customHeight="1">
      <c r="A146" t="s" s="83">
        <v>260</v>
      </c>
      <c r="B146" t="s" s="106">
        <v>70</v>
      </c>
      <c r="C146" t="s" s="107">
        <v>71</v>
      </c>
      <c r="D146" s="108"/>
      <c r="E146" t="s" s="109">
        <v>105</v>
      </c>
      <c r="F146" s="88"/>
      <c r="G146" s="110"/>
      <c r="H146" s="90"/>
      <c r="I146" s="91"/>
      <c r="J146" s="111"/>
      <c r="K146" s="92"/>
      <c r="L146" s="93"/>
      <c r="M146" s="97"/>
      <c r="N146" s="112"/>
      <c r="O146" s="94"/>
      <c r="P146" s="113"/>
      <c r="Q146" s="114"/>
      <c r="R146" s="91"/>
      <c r="S146" s="95"/>
      <c r="T146" s="96"/>
      <c r="U146" s="97"/>
      <c r="V146" s="98">
        <v>1</v>
      </c>
      <c r="W146" t="s" s="99">
        <f>IF((F146*V146)+(G146*V146)+(H146*V146)+(I146*V146)+(J146*V146)+(K146*V146)+(L146*V146)+(M146*V146)+(N146*V146)+(O146*V146)+(T146*V146)+(P146*V146)+(Q146*V146)+(R146*V146)+(U146*V146),(F146*V146)+(G146*V146)+(H146*V146)+(I146*V146)+(J146*V146)+(K146*V146)+(L146*V146)+(M146*V146)+(N146*V146)+(O146*V146)+(T146*V146)+(P146*V146)+(Q146*V146)+(R146*V146)+(U146*V146),"")</f>
      </c>
      <c r="X146" s="100">
        <v>2</v>
      </c>
      <c r="Y146" t="s" s="99">
        <f>IF((F146*X146)+(G146*X146)+(H146*X146)+(I146*X146)+(J146*X146)+(K146*X146)+(L146*X146)+(M146*X146)+(N146*X146)+(O146*X146)+(P146*X146)+(Q146*X146)+(R146*X146)+(T146*X146)+(U146*X146),(F146*X146)+(G146*X146)+(H146*X146)+(I146*X146)+(J146*X146)+(K146*X146)+(L146*X146)+(M146*X146)+(N146*X146)+(O146*X146)+(P146*X146)+(S146*X146)+(Q146*X146)+(R146*X146)+(T146*X146)+(U146*X146),"")</f>
      </c>
      <c r="Z146" s="101">
        <v>69.07648351648351</v>
      </c>
      <c r="AA146" s="101">
        <f>SUM(Z146*(F146+(F146*0/100)))+SUM(Z146*(G146+(G146*0/100)))+SUM(Z146*(H146+(H146*0/100)))+SUM(Z146*(I146+(I146*0/100)))+SUM(Z146*(K146+(K146*0/100)))+SUM(Z146*(L146+(L146*0/100)))+SUM(Z146*(M146+(M146*0/100)))+SUM(Z146*(N146+(N146*0/100)))+SUM(Z146*(O146+(O146*0/100)))+SUM(Z146*(P146+(P146*0/100)))+SUM(Z146*U146)+SUM(Z146*(Q146+(Q146*0/100)))+SUM(Z146*(R146+(R146*0/100)))+SUM(Z146*(T146+(T146*0/100)))+SUM(Z146*(S146+(S146*0/100)))+SUM(Z146*(J146+(J146*0/100)))</f>
        <v>0</v>
      </c>
      <c r="AB146" s="102"/>
      <c r="AC146" s="103"/>
      <c r="AD146" s="49"/>
      <c r="AE146" s="50"/>
      <c r="AF146" s="98"/>
      <c r="AG146" s="98"/>
      <c r="AH146" s="98"/>
      <c r="AI146" s="98"/>
      <c r="AJ146" s="98"/>
      <c r="AK146" s="98"/>
      <c r="AL146" s="98"/>
      <c r="AM146" s="98"/>
      <c r="AN146" s="98"/>
      <c r="AO146" s="98"/>
      <c r="AP146" s="98"/>
      <c r="AQ146" s="98"/>
      <c r="AR146" s="98"/>
      <c r="AS146" s="98"/>
      <c r="AT146" s="98"/>
      <c r="AU146" s="49"/>
    </row>
    <row r="147" ht="13.65" customHeight="1">
      <c r="A147" t="s" s="83">
        <v>261</v>
      </c>
      <c r="B147" t="s" s="84">
        <v>64</v>
      </c>
      <c r="C147" t="s" s="107">
        <v>71</v>
      </c>
      <c r="D147" s="108"/>
      <c r="E147" t="s" s="109">
        <v>262</v>
      </c>
      <c r="F147" s="88"/>
      <c r="G147" s="110"/>
      <c r="H147" s="90"/>
      <c r="I147" s="91"/>
      <c r="J147" s="111"/>
      <c r="K147" s="92"/>
      <c r="L147" s="93"/>
      <c r="M147" s="97"/>
      <c r="N147" s="112"/>
      <c r="O147" s="94"/>
      <c r="P147" s="113"/>
      <c r="Q147" s="114"/>
      <c r="R147" s="91"/>
      <c r="S147" s="95"/>
      <c r="T147" s="96"/>
      <c r="U147" s="97"/>
      <c r="V147" s="98">
        <v>26</v>
      </c>
      <c r="W147" t="s" s="99">
        <f>IF((F147*V147)+(G147*V147)+(H147*V147)+(I147*V147)+(J147*V147)+(K147*V147)+(L147*V147)+(M147*V147)+(N147*V147)+(O147*V147)+(T147*V147)+(P147*V147)+(Q147*V147)+(R147*V147)+(U147*V147),(F147*V147)+(G147*V147)+(H147*V147)+(I147*V147)+(J147*V147)+(K147*V147)+(L147*V147)+(M147*V147)+(N147*V147)+(O147*V147)+(T147*V147)+(P147*V147)+(Q147*V147)+(R147*V147)+(U147*V147),"")</f>
      </c>
      <c r="X147" s="100">
        <f>SUM(X141:X146)</f>
        <v>14.1</v>
      </c>
      <c r="Y147" t="s" s="99">
        <f>IF((F147*X147)+(G147*X147)+(H147*X147)+(I147*X147)+(J147*X147)+(K147*X147)+(L147*X147)+(M147*X147)+(N147*X147)+(O147*X147)+(P147*X147)+(Q147*X147)+(R147*X147)+(T147*X147)+(U147*X147),(F147*X147)+(G147*X147)+(H147*X147)+(I147*X147)+(J147*X147)+(K147*X147)+(L147*X147)+(M147*X147)+(N147*X147)+(O147*X147)+(P147*X147)+(S147*X147)+(Q147*X147)+(R147*X147)+(T147*X147)+(U147*X147),"")</f>
      </c>
      <c r="Z147" s="101">
        <v>488.390476190476</v>
      </c>
      <c r="AA147" s="101">
        <f>SUM(Z147*(F147+(F147*0/100)))+SUM(Z147*(G147+(G147*0/100)))+SUM(Z147*(H147+(H147*0/100)))+SUM(Z147*(I147+(I147*0/100)))+SUM(Z147*(K147+(K147*0/100)))+SUM(Z147*(L147+(L147*0/100)))+SUM(Z147*(M147+(M147*0/100)))+SUM(Z147*(N147+(N147*0/100)))+SUM(Z147*(O147+(O147*0/100)))+SUM(Z147*(P147+(P147*0/100)))+SUM(Z147*U147)+SUM(Z147*(Q147+(Q147*0/100)))+SUM(Z147*(R147+(R147*0/100)))+SUM(Z147*(T147+(T147*0/100)))+SUM(Z147*(S147+(S147*0/100)))+SUM(Z147*(J147+(J147*0/100)))</f>
        <v>0</v>
      </c>
      <c r="AB147" s="102"/>
      <c r="AC147" s="103"/>
      <c r="AD147" s="49"/>
      <c r="AE147" s="50"/>
      <c r="AF147" s="98"/>
      <c r="AG147" s="98"/>
      <c r="AH147" s="98"/>
      <c r="AI147" s="98"/>
      <c r="AJ147" s="98"/>
      <c r="AK147" s="98"/>
      <c r="AL147" s="98"/>
      <c r="AM147" s="98"/>
      <c r="AN147" s="98"/>
      <c r="AO147" s="98"/>
      <c r="AP147" s="98"/>
      <c r="AQ147" s="98"/>
      <c r="AR147" s="98"/>
      <c r="AS147" s="98"/>
      <c r="AT147" s="98"/>
      <c r="AU147" s="49"/>
    </row>
    <row r="148" ht="18" customHeight="1">
      <c r="A148" t="s" s="76">
        <v>263</v>
      </c>
      <c r="B148" s="77"/>
      <c r="C148" s="77"/>
      <c r="D148" s="78"/>
      <c r="E148" s="78"/>
      <c r="F148" s="78"/>
      <c r="G148" s="78"/>
      <c r="H148" s="78"/>
      <c r="I148" s="78"/>
      <c r="J148" s="78"/>
      <c r="K148" s="78"/>
      <c r="L148" s="78"/>
      <c r="M148" s="78"/>
      <c r="N148" s="78"/>
      <c r="O148" s="78"/>
      <c r="P148" s="78"/>
      <c r="Q148" s="78"/>
      <c r="R148" s="78"/>
      <c r="S148" s="78"/>
      <c r="T148" s="78"/>
      <c r="U148" s="78"/>
      <c r="V148" s="79"/>
      <c r="W148" s="79"/>
      <c r="X148" s="80"/>
      <c r="Y148" s="78"/>
      <c r="Z148" s="78"/>
      <c r="AA148" s="78"/>
      <c r="AB148" s="81"/>
      <c r="AC148" s="81"/>
      <c r="AD148" s="53"/>
      <c r="AE148" s="50"/>
      <c r="AF148" t="s" s="82">
        <v>48</v>
      </c>
      <c r="AG148" t="s" s="82">
        <v>49</v>
      </c>
      <c r="AH148" t="s" s="82">
        <v>50</v>
      </c>
      <c r="AI148" t="s" s="82">
        <v>51</v>
      </c>
      <c r="AJ148" t="s" s="82">
        <v>52</v>
      </c>
      <c r="AK148" t="s" s="82">
        <v>53</v>
      </c>
      <c r="AL148" t="s" s="82">
        <v>54</v>
      </c>
      <c r="AM148" t="s" s="82">
        <v>55</v>
      </c>
      <c r="AN148" t="s" s="82">
        <v>56</v>
      </c>
      <c r="AO148" t="s" s="82">
        <v>57</v>
      </c>
      <c r="AP148" t="s" s="82">
        <v>58</v>
      </c>
      <c r="AQ148" t="s" s="82">
        <v>59</v>
      </c>
      <c r="AR148" t="s" s="82">
        <v>60</v>
      </c>
      <c r="AS148" t="s" s="82">
        <v>61</v>
      </c>
      <c r="AT148" t="s" s="82">
        <v>62</v>
      </c>
      <c r="AU148" s="49"/>
    </row>
    <row r="149" ht="13.65" customHeight="1">
      <c r="A149" t="s" s="83">
        <v>264</v>
      </c>
      <c r="B149" t="s" s="84">
        <v>64</v>
      </c>
      <c r="C149" t="s" s="85">
        <v>65</v>
      </c>
      <c r="D149" s="108"/>
      <c r="E149" t="s" s="125">
        <v>157</v>
      </c>
      <c r="F149" s="88"/>
      <c r="G149" s="89"/>
      <c r="H149" s="90"/>
      <c r="I149" s="91"/>
      <c r="J149" s="89"/>
      <c r="K149" s="92"/>
      <c r="L149" s="93"/>
      <c r="M149" s="89"/>
      <c r="N149" s="89"/>
      <c r="O149" s="94"/>
      <c r="P149" s="89"/>
      <c r="Q149" s="89"/>
      <c r="R149" s="91"/>
      <c r="S149" s="95"/>
      <c r="T149" s="96"/>
      <c r="U149" s="97"/>
      <c r="V149" s="98">
        <v>1</v>
      </c>
      <c r="W149" t="s" s="99">
        <f>IF((F149*V149)+(G149*V149)+(H149*V149)+(I149*V149)+(J149*V149)+(K149*V149)+(L149*V149)+(M149*V149)+(N149*V149)+(O149*V149)+(T149*V149)+(P149*V149)+(Q149*V149)+(R149*V149)+(U149*V149),(F149*V149)+(G149*V149)+(H149*V149)+(I149*V149)+(J149*V149)+(K149*V149)+(L149*V149)+(M149*V149)+(N149*V149)+(O149*V149)+(T149*V149)+(P149*V149)+(Q149*V149)+(R149*V149)+(U149*V149),"")</f>
      </c>
      <c r="X149" s="100">
        <v>2.008</v>
      </c>
      <c r="Y149" t="s" s="99">
        <f>IF((F149*X149)+(G149*X149)+(H149*X149)+(I149*X149)+(J149*X149)+(K149*X149)+(L149*X149)+(M149*X149)+(N149*X149)+(O149*X149)+(P149*X149)+(Q149*X149)+(R149*X149)+(T149*X149)+(U149*X149),(F149*X149)+(G149*X149)+(H149*X149)+(I149*X149)+(J149*X149)+(K149*X149)+(L149*X149)+(M149*X149)+(N149*X149)+(O149*X149)+(P149*X149)+(S149*X149)+(Q149*X149)+(R149*X149)+(T149*X149)+(U149*X149),"")</f>
      </c>
      <c r="Z149" s="101">
        <v>102.2</v>
      </c>
      <c r="AA149" s="101">
        <f>SUM(Z149*(F149+(F149*0/100)))+SUM(Z149*(G149+(G149*0/100)))+SUM(Z149*(H149+(H149*0/100)))+SUM(Z149*(I149+(I149*0/100)))+SUM(Z149*(K149+(K149*0/100)))+SUM(Z149*(L149+(L149*0/100)))+SUM(Z149*(M149+(M149*0/100)))+SUM(Z149*(N149+(N149*0/100)))+SUM(Z149*(O149+(O149*0/100)))+SUM(Z149*(P149+(P149*0/100)))+SUM(Z149*U149)+SUM(Z149*(Q149+(Q149*0/100)))+SUM(Z149*(R149+(R149*0/100)))+SUM(Z149*(T149+(T149*0/100)))+SUM(Z149*(S149+(S149*0/100)))+SUM(Z149*(J149+(J149*0/100)))</f>
        <v>0</v>
      </c>
      <c r="AB149" s="102"/>
      <c r="AC149" s="103"/>
      <c r="AD149" s="49"/>
      <c r="AE149" s="50"/>
      <c r="AF149" t="s" s="104">
        <f>IF(SUM(F149:U149)*'Cargoleria'!C89,SUM(F149:U149)*'Cargoleria'!C89,"")</f>
      </c>
      <c r="AG149" t="s" s="104">
        <f>IF(SUM(F149:U149)*'Cargoleria'!D89,SUM(F149:U149)*'Cargoleria'!D89,"")</f>
      </c>
      <c r="AH149" t="s" s="104">
        <f>IF(SUM(F149:U149)*'Cargoleria'!E89,SUM(F149:U149)*'Cargoleria'!E89,"")</f>
      </c>
      <c r="AI149" t="s" s="104">
        <f>IF(SUM(F149:U149)*'Cargoleria'!F89,SUM(F149:U149)*'Cargoleria'!F89,"")</f>
      </c>
      <c r="AJ149" t="s" s="104">
        <f>IF(SUM(F149:U149)*'Cargoleria'!G89,SUM(F149:U149)*'Cargoleria'!G89,"")</f>
      </c>
      <c r="AK149" t="s" s="104">
        <f>IF(SUM(F149:U149)*'Cargoleria'!H89,SUM(F149:U149)*'Cargoleria'!H89,"")</f>
      </c>
      <c r="AL149" t="s" s="104">
        <f>IF(SUM(F149:U149)*'Cargoleria'!I89,SUM(F149:U149)*'Cargoleria'!I89,"")</f>
      </c>
      <c r="AM149" t="s" s="104">
        <f>IF(SUM(F149:U149)*'Cargoleria'!J89,SUM(F149:U149)*'Cargoleria'!J89,"")</f>
      </c>
      <c r="AN149" t="s" s="104">
        <f>IF(SUM(F149:U149)*'Cargoleria'!K89,SUM(F149:U149)*'Cargoleria'!K89,"")</f>
      </c>
      <c r="AO149" t="s" s="104">
        <f>IF(SUM(F149:U149)*'Cargoleria'!L89,SUM(F149:U149)*'Cargoleria'!L89,"")</f>
      </c>
      <c r="AP149" t="s" s="104">
        <f>IF(SUM(F149:U149)*'Cargoleria'!M89,SUM(F149:U149)*'Cargoleria'!M89,"")</f>
      </c>
      <c r="AQ149" t="s" s="104">
        <f>IF(SUM(F149:U149)*'Cargoleria'!N89,SUM(F149:U149)*'Cargoleria'!N89,"")</f>
      </c>
      <c r="AR149" t="s" s="104">
        <f>IF(SUM(F149:U149)*'Cargoleria'!O89,SUM(F149:U149)*'Cargoleria'!O89,"")</f>
      </c>
      <c r="AS149" t="s" s="104">
        <f>IF(SUM(F149:U149)*'Cargoleria'!P89,SUM(F149:U149)*'Cargoleria'!P89,"")</f>
      </c>
      <c r="AT149" t="s" s="104">
        <f>IF(SUM(F149:U149)*'Cargoleria'!Q89,SUM(F149:U149)*'Cargoleria'!Q89,"")</f>
      </c>
      <c r="AU149" s="49"/>
    </row>
    <row r="150" ht="13.65" customHeight="1">
      <c r="A150" t="s" s="83">
        <v>265</v>
      </c>
      <c r="B150" t="s" s="84">
        <v>64</v>
      </c>
      <c r="C150" t="s" s="85">
        <v>65</v>
      </c>
      <c r="D150" s="108"/>
      <c r="E150" t="s" s="125">
        <v>157</v>
      </c>
      <c r="F150" s="88"/>
      <c r="G150" s="89"/>
      <c r="H150" s="90"/>
      <c r="I150" s="91"/>
      <c r="J150" s="89"/>
      <c r="K150" s="92"/>
      <c r="L150" s="93"/>
      <c r="M150" s="89"/>
      <c r="N150" s="89"/>
      <c r="O150" s="94"/>
      <c r="P150" s="89"/>
      <c r="Q150" s="89"/>
      <c r="R150" s="91"/>
      <c r="S150" s="95"/>
      <c r="T150" s="96"/>
      <c r="U150" s="97"/>
      <c r="V150" s="98">
        <v>1</v>
      </c>
      <c r="W150" t="s" s="99">
        <f>IF((F150*V150)+(G150*V150)+(H150*V150)+(I150*V150)+(J150*V150)+(K150*V150)+(L150*V150)+(M150*V150)+(N150*V150)+(O150*V150)+(T150*V150)+(P150*V150)+(Q150*V150)+(R150*V150)+(U150*V150),(F150*V150)+(G150*V150)+(H150*V150)+(I150*V150)+(J150*V150)+(K150*V150)+(L150*V150)+(M150*V150)+(N150*V150)+(O150*V150)+(T150*V150)+(P150*V150)+(Q150*V150)+(R150*V150)+(U150*V150),"")</f>
      </c>
      <c r="X150" s="100">
        <v>3.683</v>
      </c>
      <c r="Y150" t="s" s="99">
        <f>IF((F150*X150)+(G150*X150)+(H150*X150)+(I150*X150)+(J150*X150)+(K150*X150)+(L150*X150)+(M150*X150)+(N150*X150)+(O150*X150)+(P150*X150)+(Q150*X150)+(R150*X150)+(T150*X150)+(U150*X150),(F150*X150)+(G150*X150)+(H150*X150)+(I150*X150)+(J150*X150)+(K150*X150)+(L150*X150)+(M150*X150)+(N150*X150)+(O150*X150)+(P150*X150)+(S150*X150)+(Q150*X150)+(R150*X150)+(T150*X150)+(U150*X150),"")</f>
      </c>
      <c r="Z150" s="101">
        <v>182.59</v>
      </c>
      <c r="AA150" s="101">
        <f>SUM(Z150*(F150+(F150*0/100)))+SUM(Z150*(G150+(G150*0/100)))+SUM(Z150*(H150+(H150*0/100)))+SUM(Z150*(I150+(I150*0/100)))+SUM(Z150*(K150+(K150*0/100)))+SUM(Z150*(L150+(L150*0/100)))+SUM(Z150*(M150+(M150*0/100)))+SUM(Z150*(N150+(N150*0/100)))+SUM(Z150*(O150+(O150*0/100)))+SUM(Z150*(P150+(P150*0/100)))+SUM(Z150*U150)+SUM(Z150*(Q150+(Q150*0/100)))+SUM(Z150*(R150+(R150*0/100)))+SUM(Z150*(T150+(T150*0/100)))+SUM(Z150*(S150+(S150*0/100)))+SUM(Z150*(J150+(J150*0/100)))</f>
        <v>0</v>
      </c>
      <c r="AB150" s="102"/>
      <c r="AC150" s="103"/>
      <c r="AD150" s="49"/>
      <c r="AE150" s="50"/>
      <c r="AF150" t="s" s="104">
        <f>IF(SUM(F150:U150)*'Cargoleria'!C90,SUM(F150:U150)*'Cargoleria'!C90,"")</f>
      </c>
      <c r="AG150" t="s" s="104">
        <f>IF(SUM(F150:U150)*'Cargoleria'!D90,SUM(F150:U150)*'Cargoleria'!D90,"")</f>
      </c>
      <c r="AH150" t="s" s="104">
        <f>IF(SUM(F150:U150)*'Cargoleria'!E90,SUM(F150:U150)*'Cargoleria'!E90,"")</f>
      </c>
      <c r="AI150" t="s" s="104">
        <f>IF(SUM(F150:U150)*'Cargoleria'!F90,SUM(F150:U150)*'Cargoleria'!F90,"")</f>
      </c>
      <c r="AJ150" t="s" s="104">
        <f>IF(SUM(F150:U150)*'Cargoleria'!G90,SUM(F150:U150)*'Cargoleria'!G90,"")</f>
      </c>
      <c r="AK150" t="s" s="104">
        <f>IF(SUM(F150:U150)*'Cargoleria'!H90,SUM(F150:U150)*'Cargoleria'!H90,"")</f>
      </c>
      <c r="AL150" t="s" s="104">
        <f>IF(SUM(F150:U150)*'Cargoleria'!I90,SUM(F150:U150)*'Cargoleria'!I90,"")</f>
      </c>
      <c r="AM150" t="s" s="104">
        <f>IF(SUM(F150:U150)*'Cargoleria'!J90,SUM(F150:U150)*'Cargoleria'!J90,"")</f>
      </c>
      <c r="AN150" t="s" s="104">
        <f>IF(SUM(F150:U150)*'Cargoleria'!K90,SUM(F150:U150)*'Cargoleria'!K90,"")</f>
      </c>
      <c r="AO150" t="s" s="104">
        <f>IF(SUM(F150:U150)*'Cargoleria'!L90,SUM(F150:U150)*'Cargoleria'!L90,"")</f>
      </c>
      <c r="AP150" t="s" s="104">
        <f>IF(SUM(F150:U150)*'Cargoleria'!M90,SUM(F150:U150)*'Cargoleria'!M90,"")</f>
      </c>
      <c r="AQ150" t="s" s="104">
        <f>IF(SUM(F150:U150)*'Cargoleria'!N90,SUM(F150:U150)*'Cargoleria'!N90,"")</f>
      </c>
      <c r="AR150" t="s" s="104">
        <f>IF(SUM(F150:U150)*'Cargoleria'!O90,SUM(F150:U150)*'Cargoleria'!O90,"")</f>
      </c>
      <c r="AS150" t="s" s="104">
        <f>IF(SUM(F150:U150)*'Cargoleria'!P90,SUM(F150:U150)*'Cargoleria'!P90,"")</f>
      </c>
      <c r="AT150" t="s" s="104">
        <f>IF(SUM(F150:U150)*'Cargoleria'!Q90,SUM(F150:U150)*'Cargoleria'!Q90,"")</f>
      </c>
      <c r="AU150" s="49"/>
    </row>
    <row r="151" ht="13.65" customHeight="1">
      <c r="A151" t="s" s="83">
        <v>266</v>
      </c>
      <c r="B151" t="s" s="84">
        <v>64</v>
      </c>
      <c r="C151" t="s" s="85">
        <v>65</v>
      </c>
      <c r="D151" s="108"/>
      <c r="E151" t="s" s="125">
        <v>155</v>
      </c>
      <c r="F151" s="88"/>
      <c r="G151" s="89"/>
      <c r="H151" s="90"/>
      <c r="I151" s="91"/>
      <c r="J151" s="89"/>
      <c r="K151" s="92"/>
      <c r="L151" s="93"/>
      <c r="M151" s="89"/>
      <c r="N151" s="89"/>
      <c r="O151" s="94"/>
      <c r="P151" s="89"/>
      <c r="Q151" s="89"/>
      <c r="R151" s="91"/>
      <c r="S151" s="95"/>
      <c r="T151" s="96"/>
      <c r="U151" s="97"/>
      <c r="V151" s="98">
        <v>5</v>
      </c>
      <c r="W151" t="s" s="99">
        <f>IF((F151*V151)+(G151*V151)+(H151*V151)+(I151*V151)+(J151*V151)+(K151*V151)+(L151*V151)+(M151*V151)+(N151*V151)+(O151*V151)+(T151*V151)+(P151*V151)+(Q151*V151)+(R151*V151)+(U151*V151),(F151*V151)+(G151*V151)+(H151*V151)+(I151*V151)+(J151*V151)+(K151*V151)+(L151*V151)+(M151*V151)+(N151*V151)+(O151*V151)+(T151*V151)+(P151*V151)+(Q151*V151)+(R151*V151)+(U151*V151),"")</f>
      </c>
      <c r="X151" s="100">
        <v>3.383</v>
      </c>
      <c r="Y151" t="s" s="99">
        <f>IF((F151*X151)+(G151*X151)+(H151*X151)+(I151*X151)+(J151*X151)+(K151*X151)+(L151*X151)+(M151*X151)+(N151*X151)+(O151*X151)+(P151*X151)+(Q151*X151)+(R151*X151)+(T151*X151)+(U151*X151),(F151*X151)+(G151*X151)+(H151*X151)+(I151*X151)+(J151*X151)+(K151*X151)+(L151*X151)+(M151*X151)+(N151*X151)+(O151*X151)+(P151*X151)+(S151*X151)+(Q151*X151)+(R151*X151)+(T151*X151)+(U151*X151),"")</f>
      </c>
      <c r="Z151" s="101">
        <v>222.114285714286</v>
      </c>
      <c r="AA151" s="101">
        <f>SUM(Z151*(F151+(F151*0/100)))+SUM(Z151*(G151+(G151*0/100)))+SUM(Z151*(H151+(H151*0/100)))+SUM(Z151*(I151+(I151*0/100)))+SUM(Z151*(K151+(K151*0/100)))+SUM(Z151*(L151+(L151*0/100)))+SUM(Z151*(M151+(M151*0/100)))+SUM(Z151*(N151+(N151*0/100)))+SUM(Z151*(O151+(O151*0/100)))+SUM(Z151*(P151+(P151*0/100)))+SUM(Z151*U151)+SUM(Z151*(Q151+(Q151*0/100)))+SUM(Z151*(R151+(R151*0/100)))+SUM(Z151*(T151+(T151*0/100)))+SUM(Z151*(S151+(S151*0/100)))+SUM(Z151*(J151+(J151*0/100)))</f>
        <v>0</v>
      </c>
      <c r="AB151" s="102"/>
      <c r="AC151" s="103"/>
      <c r="AD151" s="49"/>
      <c r="AE151" s="50"/>
      <c r="AF151" t="s" s="104">
        <f>IF(SUM(F151:U151)*'Cargoleria'!C91,SUM(F151:U151)*'Cargoleria'!C91,"")</f>
      </c>
      <c r="AG151" t="s" s="104">
        <f>IF(SUM(F151:U151)*'Cargoleria'!D91,SUM(F151:U151)*'Cargoleria'!D91,"")</f>
      </c>
      <c r="AH151" t="s" s="104">
        <f>IF(SUM(F151:U151)*'Cargoleria'!E91,SUM(F151:U151)*'Cargoleria'!E91,"")</f>
      </c>
      <c r="AI151" t="s" s="104">
        <f>IF(SUM(F151:U151)*'Cargoleria'!F91,SUM(F151:U151)*'Cargoleria'!F91,"")</f>
      </c>
      <c r="AJ151" t="s" s="104">
        <f>IF(SUM(F151:U151)*'Cargoleria'!G91,SUM(F151:U151)*'Cargoleria'!G91,"")</f>
      </c>
      <c r="AK151" t="s" s="104">
        <f>IF(SUM(F151:U151)*'Cargoleria'!H91,SUM(F151:U151)*'Cargoleria'!H91,"")</f>
      </c>
      <c r="AL151" t="s" s="104">
        <f>IF(SUM(F151:U151)*'Cargoleria'!I91,SUM(F151:U151)*'Cargoleria'!I91,"")</f>
      </c>
      <c r="AM151" t="s" s="104">
        <f>IF(SUM(F151:U151)*'Cargoleria'!J91,SUM(F151:U151)*'Cargoleria'!J91,"")</f>
      </c>
      <c r="AN151" t="s" s="104">
        <f>IF(SUM(F151:U151)*'Cargoleria'!K91,SUM(F151:U151)*'Cargoleria'!K91,"")</f>
      </c>
      <c r="AO151" t="s" s="104">
        <f>IF(SUM(F151:U151)*'Cargoleria'!L91,SUM(F151:U151)*'Cargoleria'!L91,"")</f>
      </c>
      <c r="AP151" t="s" s="104">
        <f>IF(SUM(F151:U151)*'Cargoleria'!M91,SUM(F151:U151)*'Cargoleria'!M91,"")</f>
      </c>
      <c r="AQ151" t="s" s="104">
        <f>IF(SUM(F151:U151)*'Cargoleria'!N91,SUM(F151:U151)*'Cargoleria'!N91,"")</f>
      </c>
      <c r="AR151" t="s" s="104">
        <f>IF(SUM(F151:U151)*'Cargoleria'!O91,SUM(F151:U151)*'Cargoleria'!O91,"")</f>
      </c>
      <c r="AS151" t="s" s="104">
        <f>IF(SUM(F151:U151)*'Cargoleria'!P91,SUM(F151:U151)*'Cargoleria'!P91,"")</f>
      </c>
      <c r="AT151" t="s" s="104">
        <f>IF(SUM(F151:U151)*'Cargoleria'!Q91,SUM(F151:U151)*'Cargoleria'!Q91,"")</f>
      </c>
      <c r="AU151" s="49"/>
    </row>
    <row r="152" ht="13.65" customHeight="1">
      <c r="A152" t="s" s="83">
        <v>267</v>
      </c>
      <c r="B152" t="s" s="84">
        <v>64</v>
      </c>
      <c r="C152" t="s" s="85">
        <v>65</v>
      </c>
      <c r="D152" s="108"/>
      <c r="E152" t="s" s="125">
        <v>155</v>
      </c>
      <c r="F152" s="88"/>
      <c r="G152" s="89"/>
      <c r="H152" s="90"/>
      <c r="I152" s="91"/>
      <c r="J152" s="89"/>
      <c r="K152" s="92"/>
      <c r="L152" s="93"/>
      <c r="M152" s="89"/>
      <c r="N152" s="89"/>
      <c r="O152" s="94"/>
      <c r="P152" s="89"/>
      <c r="Q152" s="89"/>
      <c r="R152" s="91"/>
      <c r="S152" s="95"/>
      <c r="T152" s="96"/>
      <c r="U152" s="97"/>
      <c r="V152" s="98">
        <v>5</v>
      </c>
      <c r="W152" t="s" s="99">
        <f>IF((F152*V152)+(G152*V152)+(H152*V152)+(I152*V152)+(J152*V152)+(K152*V152)+(L152*V152)+(M152*V152)+(N152*V152)+(O152*V152)+(T152*V152)+(P152*V152)+(Q152*V152)+(R152*V152)+(U152*V152),(F152*V152)+(G152*V152)+(H152*V152)+(I152*V152)+(J152*V152)+(K152*V152)+(L152*V152)+(M152*V152)+(N152*V152)+(O152*V152)+(T152*V152)+(P152*V152)+(Q152*V152)+(R152*V152)+(U152*V152),"")</f>
      </c>
      <c r="X152" s="100">
        <v>9.851000000000001</v>
      </c>
      <c r="Y152" t="s" s="99">
        <f>IF((F152*X152)+(G152*X152)+(H152*X152)+(I152*X152)+(J152*X152)+(K152*X152)+(L152*X152)+(M152*X152)+(N152*X152)+(O152*X152)+(P152*X152)+(Q152*X152)+(R152*X152)+(T152*X152)+(U152*X152),(F152*X152)+(G152*X152)+(H152*X152)+(I152*X152)+(J152*X152)+(K152*X152)+(L152*X152)+(M152*X152)+(N152*X152)+(O152*X152)+(P152*X152)+(S152*X152)+(Q152*X152)+(R152*X152)+(T152*X152)+(U152*X152),"")</f>
      </c>
      <c r="Z152" s="101">
        <v>325.05</v>
      </c>
      <c r="AA152" s="101">
        <f>SUM(Z152*(F152+(F152*0/100)))+SUM(Z152*(G152+(G152*0/100)))+SUM(Z152*(H152+(H152*0/100)))+SUM(Z152*(I152+(I152*0/100)))+SUM(Z152*(K152+(K152*0/100)))+SUM(Z152*(L152+(L152*0/100)))+SUM(Z152*(M152+(M152*0/100)))+SUM(Z152*(N152+(N152*0/100)))+SUM(Z152*(O152+(O152*0/100)))+SUM(Z152*(P152+(P152*0/100)))+SUM(Z152*U152)+SUM(Z152*(Q152+(Q152*0/100)))+SUM(Z152*(R152+(R152*0/100)))+SUM(Z152*(T152+(T152*0/100)))+SUM(Z152*(S152+(S152*0/100)))+SUM(Z152*(J152+(J152*0/100)))</f>
        <v>0</v>
      </c>
      <c r="AB152" s="102"/>
      <c r="AC152" s="103"/>
      <c r="AD152" s="49"/>
      <c r="AE152" s="50"/>
      <c r="AF152" t="s" s="104">
        <f>IF(SUM(F152:U152)*'Cargoleria'!C92,SUM(F152:U152)*'Cargoleria'!C92,"")</f>
      </c>
      <c r="AG152" t="s" s="104">
        <f>IF(SUM(F152:U152)*'Cargoleria'!D92,SUM(F152:U152)*'Cargoleria'!D92,"")</f>
      </c>
      <c r="AH152" t="s" s="104">
        <f>IF(SUM(F152:U152)*'Cargoleria'!E92,SUM(F152:U152)*'Cargoleria'!E92,"")</f>
      </c>
      <c r="AI152" t="s" s="104">
        <f>IF(SUM(F152:U152)*'Cargoleria'!F92,SUM(F152:U152)*'Cargoleria'!F92,"")</f>
      </c>
      <c r="AJ152" t="s" s="104">
        <f>IF(SUM(F152:U152)*'Cargoleria'!G92,SUM(F152:U152)*'Cargoleria'!G92,"")</f>
      </c>
      <c r="AK152" t="s" s="104">
        <f>IF(SUM(F152:U152)*'Cargoleria'!H92,SUM(F152:U152)*'Cargoleria'!H92,"")</f>
      </c>
      <c r="AL152" t="s" s="104">
        <f>IF(SUM(F152:U152)*'Cargoleria'!I92,SUM(F152:U152)*'Cargoleria'!I92,"")</f>
      </c>
      <c r="AM152" t="s" s="104">
        <f>IF(SUM(F152:U152)*'Cargoleria'!J92,SUM(F152:U152)*'Cargoleria'!J92,"")</f>
      </c>
      <c r="AN152" t="s" s="104">
        <f>IF(SUM(F152:U152)*'Cargoleria'!K92,SUM(F152:U152)*'Cargoleria'!K92,"")</f>
      </c>
      <c r="AO152" t="s" s="104">
        <f>IF(SUM(F152:U152)*'Cargoleria'!L92,SUM(F152:U152)*'Cargoleria'!L92,"")</f>
      </c>
      <c r="AP152" t="s" s="104">
        <f>IF(SUM(F152:U152)*'Cargoleria'!M92,SUM(F152:U152)*'Cargoleria'!M92,"")</f>
      </c>
      <c r="AQ152" t="s" s="104">
        <f>IF(SUM(F152:U152)*'Cargoleria'!N92,SUM(F152:U152)*'Cargoleria'!N92,"")</f>
      </c>
      <c r="AR152" t="s" s="104">
        <f>IF(SUM(F152:U152)*'Cargoleria'!O92,SUM(F152:U152)*'Cargoleria'!O92,"")</f>
      </c>
      <c r="AS152" t="s" s="104">
        <f>IF(SUM(F152:U152)*'Cargoleria'!P92,SUM(F152:U152)*'Cargoleria'!P92,"")</f>
      </c>
      <c r="AT152" t="s" s="104">
        <f>IF(SUM(F152:U152)*'Cargoleria'!Q92,SUM(F152:U152)*'Cargoleria'!Q92,"")</f>
      </c>
      <c r="AU152" s="49"/>
    </row>
    <row r="153" ht="13.65" customHeight="1">
      <c r="A153" t="s" s="83">
        <v>268</v>
      </c>
      <c r="B153" t="s" s="84">
        <v>64</v>
      </c>
      <c r="C153" t="s" s="85">
        <v>65</v>
      </c>
      <c r="D153" s="108"/>
      <c r="E153" t="s" s="125">
        <v>155</v>
      </c>
      <c r="F153" s="88"/>
      <c r="G153" s="89"/>
      <c r="H153" s="90"/>
      <c r="I153" s="91"/>
      <c r="J153" s="89"/>
      <c r="K153" s="92"/>
      <c r="L153" s="93"/>
      <c r="M153" s="89"/>
      <c r="N153" s="89"/>
      <c r="O153" s="94"/>
      <c r="P153" s="89"/>
      <c r="Q153" s="89"/>
      <c r="R153" s="91"/>
      <c r="S153" s="95"/>
      <c r="T153" s="96"/>
      <c r="U153" s="97"/>
      <c r="V153" s="98">
        <v>5</v>
      </c>
      <c r="W153" t="s" s="99">
        <f>IF((F153*V153)+(G153*V153)+(H153*V153)+(I153*V153)+(J153*V153)+(K153*V153)+(L153*V153)+(M153*V153)+(N153*V153)+(O153*V153)+(T153*V153)+(P153*V153)+(Q153*V153)+(R153*V153)+(U153*V153),(F153*V153)+(G153*V153)+(H153*V153)+(I153*V153)+(J153*V153)+(K153*V153)+(L153*V153)+(M153*V153)+(N153*V153)+(O153*V153)+(T153*V153)+(P153*V153)+(Q153*V153)+(R153*V153)+(U153*V153),"")</f>
      </c>
      <c r="X153" s="100">
        <v>1.52</v>
      </c>
      <c r="Y153" t="s" s="99">
        <f>IF((F153*X153)+(G153*X153)+(H153*X153)+(I153*X153)+(J153*X153)+(K153*X153)+(L153*X153)+(M153*X153)+(N153*X153)+(O153*X153)+(P153*X153)+(Q153*X153)+(R153*X153)+(T153*X153)+(U153*X153),(F153*X153)+(G153*X153)+(H153*X153)+(I153*X153)+(J153*X153)+(K153*X153)+(L153*X153)+(M153*X153)+(N153*X153)+(O153*X153)+(P153*X153)+(S153*X153)+(Q153*X153)+(R153*X153)+(T153*X153)+(U153*X153),"")</f>
      </c>
      <c r="Z153" s="101">
        <v>75.7742857142857</v>
      </c>
      <c r="AA153" s="101">
        <f>SUM(Z153*(F153+(F153*0/100)))+SUM(Z153*(G153+(G153*0/100)))+SUM(Z153*(H153+(H153*0/100)))+SUM(Z153*(I153+(I153*0/100)))+SUM(Z153*(K153+(K153*0/100)))+SUM(Z153*(L153+(L153*0/100)))+SUM(Z153*(M153+(M153*0/100)))+SUM(Z153*(N153+(N153*0/100)))+SUM(Z153*(O153+(O153*0/100)))+SUM(Z153*(P153+(P153*0/100)))+SUM(Z153*U153)+SUM(Z153*(Q153+(Q153*0/100)))+SUM(Z153*(R153+(R153*0/100)))+SUM(Z153*(T153+(T153*0/100)))+SUM(Z153*(S153+(S153*0/100)))+SUM(Z153*(J153+(J153*0/100)))</f>
        <v>0</v>
      </c>
      <c r="AB153" s="102"/>
      <c r="AC153" s="103"/>
      <c r="AD153" s="49"/>
      <c r="AE153" s="50"/>
      <c r="AF153" t="s" s="104">
        <f>IF(SUM(F153:U153)*'Cargoleria'!C93,SUM(F153:U153)*'Cargoleria'!C93,"")</f>
      </c>
      <c r="AG153" t="s" s="104">
        <f>IF(SUM(F153:U153)*'Cargoleria'!D93,SUM(F153:U153)*'Cargoleria'!D93,"")</f>
      </c>
      <c r="AH153" t="s" s="104">
        <f>IF(SUM(F153:U153)*'Cargoleria'!E93,SUM(F153:U153)*'Cargoleria'!E93,"")</f>
      </c>
      <c r="AI153" t="s" s="104">
        <f>IF(SUM(F153:U153)*'Cargoleria'!F93,SUM(F153:U153)*'Cargoleria'!F93,"")</f>
      </c>
      <c r="AJ153" t="s" s="104">
        <f>IF(SUM(F153:U153)*'Cargoleria'!G93,SUM(F153:U153)*'Cargoleria'!G93,"")</f>
      </c>
      <c r="AK153" t="s" s="104">
        <f>IF(SUM(F153:U153)*'Cargoleria'!H93,SUM(F153:U153)*'Cargoleria'!H93,"")</f>
      </c>
      <c r="AL153" t="s" s="104">
        <f>IF(SUM(F153:U153)*'Cargoleria'!I93,SUM(F153:U153)*'Cargoleria'!I93,"")</f>
      </c>
      <c r="AM153" t="s" s="104">
        <f>IF(SUM(F153:U153)*'Cargoleria'!J93,SUM(F153:U153)*'Cargoleria'!J93,"")</f>
      </c>
      <c r="AN153" t="s" s="104">
        <f>IF(SUM(F153:U153)*'Cargoleria'!K93,SUM(F153:U153)*'Cargoleria'!K93,"")</f>
      </c>
      <c r="AO153" t="s" s="104">
        <f>IF(SUM(F153:U153)*'Cargoleria'!L93,SUM(F153:U153)*'Cargoleria'!L93,"")</f>
      </c>
      <c r="AP153" t="s" s="104">
        <f>IF(SUM(F153:U153)*'Cargoleria'!M93,SUM(F153:U153)*'Cargoleria'!M93,"")</f>
      </c>
      <c r="AQ153" t="s" s="104">
        <f>IF(SUM(F153:U153)*'Cargoleria'!N93,SUM(F153:U153)*'Cargoleria'!N93,"")</f>
      </c>
      <c r="AR153" t="s" s="104">
        <f>IF(SUM(F153:U153)*'Cargoleria'!O93,SUM(F153:U153)*'Cargoleria'!O93,"")</f>
      </c>
      <c r="AS153" t="s" s="104">
        <f>IF(SUM(F153:U153)*'Cargoleria'!P93,SUM(F153:U153)*'Cargoleria'!P93,"")</f>
      </c>
      <c r="AT153" t="s" s="104">
        <f>IF(SUM(F153:U153)*'Cargoleria'!Q93,SUM(F153:U153)*'Cargoleria'!Q93,"")</f>
      </c>
      <c r="AU153" s="49"/>
    </row>
    <row r="154" ht="13.65" customHeight="1">
      <c r="A154" t="s" s="83">
        <v>269</v>
      </c>
      <c r="B154" t="s" s="84">
        <v>64</v>
      </c>
      <c r="C154" t="s" s="85">
        <v>65</v>
      </c>
      <c r="D154" s="108"/>
      <c r="E154" t="s" s="125">
        <v>270</v>
      </c>
      <c r="F154" s="88"/>
      <c r="G154" s="89"/>
      <c r="H154" s="90"/>
      <c r="I154" s="91"/>
      <c r="J154" s="89"/>
      <c r="K154" s="92"/>
      <c r="L154" s="93"/>
      <c r="M154" s="89"/>
      <c r="N154" s="89"/>
      <c r="O154" s="94"/>
      <c r="P154" s="89"/>
      <c r="Q154" s="89"/>
      <c r="R154" s="91"/>
      <c r="S154" s="95"/>
      <c r="T154" s="96"/>
      <c r="U154" s="97"/>
      <c r="V154" s="98">
        <v>10</v>
      </c>
      <c r="W154" t="s" s="99">
        <f>IF((F154*V154)+(G154*V154)+(H154*V154)+(I154*V154)+(J154*V154)+(K154*V154)+(L154*V154)+(M154*V154)+(N154*V154)+(O154*V154)+(T154*V154)+(P154*V154)+(Q154*V154)+(R154*V154)+(U154*V154),(F154*V154)+(G154*V154)+(H154*V154)+(I154*V154)+(J154*V154)+(K154*V154)+(L154*V154)+(M154*V154)+(N154*V154)+(O154*V154)+(T154*V154)+(P154*V154)+(Q154*V154)+(R154*V154)+(U154*V154),"")</f>
      </c>
      <c r="X154" s="100">
        <v>1.883</v>
      </c>
      <c r="Y154" t="s" s="99">
        <f>IF((F154*X154)+(G154*X154)+(H154*X154)+(I154*X154)+(J154*X154)+(K154*X154)+(L154*X154)+(M154*X154)+(N154*X154)+(O154*X154)+(P154*X154)+(Q154*X154)+(R154*X154)+(T154*X154)+(U154*X154),(F154*X154)+(G154*X154)+(H154*X154)+(I154*X154)+(J154*X154)+(K154*X154)+(L154*X154)+(M154*X154)+(N154*X154)+(O154*X154)+(P154*X154)+(S154*X154)+(Q154*X154)+(R154*X154)+(T154*X154)+(U154*X154),"")</f>
      </c>
      <c r="Z154" s="101">
        <v>98.6857142857143</v>
      </c>
      <c r="AA154" s="101">
        <f>SUM(Z154*(F154+(F154*0/100)))+SUM(Z154*(G154+(G154*0/100)))+SUM(Z154*(H154+(H154*0/100)))+SUM(Z154*(I154+(I154*0/100)))+SUM(Z154*(K154+(K154*0/100)))+SUM(Z154*(L154+(L154*0/100)))+SUM(Z154*(M154+(M154*0/100)))+SUM(Z154*(N154+(N154*0/100)))+SUM(Z154*(O154+(O154*0/100)))+SUM(Z154*(P154+(P154*0/100)))+SUM(Z154*U154)+SUM(Z154*(Q154+(Q154*0/100)))+SUM(Z154*(R154+(R154*0/100)))+SUM(Z154*(T154+(T154*0/100)))+SUM(Z154*(S154+(S154*0/100)))+SUM(Z154*(J154+(J154*0/100)))</f>
        <v>0</v>
      </c>
      <c r="AB154" s="102"/>
      <c r="AC154" s="103"/>
      <c r="AD154" s="49"/>
      <c r="AE154" s="50"/>
      <c r="AF154" t="s" s="104">
        <f>IF(SUM(F154:U154)*'Cargoleria'!C94,SUM(F154:U154)*'Cargoleria'!C94,"")</f>
      </c>
      <c r="AG154" t="s" s="104">
        <f>IF(SUM(F154:U154)*'Cargoleria'!D94,SUM(F154:U154)*'Cargoleria'!D94,"")</f>
      </c>
      <c r="AH154" t="s" s="104">
        <f>IF(SUM(F154:U154)*'Cargoleria'!E94,SUM(F154:U154)*'Cargoleria'!E94,"")</f>
      </c>
      <c r="AI154" t="s" s="104">
        <f>IF(SUM(F154:U154)*'Cargoleria'!F94,SUM(F154:U154)*'Cargoleria'!F94,"")</f>
      </c>
      <c r="AJ154" t="s" s="104">
        <f>IF(SUM(F154:U154)*'Cargoleria'!G94,SUM(F154:U154)*'Cargoleria'!G94,"")</f>
      </c>
      <c r="AK154" t="s" s="104">
        <f>IF(SUM(F154:U154)*'Cargoleria'!H94,SUM(F154:U154)*'Cargoleria'!H94,"")</f>
      </c>
      <c r="AL154" t="s" s="104">
        <f>IF(SUM(F154:U154)*'Cargoleria'!I94,SUM(F154:U154)*'Cargoleria'!I94,"")</f>
      </c>
      <c r="AM154" t="s" s="104">
        <f>IF(SUM(F154:U154)*'Cargoleria'!J94,SUM(F154:U154)*'Cargoleria'!J94,"")</f>
      </c>
      <c r="AN154" t="s" s="104">
        <f>IF(SUM(F154:U154)*'Cargoleria'!K94,SUM(F154:U154)*'Cargoleria'!K94,"")</f>
      </c>
      <c r="AO154" t="s" s="104">
        <f>IF(SUM(F154:U154)*'Cargoleria'!L94,SUM(F154:U154)*'Cargoleria'!L94,"")</f>
      </c>
      <c r="AP154" t="s" s="104">
        <f>IF(SUM(F154:U154)*'Cargoleria'!M94,SUM(F154:U154)*'Cargoleria'!M94,"")</f>
      </c>
      <c r="AQ154" t="s" s="104">
        <f>IF(SUM(F154:U154)*'Cargoleria'!N94,SUM(F154:U154)*'Cargoleria'!N94,"")</f>
      </c>
      <c r="AR154" t="s" s="104">
        <f>IF(SUM(F154:U154)*'Cargoleria'!O94,SUM(F154:U154)*'Cargoleria'!O94,"")</f>
      </c>
      <c r="AS154" t="s" s="104">
        <f>IF(SUM(F154:U154)*'Cargoleria'!P94,SUM(F154:U154)*'Cargoleria'!P94,"")</f>
      </c>
      <c r="AT154" t="s" s="104">
        <f>IF(SUM(F154:U154)*'Cargoleria'!Q94,SUM(F154:U154)*'Cargoleria'!Q94,"")</f>
      </c>
      <c r="AU154" s="49"/>
    </row>
    <row r="155" ht="13.65" customHeight="1">
      <c r="A155" t="s" s="83">
        <v>271</v>
      </c>
      <c r="B155" t="s" s="84">
        <v>64</v>
      </c>
      <c r="C155" t="s" s="85">
        <v>65</v>
      </c>
      <c r="D155" s="108"/>
      <c r="E155" t="s" s="125">
        <v>155</v>
      </c>
      <c r="F155" s="88"/>
      <c r="G155" s="89"/>
      <c r="H155" s="90"/>
      <c r="I155" s="91"/>
      <c r="J155" s="89"/>
      <c r="K155" s="92"/>
      <c r="L155" s="93"/>
      <c r="M155" s="89"/>
      <c r="N155" s="89"/>
      <c r="O155" s="94"/>
      <c r="P155" s="89"/>
      <c r="Q155" s="89"/>
      <c r="R155" s="91"/>
      <c r="S155" s="95"/>
      <c r="T155" s="96"/>
      <c r="U155" s="97"/>
      <c r="V155" s="98">
        <v>5</v>
      </c>
      <c r="W155" t="s" s="99">
        <f>IF((F155*V155)+(G155*V155)+(H155*V155)+(I155*V155)+(J155*V155)+(K155*V155)+(L155*V155)+(M155*V155)+(N155*V155)+(O155*V155)+(T155*V155)+(P155*V155)+(Q155*V155)+(R155*V155)+(U155*V155),(F155*V155)+(G155*V155)+(H155*V155)+(I155*V155)+(J155*V155)+(K155*V155)+(L155*V155)+(M155*V155)+(N155*V155)+(O155*V155)+(T155*V155)+(P155*V155)+(Q155*V155)+(R155*V155)+(U155*V155),"")</f>
      </c>
      <c r="X155" s="100">
        <v>1.894</v>
      </c>
      <c r="Y155" t="s" s="99">
        <f>IF((F155*X155)+(G155*X155)+(H155*X155)+(I155*X155)+(J155*X155)+(K155*X155)+(L155*X155)+(M155*X155)+(N155*X155)+(O155*X155)+(P155*X155)+(Q155*X155)+(R155*X155)+(T155*X155)+(U155*X155),(F155*X155)+(G155*X155)+(H155*X155)+(I155*X155)+(J155*X155)+(K155*X155)+(L155*X155)+(M155*X155)+(N155*X155)+(O155*X155)+(P155*X155)+(S155*X155)+(Q155*X155)+(R155*X155)+(T155*X155)+(U155*X155),"")</f>
      </c>
      <c r="Z155" s="101">
        <v>92.94285714285721</v>
      </c>
      <c r="AA155" s="101">
        <f>SUM(Z155*(F155+(F155*0/100)))+SUM(Z155*(G155+(G155*0/100)))+SUM(Z155*(H155+(H155*0/100)))+SUM(Z155*(I155+(I155*0/100)))+SUM(Z155*(K155+(K155*0/100)))+SUM(Z155*(L155+(L155*0/100)))+SUM(Z155*(M155+(M155*0/100)))+SUM(Z155*(N155+(N155*0/100)))+SUM(Z155*(O155+(O155*0/100)))+SUM(Z155*(P155+(P155*0/100)))+SUM(Z155*U155)+SUM(Z155*(Q155+(Q155*0/100)))+SUM(Z155*(R155+(R155*0/100)))+SUM(Z155*(T155+(T155*0/100)))+SUM(Z155*(S155+(S155*0/100)))+SUM(Z155*(J155+(J155*0/100)))</f>
        <v>0</v>
      </c>
      <c r="AB155" s="102"/>
      <c r="AC155" s="103"/>
      <c r="AD155" s="49"/>
      <c r="AE155" s="50"/>
      <c r="AF155" t="s" s="104">
        <f>IF(SUM(F155:U155)*'Cargoleria'!C95,SUM(F155:U155)*'Cargoleria'!C95,"")</f>
      </c>
      <c r="AG155" t="s" s="104">
        <f>IF(SUM(F155:U155)*'Cargoleria'!D95,SUM(F155:U155)*'Cargoleria'!D95,"")</f>
      </c>
      <c r="AH155" t="s" s="104">
        <f>IF(SUM(F155:U155)*'Cargoleria'!E95,SUM(F155:U155)*'Cargoleria'!E95,"")</f>
      </c>
      <c r="AI155" t="s" s="104">
        <f>IF(SUM(F155:U155)*'Cargoleria'!F95,SUM(F155:U155)*'Cargoleria'!F95,"")</f>
      </c>
      <c r="AJ155" t="s" s="104">
        <f>IF(SUM(F155:U155)*'Cargoleria'!G95,SUM(F155:U155)*'Cargoleria'!G95,"")</f>
      </c>
      <c r="AK155" t="s" s="104">
        <f>IF(SUM(F155:U155)*'Cargoleria'!H95,SUM(F155:U155)*'Cargoleria'!H95,"")</f>
      </c>
      <c r="AL155" t="s" s="104">
        <f>IF(SUM(F155:U155)*'Cargoleria'!I95,SUM(F155:U155)*'Cargoleria'!I95,"")</f>
      </c>
      <c r="AM155" t="s" s="104">
        <f>IF(SUM(F155:U155)*'Cargoleria'!J95,SUM(F155:U155)*'Cargoleria'!J95,"")</f>
      </c>
      <c r="AN155" t="s" s="104">
        <f>IF(SUM(F155:U155)*'Cargoleria'!K95,SUM(F155:U155)*'Cargoleria'!K95,"")</f>
      </c>
      <c r="AO155" t="s" s="104">
        <f>IF(SUM(F155:U155)*'Cargoleria'!L95,SUM(F155:U155)*'Cargoleria'!L95,"")</f>
      </c>
      <c r="AP155" t="s" s="104">
        <f>IF(SUM(F155:U155)*'Cargoleria'!M95,SUM(F155:U155)*'Cargoleria'!M95,"")</f>
      </c>
      <c r="AQ155" t="s" s="104">
        <f>IF(SUM(F155:U155)*'Cargoleria'!N95,SUM(F155:U155)*'Cargoleria'!N95,"")</f>
      </c>
      <c r="AR155" t="s" s="104">
        <f>IF(SUM(F155:U155)*'Cargoleria'!O95,SUM(F155:U155)*'Cargoleria'!O95,"")</f>
      </c>
      <c r="AS155" t="s" s="104">
        <f>IF(SUM(F155:U155)*'Cargoleria'!P95,SUM(F155:U155)*'Cargoleria'!P95,"")</f>
      </c>
      <c r="AT155" t="s" s="104">
        <f>IF(SUM(F155:U155)*'Cargoleria'!Q95,SUM(F155:U155)*'Cargoleria'!Q95,"")</f>
      </c>
      <c r="AU155" s="49"/>
    </row>
    <row r="156" ht="13.65" customHeight="1">
      <c r="A156" t="s" s="83">
        <v>272</v>
      </c>
      <c r="B156" t="s" s="84">
        <v>64</v>
      </c>
      <c r="C156" t="s" s="85">
        <v>65</v>
      </c>
      <c r="D156" s="108"/>
      <c r="E156" t="s" s="125">
        <v>157</v>
      </c>
      <c r="F156" s="88"/>
      <c r="G156" s="89"/>
      <c r="H156" s="90"/>
      <c r="I156" s="91"/>
      <c r="J156" s="89"/>
      <c r="K156" s="92"/>
      <c r="L156" s="93"/>
      <c r="M156" s="89"/>
      <c r="N156" s="89"/>
      <c r="O156" s="94"/>
      <c r="P156" s="89"/>
      <c r="Q156" s="89"/>
      <c r="R156" s="91"/>
      <c r="S156" s="95"/>
      <c r="T156" s="96"/>
      <c r="U156" s="97"/>
      <c r="V156" s="98">
        <v>1</v>
      </c>
      <c r="W156" t="s" s="99">
        <f>IF((F156*V156)+(G156*V156)+(H156*V156)+(I156*V156)+(J156*V156)+(K156*V156)+(L156*V156)+(M156*V156)+(N156*V156)+(O156*V156)+(T156*V156)+(P156*V156)+(Q156*V156)+(R156*V156)+(U156*V156),(F156*V156)+(G156*V156)+(H156*V156)+(I156*V156)+(J156*V156)+(K156*V156)+(L156*V156)+(M156*V156)+(N156*V156)+(O156*V156)+(T156*V156)+(P156*V156)+(Q156*V156)+(R156*V156)+(U156*V156),"")</f>
      </c>
      <c r="X156" s="100">
        <v>2.885</v>
      </c>
      <c r="Y156" t="s" s="99">
        <f>IF((F156*X156)+(G156*X156)+(H156*X156)+(I156*X156)+(J156*X156)+(K156*X156)+(L156*X156)+(M156*X156)+(N156*X156)+(O156*X156)+(P156*X156)+(Q156*X156)+(R156*X156)+(T156*X156)+(U156*X156),(F156*X156)+(G156*X156)+(H156*X156)+(I156*X156)+(J156*X156)+(K156*X156)+(L156*X156)+(M156*X156)+(N156*X156)+(O156*X156)+(P156*X156)+(S156*X156)+(Q156*X156)+(R156*X156)+(T156*X156)+(U156*X156),"")</f>
      </c>
      <c r="Z156" s="101">
        <v>152.542857142857</v>
      </c>
      <c r="AA156" s="101">
        <f>SUM(Z156*(F156+(F156*0/100)))+SUM(Z156*(G156+(G156*0/100)))+SUM(Z156*(H156+(H156*0/100)))+SUM(Z156*(I156+(I156*0/100)))+SUM(Z156*(K156+(K156*0/100)))+SUM(Z156*(L156+(L156*0/100)))+SUM(Z156*(M156+(M156*0/100)))+SUM(Z156*(N156+(N156*0/100)))+SUM(Z156*(O156+(O156*0/100)))+SUM(Z156*(P156+(P156*0/100)))+SUM(Z156*U156)+SUM(Z156*(Q156+(Q156*0/100)))+SUM(Z156*(R156+(R156*0/100)))+SUM(Z156*(T156+(T156*0/100)))+SUM(Z156*(S156+(S156*0/100)))+SUM(Z156*(J156+(J156*0/100)))</f>
        <v>0</v>
      </c>
      <c r="AB156" s="102"/>
      <c r="AC156" s="103"/>
      <c r="AD156" s="49"/>
      <c r="AE156" s="50"/>
      <c r="AF156" t="s" s="104">
        <f>IF(SUM(F156:U156)*'Cargoleria'!C96,SUM(F156:U156)*'Cargoleria'!C96,"")</f>
      </c>
      <c r="AG156" t="s" s="104">
        <f>IF(SUM(F156:U156)*'Cargoleria'!D96,SUM(F156:U156)*'Cargoleria'!D96,"")</f>
      </c>
      <c r="AH156" t="s" s="104">
        <f>IF(SUM(F156:U156)*'Cargoleria'!E96,SUM(F156:U156)*'Cargoleria'!E96,"")</f>
      </c>
      <c r="AI156" t="s" s="104">
        <f>IF(SUM(F156:U156)*'Cargoleria'!F96,SUM(F156:U156)*'Cargoleria'!F96,"")</f>
      </c>
      <c r="AJ156" t="s" s="104">
        <f>IF(SUM(F156:U156)*'Cargoleria'!G96,SUM(F156:U156)*'Cargoleria'!G96,"")</f>
      </c>
      <c r="AK156" t="s" s="104">
        <f>IF(SUM(F156:U156)*'Cargoleria'!H96,SUM(F156:U156)*'Cargoleria'!H96,"")</f>
      </c>
      <c r="AL156" t="s" s="104">
        <f>IF(SUM(F156:U156)*'Cargoleria'!I96,SUM(F156:U156)*'Cargoleria'!I96,"")</f>
      </c>
      <c r="AM156" t="s" s="104">
        <f>IF(SUM(F156:U156)*'Cargoleria'!J96,SUM(F156:U156)*'Cargoleria'!J96,"")</f>
      </c>
      <c r="AN156" t="s" s="104">
        <f>IF(SUM(F156:U156)*'Cargoleria'!K96,SUM(F156:U156)*'Cargoleria'!K96,"")</f>
      </c>
      <c r="AO156" t="s" s="104">
        <f>IF(SUM(F156:U156)*'Cargoleria'!L96,SUM(F156:U156)*'Cargoleria'!L96,"")</f>
      </c>
      <c r="AP156" t="s" s="104">
        <f>IF(SUM(F156:U156)*'Cargoleria'!M96,SUM(F156:U156)*'Cargoleria'!M96,"")</f>
      </c>
      <c r="AQ156" t="s" s="104">
        <f>IF(SUM(F156:U156)*'Cargoleria'!N96,SUM(F156:U156)*'Cargoleria'!N96,"")</f>
      </c>
      <c r="AR156" t="s" s="104">
        <f>IF(SUM(F156:U156)*'Cargoleria'!O96,SUM(F156:U156)*'Cargoleria'!O96,"")</f>
      </c>
      <c r="AS156" t="s" s="104">
        <f>IF(SUM(F156:U156)*'Cargoleria'!P96,SUM(F156:U156)*'Cargoleria'!P96,"")</f>
      </c>
      <c r="AT156" t="s" s="104">
        <f>IF(SUM(F156:U156)*'Cargoleria'!Q96,SUM(F156:U156)*'Cargoleria'!Q96,"")</f>
      </c>
      <c r="AU156" s="49"/>
    </row>
    <row r="157" ht="13.65" customHeight="1">
      <c r="A157" t="s" s="83">
        <v>273</v>
      </c>
      <c r="B157" t="s" s="106">
        <v>70</v>
      </c>
      <c r="C157" t="s" s="85">
        <v>65</v>
      </c>
      <c r="D157" s="108"/>
      <c r="E157" t="s" s="125">
        <v>274</v>
      </c>
      <c r="F157" s="88"/>
      <c r="G157" s="89"/>
      <c r="H157" s="90"/>
      <c r="I157" s="91"/>
      <c r="J157" s="89"/>
      <c r="K157" s="92"/>
      <c r="L157" s="93"/>
      <c r="M157" s="89"/>
      <c r="N157" s="89"/>
      <c r="O157" s="94"/>
      <c r="P157" s="89"/>
      <c r="Q157" s="89"/>
      <c r="R157" s="91"/>
      <c r="S157" s="95"/>
      <c r="T157" s="96"/>
      <c r="U157" s="97"/>
      <c r="V157" s="98">
        <v>33</v>
      </c>
      <c r="W157" t="s" s="99">
        <f>IF((F157*V157)+(G157*V157)+(H157*V157)+(I157*V157)+(J157*V157)+(K157*V157)+(L157*V157)+(M157*V157)+(N157*V157)+(O157*V157)+(T157*V157)+(P157*V157)+(Q157*V157)+(R157*V157)+(U157*V157),(F157*V157)+(G157*V157)+(H157*V157)+(I157*V157)+(J157*V157)+(K157*V157)+(L157*V157)+(M157*V157)+(N157*V157)+(O157*V157)+(T157*V157)+(P157*V157)+(Q157*V157)+(R157*V157)+(U157*V157),"")</f>
      </c>
      <c r="X157" s="100">
        <v>27.187</v>
      </c>
      <c r="Y157" t="s" s="99">
        <f>IF((F157*X157)+(G157*X157)+(H157*X157)+(I157*X157)+(J157*X157)+(K157*X157)+(L157*X157)+(M157*X157)+(N157*X157)+(O157*X157)+(P157*X157)+(Q157*X157)+(R157*X157)+(T157*X157)+(U157*X157),(F157*X157)+(G157*X157)+(H157*X157)+(I157*X157)+(J157*X157)+(K157*X157)+(L157*X157)+(M157*X157)+(N157*X157)+(O157*X157)+(P157*X157)+(S157*X157)+(Q157*X157)+(R157*X157)+(T157*X157)+(U157*X157),"")</f>
      </c>
      <c r="Z157" s="101">
        <v>1251.9</v>
      </c>
      <c r="AA157" s="101">
        <f>SUM(Z157*(F157+(F157*0/100)))+SUM(Z157*(G157+(G157*0/100)))+SUM(Z157*(H157+(H157*0/100)))+SUM(Z157*(I157+(I157*0/100)))+SUM(Z157*(K157+(K157*0/100)))+SUM(Z157*(L157+(L157*0/100)))+SUM(Z157*(M157+(M157*0/100)))+SUM(Z157*(N157+(N157*0/100)))+SUM(Z157*(O157+(O157*0/100)))+SUM(Z157*(P157+(P157*0/100)))+SUM(Z157*U157)+SUM(Z157*(Q157+(Q157*0/100)))+SUM(Z157*(R157+(R157*0/100)))+SUM(Z157*(T157+(T157*0/100)))+SUM(Z157*(S157+(S157*0/100)))+SUM(Z157*(J157+(J157*0/100)))</f>
        <v>0</v>
      </c>
      <c r="AB157" s="102"/>
      <c r="AC157" s="103"/>
      <c r="AD157" s="49"/>
      <c r="AE157" s="50"/>
      <c r="AF157" t="s" s="104">
        <f>IF(SUM(F157:U157)*'Cargoleria'!C97,SUM(F157:U157)*'Cargoleria'!C97,"")</f>
      </c>
      <c r="AG157" t="s" s="104">
        <f>IF(SUM(F157:U157)*'Cargoleria'!D97,SUM(F157:U157)*'Cargoleria'!D97,"")</f>
      </c>
      <c r="AH157" t="s" s="104">
        <f>IF(SUM(F157:U157)*'Cargoleria'!E97,SUM(F157:U157)*'Cargoleria'!E97,"")</f>
      </c>
      <c r="AI157" t="s" s="104">
        <f>IF(SUM(F157:U157)*'Cargoleria'!F97,SUM(F157:U157)*'Cargoleria'!F97,"")</f>
      </c>
      <c r="AJ157" t="s" s="104">
        <f>IF(SUM(F157:U157)*'Cargoleria'!G97,SUM(F157:U157)*'Cargoleria'!G97,"")</f>
      </c>
      <c r="AK157" t="s" s="104">
        <f>IF(SUM(F157:U157)*'Cargoleria'!H97,SUM(F157:U157)*'Cargoleria'!H97,"")</f>
      </c>
      <c r="AL157" t="s" s="104">
        <f>IF(SUM(F157:U157)*'Cargoleria'!I97,SUM(F157:U157)*'Cargoleria'!I97,"")</f>
      </c>
      <c r="AM157" t="s" s="104">
        <f>IF(SUM(F157:U157)*'Cargoleria'!J97,SUM(F157:U157)*'Cargoleria'!J97,"")</f>
      </c>
      <c r="AN157" t="s" s="104">
        <f>IF(SUM(F157:U157)*'Cargoleria'!K97,SUM(F157:U157)*'Cargoleria'!K97,"")</f>
      </c>
      <c r="AO157" t="s" s="104">
        <f>IF(SUM(F157:U157)*'Cargoleria'!L97,SUM(F157:U157)*'Cargoleria'!L97,"")</f>
      </c>
      <c r="AP157" t="s" s="104">
        <f>IF(SUM(F157:U157)*'Cargoleria'!M97,SUM(F157:U157)*'Cargoleria'!M97,"")</f>
      </c>
      <c r="AQ157" t="s" s="104">
        <f>IF(SUM(F157:U157)*'Cargoleria'!N97,SUM(F157:U157)*'Cargoleria'!N97,"")</f>
      </c>
      <c r="AR157" t="s" s="104">
        <f>IF(SUM(F157:U157)*'Cargoleria'!O97,SUM(F157:U157)*'Cargoleria'!O97,"")</f>
      </c>
      <c r="AS157" t="s" s="104">
        <f>IF(SUM(F157:U157)*'Cargoleria'!P97,SUM(F157:U157)*'Cargoleria'!P97,"")</f>
      </c>
      <c r="AT157" t="s" s="104">
        <f>IF(SUM(F157:U157)*'Cargoleria'!Q97,SUM(F157:U157)*'Cargoleria'!Q97,"")</f>
      </c>
      <c r="AU157" s="49"/>
    </row>
    <row r="158" ht="18" customHeight="1">
      <c r="A158" t="s" s="76">
        <v>275</v>
      </c>
      <c r="B158" s="77"/>
      <c r="C158" s="77"/>
      <c r="D158" s="78"/>
      <c r="E158" s="126"/>
      <c r="F158" s="78"/>
      <c r="G158" s="78"/>
      <c r="H158" s="78"/>
      <c r="I158" s="78"/>
      <c r="J158" s="78"/>
      <c r="K158" s="78"/>
      <c r="L158" s="78"/>
      <c r="M158" s="78"/>
      <c r="N158" s="78"/>
      <c r="O158" s="78"/>
      <c r="P158" s="78"/>
      <c r="Q158" s="78"/>
      <c r="R158" s="78"/>
      <c r="S158" s="78"/>
      <c r="T158" s="78"/>
      <c r="U158" s="78"/>
      <c r="V158" s="79"/>
      <c r="W158" s="79"/>
      <c r="X158" s="80"/>
      <c r="Y158" s="78"/>
      <c r="Z158" s="78"/>
      <c r="AA158" s="78"/>
      <c r="AB158" s="81"/>
      <c r="AC158" s="81"/>
      <c r="AD158" s="53"/>
      <c r="AE158" s="50"/>
      <c r="AF158" t="s" s="82">
        <v>48</v>
      </c>
      <c r="AG158" t="s" s="82">
        <v>49</v>
      </c>
      <c r="AH158" t="s" s="82">
        <v>50</v>
      </c>
      <c r="AI158" t="s" s="82">
        <v>51</v>
      </c>
      <c r="AJ158" t="s" s="82">
        <v>52</v>
      </c>
      <c r="AK158" t="s" s="82">
        <v>53</v>
      </c>
      <c r="AL158" t="s" s="82">
        <v>54</v>
      </c>
      <c r="AM158" t="s" s="82">
        <v>55</v>
      </c>
      <c r="AN158" t="s" s="82">
        <v>56</v>
      </c>
      <c r="AO158" t="s" s="82">
        <v>57</v>
      </c>
      <c r="AP158" t="s" s="82">
        <v>58</v>
      </c>
      <c r="AQ158" t="s" s="82">
        <v>59</v>
      </c>
      <c r="AR158" t="s" s="82">
        <v>60</v>
      </c>
      <c r="AS158" t="s" s="82">
        <v>61</v>
      </c>
      <c r="AT158" t="s" s="82">
        <v>62</v>
      </c>
      <c r="AU158" s="49"/>
    </row>
    <row r="159" ht="13.65" customHeight="1">
      <c r="A159" t="s" s="83">
        <v>276</v>
      </c>
      <c r="B159" t="s" s="106">
        <v>70</v>
      </c>
      <c r="C159" t="s" s="85">
        <v>65</v>
      </c>
      <c r="D159" s="108"/>
      <c r="E159" t="s" s="125">
        <v>270</v>
      </c>
      <c r="F159" s="88"/>
      <c r="G159" s="89"/>
      <c r="H159" s="90"/>
      <c r="I159" s="91"/>
      <c r="J159" s="89"/>
      <c r="K159" s="92"/>
      <c r="L159" s="93"/>
      <c r="M159" s="89"/>
      <c r="N159" s="89"/>
      <c r="O159" s="94"/>
      <c r="P159" s="89"/>
      <c r="Q159" s="89"/>
      <c r="R159" s="91"/>
      <c r="S159" s="95"/>
      <c r="T159" s="96"/>
      <c r="U159" s="97"/>
      <c r="V159" s="98">
        <v>10</v>
      </c>
      <c r="W159" t="s" s="99">
        <f>IF((F159*V159)+(G159*V159)+(H159*V159)+(I159*V159)+(J159*V159)+(K159*V159)+(L159*V159)+(M159*V159)+(N159*V159)+(O159*V159)+(T159*V159)+(P159*V159)+(Q159*V159)+(R159*V159)+(U159*V159),(F159*V159)+(G159*V159)+(H159*V159)+(I159*V159)+(J159*V159)+(K159*V159)+(L159*V159)+(M159*V159)+(N159*V159)+(O159*V159)+(T159*V159)+(P159*V159)+(Q159*V159)+(R159*V159)+(U159*V159),"")</f>
      </c>
      <c r="X159" s="100">
        <v>0.865</v>
      </c>
      <c r="Y159" t="s" s="99">
        <f>IF((F159*X159)+(G159*X159)+(H159*X159)+(I159*X159)+(J159*X159)+(K159*X159)+(L159*X159)+(M159*X159)+(N159*X159)+(O159*X159)+(P159*X159)+(Q159*X159)+(R159*X159)+(T159*X159)+(U159*X159),(F159*X159)+(G159*X159)+(H159*X159)+(I159*X159)+(J159*X159)+(K159*X159)+(L159*X159)+(M159*X159)+(N159*X159)+(O159*X159)+(P159*X159)+(S159*X159)+(Q159*X159)+(R159*X159)+(T159*X159)+(U159*X159),"")</f>
      </c>
      <c r="Z159" s="101">
        <v>62.22</v>
      </c>
      <c r="AA159" s="101">
        <f>SUM(Z159*(F159+(F159*0/100)))+SUM(Z159*(G159+(G159*0/100)))+SUM(Z159*(H159+(H159*0/100)))+SUM(Z159*(I159+(I159*0/100)))+SUM(Z159*(K159+(K159*0/100)))+SUM(Z159*(L159+(L159*0/100)))+SUM(Z159*(M159+(M159*0/100)))+SUM(Z159*(N159+(N159*0/100)))+SUM(Z159*(O159+(O159*0/100)))+SUM(Z159*(P159+(P159*0/100)))+SUM(Z159*U159)+SUM(Z159*(Q159+(Q159*0/100)))+SUM(Z159*(R159+(R159*0/100)))+SUM(Z159*(T159+(T159*0/100)))+SUM(Z159*(S159+(S159*0/100)))+SUM(Z159*(J159+(J159*0/100)))</f>
        <v>0</v>
      </c>
      <c r="AB159" s="102"/>
      <c r="AC159" s="103"/>
      <c r="AD159" s="49"/>
      <c r="AE159" s="50"/>
      <c r="AF159" t="s" s="104">
        <f>IF(SUM(F159:U159)*'Cargoleria'!C99,SUM(F159:U159)*'Cargoleria'!C99,"")</f>
      </c>
      <c r="AG159" t="s" s="104">
        <f>IF(SUM(F159:U159)*'Cargoleria'!D99,SUM(F159:U159)*'Cargoleria'!D99,"")</f>
      </c>
      <c r="AH159" t="s" s="104">
        <f>IF(SUM(F159:U159)*'Cargoleria'!E99,SUM(F159:U159)*'Cargoleria'!E99,"")</f>
      </c>
      <c r="AI159" t="s" s="104">
        <f>IF(SUM(F159:U159)*'Cargoleria'!F99,SUM(F159:U159)*'Cargoleria'!F99,"")</f>
      </c>
      <c r="AJ159" t="s" s="104">
        <f>IF(SUM(F159:U159)*'Cargoleria'!G99,SUM(F159:U159)*'Cargoleria'!G99,"")</f>
      </c>
      <c r="AK159" t="s" s="104">
        <f>IF(SUM(F159:U159)*'Cargoleria'!H99,SUM(F159:U159)*'Cargoleria'!H99,"")</f>
      </c>
      <c r="AL159" t="s" s="104">
        <f>IF(SUM(F159:U159)*'Cargoleria'!I99,SUM(F159:U159)*'Cargoleria'!I99,"")</f>
      </c>
      <c r="AM159" t="s" s="104">
        <f>IF(SUM(F159:U159)*'Cargoleria'!J99,SUM(F159:U159)*'Cargoleria'!J99,"")</f>
      </c>
      <c r="AN159" t="s" s="104">
        <f>IF(SUM(F159:U159)*'Cargoleria'!K99,SUM(F159:U159)*'Cargoleria'!K99,"")</f>
      </c>
      <c r="AO159" t="s" s="104">
        <f>IF(SUM(F159:U159)*'Cargoleria'!L99,SUM(F159:U159)*'Cargoleria'!L99,"")</f>
      </c>
      <c r="AP159" t="s" s="104">
        <f>IF(SUM(F159:U159)*'Cargoleria'!M99,SUM(F159:U159)*'Cargoleria'!M99,"")</f>
      </c>
      <c r="AQ159" t="s" s="104">
        <f>IF(SUM(F159:U159)*'Cargoleria'!N99,SUM(F159:U159)*'Cargoleria'!N99,"")</f>
      </c>
      <c r="AR159" t="s" s="104">
        <f>IF(SUM(F159:U159)*'Cargoleria'!O99,SUM(F159:U159)*'Cargoleria'!O99,"")</f>
      </c>
      <c r="AS159" t="s" s="104">
        <f>IF(SUM(F159:U159)*'Cargoleria'!P99,SUM(F159:U159)*'Cargoleria'!P99,"")</f>
      </c>
      <c r="AT159" t="s" s="104">
        <f>IF(SUM(F159:U159)*'Cargoleria'!Q99,SUM(F159:U159)*'Cargoleria'!Q99,"")</f>
      </c>
      <c r="AU159" s="49"/>
    </row>
    <row r="160" ht="13.65" customHeight="1">
      <c r="A160" t="s" s="83">
        <v>277</v>
      </c>
      <c r="B160" t="s" s="106">
        <v>70</v>
      </c>
      <c r="C160" t="s" s="85">
        <v>65</v>
      </c>
      <c r="D160" s="108"/>
      <c r="E160" t="s" s="125">
        <v>270</v>
      </c>
      <c r="F160" s="88"/>
      <c r="G160" s="89"/>
      <c r="H160" s="90"/>
      <c r="I160" s="91"/>
      <c r="J160" s="89"/>
      <c r="K160" s="92"/>
      <c r="L160" s="93"/>
      <c r="M160" s="89"/>
      <c r="N160" s="89"/>
      <c r="O160" s="94"/>
      <c r="P160" s="89"/>
      <c r="Q160" s="89"/>
      <c r="R160" s="91"/>
      <c r="S160" s="95"/>
      <c r="T160" s="96"/>
      <c r="U160" s="97"/>
      <c r="V160" s="98">
        <v>10</v>
      </c>
      <c r="W160" t="s" s="99">
        <f>IF((F160*V160)+(G160*V160)+(H160*V160)+(I160*V160)+(J160*V160)+(K160*V160)+(L160*V160)+(M160*V160)+(N160*V160)+(O160*V160)+(T160*V160)+(P160*V160)+(Q160*V160)+(R160*V160)+(U160*V160),(F160*V160)+(G160*V160)+(H160*V160)+(I160*V160)+(J160*V160)+(K160*V160)+(L160*V160)+(M160*V160)+(N160*V160)+(O160*V160)+(T160*V160)+(P160*V160)+(Q160*V160)+(R160*V160)+(U160*V160),"")</f>
      </c>
      <c r="X160" s="100">
        <v>0.65</v>
      </c>
      <c r="Y160" t="s" s="99">
        <f>IF((F160*X160)+(G160*X160)+(H160*X160)+(I160*X160)+(J160*X160)+(K160*X160)+(L160*X160)+(M160*X160)+(N160*X160)+(O160*X160)+(P160*X160)+(Q160*X160)+(R160*X160)+(T160*X160)+(U160*X160),(F160*X160)+(G160*X160)+(H160*X160)+(I160*X160)+(J160*X160)+(K160*X160)+(L160*X160)+(M160*X160)+(N160*X160)+(O160*X160)+(P160*X160)+(S160*X160)+(Q160*X160)+(R160*X160)+(T160*X160)+(U160*X160),"")</f>
      </c>
      <c r="Z160" s="101">
        <v>46.65</v>
      </c>
      <c r="AA160" s="101">
        <f>SUM(Z160*(F160+(F160*0/100)))+SUM(Z160*(G160+(G160*0/100)))+SUM(Z160*(H160+(H160*0/100)))+SUM(Z160*(I160+(I160*0/100)))+SUM(Z160*(K160+(K160*0/100)))+SUM(Z160*(L160+(L160*0/100)))+SUM(Z160*(M160+(M160*0/100)))+SUM(Z160*(N160+(N160*0/100)))+SUM(Z160*(O160+(O160*0/100)))+SUM(Z160*(P160+(P160*0/100)))+SUM(Z160*U160)+SUM(Z160*(Q160+(Q160*0/100)))+SUM(Z160*(R160+(R160*0/100)))+SUM(Z160*(T160+(T160*0/100)))+SUM(Z160*(S160+(S160*0/100)))+SUM(Z160*(J160+(J160*0/100)))</f>
        <v>0</v>
      </c>
      <c r="AB160" s="102"/>
      <c r="AC160" s="103"/>
      <c r="AD160" s="49"/>
      <c r="AE160" s="50"/>
      <c r="AF160" t="s" s="104">
        <f>IF(SUM(F160:U160)*'Cargoleria'!C100,SUM(F160:U160)*'Cargoleria'!C100,"")</f>
      </c>
      <c r="AG160" t="s" s="104">
        <f>IF(SUM(F160:U160)*'Cargoleria'!D100,SUM(F160:U160)*'Cargoleria'!D100,"")</f>
      </c>
      <c r="AH160" t="s" s="104">
        <f>IF(SUM(F160:U160)*'Cargoleria'!E100,SUM(F160:U160)*'Cargoleria'!E100,"")</f>
      </c>
      <c r="AI160" t="s" s="104">
        <f>IF(SUM(F160:U160)*'Cargoleria'!F100,SUM(F160:U160)*'Cargoleria'!F100,"")</f>
      </c>
      <c r="AJ160" t="s" s="104">
        <f>IF(SUM(F160:U160)*'Cargoleria'!G100,SUM(F160:U160)*'Cargoleria'!G100,"")</f>
      </c>
      <c r="AK160" t="s" s="104">
        <f>IF(SUM(F160:U160)*'Cargoleria'!H100,SUM(F160:U160)*'Cargoleria'!H100,"")</f>
      </c>
      <c r="AL160" t="s" s="104">
        <f>IF(SUM(F160:U160)*'Cargoleria'!I100,SUM(F160:U160)*'Cargoleria'!I100,"")</f>
      </c>
      <c r="AM160" t="s" s="104">
        <f>IF(SUM(F160:U160)*'Cargoleria'!J100,SUM(F160:U160)*'Cargoleria'!J100,"")</f>
      </c>
      <c r="AN160" t="s" s="104">
        <f>IF(SUM(F160:U160)*'Cargoleria'!K100,SUM(F160:U160)*'Cargoleria'!K100,"")</f>
      </c>
      <c r="AO160" t="s" s="104">
        <f>IF(SUM(F160:U160)*'Cargoleria'!L100,SUM(F160:U160)*'Cargoleria'!L100,"")</f>
      </c>
      <c r="AP160" t="s" s="104">
        <f>IF(SUM(F160:U160)*'Cargoleria'!M100,SUM(F160:U160)*'Cargoleria'!M100,"")</f>
      </c>
      <c r="AQ160" t="s" s="104">
        <f>IF(SUM(F160:U160)*'Cargoleria'!N100,SUM(F160:U160)*'Cargoleria'!N100,"")</f>
      </c>
      <c r="AR160" t="s" s="104">
        <f>IF(SUM(F160:U160)*'Cargoleria'!O100,SUM(F160:U160)*'Cargoleria'!O100,"")</f>
      </c>
      <c r="AS160" t="s" s="104">
        <f>IF(SUM(F160:U160)*'Cargoleria'!P100,SUM(F160:U160)*'Cargoleria'!P100,"")</f>
      </c>
      <c r="AT160" t="s" s="104">
        <f>IF(SUM(F160:U160)*'Cargoleria'!Q100,SUM(F160:U160)*'Cargoleria'!Q100,"")</f>
      </c>
      <c r="AU160" s="49"/>
    </row>
    <row r="161" ht="13.65" customHeight="1">
      <c r="A161" t="s" s="83">
        <v>278</v>
      </c>
      <c r="B161" t="s" s="106">
        <v>70</v>
      </c>
      <c r="C161" t="s" s="85">
        <v>65</v>
      </c>
      <c r="D161" s="108"/>
      <c r="E161" t="s" s="125">
        <v>157</v>
      </c>
      <c r="F161" s="88"/>
      <c r="G161" s="89"/>
      <c r="H161" s="90"/>
      <c r="I161" s="91"/>
      <c r="J161" s="89"/>
      <c r="K161" s="92"/>
      <c r="L161" s="93"/>
      <c r="M161" s="89"/>
      <c r="N161" s="89"/>
      <c r="O161" s="94"/>
      <c r="P161" s="89"/>
      <c r="Q161" s="89"/>
      <c r="R161" s="91"/>
      <c r="S161" s="95"/>
      <c r="T161" s="96"/>
      <c r="U161" s="97"/>
      <c r="V161" s="98">
        <v>1</v>
      </c>
      <c r="W161" t="s" s="99">
        <f>IF((F161*V161)+(G161*V161)+(H161*V161)+(I161*V161)+(J161*V161)+(K161*V161)+(L161*V161)+(M161*V161)+(N161*V161)+(O161*V161)+(T161*V161)+(P161*V161)+(Q161*V161)+(R161*V161)+(U161*V161),(F161*V161)+(G161*V161)+(H161*V161)+(I161*V161)+(J161*V161)+(K161*V161)+(L161*V161)+(M161*V161)+(N161*V161)+(O161*V161)+(T161*V161)+(P161*V161)+(Q161*V161)+(R161*V161)+(U161*V161),"")</f>
      </c>
      <c r="X161" s="100">
        <v>1.385</v>
      </c>
      <c r="Y161" t="s" s="99">
        <f>IF((F161*X161)+(G161*X161)+(H161*X161)+(I161*X161)+(J161*X161)+(K161*X161)+(L161*X161)+(M161*X161)+(N161*X161)+(O161*X161)+(P161*X161)+(Q161*X161)+(R161*X161)+(T161*X161)+(U161*X161),(F161*X161)+(G161*X161)+(H161*X161)+(I161*X161)+(J161*X161)+(K161*X161)+(L161*X161)+(M161*X161)+(N161*X161)+(O161*X161)+(P161*X161)+(S161*X161)+(Q161*X161)+(R161*X161)+(T161*X161)+(U161*X161),"")</f>
      </c>
      <c r="Z161" s="101">
        <v>82.83</v>
      </c>
      <c r="AA161" s="101">
        <f>SUM(Z161*(F161+(F161*0/100)))+SUM(Z161*(G161+(G161*0/100)))+SUM(Z161*(H161+(H161*0/100)))+SUM(Z161*(I161+(I161*0/100)))+SUM(Z161*(K161+(K161*0/100)))+SUM(Z161*(L161+(L161*0/100)))+SUM(Z161*(M161+(M161*0/100)))+SUM(Z161*(N161+(N161*0/100)))+SUM(Z161*(O161+(O161*0/100)))+SUM(Z161*(P161+(P161*0/100)))+SUM(Z161*U161)+SUM(Z161*(Q161+(Q161*0/100)))+SUM(Z161*(R161+(R161*0/100)))+SUM(Z161*(T161+(T161*0/100)))+SUM(Z161*(S161+(S161*0/100)))+SUM(Z161*(J161+(J161*0/100)))</f>
        <v>0</v>
      </c>
      <c r="AB161" s="102"/>
      <c r="AC161" s="103"/>
      <c r="AD161" s="49"/>
      <c r="AE161" s="50"/>
      <c r="AF161" t="s" s="104">
        <f>IF(SUM(F161:U161)*'Cargoleria'!C101,SUM(F161:U161)*'Cargoleria'!C101,"")</f>
      </c>
      <c r="AG161" t="s" s="104">
        <f>IF(SUM(F161:U161)*'Cargoleria'!D101,SUM(F161:U161)*'Cargoleria'!D101,"")</f>
      </c>
      <c r="AH161" t="s" s="104">
        <f>IF(SUM(F161:U161)*'Cargoleria'!E101,SUM(F161:U161)*'Cargoleria'!E101,"")</f>
      </c>
      <c r="AI161" t="s" s="104">
        <f>IF(SUM(F161:U161)*'Cargoleria'!F101,SUM(F161:U161)*'Cargoleria'!F101,"")</f>
      </c>
      <c r="AJ161" t="s" s="104">
        <f>IF(SUM(F161:U161)*'Cargoleria'!G101,SUM(F161:U161)*'Cargoleria'!G101,"")</f>
      </c>
      <c r="AK161" t="s" s="104">
        <f>IF(SUM(F161:U161)*'Cargoleria'!H101,SUM(F161:U161)*'Cargoleria'!H101,"")</f>
      </c>
      <c r="AL161" t="s" s="104">
        <f>IF(SUM(F161:U161)*'Cargoleria'!I101,SUM(F161:U161)*'Cargoleria'!I101,"")</f>
      </c>
      <c r="AM161" t="s" s="104">
        <f>IF(SUM(F161:U161)*'Cargoleria'!J101,SUM(F161:U161)*'Cargoleria'!J101,"")</f>
      </c>
      <c r="AN161" t="s" s="104">
        <f>IF(SUM(F161:U161)*'Cargoleria'!K101,SUM(F161:U161)*'Cargoleria'!K101,"")</f>
      </c>
      <c r="AO161" t="s" s="104">
        <f>IF(SUM(F161:U161)*'Cargoleria'!L101,SUM(F161:U161)*'Cargoleria'!L101,"")</f>
      </c>
      <c r="AP161" t="s" s="104">
        <f>IF(SUM(F161:U161)*'Cargoleria'!M101,SUM(F161:U161)*'Cargoleria'!M101,"")</f>
      </c>
      <c r="AQ161" t="s" s="104">
        <f>IF(SUM(F161:U161)*'Cargoleria'!N101,SUM(F161:U161)*'Cargoleria'!N101,"")</f>
      </c>
      <c r="AR161" t="s" s="104">
        <f>IF(SUM(F161:U161)*'Cargoleria'!O101,SUM(F161:U161)*'Cargoleria'!O101,"")</f>
      </c>
      <c r="AS161" t="s" s="104">
        <f>IF(SUM(F161:U161)*'Cargoleria'!P101,SUM(F161:U161)*'Cargoleria'!P101,"")</f>
      </c>
      <c r="AT161" t="s" s="104">
        <f>IF(SUM(F161:U161)*'Cargoleria'!Q101,SUM(F161:U161)*'Cargoleria'!Q101,"")</f>
      </c>
      <c r="AU161" s="49"/>
    </row>
    <row r="162" ht="13.65" customHeight="1">
      <c r="A162" t="s" s="83">
        <v>279</v>
      </c>
      <c r="B162" t="s" s="106">
        <v>70</v>
      </c>
      <c r="C162" t="s" s="85">
        <v>65</v>
      </c>
      <c r="D162" s="108"/>
      <c r="E162" t="s" s="125">
        <v>155</v>
      </c>
      <c r="F162" s="88"/>
      <c r="G162" s="89"/>
      <c r="H162" s="90"/>
      <c r="I162" s="91"/>
      <c r="J162" s="89"/>
      <c r="K162" s="92"/>
      <c r="L162" s="93"/>
      <c r="M162" s="89"/>
      <c r="N162" s="89"/>
      <c r="O162" s="94"/>
      <c r="P162" s="89"/>
      <c r="Q162" s="89"/>
      <c r="R162" s="91"/>
      <c r="S162" s="95"/>
      <c r="T162" s="96"/>
      <c r="U162" s="97"/>
      <c r="V162" s="98">
        <v>5</v>
      </c>
      <c r="W162" t="s" s="99">
        <f>IF((F162*V162)+(G162*V162)+(H162*V162)+(I162*V162)+(J162*V162)+(K162*V162)+(L162*V162)+(M162*V162)+(N162*V162)+(O162*V162)+(T162*V162)+(P162*V162)+(Q162*V162)+(R162*V162)+(U162*V162),(F162*V162)+(G162*V162)+(H162*V162)+(I162*V162)+(J162*V162)+(K162*V162)+(L162*V162)+(M162*V162)+(N162*V162)+(O162*V162)+(T162*V162)+(P162*V162)+(Q162*V162)+(R162*V162)+(U162*V162),"")</f>
      </c>
      <c r="X162" s="100">
        <v>1.796</v>
      </c>
      <c r="Y162" t="s" s="99">
        <f>IF((F162*X162)+(G162*X162)+(H162*X162)+(I162*X162)+(J162*X162)+(K162*X162)+(L162*X162)+(M162*X162)+(N162*X162)+(O162*X162)+(P162*X162)+(Q162*X162)+(R162*X162)+(T162*X162)+(U162*X162),(F162*X162)+(G162*X162)+(H162*X162)+(I162*X162)+(J162*X162)+(K162*X162)+(L162*X162)+(M162*X162)+(N162*X162)+(O162*X162)+(P162*X162)+(S162*X162)+(Q162*X162)+(R162*X162)+(T162*X162)+(U162*X162),"")</f>
      </c>
      <c r="Z162" s="101">
        <v>139.53</v>
      </c>
      <c r="AA162" s="101">
        <f>SUM(Z162*(F162+(F162*0/100)))+SUM(Z162*(G162+(G162*0/100)))+SUM(Z162*(H162+(H162*0/100)))+SUM(Z162*(I162+(I162*0/100)))+SUM(Z162*(K162+(K162*0/100)))+SUM(Z162*(L162+(L162*0/100)))+SUM(Z162*(M162+(M162*0/100)))+SUM(Z162*(N162+(N162*0/100)))+SUM(Z162*(O162+(O162*0/100)))+SUM(Z162*(P162+(P162*0/100)))+SUM(Z162*U162)+SUM(Z162*(Q162+(Q162*0/100)))+SUM(Z162*(R162+(R162*0/100)))+SUM(Z162*(T162+(T162*0/100)))+SUM(Z162*(S162+(S162*0/100)))+SUM(Z162*(J162+(J162*0/100)))</f>
        <v>0</v>
      </c>
      <c r="AB162" s="102"/>
      <c r="AC162" s="103"/>
      <c r="AD162" s="49"/>
      <c r="AE162" s="50"/>
      <c r="AF162" t="s" s="104">
        <f>IF(SUM(F162:U162)*'Cargoleria'!C102,SUM(F162:U162)*'Cargoleria'!C102,"")</f>
      </c>
      <c r="AG162" t="s" s="104">
        <f>IF(SUM(F162:U162)*'Cargoleria'!D102,SUM(F162:U162)*'Cargoleria'!D102,"")</f>
      </c>
      <c r="AH162" t="s" s="104">
        <f>IF(SUM(F162:U162)*'Cargoleria'!E102,SUM(F162:U162)*'Cargoleria'!E102,"")</f>
      </c>
      <c r="AI162" t="s" s="104">
        <f>IF(SUM(F162:U162)*'Cargoleria'!F102,SUM(F162:U162)*'Cargoleria'!F102,"")</f>
      </c>
      <c r="AJ162" t="s" s="104">
        <f>IF(SUM(F162:U162)*'Cargoleria'!G102,SUM(F162:U162)*'Cargoleria'!G102,"")</f>
      </c>
      <c r="AK162" t="s" s="104">
        <f>IF(SUM(F162:U162)*'Cargoleria'!H102,SUM(F162:U162)*'Cargoleria'!H102,"")</f>
      </c>
      <c r="AL162" t="s" s="104">
        <f>IF(SUM(F162:U162)*'Cargoleria'!I102,SUM(F162:U162)*'Cargoleria'!I102,"")</f>
      </c>
      <c r="AM162" t="s" s="104">
        <f>IF(SUM(F162:U162)*'Cargoleria'!J102,SUM(F162:U162)*'Cargoleria'!J102,"")</f>
      </c>
      <c r="AN162" t="s" s="104">
        <f>IF(SUM(F162:U162)*'Cargoleria'!K102,SUM(F162:U162)*'Cargoleria'!K102,"")</f>
      </c>
      <c r="AO162" t="s" s="104">
        <f>IF(SUM(F162:U162)*'Cargoleria'!L102,SUM(F162:U162)*'Cargoleria'!L102,"")</f>
      </c>
      <c r="AP162" t="s" s="104">
        <f>IF(SUM(F162:U162)*'Cargoleria'!M102,SUM(F162:U162)*'Cargoleria'!M102,"")</f>
      </c>
      <c r="AQ162" t="s" s="104">
        <f>IF(SUM(F162:U162)*'Cargoleria'!N102,SUM(F162:U162)*'Cargoleria'!N102,"")</f>
      </c>
      <c r="AR162" t="s" s="104">
        <f>IF(SUM(F162:U162)*'Cargoleria'!O102,SUM(F162:U162)*'Cargoleria'!O102,"")</f>
      </c>
      <c r="AS162" t="s" s="104">
        <f>IF(SUM(F162:U162)*'Cargoleria'!P102,SUM(F162:U162)*'Cargoleria'!P102,"")</f>
      </c>
      <c r="AT162" t="s" s="104">
        <f>IF(SUM(F162:U162)*'Cargoleria'!Q102,SUM(F162:U162)*'Cargoleria'!Q102,"")</f>
      </c>
      <c r="AU162" s="49"/>
    </row>
    <row r="163" ht="13.65" customHeight="1">
      <c r="A163" t="s" s="83">
        <v>280</v>
      </c>
      <c r="B163" t="s" s="106">
        <v>70</v>
      </c>
      <c r="C163" t="s" s="85">
        <v>65</v>
      </c>
      <c r="D163" s="108"/>
      <c r="E163" t="s" s="125">
        <v>155</v>
      </c>
      <c r="F163" s="88"/>
      <c r="G163" s="89"/>
      <c r="H163" s="90"/>
      <c r="I163" s="91"/>
      <c r="J163" s="89"/>
      <c r="K163" s="92"/>
      <c r="L163" s="93"/>
      <c r="M163" s="89"/>
      <c r="N163" s="89"/>
      <c r="O163" s="94"/>
      <c r="P163" s="89"/>
      <c r="Q163" s="89"/>
      <c r="R163" s="91"/>
      <c r="S163" s="95"/>
      <c r="T163" s="96"/>
      <c r="U163" s="97"/>
      <c r="V163" s="98">
        <v>5</v>
      </c>
      <c r="W163" t="s" s="99">
        <f>IF((F163*V163)+(G163*V163)+(H163*V163)+(I163*V163)+(J163*V163)+(K163*V163)+(L163*V163)+(M163*V163)+(N163*V163)+(O163*V163)+(T163*V163)+(P163*V163)+(Q163*V163)+(R163*V163)+(U163*V163),(F163*V163)+(G163*V163)+(H163*V163)+(I163*V163)+(J163*V163)+(K163*V163)+(L163*V163)+(M163*V163)+(N163*V163)+(O163*V163)+(T163*V163)+(P163*V163)+(Q163*V163)+(R163*V163)+(U163*V163),"")</f>
      </c>
      <c r="X163" s="100">
        <v>3.035</v>
      </c>
      <c r="Y163" t="s" s="99">
        <f>IF((F163*X163)+(G163*X163)+(H163*X163)+(I163*X163)+(J163*X163)+(K163*X163)+(L163*X163)+(M163*X163)+(N163*X163)+(O163*X163)+(P163*X163)+(Q163*X163)+(R163*X163)+(T163*X163)+(U163*X163),(F163*X163)+(G163*X163)+(H163*X163)+(I163*X163)+(J163*X163)+(K163*X163)+(L163*X163)+(M163*X163)+(N163*X163)+(O163*X163)+(P163*X163)+(S163*X163)+(Q163*X163)+(R163*X163)+(T163*X163)+(U163*X163),"")</f>
      </c>
      <c r="Z163" s="101">
        <v>205.685714285714</v>
      </c>
      <c r="AA163" s="101">
        <f>SUM(Z163*(F163+(F163*0/100)))+SUM(Z163*(G163+(G163*0/100)))+SUM(Z163*(H163+(H163*0/100)))+SUM(Z163*(I163+(I163*0/100)))+SUM(Z163*(K163+(K163*0/100)))+SUM(Z163*(L163+(L163*0/100)))+SUM(Z163*(M163+(M163*0/100)))+SUM(Z163*(N163+(N163*0/100)))+SUM(Z163*(O163+(O163*0/100)))+SUM(Z163*(P163+(P163*0/100)))+SUM(Z163*U163)+SUM(Z163*(Q163+(Q163*0/100)))+SUM(Z163*(R163+(R163*0/100)))+SUM(Z163*(T163+(T163*0/100)))+SUM(Z163*(S163+(S163*0/100)))+SUM(Z163*(J163+(J163*0/100)))</f>
        <v>0</v>
      </c>
      <c r="AB163" s="102"/>
      <c r="AC163" s="103"/>
      <c r="AD163" s="49"/>
      <c r="AE163" s="50"/>
      <c r="AF163" t="s" s="104">
        <f>IF(SUM(F163:U163)*'Cargoleria'!C103,SUM(F163:U163)*'Cargoleria'!C103,"")</f>
      </c>
      <c r="AG163" t="s" s="104">
        <f>IF(SUM(F163:U163)*'Cargoleria'!D103,SUM(F163:U163)*'Cargoleria'!D103,"")</f>
      </c>
      <c r="AH163" t="s" s="104">
        <f>IF(SUM(F163:U163)*'Cargoleria'!E103,SUM(F163:U163)*'Cargoleria'!E103,"")</f>
      </c>
      <c r="AI163" t="s" s="104">
        <f>IF(SUM(F163:U163)*'Cargoleria'!F103,SUM(F163:U163)*'Cargoleria'!F103,"")</f>
      </c>
      <c r="AJ163" t="s" s="104">
        <f>IF(SUM(F163:U163)*'Cargoleria'!G103,SUM(F163:U163)*'Cargoleria'!G103,"")</f>
      </c>
      <c r="AK163" t="s" s="104">
        <f>IF(SUM(F163:U163)*'Cargoleria'!H103,SUM(F163:U163)*'Cargoleria'!H103,"")</f>
      </c>
      <c r="AL163" t="s" s="104">
        <f>IF(SUM(F163:U163)*'Cargoleria'!I103,SUM(F163:U163)*'Cargoleria'!I103,"")</f>
      </c>
      <c r="AM163" t="s" s="104">
        <f>IF(SUM(F163:U163)*'Cargoleria'!J103,SUM(F163:U163)*'Cargoleria'!J103,"")</f>
      </c>
      <c r="AN163" t="s" s="104">
        <f>IF(SUM(F163:U163)*'Cargoleria'!K103,SUM(F163:U163)*'Cargoleria'!K103,"")</f>
      </c>
      <c r="AO163" t="s" s="104">
        <f>IF(SUM(F163:U163)*'Cargoleria'!L103,SUM(F163:U163)*'Cargoleria'!L103,"")</f>
      </c>
      <c r="AP163" t="s" s="104">
        <f>IF(SUM(F163:U163)*'Cargoleria'!M103,SUM(F163:U163)*'Cargoleria'!M103,"")</f>
      </c>
      <c r="AQ163" t="s" s="104">
        <f>IF(SUM(F163:U163)*'Cargoleria'!N103,SUM(F163:U163)*'Cargoleria'!N103,"")</f>
      </c>
      <c r="AR163" t="s" s="104">
        <f>IF(SUM(F163:U163)*'Cargoleria'!O103,SUM(F163:U163)*'Cargoleria'!O103,"")</f>
      </c>
      <c r="AS163" t="s" s="104">
        <f>IF(SUM(F163:U163)*'Cargoleria'!P103,SUM(F163:U163)*'Cargoleria'!P103,"")</f>
      </c>
      <c r="AT163" t="s" s="104">
        <f>IF(SUM(F163:U163)*'Cargoleria'!Q103,SUM(F163:U163)*'Cargoleria'!Q103,"")</f>
      </c>
      <c r="AU163" s="49"/>
    </row>
    <row r="164" ht="13.65" customHeight="1">
      <c r="A164" t="s" s="83">
        <v>281</v>
      </c>
      <c r="B164" t="s" s="106">
        <v>70</v>
      </c>
      <c r="C164" t="s" s="85">
        <v>65</v>
      </c>
      <c r="D164" s="108"/>
      <c r="E164" t="s" s="125">
        <v>155</v>
      </c>
      <c r="F164" s="88"/>
      <c r="G164" s="89"/>
      <c r="H164" s="90"/>
      <c r="I164" s="91"/>
      <c r="J164" s="89"/>
      <c r="K164" s="92"/>
      <c r="L164" s="93"/>
      <c r="M164" s="89"/>
      <c r="N164" s="89"/>
      <c r="O164" s="94"/>
      <c r="P164" s="89"/>
      <c r="Q164" s="89"/>
      <c r="R164" s="91"/>
      <c r="S164" s="95"/>
      <c r="T164" s="96"/>
      <c r="U164" s="97"/>
      <c r="V164" s="98">
        <v>5</v>
      </c>
      <c r="W164" t="s" s="99">
        <f>IF((F164*V164)+(G164*V164)+(H164*V164)+(I164*V164)+(J164*V164)+(K164*V164)+(L164*V164)+(M164*V164)+(N164*V164)+(O164*V164)+(T164*V164)+(P164*V164)+(Q164*V164)+(R164*V164)+(U164*V164),(F164*V164)+(G164*V164)+(H164*V164)+(I164*V164)+(J164*V164)+(K164*V164)+(L164*V164)+(M164*V164)+(N164*V164)+(O164*V164)+(T164*V164)+(P164*V164)+(Q164*V164)+(R164*V164)+(U164*V164),"")</f>
      </c>
      <c r="X164" s="100">
        <v>1.329</v>
      </c>
      <c r="Y164" t="s" s="99">
        <f>IF((F164*X164)+(G164*X164)+(H164*X164)+(I164*X164)+(J164*X164)+(K164*X164)+(L164*X164)+(M164*X164)+(N164*X164)+(O164*X164)+(P164*X164)+(Q164*X164)+(R164*X164)+(T164*X164)+(U164*X164),(F164*X164)+(G164*X164)+(H164*X164)+(I164*X164)+(J164*X164)+(K164*X164)+(L164*X164)+(M164*X164)+(N164*X164)+(O164*X164)+(P164*X164)+(S164*X164)+(Q164*X164)+(R164*X164)+(T164*X164)+(U164*X164),"")</f>
      </c>
      <c r="Z164" s="101">
        <v>124.14</v>
      </c>
      <c r="AA164" s="101">
        <f>SUM(Z164*(F164+(F164*0/100)))+SUM(Z164*(G164+(G164*0/100)))+SUM(Z164*(H164+(H164*0/100)))+SUM(Z164*(I164+(I164*0/100)))+SUM(Z164*(K164+(K164*0/100)))+SUM(Z164*(L164+(L164*0/100)))+SUM(Z164*(M164+(M164*0/100)))+SUM(Z164*(N164+(N164*0/100)))+SUM(Z164*(O164+(O164*0/100)))+SUM(Z164*(P164+(P164*0/100)))+SUM(Z164*U164)+SUM(Z164*(Q164+(Q164*0/100)))+SUM(Z164*(R164+(R164*0/100)))+SUM(Z164*(T164+(T164*0/100)))+SUM(Z164*(S164+(S164*0/100)))+SUM(Z164*(J164+(J164*0/100)))</f>
        <v>0</v>
      </c>
      <c r="AB164" s="102"/>
      <c r="AC164" s="103"/>
      <c r="AD164" s="49"/>
      <c r="AE164" s="50"/>
      <c r="AF164" t="s" s="104">
        <f>IF(SUM(F164:U164)*'Cargoleria'!C104,SUM(F164:U164)*'Cargoleria'!C104,"")</f>
      </c>
      <c r="AG164" t="s" s="104">
        <f>IF(SUM(F164:U164)*'Cargoleria'!D104,SUM(F164:U164)*'Cargoleria'!D104,"")</f>
      </c>
      <c r="AH164" t="s" s="104">
        <f>IF(SUM(F164:U164)*'Cargoleria'!E104,SUM(F164:U164)*'Cargoleria'!E104,"")</f>
      </c>
      <c r="AI164" t="s" s="104">
        <f>IF(SUM(F164:U164)*'Cargoleria'!F104,SUM(F164:U164)*'Cargoleria'!F104,"")</f>
      </c>
      <c r="AJ164" t="s" s="104">
        <f>IF(SUM(F164:U164)*'Cargoleria'!G104,SUM(F164:U164)*'Cargoleria'!G104,"")</f>
      </c>
      <c r="AK164" t="s" s="104">
        <f>IF(SUM(F164:U164)*'Cargoleria'!H104,SUM(F164:U164)*'Cargoleria'!H104,"")</f>
      </c>
      <c r="AL164" t="s" s="104">
        <f>IF(SUM(F164:U164)*'Cargoleria'!I104,SUM(F164:U164)*'Cargoleria'!I104,"")</f>
      </c>
      <c r="AM164" t="s" s="104">
        <f>IF(SUM(F164:U164)*'Cargoleria'!J104,SUM(F164:U164)*'Cargoleria'!J104,"")</f>
      </c>
      <c r="AN164" t="s" s="104">
        <f>IF(SUM(F164:U164)*'Cargoleria'!K104,SUM(F164:U164)*'Cargoleria'!K104,"")</f>
      </c>
      <c r="AO164" t="s" s="104">
        <f>IF(SUM(F164:U164)*'Cargoleria'!L104,SUM(F164:U164)*'Cargoleria'!L104,"")</f>
      </c>
      <c r="AP164" t="s" s="104">
        <f>IF(SUM(F164:U164)*'Cargoleria'!M104,SUM(F164:U164)*'Cargoleria'!M104,"")</f>
      </c>
      <c r="AQ164" t="s" s="104">
        <f>IF(SUM(F164:U164)*'Cargoleria'!N104,SUM(F164:U164)*'Cargoleria'!N104,"")</f>
      </c>
      <c r="AR164" t="s" s="104">
        <f>IF(SUM(F164:U164)*'Cargoleria'!O104,SUM(F164:U164)*'Cargoleria'!O104,"")</f>
      </c>
      <c r="AS164" t="s" s="104">
        <f>IF(SUM(F164:U164)*'Cargoleria'!P104,SUM(F164:U164)*'Cargoleria'!P104,"")</f>
      </c>
      <c r="AT164" t="s" s="104">
        <f>IF(SUM(F164:U164)*'Cargoleria'!Q104,SUM(F164:U164)*'Cargoleria'!Q104,"")</f>
      </c>
      <c r="AU164" s="49"/>
    </row>
    <row r="165" ht="13.65" customHeight="1">
      <c r="A165" t="s" s="83">
        <v>282</v>
      </c>
      <c r="B165" t="s" s="106">
        <v>70</v>
      </c>
      <c r="C165" t="s" s="85">
        <v>65</v>
      </c>
      <c r="D165" s="108"/>
      <c r="E165" t="s" s="125">
        <v>157</v>
      </c>
      <c r="F165" s="88"/>
      <c r="G165" s="89"/>
      <c r="H165" s="90"/>
      <c r="I165" s="91"/>
      <c r="J165" s="89"/>
      <c r="K165" s="92"/>
      <c r="L165" s="93"/>
      <c r="M165" s="89"/>
      <c r="N165" s="89"/>
      <c r="O165" s="94"/>
      <c r="P165" s="89"/>
      <c r="Q165" s="89"/>
      <c r="R165" s="91"/>
      <c r="S165" s="95"/>
      <c r="T165" s="96"/>
      <c r="U165" s="97"/>
      <c r="V165" s="98">
        <v>1</v>
      </c>
      <c r="W165" t="s" s="99">
        <f>IF((F165*V165)+(G165*V165)+(H165*V165)+(I165*V165)+(J165*V165)+(K165*V165)+(L165*V165)+(M165*V165)+(N165*V165)+(O165*V165)+(T165*V165)+(P165*V165)+(Q165*V165)+(R165*V165)+(U165*V165),(F165*V165)+(G165*V165)+(H165*V165)+(I165*V165)+(J165*V165)+(K165*V165)+(L165*V165)+(M165*V165)+(N165*V165)+(O165*V165)+(T165*V165)+(P165*V165)+(Q165*V165)+(R165*V165)+(U165*V165),"")</f>
      </c>
      <c r="X165" s="100">
        <v>2.028</v>
      </c>
      <c r="Y165" t="s" s="99">
        <f>IF((F165*X165)+(G165*X165)+(H165*X165)+(I165*X165)+(J165*X165)+(K165*X165)+(L165*X165)+(M165*X165)+(N165*X165)+(O165*X165)+(P165*X165)+(Q165*X165)+(R165*X165)+(T165*X165)+(U165*X165),(F165*X165)+(G165*X165)+(H165*X165)+(I165*X165)+(J165*X165)+(K165*X165)+(L165*X165)+(M165*X165)+(N165*X165)+(O165*X165)+(P165*X165)+(S165*X165)+(Q165*X165)+(R165*X165)+(T165*X165)+(U165*X165),"")</f>
      </c>
      <c r="Z165" s="101">
        <v>98.19</v>
      </c>
      <c r="AA165" s="101">
        <f>SUM(Z165*(F165+(F165*0/100)))+SUM(Z165*(G165+(G165*0/100)))+SUM(Z165*(H165+(H165*0/100)))+SUM(Z165*(I165+(I165*0/100)))+SUM(Z165*(K165+(K165*0/100)))+SUM(Z165*(L165+(L165*0/100)))+SUM(Z165*(M165+(M165*0/100)))+SUM(Z165*(N165+(N165*0/100)))+SUM(Z165*(O165+(O165*0/100)))+SUM(Z165*(P165+(P165*0/100)))+SUM(Z165*U165)+SUM(Z165*(Q165+(Q165*0/100)))+SUM(Z165*(R165+(R165*0/100)))+SUM(Z165*(T165+(T165*0/100)))+SUM(Z165*(S165+(S165*0/100)))+SUM(Z165*(J165+(J165*0/100)))</f>
        <v>0</v>
      </c>
      <c r="AB165" s="102"/>
      <c r="AC165" s="103"/>
      <c r="AD165" s="49"/>
      <c r="AE165" s="50"/>
      <c r="AF165" t="s" s="104">
        <f>IF(SUM(F165:U165)*'Cargoleria'!C105,SUM(F165:U165)*'Cargoleria'!C105,"")</f>
      </c>
      <c r="AG165" t="s" s="104">
        <f>IF(SUM(F165:U165)*'Cargoleria'!D105,SUM(F165:U165)*'Cargoleria'!D105,"")</f>
      </c>
      <c r="AH165" t="s" s="104">
        <f>IF(SUM(F165:U165)*'Cargoleria'!E105,SUM(F165:U165)*'Cargoleria'!E105,"")</f>
      </c>
      <c r="AI165" t="s" s="104">
        <f>IF(SUM(F165:U165)*'Cargoleria'!F105,SUM(F165:U165)*'Cargoleria'!F105,"")</f>
      </c>
      <c r="AJ165" t="s" s="104">
        <f>IF(SUM(F165:U165)*'Cargoleria'!G105,SUM(F165:U165)*'Cargoleria'!G105,"")</f>
      </c>
      <c r="AK165" t="s" s="104">
        <f>IF(SUM(F165:U165)*'Cargoleria'!H105,SUM(F165:U165)*'Cargoleria'!H105,"")</f>
      </c>
      <c r="AL165" t="s" s="104">
        <f>IF(SUM(F165:U165)*'Cargoleria'!I105,SUM(F165:U165)*'Cargoleria'!I105,"")</f>
      </c>
      <c r="AM165" t="s" s="104">
        <f>IF(SUM(F165:U165)*'Cargoleria'!J105,SUM(F165:U165)*'Cargoleria'!J105,"")</f>
      </c>
      <c r="AN165" t="s" s="104">
        <f>IF(SUM(F165:U165)*'Cargoleria'!K105,SUM(F165:U165)*'Cargoleria'!K105,"")</f>
      </c>
      <c r="AO165" t="s" s="104">
        <f>IF(SUM(F165:U165)*'Cargoleria'!L105,SUM(F165:U165)*'Cargoleria'!L105,"")</f>
      </c>
      <c r="AP165" t="s" s="104">
        <f>IF(SUM(F165:U165)*'Cargoleria'!M105,SUM(F165:U165)*'Cargoleria'!M105,"")</f>
      </c>
      <c r="AQ165" t="s" s="104">
        <f>IF(SUM(F165:U165)*'Cargoleria'!N105,SUM(F165:U165)*'Cargoleria'!N105,"")</f>
      </c>
      <c r="AR165" t="s" s="104">
        <f>IF(SUM(F165:U165)*'Cargoleria'!O105,SUM(F165:U165)*'Cargoleria'!O105,"")</f>
      </c>
      <c r="AS165" t="s" s="104">
        <f>IF(SUM(F165:U165)*'Cargoleria'!P105,SUM(F165:U165)*'Cargoleria'!P105,"")</f>
      </c>
      <c r="AT165" t="s" s="104">
        <f>IF(SUM(F165:U165)*'Cargoleria'!Q105,SUM(F165:U165)*'Cargoleria'!Q105,"")</f>
      </c>
      <c r="AU165" s="49"/>
    </row>
    <row r="166" ht="13.65" customHeight="1">
      <c r="A166" t="s" s="83">
        <v>283</v>
      </c>
      <c r="B166" t="s" s="106">
        <v>70</v>
      </c>
      <c r="C166" t="s" s="85">
        <v>65</v>
      </c>
      <c r="D166" s="108"/>
      <c r="E166" t="s" s="125">
        <v>155</v>
      </c>
      <c r="F166" s="88"/>
      <c r="G166" s="89"/>
      <c r="H166" s="90"/>
      <c r="I166" s="91"/>
      <c r="J166" s="89"/>
      <c r="K166" s="92"/>
      <c r="L166" s="93"/>
      <c r="M166" s="89"/>
      <c r="N166" s="89"/>
      <c r="O166" s="94"/>
      <c r="P166" s="89"/>
      <c r="Q166" s="89"/>
      <c r="R166" s="91"/>
      <c r="S166" s="95"/>
      <c r="T166" s="96"/>
      <c r="U166" s="97"/>
      <c r="V166" s="98">
        <v>5</v>
      </c>
      <c r="W166" t="s" s="99">
        <f>IF((F166*V166)+(G166*V166)+(H166*V166)+(I166*V166)+(J166*V166)+(K166*V166)+(L166*V166)+(M166*V166)+(N166*V166)+(O166*V166)+(T166*V166)+(P166*V166)+(Q166*V166)+(R166*V166)+(U166*V166),(F166*V166)+(G166*V166)+(H166*V166)+(I166*V166)+(J166*V166)+(K166*V166)+(L166*V166)+(M166*V166)+(N166*V166)+(O166*V166)+(T166*V166)+(P166*V166)+(Q166*V166)+(R166*V166)+(U166*V166),"")</f>
      </c>
      <c r="X166" s="100">
        <v>1.328</v>
      </c>
      <c r="Y166" t="s" s="99">
        <f>IF((F166*X166)+(G166*X166)+(H166*X166)+(I166*X166)+(J166*X166)+(K166*X166)+(L166*X166)+(M166*X166)+(N166*X166)+(O166*X166)+(P166*X166)+(Q166*X166)+(R166*X166)+(T166*X166)+(U166*X166),(F166*X166)+(G166*X166)+(H166*X166)+(I166*X166)+(J166*X166)+(K166*X166)+(L166*X166)+(M166*X166)+(N166*X166)+(O166*X166)+(P166*X166)+(S166*X166)+(Q166*X166)+(R166*X166)+(T166*X166)+(U166*X166),"")</f>
      </c>
      <c r="Z166" s="101">
        <v>67.68000000000001</v>
      </c>
      <c r="AA166" s="101">
        <f>SUM(Z166*(F166+(F166*0/100)))+SUM(Z166*(G166+(G166*0/100)))+SUM(Z166*(H166+(H166*0/100)))+SUM(Z166*(I166+(I166*0/100)))+SUM(Z166*(K166+(K166*0/100)))+SUM(Z166*(L166+(L166*0/100)))+SUM(Z166*(M166+(M166*0/100)))+SUM(Z166*(N166+(N166*0/100)))+SUM(Z166*(O166+(O166*0/100)))+SUM(Z166*(P166+(P166*0/100)))+SUM(Z166*U166)+SUM(Z166*(Q166+(Q166*0/100)))+SUM(Z166*(R166+(R166*0/100)))+SUM(Z166*(T166+(T166*0/100)))+SUM(Z166*(S166+(S166*0/100)))+SUM(Z166*(J166+(J166*0/100)))</f>
        <v>0</v>
      </c>
      <c r="AB166" s="102"/>
      <c r="AC166" s="103"/>
      <c r="AD166" s="49"/>
      <c r="AE166" s="50"/>
      <c r="AF166" t="s" s="104">
        <f>IF(SUM(F166:U166)*'Cargoleria'!C106,SUM(F166:U166)*'Cargoleria'!C106,"")</f>
      </c>
      <c r="AG166" t="s" s="104">
        <f>IF(SUM(F166:U166)*'Cargoleria'!D106,SUM(F166:U166)*'Cargoleria'!D106,"")</f>
      </c>
      <c r="AH166" t="s" s="104">
        <f>IF(SUM(F166:U166)*'Cargoleria'!E106,SUM(F166:U166)*'Cargoleria'!E106,"")</f>
      </c>
      <c r="AI166" t="s" s="104">
        <f>IF(SUM(F166:U166)*'Cargoleria'!F106,SUM(F166:U166)*'Cargoleria'!F106,"")</f>
      </c>
      <c r="AJ166" t="s" s="104">
        <f>IF(SUM(F166:U166)*'Cargoleria'!G106,SUM(F166:U166)*'Cargoleria'!G106,"")</f>
      </c>
      <c r="AK166" t="s" s="104">
        <f>IF(SUM(F166:U166)*'Cargoleria'!H106,SUM(F166:U166)*'Cargoleria'!H106,"")</f>
      </c>
      <c r="AL166" t="s" s="104">
        <f>IF(SUM(F166:U166)*'Cargoleria'!I106,SUM(F166:U166)*'Cargoleria'!I106,"")</f>
      </c>
      <c r="AM166" t="s" s="104">
        <f>IF(SUM(F166:U166)*'Cargoleria'!J106,SUM(F166:U166)*'Cargoleria'!J106,"")</f>
      </c>
      <c r="AN166" t="s" s="104">
        <f>IF(SUM(F166:U166)*'Cargoleria'!K106,SUM(F166:U166)*'Cargoleria'!K106,"")</f>
      </c>
      <c r="AO166" t="s" s="104">
        <f>IF(SUM(F166:U166)*'Cargoleria'!L106,SUM(F166:U166)*'Cargoleria'!L106,"")</f>
      </c>
      <c r="AP166" t="s" s="104">
        <f>IF(SUM(F166:U166)*'Cargoleria'!M106,SUM(F166:U166)*'Cargoleria'!M106,"")</f>
      </c>
      <c r="AQ166" t="s" s="104">
        <f>IF(SUM(F166:U166)*'Cargoleria'!N106,SUM(F166:U166)*'Cargoleria'!N106,"")</f>
      </c>
      <c r="AR166" t="s" s="104">
        <f>IF(SUM(F166:U166)*'Cargoleria'!O106,SUM(F166:U166)*'Cargoleria'!O106,"")</f>
      </c>
      <c r="AS166" t="s" s="104">
        <f>IF(SUM(F166:U166)*'Cargoleria'!P106,SUM(F166:U166)*'Cargoleria'!P106,"")</f>
      </c>
      <c r="AT166" t="s" s="104">
        <f>IF(SUM(F166:U166)*'Cargoleria'!Q106,SUM(F166:U166)*'Cargoleria'!Q106,"")</f>
      </c>
      <c r="AU166" s="49"/>
    </row>
    <row r="167" ht="13.65" customHeight="1">
      <c r="A167" t="s" s="83">
        <v>284</v>
      </c>
      <c r="B167" t="s" s="106">
        <v>70</v>
      </c>
      <c r="C167" t="s" s="85">
        <v>65</v>
      </c>
      <c r="D167" s="108"/>
      <c r="E167" t="s" s="125">
        <v>285</v>
      </c>
      <c r="F167" s="88"/>
      <c r="G167" s="89"/>
      <c r="H167" s="90"/>
      <c r="I167" s="91"/>
      <c r="J167" s="89"/>
      <c r="K167" s="92"/>
      <c r="L167" s="93"/>
      <c r="M167" s="89"/>
      <c r="N167" s="89"/>
      <c r="O167" s="94"/>
      <c r="P167" s="89"/>
      <c r="Q167" s="89"/>
      <c r="R167" s="91"/>
      <c r="S167" s="95"/>
      <c r="T167" s="96"/>
      <c r="U167" s="97"/>
      <c r="V167" s="98">
        <v>2</v>
      </c>
      <c r="W167" t="s" s="99">
        <f>IF((F167*V167)+(G167*V167)+(H167*V167)+(I167*V167)+(J167*V167)+(K167*V167)+(L167*V167)+(M167*V167)+(N167*V167)+(O167*V167)+(T167*V167)+(P167*V167)+(Q167*V167)+(R167*V167)+(U167*V167),(F167*V167)+(G167*V167)+(H167*V167)+(I167*V167)+(J167*V167)+(K167*V167)+(L167*V167)+(M167*V167)+(N167*V167)+(O167*V167)+(T167*V167)+(P167*V167)+(Q167*V167)+(R167*V167)+(U167*V167),"")</f>
      </c>
      <c r="X167" s="100">
        <v>1.55</v>
      </c>
      <c r="Y167" t="s" s="99">
        <f>IF((F167*X167)+(G167*X167)+(H167*X167)+(I167*X167)+(J167*X167)+(K167*X167)+(L167*X167)+(M167*X167)+(N167*X167)+(O167*X167)+(P167*X167)+(Q167*X167)+(R167*X167)+(T167*X167)+(U167*X167),(F167*X167)+(G167*X167)+(H167*X167)+(I167*X167)+(J167*X167)+(K167*X167)+(L167*X167)+(M167*X167)+(N167*X167)+(O167*X167)+(P167*X167)+(S167*X167)+(Q167*X167)+(R167*X167)+(T167*X167)+(U167*X167),"")</f>
      </c>
      <c r="Z167" s="101">
        <v>92.7</v>
      </c>
      <c r="AA167" s="101">
        <f>SUM(Z167*(F167+(F167*0/100)))+SUM(Z167*(G167+(G167*0/100)))+SUM(Z167*(H167+(H167*0/100)))+SUM(Z167*(I167+(I167*0/100)))+SUM(Z167*(K167+(K167*0/100)))+SUM(Z167*(L167+(L167*0/100)))+SUM(Z167*(M167+(M167*0/100)))+SUM(Z167*(N167+(N167*0/100)))+SUM(Z167*(O167+(O167*0/100)))+SUM(Z167*(P167+(P167*0/100)))+SUM(Z167*U167)+SUM(Z167*(Q167+(Q167*0/100)))+SUM(Z167*(R167+(R167*0/100)))+SUM(Z167*(T167+(T167*0/100)))+SUM(Z167*(S167+(S167*0/100)))+SUM(Z167*(J167+(J167*0/100)))</f>
        <v>0</v>
      </c>
      <c r="AB167" s="102"/>
      <c r="AC167" s="103"/>
      <c r="AD167" s="49"/>
      <c r="AE167" s="50"/>
      <c r="AF167" t="s" s="104">
        <f>IF(SUM(F167:U167)*'Cargoleria'!C107,SUM(F167:U167)*'Cargoleria'!C107,"")</f>
      </c>
      <c r="AG167" t="s" s="104">
        <f>IF(SUM(F167:U167)*'Cargoleria'!D107,SUM(F167:U167)*'Cargoleria'!D107,"")</f>
      </c>
      <c r="AH167" t="s" s="104">
        <f>IF(SUM(F167:U167)*'Cargoleria'!E107,SUM(F167:U167)*'Cargoleria'!E107,"")</f>
      </c>
      <c r="AI167" t="s" s="104">
        <f>IF(SUM(F167:U167)*'Cargoleria'!F107,SUM(F167:U167)*'Cargoleria'!F107,"")</f>
      </c>
      <c r="AJ167" t="s" s="104">
        <f>IF(SUM(F167:U167)*'Cargoleria'!G107,SUM(F167:U167)*'Cargoleria'!G107,"")</f>
      </c>
      <c r="AK167" t="s" s="104">
        <f>IF(SUM(F167:U167)*'Cargoleria'!H107,SUM(F167:U167)*'Cargoleria'!H107,"")</f>
      </c>
      <c r="AL167" t="s" s="104">
        <f>IF(SUM(F167:U167)*'Cargoleria'!I107,SUM(F167:U167)*'Cargoleria'!I107,"")</f>
      </c>
      <c r="AM167" t="s" s="104">
        <f>IF(SUM(F167:U167)*'Cargoleria'!J107,SUM(F167:U167)*'Cargoleria'!J107,"")</f>
      </c>
      <c r="AN167" t="s" s="104">
        <f>IF(SUM(F167:U167)*'Cargoleria'!K107,SUM(F167:U167)*'Cargoleria'!K107,"")</f>
      </c>
      <c r="AO167" t="s" s="104">
        <f>IF(SUM(F167:U167)*'Cargoleria'!L107,SUM(F167:U167)*'Cargoleria'!L107,"")</f>
      </c>
      <c r="AP167" t="s" s="104">
        <f>IF(SUM(F167:U167)*'Cargoleria'!M107,SUM(F167:U167)*'Cargoleria'!M107,"")</f>
      </c>
      <c r="AQ167" t="s" s="104">
        <f>IF(SUM(F167:U167)*'Cargoleria'!N107,SUM(F167:U167)*'Cargoleria'!N107,"")</f>
      </c>
      <c r="AR167" t="s" s="104">
        <f>IF(SUM(F167:U167)*'Cargoleria'!O107,SUM(F167:U167)*'Cargoleria'!O107,"")</f>
      </c>
      <c r="AS167" t="s" s="104">
        <f>IF(SUM(F167:U167)*'Cargoleria'!P107,SUM(F167:U167)*'Cargoleria'!P107,"")</f>
      </c>
      <c r="AT167" t="s" s="104">
        <f>IF(SUM(F167:U167)*'Cargoleria'!Q107,SUM(F167:U167)*'Cargoleria'!Q107,"")</f>
      </c>
      <c r="AU167" s="49"/>
    </row>
    <row r="168" ht="13.65" customHeight="1">
      <c r="A168" t="s" s="83">
        <v>286</v>
      </c>
      <c r="B168" t="s" s="106">
        <v>70</v>
      </c>
      <c r="C168" t="s" s="85">
        <v>65</v>
      </c>
      <c r="D168" s="108"/>
      <c r="E168" t="s" s="125">
        <v>157</v>
      </c>
      <c r="F168" s="88"/>
      <c r="G168" s="89"/>
      <c r="H168" s="90"/>
      <c r="I168" s="91"/>
      <c r="J168" s="89"/>
      <c r="K168" s="92"/>
      <c r="L168" s="93"/>
      <c r="M168" s="89"/>
      <c r="N168" s="89"/>
      <c r="O168" s="94"/>
      <c r="P168" s="89"/>
      <c r="Q168" s="89"/>
      <c r="R168" s="91"/>
      <c r="S168" s="95"/>
      <c r="T168" s="96"/>
      <c r="U168" s="97"/>
      <c r="V168" s="98">
        <v>1</v>
      </c>
      <c r="W168" t="s" s="99">
        <f>IF((F168*V168)+(G168*V168)+(H168*V168)+(I168*V168)+(J168*V168)+(K168*V168)+(L168*V168)+(M168*V168)+(N168*V168)+(O168*V168)+(T168*V168)+(P168*V168)+(Q168*V168)+(R168*V168)+(U168*V168),(F168*V168)+(G168*V168)+(H168*V168)+(I168*V168)+(J168*V168)+(K168*V168)+(L168*V168)+(M168*V168)+(N168*V168)+(O168*V168)+(T168*V168)+(P168*V168)+(Q168*V168)+(R168*V168)+(U168*V168),"")</f>
      </c>
      <c r="X168" s="100">
        <v>1.735</v>
      </c>
      <c r="Y168" t="s" s="99">
        <f>IF((F168*X168)+(G168*X168)+(H168*X168)+(I168*X168)+(J168*X168)+(K168*X168)+(L168*X168)+(M168*X168)+(N168*X168)+(O168*X168)+(P168*X168)+(Q168*X168)+(R168*X168)+(T168*X168)+(U168*X168),(F168*X168)+(G168*X168)+(H168*X168)+(I168*X168)+(J168*X168)+(K168*X168)+(L168*X168)+(M168*X168)+(N168*X168)+(O168*X168)+(P168*X168)+(S168*X168)+(Q168*X168)+(R168*X168)+(T168*X168)+(U168*X168),"")</f>
      </c>
      <c r="Z168" s="101">
        <v>88.2</v>
      </c>
      <c r="AA168" s="101">
        <f>SUM(Z168*(F168+(F168*0/100)))+SUM(Z168*(G168+(G168*0/100)))+SUM(Z168*(H168+(H168*0/100)))+SUM(Z168*(I168+(I168*0/100)))+SUM(Z168*(K168+(K168*0/100)))+SUM(Z168*(L168+(L168*0/100)))+SUM(Z168*(M168+(M168*0/100)))+SUM(Z168*(N168+(N168*0/100)))+SUM(Z168*(O168+(O168*0/100)))+SUM(Z168*(P168+(P168*0/100)))+SUM(Z168*U168)+SUM(Z168*(Q168+(Q168*0/100)))+SUM(Z168*(R168+(R168*0/100)))+SUM(Z168*(T168+(T168*0/100)))+SUM(Z168*(S168+(S168*0/100)))+SUM(Z168*(J168+(J168*0/100)))</f>
        <v>0</v>
      </c>
      <c r="AB168" s="102"/>
      <c r="AC168" s="103"/>
      <c r="AD168" s="49"/>
      <c r="AE168" s="50"/>
      <c r="AF168" t="s" s="104">
        <f>IF(SUM(F168:U168)*'Cargoleria'!C108,SUM(F168:U168)*'Cargoleria'!C108,"")</f>
      </c>
      <c r="AG168" t="s" s="104">
        <f>IF(SUM(F168:U168)*'Cargoleria'!D108,SUM(F168:U168)*'Cargoleria'!D108,"")</f>
      </c>
      <c r="AH168" t="s" s="104">
        <f>IF(SUM(F168:U168)*'Cargoleria'!E108,SUM(F168:U168)*'Cargoleria'!E108,"")</f>
      </c>
      <c r="AI168" t="s" s="104">
        <f>IF(SUM(F168:U168)*'Cargoleria'!F108,SUM(F168:U168)*'Cargoleria'!F108,"")</f>
      </c>
      <c r="AJ168" t="s" s="104">
        <f>IF(SUM(F168:U168)*'Cargoleria'!G108,SUM(F168:U168)*'Cargoleria'!G108,"")</f>
      </c>
      <c r="AK168" t="s" s="104">
        <f>IF(SUM(F168:U168)*'Cargoleria'!H108,SUM(F168:U168)*'Cargoleria'!H108,"")</f>
      </c>
      <c r="AL168" t="s" s="104">
        <f>IF(SUM(F168:U168)*'Cargoleria'!I108,SUM(F168:U168)*'Cargoleria'!I108,"")</f>
      </c>
      <c r="AM168" t="s" s="104">
        <f>IF(SUM(F168:U168)*'Cargoleria'!J108,SUM(F168:U168)*'Cargoleria'!J108,"")</f>
      </c>
      <c r="AN168" t="s" s="104">
        <f>IF(SUM(F168:U168)*'Cargoleria'!K108,SUM(F168:U168)*'Cargoleria'!K108,"")</f>
      </c>
      <c r="AO168" t="s" s="104">
        <f>IF(SUM(F168:U168)*'Cargoleria'!L108,SUM(F168:U168)*'Cargoleria'!L108,"")</f>
      </c>
      <c r="AP168" t="s" s="104">
        <f>IF(SUM(F168:U168)*'Cargoleria'!M108,SUM(F168:U168)*'Cargoleria'!M108,"")</f>
      </c>
      <c r="AQ168" t="s" s="104">
        <f>IF(SUM(F168:U168)*'Cargoleria'!N108,SUM(F168:U168)*'Cargoleria'!N108,"")</f>
      </c>
      <c r="AR168" t="s" s="104">
        <f>IF(SUM(F168:U168)*'Cargoleria'!O108,SUM(F168:U168)*'Cargoleria'!O108,"")</f>
      </c>
      <c r="AS168" t="s" s="104">
        <f>IF(SUM(F168:U168)*'Cargoleria'!P108,SUM(F168:U168)*'Cargoleria'!P108,"")</f>
      </c>
      <c r="AT168" t="s" s="104">
        <f>IF(SUM(F168:U168)*'Cargoleria'!Q108,SUM(F168:U168)*'Cargoleria'!Q108,"")</f>
      </c>
      <c r="AU168" s="49"/>
    </row>
    <row r="169" ht="13.65" customHeight="1">
      <c r="A169" t="s" s="83">
        <v>287</v>
      </c>
      <c r="B169" t="s" s="106">
        <v>70</v>
      </c>
      <c r="C169" t="s" s="85">
        <v>65</v>
      </c>
      <c r="D169" s="108"/>
      <c r="E169" t="s" s="125">
        <v>157</v>
      </c>
      <c r="F169" s="88"/>
      <c r="G169" s="89"/>
      <c r="H169" s="90"/>
      <c r="I169" s="91"/>
      <c r="J169" s="89"/>
      <c r="K169" s="92"/>
      <c r="L169" s="93"/>
      <c r="M169" s="89"/>
      <c r="N169" s="89"/>
      <c r="O169" s="94"/>
      <c r="P169" s="89"/>
      <c r="Q169" s="89"/>
      <c r="R169" s="91"/>
      <c r="S169" s="95"/>
      <c r="T169" s="96"/>
      <c r="U169" s="97"/>
      <c r="V169" s="98">
        <v>1</v>
      </c>
      <c r="W169" t="s" s="99">
        <f>IF((F169*V169)+(G169*V169)+(H169*V169)+(I169*V169)+(J169*V169)+(K169*V169)+(L169*V169)+(M169*V169)+(N169*V169)+(O169*V169)+(T169*V169)+(P169*V169)+(Q169*V169)+(R169*V169)+(U169*V169),(F169*V169)+(G169*V169)+(H169*V169)+(I169*V169)+(J169*V169)+(K169*V169)+(L169*V169)+(M169*V169)+(N169*V169)+(O169*V169)+(T169*V169)+(P169*V169)+(Q169*V169)+(R169*V169)+(U169*V169),"")</f>
      </c>
      <c r="X169" s="100">
        <v>1.379</v>
      </c>
      <c r="Y169" t="s" s="99">
        <f>IF((F169*X169)+(G169*X169)+(H169*X169)+(I169*X169)+(J169*X169)+(K169*X169)+(L169*X169)+(M169*X169)+(N169*X169)+(O169*X169)+(P169*X169)+(Q169*X169)+(R169*X169)+(T169*X169)+(U169*X169),(F169*X169)+(G169*X169)+(H169*X169)+(I169*X169)+(J169*X169)+(K169*X169)+(L169*X169)+(M169*X169)+(N169*X169)+(O169*X169)+(P169*X169)+(S169*X169)+(Q169*X169)+(R169*X169)+(T169*X169)+(U169*X169),"")</f>
      </c>
      <c r="Z169" s="101">
        <v>69.45</v>
      </c>
      <c r="AA169" s="101">
        <f>SUM(Z169*(F169+(F169*0/100)))+SUM(Z169*(G169+(G169*0/100)))+SUM(Z169*(H169+(H169*0/100)))+SUM(Z169*(I169+(I169*0/100)))+SUM(Z169*(K169+(K169*0/100)))+SUM(Z169*(L169+(L169*0/100)))+SUM(Z169*(M169+(M169*0/100)))+SUM(Z169*(N169+(N169*0/100)))+SUM(Z169*(O169+(O169*0/100)))+SUM(Z169*(P169+(P169*0/100)))+SUM(Z169*U169)+SUM(Z169*(Q169+(Q169*0/100)))+SUM(Z169*(R169+(R169*0/100)))+SUM(Z169*(T169+(T169*0/100)))+SUM(Z169*(S169+(S169*0/100)))+SUM(Z169*(J169+(J169*0/100)))</f>
        <v>0</v>
      </c>
      <c r="AB169" s="102"/>
      <c r="AC169" s="103"/>
      <c r="AD169" s="49"/>
      <c r="AE169" s="50"/>
      <c r="AF169" t="s" s="104">
        <f>IF(SUM(F169:U169)*'Cargoleria'!C109,SUM(F169:U169)*'Cargoleria'!C109,"")</f>
      </c>
      <c r="AG169" t="s" s="104">
        <f>IF(SUM(F169:U169)*'Cargoleria'!D109,SUM(F169:U169)*'Cargoleria'!D109,"")</f>
      </c>
      <c r="AH169" t="s" s="104">
        <f>IF(SUM(F169:U169)*'Cargoleria'!E109,SUM(F169:U169)*'Cargoleria'!E109,"")</f>
      </c>
      <c r="AI169" t="s" s="104">
        <f>IF(SUM(F169:U169)*'Cargoleria'!F109,SUM(F169:U169)*'Cargoleria'!F109,"")</f>
      </c>
      <c r="AJ169" t="s" s="104">
        <f>IF(SUM(F169:U169)*'Cargoleria'!G109,SUM(F169:U169)*'Cargoleria'!G109,"")</f>
      </c>
      <c r="AK169" t="s" s="104">
        <f>IF(SUM(F169:U169)*'Cargoleria'!H109,SUM(F169:U169)*'Cargoleria'!H109,"")</f>
      </c>
      <c r="AL169" t="s" s="104">
        <f>IF(SUM(F169:U169)*'Cargoleria'!I109,SUM(F169:U169)*'Cargoleria'!I109,"")</f>
      </c>
      <c r="AM169" t="s" s="104">
        <f>IF(SUM(F169:U169)*'Cargoleria'!J109,SUM(F169:U169)*'Cargoleria'!J109,"")</f>
      </c>
      <c r="AN169" t="s" s="104">
        <f>IF(SUM(F169:U169)*'Cargoleria'!K109,SUM(F169:U169)*'Cargoleria'!K109,"")</f>
      </c>
      <c r="AO169" t="s" s="104">
        <f>IF(SUM(F169:U169)*'Cargoleria'!L109,SUM(F169:U169)*'Cargoleria'!L109,"")</f>
      </c>
      <c r="AP169" t="s" s="104">
        <f>IF(SUM(F169:U169)*'Cargoleria'!M109,SUM(F169:U169)*'Cargoleria'!M109,"")</f>
      </c>
      <c r="AQ169" t="s" s="104">
        <f>IF(SUM(F169:U169)*'Cargoleria'!N109,SUM(F169:U169)*'Cargoleria'!N109,"")</f>
      </c>
      <c r="AR169" t="s" s="104">
        <f>IF(SUM(F169:U169)*'Cargoleria'!O109,SUM(F169:U169)*'Cargoleria'!O109,"")</f>
      </c>
      <c r="AS169" t="s" s="104">
        <f>IF(SUM(F169:U169)*'Cargoleria'!P109,SUM(F169:U169)*'Cargoleria'!P109,"")</f>
      </c>
      <c r="AT169" t="s" s="104">
        <f>IF(SUM(F169:U169)*'Cargoleria'!Q109,SUM(F169:U169)*'Cargoleria'!Q109,"")</f>
      </c>
      <c r="AU169" s="49"/>
    </row>
    <row r="170" ht="13.65" customHeight="1">
      <c r="A170" t="s" s="83">
        <v>288</v>
      </c>
      <c r="B170" t="s" s="106">
        <v>70</v>
      </c>
      <c r="C170" t="s" s="85">
        <v>65</v>
      </c>
      <c r="D170" s="108"/>
      <c r="E170" t="s" s="125">
        <v>289</v>
      </c>
      <c r="F170" s="88"/>
      <c r="G170" s="89"/>
      <c r="H170" s="90"/>
      <c r="I170" s="91"/>
      <c r="J170" s="89"/>
      <c r="K170" s="92"/>
      <c r="L170" s="93"/>
      <c r="M170" s="89"/>
      <c r="N170" s="89"/>
      <c r="O170" s="94"/>
      <c r="P170" s="89"/>
      <c r="Q170" s="89"/>
      <c r="R170" s="91"/>
      <c r="S170" s="95"/>
      <c r="T170" s="96"/>
      <c r="U170" s="97"/>
      <c r="V170" s="98">
        <v>46</v>
      </c>
      <c r="W170" t="s" s="99">
        <f>IF((F170*V170)+(G170*V170)+(H170*V170)+(I170*V170)+(J170*V170)+(K170*V170)+(L170*V170)+(M170*V170)+(N170*V170)+(O170*V170)+(T170*V170)+(P170*V170)+(Q170*V170)+(R170*V170)+(U170*V170),(F170*V170)+(G170*V170)+(H170*V170)+(I170*V170)+(J170*V170)+(K170*V170)+(L170*V170)+(M170*V170)+(N170*V170)+(O170*V170)+(T170*V170)+(P170*V170)+(Q170*V170)+(R170*V170)+(U170*V170),"")</f>
      </c>
      <c r="X170" s="100">
        <v>17.08</v>
      </c>
      <c r="Y170" t="s" s="99">
        <f>IF((F170*X170)+(G170*X170)+(H170*X170)+(I170*X170)+(J170*X170)+(K170*X170)+(L170*X170)+(M170*X170)+(N170*X170)+(O170*X170)+(P170*X170)+(Q170*X170)+(R170*X170)+(T170*X170)+(U170*X170),(F170*X170)+(G170*X170)+(H170*X170)+(I170*X170)+(J170*X170)+(K170*X170)+(L170*X170)+(M170*X170)+(N170*X170)+(O170*X170)+(P170*X170)+(S170*X170)+(Q170*X170)+(R170*X170)+(T170*X170)+(U170*X170),"")</f>
      </c>
      <c r="Z170" s="101">
        <v>1077.275714285710</v>
      </c>
      <c r="AA170" s="101">
        <f>SUM(Z170*(F170+(F170*0/100)))+SUM(Z170*(G170+(G170*0/100)))+SUM(Z170*(H170+(H170*0/100)))+SUM(Z170*(I170+(I170*0/100)))+SUM(Z170*(K170+(K170*0/100)))+SUM(Z170*(L170+(L170*0/100)))+SUM(Z170*(M170+(M170*0/100)))+SUM(Z170*(N170+(N170*0/100)))+SUM(Z170*(O170+(O170*0/100)))+SUM(Z170*(P170+(P170*0/100)))+SUM(Z170*U170)+SUM(Z170*(Q170+(Q170*0/100)))+SUM(Z170*(R170+(R170*0/100)))+SUM(Z170*(T170+(T170*0/100)))+SUM(Z170*(S170+(S170*0/100)))+SUM(Z170*(J170+(J170*0/100)))</f>
        <v>0</v>
      </c>
      <c r="AB170" s="102"/>
      <c r="AC170" s="103"/>
      <c r="AD170" s="49"/>
      <c r="AE170" s="50"/>
      <c r="AF170" t="s" s="104">
        <f>IF(SUM(F170:U170)*'Cargoleria'!C110,SUM(F170:U170)*'Cargoleria'!C110,"")</f>
      </c>
      <c r="AG170" t="s" s="104">
        <f>IF(SUM(F170:U170)*'Cargoleria'!D110,SUM(F170:U170)*'Cargoleria'!D110,"")</f>
      </c>
      <c r="AH170" t="s" s="104">
        <f>IF(SUM(F170:U170)*'Cargoleria'!E110,SUM(F170:U170)*'Cargoleria'!E110,"")</f>
      </c>
      <c r="AI170" t="s" s="104">
        <f>IF(SUM(F170:U170)*'Cargoleria'!F110,SUM(F170:U170)*'Cargoleria'!F110,"")</f>
      </c>
      <c r="AJ170" t="s" s="104">
        <f>IF(SUM(F170:U170)*'Cargoleria'!G110,SUM(F170:U170)*'Cargoleria'!G110,"")</f>
      </c>
      <c r="AK170" t="s" s="104">
        <f>IF(SUM(F170:U170)*'Cargoleria'!H110,SUM(F170:U170)*'Cargoleria'!H110,"")</f>
      </c>
      <c r="AL170" t="s" s="104">
        <f>IF(SUM(F170:U170)*'Cargoleria'!I110,SUM(F170:U170)*'Cargoleria'!I110,"")</f>
      </c>
      <c r="AM170" t="s" s="104">
        <f>IF(SUM(F170:U170)*'Cargoleria'!J110,SUM(F170:U170)*'Cargoleria'!J110,"")</f>
      </c>
      <c r="AN170" t="s" s="104">
        <f>IF(SUM(F170:U170)*'Cargoleria'!K110,SUM(F170:U170)*'Cargoleria'!K110,"")</f>
      </c>
      <c r="AO170" t="s" s="104">
        <f>IF(SUM(F170:U170)*'Cargoleria'!L110,SUM(F170:U170)*'Cargoleria'!L110,"")</f>
      </c>
      <c r="AP170" t="s" s="104">
        <f>IF(SUM(F170:U170)*'Cargoleria'!M110,SUM(F170:U170)*'Cargoleria'!M110,"")</f>
      </c>
      <c r="AQ170" t="s" s="104">
        <f>IF(SUM(F170:U170)*'Cargoleria'!N110,SUM(F170:U170)*'Cargoleria'!N110,"")</f>
      </c>
      <c r="AR170" t="s" s="104">
        <f>IF(SUM(F170:U170)*'Cargoleria'!O110,SUM(F170:U170)*'Cargoleria'!O110,"")</f>
      </c>
      <c r="AS170" t="s" s="104">
        <f>IF(SUM(F170:U170)*'Cargoleria'!P110,SUM(F170:U170)*'Cargoleria'!P110,"")</f>
      </c>
      <c r="AT170" t="s" s="104">
        <f>IF(SUM(F170:U170)*'Cargoleria'!Q110,SUM(F170:U170)*'Cargoleria'!Q110,"")</f>
      </c>
      <c r="AU170" s="49"/>
    </row>
    <row r="171" ht="18" customHeight="1">
      <c r="A171" t="s" s="76">
        <v>290</v>
      </c>
      <c r="B171" s="77"/>
      <c r="C171" s="77"/>
      <c r="D171" s="78"/>
      <c r="E171" s="78"/>
      <c r="F171" s="78"/>
      <c r="G171" s="78"/>
      <c r="H171" s="78"/>
      <c r="I171" s="78"/>
      <c r="J171" s="78"/>
      <c r="K171" s="78"/>
      <c r="L171" s="78"/>
      <c r="M171" s="78"/>
      <c r="N171" s="78"/>
      <c r="O171" s="78"/>
      <c r="P171" s="78"/>
      <c r="Q171" s="78"/>
      <c r="R171" s="78"/>
      <c r="S171" s="78"/>
      <c r="T171" s="78"/>
      <c r="U171" s="78"/>
      <c r="V171" s="79"/>
      <c r="W171" s="79"/>
      <c r="X171" s="80"/>
      <c r="Y171" s="78"/>
      <c r="Z171" s="78"/>
      <c r="AA171" s="78"/>
      <c r="AB171" s="81"/>
      <c r="AC171" s="81"/>
      <c r="AD171" s="53"/>
      <c r="AE171" s="50"/>
      <c r="AF171" t="s" s="82">
        <v>48</v>
      </c>
      <c r="AG171" t="s" s="82">
        <v>49</v>
      </c>
      <c r="AH171" t="s" s="82">
        <v>50</v>
      </c>
      <c r="AI171" t="s" s="82">
        <v>51</v>
      </c>
      <c r="AJ171" t="s" s="82">
        <v>52</v>
      </c>
      <c r="AK171" t="s" s="82">
        <v>53</v>
      </c>
      <c r="AL171" t="s" s="82">
        <v>54</v>
      </c>
      <c r="AM171" t="s" s="82">
        <v>55</v>
      </c>
      <c r="AN171" t="s" s="82">
        <v>56</v>
      </c>
      <c r="AO171" t="s" s="82">
        <v>57</v>
      </c>
      <c r="AP171" t="s" s="82">
        <v>58</v>
      </c>
      <c r="AQ171" t="s" s="82">
        <v>59</v>
      </c>
      <c r="AR171" t="s" s="82">
        <v>60</v>
      </c>
      <c r="AS171" t="s" s="82">
        <v>61</v>
      </c>
      <c r="AT171" t="s" s="82">
        <v>62</v>
      </c>
      <c r="AU171" s="49"/>
    </row>
    <row r="172" ht="13.65" customHeight="1">
      <c r="A172" t="s" s="83">
        <v>291</v>
      </c>
      <c r="B172" t="s" s="106">
        <v>70</v>
      </c>
      <c r="C172" t="s" s="107">
        <v>71</v>
      </c>
      <c r="D172" s="108"/>
      <c r="E172" s="127"/>
      <c r="F172" s="88"/>
      <c r="G172" s="110"/>
      <c r="H172" s="90"/>
      <c r="I172" s="91"/>
      <c r="J172" s="111"/>
      <c r="K172" s="92"/>
      <c r="L172" s="93"/>
      <c r="M172" s="97"/>
      <c r="N172" s="112"/>
      <c r="O172" s="94"/>
      <c r="P172" s="113"/>
      <c r="Q172" s="114"/>
      <c r="R172" s="91"/>
      <c r="S172" s="95"/>
      <c r="T172" s="96"/>
      <c r="U172" s="97"/>
      <c r="V172" s="98">
        <v>5</v>
      </c>
      <c r="W172" t="s" s="99">
        <f>IF((F172*V172)+(G172*V172)+(H172*V172)+(I172*V172)+(J172*V172)+(K172*V172)+(L172*V172)+(M172*V172)+(N172*V172)+(O172*V172)+(T172*V172)+(P172*V172)+(Q172*V172)+(R172*V172)+(U172*V172),(F172*V172)+(G172*V172)+(H172*V172)+(I172*V172)+(J172*V172)+(K172*V172)+(L172*V172)+(M172*V172)+(N172*V172)+(O172*V172)+(T172*V172)+(P172*V172)+(Q172*V172)+(R172*V172)+(U172*V172),"")</f>
      </c>
      <c r="X172" s="100">
        <v>3.55</v>
      </c>
      <c r="Y172" t="s" s="99">
        <f>IF((F172*X172)+(G172*X172)+(H172*X172)+(I172*X172)+(J172*X172)+(K172*X172)+(L172*X172)+(M172*X172)+(N172*X172)+(O172*X172)+(P172*X172)+(Q172*X172)+(R172*X172)+(T172*X172)+(U172*X172),(F172*X172)+(G172*X172)+(H172*X172)+(I172*X172)+(J172*X172)+(K172*X172)+(L172*X172)+(M172*X172)+(N172*X172)+(O172*X172)+(P172*X172)+(S172*X172)+(Q172*X172)+(R172*X172)+(T172*X172)+(U172*X172),"")</f>
      </c>
      <c r="Z172" s="101">
        <v>70.7355311355311</v>
      </c>
      <c r="AA172" s="101">
        <f>SUM(Z172*(F172+(F172*0/100)))+SUM(Z172*(G172+(G172*0/100)))+SUM(Z172*(H172+(H172*0/100)))+SUM(Z172*(I172+(I172*0/100)))+SUM(Z172*(K172+(K172*0/100)))+SUM(Z172*(L172+(L172*0/100)))+SUM(Z172*(M172+(M172*0/100)))+SUM(Z172*(N172+(N172*0/100)))+SUM(Z172*(O172+(O172*0/100)))+SUM(Z172*(P172+(P172*0/100)))+SUM(Z172*U172)+SUM(Z172*(Q172+(Q172*0/100)))+SUM(Z172*(R172+(R172*0/100)))+SUM(Z172*(T172+(T172*0/100)))+SUM(Z172*(S172+(S172*0/100)))+SUM(Z172*(J172+(J172*0/100)))</f>
        <v>0</v>
      </c>
      <c r="AB172" s="102"/>
      <c r="AC172" s="103"/>
      <c r="AD172" s="49"/>
      <c r="AE172" s="50"/>
      <c r="AF172" t="s" s="104">
        <f>IF(SUM(F172:U172)*'Cargoleria'!C99,SUM(F172:U172)*'Cargoleria'!C99,"")</f>
      </c>
      <c r="AG172" t="s" s="104">
        <f>IF(SUM(F172:U172)*'Cargoleria'!D99,SUM(F172:U172)*'Cargoleria'!D99,"")</f>
      </c>
      <c r="AH172" t="s" s="104">
        <f>IF(SUM(F172:U172)*'Cargoleria'!E99,SUM(F172:U172)*'Cargoleria'!E99,"")</f>
      </c>
      <c r="AI172" t="s" s="104">
        <f>IF(SUM(F172:U172)*'Cargoleria'!F99,SUM(F172:U172)*'Cargoleria'!F99,"")</f>
      </c>
      <c r="AJ172" t="s" s="104">
        <f>IF(SUM(F172:U172)*'Cargoleria'!G99,SUM(F172:U172)*'Cargoleria'!G99,"")</f>
      </c>
      <c r="AK172" t="s" s="104">
        <f>IF(SUM(F172:U172)*'Cargoleria'!H99,SUM(F172:U172)*'Cargoleria'!H99,"")</f>
      </c>
      <c r="AL172" t="s" s="104">
        <f>IF(SUM(F172:U172)*'Cargoleria'!I99,SUM(F172:U172)*'Cargoleria'!I99,"")</f>
      </c>
      <c r="AM172" t="s" s="104">
        <f>IF(SUM(F172:U172)*'Cargoleria'!J99,SUM(F172:U172)*'Cargoleria'!J99,"")</f>
      </c>
      <c r="AN172" t="s" s="104">
        <f>IF(SUM(F172:U172)*'Cargoleria'!K99,SUM(F172:U172)*'Cargoleria'!K99,"")</f>
      </c>
      <c r="AO172" t="s" s="104">
        <f>IF(SUM(F172:U172)*'Cargoleria'!L99,SUM(F172:U172)*'Cargoleria'!L99,"")</f>
      </c>
      <c r="AP172" t="s" s="104">
        <f>IF(SUM(F172:U172)*'Cargoleria'!M99,SUM(F172:U172)*'Cargoleria'!M99,"")</f>
      </c>
      <c r="AQ172" t="s" s="104">
        <f>IF(SUM(F172:U172)*'Cargoleria'!N99,SUM(F172:U172)*'Cargoleria'!N99,"")</f>
      </c>
      <c r="AR172" t="s" s="104">
        <f>IF(SUM(F172:U172)*'Cargoleria'!O99,SUM(F172:U172)*'Cargoleria'!O99,"")</f>
      </c>
      <c r="AS172" t="s" s="104">
        <f>IF(SUM(F172:U172)*'Cargoleria'!P99,SUM(F172:U172)*'Cargoleria'!P99,"")</f>
      </c>
      <c r="AT172" t="s" s="104">
        <f>IF(SUM(F172:U172)*'Cargoleria'!Q99,SUM(F172:U172)*'Cargoleria'!Q99,"")</f>
      </c>
      <c r="AU172" s="49"/>
    </row>
    <row r="173" ht="13.65" customHeight="1">
      <c r="A173" t="s" s="119">
        <v>292</v>
      </c>
      <c r="B173" t="s" s="106">
        <v>70</v>
      </c>
      <c r="C173" t="s" s="107">
        <v>71</v>
      </c>
      <c r="D173" s="108"/>
      <c r="E173" s="124"/>
      <c r="F173" s="88"/>
      <c r="G173" s="110"/>
      <c r="H173" s="90"/>
      <c r="I173" s="91"/>
      <c r="J173" s="111"/>
      <c r="K173" s="92"/>
      <c r="L173" s="93"/>
      <c r="M173" s="97"/>
      <c r="N173" s="112"/>
      <c r="O173" s="94"/>
      <c r="P173" s="113"/>
      <c r="Q173" s="114"/>
      <c r="R173" s="91"/>
      <c r="S173" s="95"/>
      <c r="T173" s="96"/>
      <c r="U173" s="97"/>
      <c r="V173" s="98">
        <v>1</v>
      </c>
      <c r="W173" t="s" s="99">
        <f>IF((F173*V173)+(G173*V173)+(H173*V173)+(I173*V173)+(J173*V173)+(K173*V173)+(L173*V173)+(M173*V173)+(N173*V173)+(O173*V173)+(T173*V173)+(P173*V173)+(Q173*V173)+(R173*V173)+(U173*V173),(F173*V173)+(G173*V173)+(H173*V173)+(I173*V173)+(J173*V173)+(K173*V173)+(L173*V173)+(M173*V173)+(N173*V173)+(O173*V173)+(T173*V173)+(P173*V173)+(Q173*V173)+(R173*V173)+(U173*V173),"")</f>
      </c>
      <c r="X173" s="100">
        <v>1.3</v>
      </c>
      <c r="Y173" t="s" s="99">
        <f>IF((F173*X173)+(G173*X173)+(H173*X173)+(I173*X173)+(J173*X173)+(K173*X173)+(L173*X173)+(M173*X173)+(N173*X173)+(O173*X173)+(P173*X173)+(Q173*X173)+(R173*X173)+(T173*X173)+(U173*X173),(F173*X173)+(G173*X173)+(H173*X173)+(I173*X173)+(J173*X173)+(K173*X173)+(L173*X173)+(M173*X173)+(N173*X173)+(O173*X173)+(P173*X173)+(S173*X173)+(Q173*X173)+(R173*X173)+(T173*X173)+(U173*X173),"")</f>
      </c>
      <c r="Z173" s="101">
        <v>219.962930402930</v>
      </c>
      <c r="AA173" s="101">
        <f>SUM(Z173*(F173+(F173*0/100)))+SUM(Z173*(G173+(G173*0/100)))+SUM(Z173*(H173+(H173*0/100)))+SUM(Z173*(I173+(I173*0/100)))+SUM(Z173*(K173+(K173*0/100)))+SUM(Z173*(L173+(L173*0/100)))+SUM(Z173*(M173+(M173*0/100)))+SUM(Z173*(N173+(N173*0/100)))+SUM(Z173*(O173+(O173*0/100)))+SUM(Z173*(P173+(P173*0/100)))+SUM(Z173*U173)+SUM(Z173*(Q173+(Q173*0/100)))+SUM(Z173*(R173+(R173*0/100)))+SUM(Z173*(T173+(T173*0/100)))+SUM(Z173*(S173+(S173*0/100)))+SUM(Z173*(J173+(J173*0/100)))</f>
        <v>0</v>
      </c>
      <c r="AB173" s="102"/>
      <c r="AC173" s="103"/>
      <c r="AD173" s="49"/>
      <c r="AE173" s="50"/>
      <c r="AF173" t="s" s="104">
        <f>IF(SUM(F173:U173)*'Cargoleria'!C100,SUM(F173:U173)*'Cargoleria'!C100,"")</f>
      </c>
      <c r="AG173" t="s" s="104">
        <f>IF(SUM(F173:U173)*'Cargoleria'!D100,SUM(F173:U173)*'Cargoleria'!D100,"")</f>
      </c>
      <c r="AH173" t="s" s="104">
        <f>IF(SUM(F173:U173)*'Cargoleria'!E100,SUM(F173:U173)*'Cargoleria'!E100,"")</f>
      </c>
      <c r="AI173" t="s" s="104">
        <f>IF(SUM(F173:U173)*'Cargoleria'!F100,SUM(F173:U173)*'Cargoleria'!F100,"")</f>
      </c>
      <c r="AJ173" t="s" s="104">
        <f>IF(SUM(F173:U173)*'Cargoleria'!G100,SUM(F173:U173)*'Cargoleria'!G100,"")</f>
      </c>
      <c r="AK173" t="s" s="104">
        <f>IF(SUM(F173:U173)*'Cargoleria'!H100,SUM(F173:U173)*'Cargoleria'!H100,"")</f>
      </c>
      <c r="AL173" t="s" s="104">
        <f>IF(SUM(F173:U173)*'Cargoleria'!I100,SUM(F173:U173)*'Cargoleria'!I100,"")</f>
      </c>
      <c r="AM173" t="s" s="104">
        <f>IF(SUM(F173:U173)*'Cargoleria'!J100,SUM(F173:U173)*'Cargoleria'!J100,"")</f>
      </c>
      <c r="AN173" t="s" s="104">
        <f>IF(SUM(F173:U173)*'Cargoleria'!K100,SUM(F173:U173)*'Cargoleria'!K100,"")</f>
      </c>
      <c r="AO173" t="s" s="104">
        <f>IF(SUM(F173:U173)*'Cargoleria'!L100,SUM(F173:U173)*'Cargoleria'!L100,"")</f>
      </c>
      <c r="AP173" t="s" s="104">
        <f>IF(SUM(F173:U173)*'Cargoleria'!M100,SUM(F173:U173)*'Cargoleria'!M100,"")</f>
      </c>
      <c r="AQ173" t="s" s="104">
        <f>IF(SUM(F173:U173)*'Cargoleria'!N100,SUM(F173:U173)*'Cargoleria'!N100,"")</f>
      </c>
      <c r="AR173" t="s" s="104">
        <f>IF(SUM(F173:U173)*'Cargoleria'!O100,SUM(F173:U173)*'Cargoleria'!O100,"")</f>
      </c>
      <c r="AS173" t="s" s="104">
        <f>IF(SUM(F173:U173)*'Cargoleria'!P100,SUM(F173:U173)*'Cargoleria'!P100,"")</f>
      </c>
      <c r="AT173" t="s" s="104">
        <f>IF(SUM(F173:U173)*'Cargoleria'!Q100,SUM(F173:U173)*'Cargoleria'!Q100,"")</f>
      </c>
      <c r="AU173" s="49"/>
    </row>
    <row r="174" ht="13.65" customHeight="1">
      <c r="A174" t="s" s="119">
        <v>293</v>
      </c>
      <c r="B174" t="s" s="106">
        <v>70</v>
      </c>
      <c r="C174" t="s" s="107">
        <v>71</v>
      </c>
      <c r="D174" s="108"/>
      <c r="E174" s="124"/>
      <c r="F174" s="88"/>
      <c r="G174" s="110"/>
      <c r="H174" s="90"/>
      <c r="I174" s="91"/>
      <c r="J174" s="111"/>
      <c r="K174" s="92"/>
      <c r="L174" s="93"/>
      <c r="M174" s="97"/>
      <c r="N174" s="112"/>
      <c r="O174" s="94"/>
      <c r="P174" s="113"/>
      <c r="Q174" s="114"/>
      <c r="R174" s="91"/>
      <c r="S174" s="95"/>
      <c r="T174" s="96"/>
      <c r="U174" s="97"/>
      <c r="V174" s="98">
        <v>1</v>
      </c>
      <c r="W174" t="s" s="99">
        <f>IF((F174*V174)+(G174*V174)+(H174*V174)+(I174*V174)+(J174*V174)+(K174*V174)+(L174*V174)+(M174*V174)+(N174*V174)+(O174*V174)+(T174*V174)+(P174*V174)+(Q174*V174)+(R174*V174)+(U174*V174),(F174*V174)+(G174*V174)+(H174*V174)+(I174*V174)+(J174*V174)+(K174*V174)+(L174*V174)+(M174*V174)+(N174*V174)+(O174*V174)+(T174*V174)+(P174*V174)+(Q174*V174)+(R174*V174)+(U174*V174),"")</f>
      </c>
      <c r="X174" s="100">
        <v>1.4</v>
      </c>
      <c r="Y174" t="s" s="99">
        <f>IF((F174*X174)+(G174*X174)+(H174*X174)+(I174*X174)+(J174*X174)+(K174*X174)+(L174*X174)+(M174*X174)+(N174*X174)+(O174*X174)+(P174*X174)+(Q174*X174)+(R174*X174)+(T174*X174)+(U174*X174),(F174*X174)+(G174*X174)+(H174*X174)+(I174*X174)+(J174*X174)+(K174*X174)+(L174*X174)+(M174*X174)+(N174*X174)+(O174*X174)+(P174*X174)+(S174*X174)+(Q174*X174)+(R174*X174)+(T174*X174)+(U174*X174),"")</f>
      </c>
      <c r="Z174" s="101">
        <v>290.698461538462</v>
      </c>
      <c r="AA174" s="101">
        <f>SUM(Z174*(F174+(F174*0/100)))+SUM(Z174*(G174+(G174*0/100)))+SUM(Z174*(H174+(H174*0/100)))+SUM(Z174*(I174+(I174*0/100)))+SUM(Z174*(K174+(K174*0/100)))+SUM(Z174*(L174+(L174*0/100)))+SUM(Z174*(M174+(M174*0/100)))+SUM(Z174*(N174+(N174*0/100)))+SUM(Z174*(O174+(O174*0/100)))+SUM(Z174*(P174+(P174*0/100)))+SUM(Z174*U174)+SUM(Z174*(Q174+(Q174*0/100)))+SUM(Z174*(R174+(R174*0/100)))+SUM(Z174*(T174+(T174*0/100)))+SUM(Z174*(S174+(S174*0/100)))+SUM(Z174*(J174+(J174*0/100)))</f>
        <v>0</v>
      </c>
      <c r="AB174" s="102"/>
      <c r="AC174" s="103"/>
      <c r="AD174" s="49"/>
      <c r="AE174" s="50"/>
      <c r="AF174" t="s" s="104">
        <f>IF(SUM(F174:U174)*'Cargoleria'!C101,SUM(F174:U174)*'Cargoleria'!C101,"")</f>
      </c>
      <c r="AG174" t="s" s="104">
        <f>IF(SUM(F174:U174)*'Cargoleria'!D101,SUM(F174:U174)*'Cargoleria'!D101,"")</f>
      </c>
      <c r="AH174" t="s" s="104">
        <f>IF(SUM(F174:U174)*'Cargoleria'!E101,SUM(F174:U174)*'Cargoleria'!E101,"")</f>
      </c>
      <c r="AI174" t="s" s="104">
        <f>IF(SUM(F174:U174)*'Cargoleria'!F101,SUM(F174:U174)*'Cargoleria'!F101,"")</f>
      </c>
      <c r="AJ174" t="s" s="104">
        <f>IF(SUM(F174:U174)*'Cargoleria'!G101,SUM(F174:U174)*'Cargoleria'!G101,"")</f>
      </c>
      <c r="AK174" t="s" s="104">
        <f>IF(SUM(F174:U174)*'Cargoleria'!H101,SUM(F174:U174)*'Cargoleria'!H101,"")</f>
      </c>
      <c r="AL174" t="s" s="104">
        <f>IF(SUM(F174:U174)*'Cargoleria'!I101,SUM(F174:U174)*'Cargoleria'!I101,"")</f>
      </c>
      <c r="AM174" t="s" s="104">
        <f>IF(SUM(F174:U174)*'Cargoleria'!J101,SUM(F174:U174)*'Cargoleria'!J101,"")</f>
      </c>
      <c r="AN174" t="s" s="104">
        <f>IF(SUM(F174:U174)*'Cargoleria'!K101,SUM(F174:U174)*'Cargoleria'!K101,"")</f>
      </c>
      <c r="AO174" t="s" s="104">
        <f>IF(SUM(F174:U174)*'Cargoleria'!L101,SUM(F174:U174)*'Cargoleria'!L101,"")</f>
      </c>
      <c r="AP174" t="s" s="104">
        <f>IF(SUM(F174:U174)*'Cargoleria'!M101,SUM(F174:U174)*'Cargoleria'!M101,"")</f>
      </c>
      <c r="AQ174" t="s" s="104">
        <f>IF(SUM(F174:U174)*'Cargoleria'!N101,SUM(F174:U174)*'Cargoleria'!N101,"")</f>
      </c>
      <c r="AR174" t="s" s="104">
        <f>IF(SUM(F174:U174)*'Cargoleria'!O101,SUM(F174:U174)*'Cargoleria'!O101,"")</f>
      </c>
      <c r="AS174" t="s" s="104">
        <f>IF(SUM(F174:U174)*'Cargoleria'!P101,SUM(F174:U174)*'Cargoleria'!P101,"")</f>
      </c>
      <c r="AT174" t="s" s="104">
        <f>IF(SUM(F174:U174)*'Cargoleria'!Q101,SUM(F174:U174)*'Cargoleria'!Q101,"")</f>
      </c>
      <c r="AU174" s="49"/>
    </row>
    <row r="175" ht="18" customHeight="1">
      <c r="A175" t="s" s="76">
        <v>294</v>
      </c>
      <c r="B175" s="77"/>
      <c r="C175" s="77"/>
      <c r="D175" s="78"/>
      <c r="E175" s="78"/>
      <c r="F175" s="78"/>
      <c r="G175" s="78"/>
      <c r="H175" s="78"/>
      <c r="I175" s="78"/>
      <c r="J175" s="78"/>
      <c r="K175" s="78"/>
      <c r="L175" s="78"/>
      <c r="M175" s="78"/>
      <c r="N175" s="78"/>
      <c r="O175" s="78"/>
      <c r="P175" s="78"/>
      <c r="Q175" s="78"/>
      <c r="R175" s="78"/>
      <c r="S175" s="78"/>
      <c r="T175" s="78"/>
      <c r="U175" s="78"/>
      <c r="V175" s="79"/>
      <c r="W175" s="79"/>
      <c r="X175" s="80"/>
      <c r="Y175" s="78"/>
      <c r="Z175" s="78"/>
      <c r="AA175" s="78"/>
      <c r="AB175" s="81"/>
      <c r="AC175" s="81"/>
      <c r="AD175" s="53"/>
      <c r="AE175" s="50"/>
      <c r="AF175" t="s" s="82">
        <v>48</v>
      </c>
      <c r="AG175" t="s" s="82">
        <v>49</v>
      </c>
      <c r="AH175" t="s" s="82">
        <v>50</v>
      </c>
      <c r="AI175" t="s" s="82">
        <v>51</v>
      </c>
      <c r="AJ175" t="s" s="82">
        <v>52</v>
      </c>
      <c r="AK175" t="s" s="82">
        <v>53</v>
      </c>
      <c r="AL175" t="s" s="82">
        <v>54</v>
      </c>
      <c r="AM175" t="s" s="82">
        <v>55</v>
      </c>
      <c r="AN175" t="s" s="82">
        <v>56</v>
      </c>
      <c r="AO175" t="s" s="82">
        <v>57</v>
      </c>
      <c r="AP175" t="s" s="82">
        <v>58</v>
      </c>
      <c r="AQ175" t="s" s="82">
        <v>59</v>
      </c>
      <c r="AR175" t="s" s="82">
        <v>60</v>
      </c>
      <c r="AS175" t="s" s="82">
        <v>61</v>
      </c>
      <c r="AT175" t="s" s="82">
        <v>62</v>
      </c>
      <c r="AU175" s="49"/>
    </row>
    <row r="176" ht="13.65" customHeight="1">
      <c r="A176" t="s" s="83">
        <v>295</v>
      </c>
      <c r="B176" t="s" s="106">
        <v>70</v>
      </c>
      <c r="C176" t="s" s="107">
        <v>71</v>
      </c>
      <c r="D176" s="108"/>
      <c r="E176" t="s" s="109">
        <v>81</v>
      </c>
      <c r="F176" s="88"/>
      <c r="G176" s="110"/>
      <c r="H176" s="90"/>
      <c r="I176" s="91"/>
      <c r="J176" s="111"/>
      <c r="K176" s="92"/>
      <c r="L176" s="93"/>
      <c r="M176" s="97"/>
      <c r="N176" s="112"/>
      <c r="O176" s="94"/>
      <c r="P176" s="113"/>
      <c r="Q176" s="114"/>
      <c r="R176" s="91"/>
      <c r="S176" s="95"/>
      <c r="T176" s="96"/>
      <c r="U176" s="97"/>
      <c r="V176" s="98">
        <v>5</v>
      </c>
      <c r="W176" t="s" s="99">
        <f>IF((F176*V176)+(G176*V176)+(H176*V176)+(I176*V176)+(J176*V176)+(K176*V176)+(L176*V176)+(M176*V176)+(N176*V176)+(O176*V176)+(T176*V176)+(P176*V176)+(Q176*V176)+(R176*V176)+(U176*V176),(F176*V176)+(G176*V176)+(H176*V176)+(I176*V176)+(J176*V176)+(K176*V176)+(L176*V176)+(M176*V176)+(N176*V176)+(O176*V176)+(T176*V176)+(P176*V176)+(Q176*V176)+(R176*V176)+(U176*V176),"")</f>
      </c>
      <c r="X176" s="100">
        <v>3.55</v>
      </c>
      <c r="Y176" t="s" s="99">
        <f>IF((F176*X176)+(G176*X176)+(H176*X176)+(I176*X176)+(J176*X176)+(K176*X176)+(L176*X176)+(M176*X176)+(N176*X176)+(O176*X176)+(P176*X176)+(Q176*X176)+(R176*X176)+(T176*X176)+(U176*X176),(F176*X176)+(G176*X176)+(H176*X176)+(I176*X176)+(J176*X176)+(K176*X176)+(L176*X176)+(M176*X176)+(N176*X176)+(O176*X176)+(P176*X176)+(S176*X176)+(Q176*X176)+(R176*X176)+(T176*X176)+(U176*X176),"")</f>
      </c>
      <c r="Z176" s="101">
        <v>71.6665469387755</v>
      </c>
      <c r="AA176" s="101">
        <f>SUM(Z176*(F176+(F176*0/100)))+SUM(Z176*(G176+(G176*0/100)))+SUM(Z176*(H176+(H176*0/100)))+SUM(Z176*(I176+(I176*0/100)))+SUM(Z176*(K176+(K176*0/100)))+SUM(Z176*(L176+(L176*0/100)))+SUM(Z176*(M176+(M176*0/100)))+SUM(Z176*(N176+(N176*0/100)))+SUM(Z176*(O176+(O176*0/100)))+SUM(Z176*(P176+(P176*0/100)))+SUM(Z176*U176)+SUM(Z176*(Q176+(Q176*0/100)))+SUM(Z176*(R176+(R176*0/100)))+SUM(Z176*(T176+(T176*0/100)))+SUM(Z176*(S176+(S176*0/100)))+SUM(Z176*(J176+(J176*0/100)))</f>
        <v>0</v>
      </c>
      <c r="AB176" s="102"/>
      <c r="AC176" s="103"/>
      <c r="AD176" s="49"/>
      <c r="AE176" s="50"/>
      <c r="AF176" t="s" s="104">
        <f>IF(SUM(F176:U176)*'Cargoleria'!C112,SUM(F176:U176)*'Cargoleria'!C112,"")</f>
      </c>
      <c r="AG176" t="s" s="104">
        <f>IF(SUM(F176:U176)*'Cargoleria'!D112,SUM(F176:U176)*'Cargoleria'!D112,"")</f>
      </c>
      <c r="AH176" t="s" s="104">
        <f>IF(SUM(F176:U176)*'Cargoleria'!E112,SUM(F176:U176)*'Cargoleria'!E112,"")</f>
      </c>
      <c r="AI176" t="s" s="104">
        <f>IF(SUM(F176:U176)*'Cargoleria'!F112,SUM(F176:U176)*'Cargoleria'!F112,"")</f>
      </c>
      <c r="AJ176" t="s" s="104">
        <f>IF(SUM(F176:U176)*'Cargoleria'!G112,SUM(F176:U176)*'Cargoleria'!G112,"")</f>
      </c>
      <c r="AK176" t="s" s="104">
        <f>IF(SUM(F176:U176)*'Cargoleria'!H112,SUM(F176:U176)*'Cargoleria'!H112,"")</f>
      </c>
      <c r="AL176" t="s" s="104">
        <f>IF(SUM(F176:U176)*'Cargoleria'!I112,SUM(F176:U176)*'Cargoleria'!I112,"")</f>
      </c>
      <c r="AM176" t="s" s="104">
        <f>IF(SUM(F176:U176)*'Cargoleria'!J112,SUM(F176:U176)*'Cargoleria'!J112,"")</f>
      </c>
      <c r="AN176" t="s" s="104">
        <f>IF(SUM(F176:U176)*'Cargoleria'!K112,SUM(F176:U176)*'Cargoleria'!K112,"")</f>
      </c>
      <c r="AO176" t="s" s="104">
        <f>IF(SUM(F176:U176)*'Cargoleria'!L112,SUM(F176:U176)*'Cargoleria'!L112,"")</f>
      </c>
      <c r="AP176" t="s" s="104">
        <f>IF(SUM(F176:U176)*'Cargoleria'!M112,SUM(F176:U176)*'Cargoleria'!M112,"")</f>
      </c>
      <c r="AQ176" t="s" s="104">
        <f>IF(SUM(F176:U176)*'Cargoleria'!N112,SUM(F176:U176)*'Cargoleria'!N112,"")</f>
      </c>
      <c r="AR176" t="s" s="104">
        <f>IF(SUM(F176:U176)*'Cargoleria'!O112,SUM(F176:U176)*'Cargoleria'!O112,"")</f>
      </c>
      <c r="AS176" t="s" s="104">
        <f>IF(SUM(F176:U176)*'Cargoleria'!P112,SUM(F176:U176)*'Cargoleria'!P112,"")</f>
      </c>
      <c r="AT176" t="s" s="104">
        <f>IF(SUM(F176:U176)*'Cargoleria'!Q112,SUM(F176:U176)*'Cargoleria'!Q112,"")</f>
      </c>
      <c r="AU176" s="49"/>
    </row>
    <row r="177" ht="13.65" customHeight="1">
      <c r="A177" t="s" s="119">
        <v>296</v>
      </c>
      <c r="B177" t="s" s="106">
        <v>70</v>
      </c>
      <c r="C177" t="s" s="107">
        <v>71</v>
      </c>
      <c r="D177" s="108"/>
      <c r="E177" t="s" s="124">
        <v>297</v>
      </c>
      <c r="F177" s="88"/>
      <c r="G177" s="110"/>
      <c r="H177" s="90"/>
      <c r="I177" s="91"/>
      <c r="J177" s="111"/>
      <c r="K177" s="92"/>
      <c r="L177" s="93"/>
      <c r="M177" s="97"/>
      <c r="N177" s="112"/>
      <c r="O177" s="94"/>
      <c r="P177" s="113"/>
      <c r="Q177" s="114"/>
      <c r="R177" s="91"/>
      <c r="S177" s="95"/>
      <c r="T177" s="96"/>
      <c r="U177" s="97"/>
      <c r="V177" s="98">
        <v>1</v>
      </c>
      <c r="W177" t="s" s="99">
        <f>IF((F177*V177)+(G177*V177)+(H177*V177)+(I177*V177)+(J177*V177)+(K177*V177)+(L177*V177)+(M177*V177)+(N177*V177)+(O177*V177)+(T177*V177)+(P177*V177)+(Q177*V177)+(R177*V177)+(U177*V177),(F177*V177)+(G177*V177)+(H177*V177)+(I177*V177)+(J177*V177)+(K177*V177)+(L177*V177)+(M177*V177)+(N177*V177)+(O177*V177)+(T177*V177)+(P177*V177)+(Q177*V177)+(R177*V177)+(U177*V177),"")</f>
      </c>
      <c r="X177" s="100">
        <v>1.3</v>
      </c>
      <c r="Y177" t="s" s="99">
        <f>IF((F177*X177)+(G177*X177)+(H177*X177)+(I177*X177)+(J177*X177)+(K177*X177)+(L177*X177)+(M177*X177)+(N177*X177)+(O177*X177)+(P177*X177)+(Q177*X177)+(R177*X177)+(T177*X177)+(U177*X177),(F177*X177)+(G177*X177)+(H177*X177)+(I177*X177)+(J177*X177)+(K177*X177)+(L177*X177)+(M177*X177)+(N177*X177)+(O177*X177)+(P177*X177)+(S177*X177)+(Q177*X177)+(R177*X177)+(T177*X177)+(U177*X177),"")</f>
      </c>
      <c r="Z177" s="101">
        <v>36.6074421768707</v>
      </c>
      <c r="AA177" s="101">
        <f>SUM(Z177*(F177+(F177*0/100)))+SUM(Z177*(G177+(G177*0/100)))+SUM(Z177*(H177+(H177*0/100)))+SUM(Z177*(I177+(I177*0/100)))+SUM(Z177*(K177+(K177*0/100)))+SUM(Z177*(L177+(L177*0/100)))+SUM(Z177*(M177+(M177*0/100)))+SUM(Z177*(N177+(N177*0/100)))+SUM(Z177*(O177+(O177*0/100)))+SUM(Z177*(P177+(P177*0/100)))+SUM(Z177*U177)+SUM(Z177*(Q177+(Q177*0/100)))+SUM(Z177*(R177+(R177*0/100)))+SUM(Z177*(T177+(T177*0/100)))+SUM(Z177*(S177+(S177*0/100)))+SUM(Z177*(J177+(J177*0/100)))</f>
        <v>0</v>
      </c>
      <c r="AB177" s="102"/>
      <c r="AC177" s="103"/>
      <c r="AD177" s="49"/>
      <c r="AE177" s="50"/>
      <c r="AF177" t="s" s="104">
        <f>IF(SUM(F177:U177)*'Cargoleria'!C113,SUM(F177:U177)*'Cargoleria'!C113,"")</f>
      </c>
      <c r="AG177" t="s" s="104">
        <f>IF(SUM(F177:U177)*'Cargoleria'!D113,SUM(F177:U177)*'Cargoleria'!D113,"")</f>
      </c>
      <c r="AH177" t="s" s="104">
        <f>IF(SUM(F177:U177)*'Cargoleria'!E113,SUM(F177:U177)*'Cargoleria'!E113,"")</f>
      </c>
      <c r="AI177" t="s" s="104">
        <f>IF(SUM(F177:U177)*'Cargoleria'!F113,SUM(F177:U177)*'Cargoleria'!F113,"")</f>
      </c>
      <c r="AJ177" t="s" s="104">
        <f>IF(SUM(F177:U177)*'Cargoleria'!G113,SUM(F177:U177)*'Cargoleria'!G113,"")</f>
      </c>
      <c r="AK177" t="s" s="104">
        <f>IF(SUM(F177:U177)*'Cargoleria'!H113,SUM(F177:U177)*'Cargoleria'!H113,"")</f>
      </c>
      <c r="AL177" t="s" s="104">
        <f>IF(SUM(F177:U177)*'Cargoleria'!I113,SUM(F177:U177)*'Cargoleria'!I113,"")</f>
      </c>
      <c r="AM177" t="s" s="104">
        <f>IF(SUM(F177:U177)*'Cargoleria'!J113,SUM(F177:U177)*'Cargoleria'!J113,"")</f>
      </c>
      <c r="AN177" t="s" s="104">
        <f>IF(SUM(F177:U177)*'Cargoleria'!K113,SUM(F177:U177)*'Cargoleria'!K113,"")</f>
      </c>
      <c r="AO177" t="s" s="104">
        <f>IF(SUM(F177:U177)*'Cargoleria'!L113,SUM(F177:U177)*'Cargoleria'!L113,"")</f>
      </c>
      <c r="AP177" t="s" s="104">
        <f>IF(SUM(F177:U177)*'Cargoleria'!M113,SUM(F177:U177)*'Cargoleria'!M113,"")</f>
      </c>
      <c r="AQ177" t="s" s="104">
        <f>IF(SUM(F177:U177)*'Cargoleria'!N113,SUM(F177:U177)*'Cargoleria'!N113,"")</f>
      </c>
      <c r="AR177" t="s" s="104">
        <f>IF(SUM(F177:U177)*'Cargoleria'!O113,SUM(F177:U177)*'Cargoleria'!O113,"")</f>
      </c>
      <c r="AS177" t="s" s="104">
        <f>IF(SUM(F177:U177)*'Cargoleria'!P113,SUM(F177:U177)*'Cargoleria'!P113,"")</f>
      </c>
      <c r="AT177" t="s" s="104">
        <f>IF(SUM(F177:U177)*'Cargoleria'!Q113,SUM(F177:U177)*'Cargoleria'!Q113,"")</f>
      </c>
      <c r="AU177" s="49"/>
    </row>
    <row r="178" ht="13.65" customHeight="1">
      <c r="A178" t="s" s="119">
        <v>298</v>
      </c>
      <c r="B178" t="s" s="106">
        <v>70</v>
      </c>
      <c r="C178" t="s" s="107">
        <v>71</v>
      </c>
      <c r="D178" s="108"/>
      <c r="E178" t="s" s="124">
        <v>299</v>
      </c>
      <c r="F178" s="88"/>
      <c r="G178" s="110"/>
      <c r="H178" s="90"/>
      <c r="I178" s="91"/>
      <c r="J178" s="111"/>
      <c r="K178" s="92"/>
      <c r="L178" s="93"/>
      <c r="M178" s="97"/>
      <c r="N178" s="112"/>
      <c r="O178" s="94"/>
      <c r="P178" s="113"/>
      <c r="Q178" s="114"/>
      <c r="R178" s="91"/>
      <c r="S178" s="95"/>
      <c r="T178" s="96"/>
      <c r="U178" s="97"/>
      <c r="V178" s="98">
        <v>1</v>
      </c>
      <c r="W178" t="s" s="99">
        <f>IF((F178*V178)+(G178*V178)+(H178*V178)+(I178*V178)+(J178*V178)+(K178*V178)+(L178*V178)+(M178*V178)+(N178*V178)+(O178*V178)+(T178*V178)+(P178*V178)+(Q178*V178)+(R178*V178)+(U178*V178),(F178*V178)+(G178*V178)+(H178*V178)+(I178*V178)+(J178*V178)+(K178*V178)+(L178*V178)+(M178*V178)+(N178*V178)+(O178*V178)+(T178*V178)+(P178*V178)+(Q178*V178)+(R178*V178)+(U178*V178),"")</f>
      </c>
      <c r="X178" s="100">
        <v>1.4</v>
      </c>
      <c r="Y178" t="s" s="99">
        <f>IF((F178*X178)+(G178*X178)+(H178*X178)+(I178*X178)+(J178*X178)+(K178*X178)+(L178*X178)+(M178*X178)+(N178*X178)+(O178*X178)+(P178*X178)+(Q178*X178)+(R178*X178)+(T178*X178)+(U178*X178),(F178*X178)+(G178*X178)+(H178*X178)+(I178*X178)+(J178*X178)+(K178*X178)+(L178*X178)+(M178*X178)+(N178*X178)+(O178*X178)+(P178*X178)+(S178*X178)+(Q178*X178)+(R178*X178)+(T178*X178)+(U178*X178),"")</f>
      </c>
      <c r="Z178" s="101">
        <v>38.4324761904762</v>
      </c>
      <c r="AA178" s="101">
        <f>SUM(Z178*(F178+(F178*0/100)))+SUM(Z178*(G178+(G178*0/100)))+SUM(Z178*(H178+(H178*0/100)))+SUM(Z178*(I178+(I178*0/100)))+SUM(Z178*(K178+(K178*0/100)))+SUM(Z178*(L178+(L178*0/100)))+SUM(Z178*(M178+(M178*0/100)))+SUM(Z178*(N178+(N178*0/100)))+SUM(Z178*(O178+(O178*0/100)))+SUM(Z178*(P178+(P178*0/100)))+SUM(Z178*U178)+SUM(Z178*(Q178+(Q178*0/100)))+SUM(Z178*(R178+(R178*0/100)))+SUM(Z178*(T178+(T178*0/100)))+SUM(Z178*(S178+(S178*0/100)))+SUM(Z178*(J178+(J178*0/100)))</f>
        <v>0</v>
      </c>
      <c r="AB178" s="102"/>
      <c r="AC178" s="103"/>
      <c r="AD178" s="49"/>
      <c r="AE178" s="50"/>
      <c r="AF178" t="s" s="104">
        <f>IF(SUM(F178:U178)*'Cargoleria'!C114,SUM(F178:U178)*'Cargoleria'!C114,"")</f>
      </c>
      <c r="AG178" t="s" s="104">
        <f>IF(SUM(F178:U178)*'Cargoleria'!D114,SUM(F178:U178)*'Cargoleria'!D114,"")</f>
      </c>
      <c r="AH178" t="s" s="104">
        <f>IF(SUM(F178:U178)*'Cargoleria'!E114,SUM(F178:U178)*'Cargoleria'!E114,"")</f>
      </c>
      <c r="AI178" t="s" s="104">
        <f>IF(SUM(F178:U178)*'Cargoleria'!F114,SUM(F178:U178)*'Cargoleria'!F114,"")</f>
      </c>
      <c r="AJ178" t="s" s="104">
        <f>IF(SUM(F178:U178)*'Cargoleria'!G114,SUM(F178:U178)*'Cargoleria'!G114,"")</f>
      </c>
      <c r="AK178" t="s" s="104">
        <f>IF(SUM(F178:U178)*'Cargoleria'!H114,SUM(F178:U178)*'Cargoleria'!H114,"")</f>
      </c>
      <c r="AL178" t="s" s="104">
        <f>IF(SUM(F178:U178)*'Cargoleria'!I114,SUM(F178:U178)*'Cargoleria'!I114,"")</f>
      </c>
      <c r="AM178" t="s" s="104">
        <f>IF(SUM(F178:U178)*'Cargoleria'!J114,SUM(F178:U178)*'Cargoleria'!J114,"")</f>
      </c>
      <c r="AN178" t="s" s="104">
        <f>IF(SUM(F178:U178)*'Cargoleria'!K114,SUM(F178:U178)*'Cargoleria'!K114,"")</f>
      </c>
      <c r="AO178" t="s" s="104">
        <f>IF(SUM(F178:U178)*'Cargoleria'!L114,SUM(F178:U178)*'Cargoleria'!L114,"")</f>
      </c>
      <c r="AP178" t="s" s="104">
        <f>IF(SUM(F178:U178)*'Cargoleria'!M114,SUM(F178:U178)*'Cargoleria'!M114,"")</f>
      </c>
      <c r="AQ178" t="s" s="104">
        <f>IF(SUM(F178:U178)*'Cargoleria'!N114,SUM(F178:U178)*'Cargoleria'!N114,"")</f>
      </c>
      <c r="AR178" t="s" s="104">
        <f>IF(SUM(F178:U178)*'Cargoleria'!O114,SUM(F178:U178)*'Cargoleria'!O114,"")</f>
      </c>
      <c r="AS178" t="s" s="104">
        <f>IF(SUM(F178:U178)*'Cargoleria'!P114,SUM(F178:U178)*'Cargoleria'!P114,"")</f>
      </c>
      <c r="AT178" t="s" s="104">
        <f>IF(SUM(F178:U178)*'Cargoleria'!Q114,SUM(F178:U178)*'Cargoleria'!Q114,"")</f>
      </c>
      <c r="AU178" s="49"/>
    </row>
    <row r="179" ht="13.65" customHeight="1">
      <c r="A179" t="s" s="119">
        <v>300</v>
      </c>
      <c r="B179" t="s" s="106">
        <v>70</v>
      </c>
      <c r="C179" t="s" s="107">
        <v>71</v>
      </c>
      <c r="D179" s="108"/>
      <c r="E179" t="s" s="124">
        <v>207</v>
      </c>
      <c r="F179" s="88"/>
      <c r="G179" s="110"/>
      <c r="H179" s="90"/>
      <c r="I179" s="91"/>
      <c r="J179" s="111"/>
      <c r="K179" s="92"/>
      <c r="L179" s="93"/>
      <c r="M179" s="97"/>
      <c r="N179" s="112"/>
      <c r="O179" s="94"/>
      <c r="P179" s="113"/>
      <c r="Q179" s="114"/>
      <c r="R179" s="91"/>
      <c r="S179" s="95"/>
      <c r="T179" s="96"/>
      <c r="U179" s="97"/>
      <c r="V179" s="98">
        <v>1</v>
      </c>
      <c r="W179" t="s" s="99">
        <f>IF((F179*V179)+(G179*V179)+(H179*V179)+(I179*V179)+(J179*V179)+(K179*V179)+(L179*V179)+(M179*V179)+(N179*V179)+(O179*V179)+(T179*V179)+(P179*V179)+(Q179*V179)+(R179*V179)+(U179*V179),(F179*V179)+(G179*V179)+(H179*V179)+(I179*V179)+(J179*V179)+(K179*V179)+(L179*V179)+(M179*V179)+(N179*V179)+(O179*V179)+(T179*V179)+(P179*V179)+(Q179*V179)+(R179*V179)+(U179*V179),"")</f>
      </c>
      <c r="X179" s="100">
        <v>1</v>
      </c>
      <c r="Y179" t="s" s="99">
        <f>IF((F179*X179)+(G179*X179)+(H179*X179)+(I179*X179)+(J179*X179)+(K179*X179)+(L179*X179)+(M179*X179)+(N179*X179)+(O179*X179)+(P179*X179)+(Q179*X179)+(R179*X179)+(T179*X179)+(U179*X179),(F179*X179)+(G179*X179)+(H179*X179)+(I179*X179)+(J179*X179)+(K179*X179)+(L179*X179)+(M179*X179)+(N179*X179)+(O179*X179)+(P179*X179)+(S179*X179)+(Q179*X179)+(R179*X179)+(T179*X179)+(U179*X179),"")</f>
      </c>
      <c r="Z179" s="101">
        <v>29.4582285714286</v>
      </c>
      <c r="AA179" s="101">
        <f>SUM(Z179*(F179+(F179*0/100)))+SUM(Z179*(G179+(G179*0/100)))+SUM(Z179*(H179+(H179*0/100)))+SUM(Z179*(I179+(I179*0/100)))+SUM(Z179*(K179+(K179*0/100)))+SUM(Z179*(L179+(L179*0/100)))+SUM(Z179*(M179+(M179*0/100)))+SUM(Z179*(N179+(N179*0/100)))+SUM(Z179*(O179+(O179*0/100)))+SUM(Z179*(P179+(P179*0/100)))+SUM(Z179*U179)+SUM(Z179*(Q179+(Q179*0/100)))+SUM(Z179*(R179+(R179*0/100)))+SUM(Z179*(T179+(T179*0/100)))+SUM(Z179*(S179+(S179*0/100)))+SUM(Z179*(J179+(J179*0/100)))</f>
        <v>0</v>
      </c>
      <c r="AB179" s="102"/>
      <c r="AC179" s="103"/>
      <c r="AD179" s="49"/>
      <c r="AE179" s="50"/>
      <c r="AF179" t="s" s="104">
        <f>IF(SUM(F179:U179)*'Cargoleria'!C115,SUM(F179:U179)*'Cargoleria'!C115,"")</f>
      </c>
      <c r="AG179" t="s" s="104">
        <f>IF(SUM(F179:U179)*'Cargoleria'!D115,SUM(F179:U179)*'Cargoleria'!D115,"")</f>
      </c>
      <c r="AH179" t="s" s="104">
        <f>IF(SUM(F179:U179)*'Cargoleria'!E115,SUM(F179:U179)*'Cargoleria'!E115,"")</f>
      </c>
      <c r="AI179" t="s" s="104">
        <f>IF(SUM(F179:U179)*'Cargoleria'!F115,SUM(F179:U179)*'Cargoleria'!F115,"")</f>
      </c>
      <c r="AJ179" t="s" s="104">
        <f>IF(SUM(F179:U179)*'Cargoleria'!G115,SUM(F179:U179)*'Cargoleria'!G115,"")</f>
      </c>
      <c r="AK179" t="s" s="104">
        <f>IF(SUM(F179:U179)*'Cargoleria'!H115,SUM(F179:U179)*'Cargoleria'!H115,"")</f>
      </c>
      <c r="AL179" t="s" s="104">
        <f>IF(SUM(F179:U179)*'Cargoleria'!I115,SUM(F179:U179)*'Cargoleria'!I115,"")</f>
      </c>
      <c r="AM179" t="s" s="104">
        <f>IF(SUM(F179:U179)*'Cargoleria'!J115,SUM(F179:U179)*'Cargoleria'!J115,"")</f>
      </c>
      <c r="AN179" t="s" s="104">
        <f>IF(SUM(F179:U179)*'Cargoleria'!K115,SUM(F179:U179)*'Cargoleria'!K115,"")</f>
      </c>
      <c r="AO179" t="s" s="104">
        <f>IF(SUM(F179:U179)*'Cargoleria'!L115,SUM(F179:U179)*'Cargoleria'!L115,"")</f>
      </c>
      <c r="AP179" t="s" s="104">
        <f>IF(SUM(F179:U179)*'Cargoleria'!M115,SUM(F179:U179)*'Cargoleria'!M115,"")</f>
      </c>
      <c r="AQ179" t="s" s="104">
        <f>IF(SUM(F179:U179)*'Cargoleria'!N115,SUM(F179:U179)*'Cargoleria'!N115,"")</f>
      </c>
      <c r="AR179" t="s" s="104">
        <f>IF(SUM(F179:U179)*'Cargoleria'!O115,SUM(F179:U179)*'Cargoleria'!O115,"")</f>
      </c>
      <c r="AS179" t="s" s="104">
        <f>IF(SUM(F179:U179)*'Cargoleria'!P115,SUM(F179:U179)*'Cargoleria'!P115,"")</f>
      </c>
      <c r="AT179" t="s" s="104">
        <f>IF(SUM(F179:U179)*'Cargoleria'!Q115,SUM(F179:U179)*'Cargoleria'!Q115,"")</f>
      </c>
      <c r="AU179" s="49"/>
    </row>
    <row r="180" ht="13.65" customHeight="1">
      <c r="A180" t="s" s="119">
        <v>301</v>
      </c>
      <c r="B180" t="s" s="106">
        <v>70</v>
      </c>
      <c r="C180" t="s" s="107">
        <v>71</v>
      </c>
      <c r="D180" s="108"/>
      <c r="E180" t="s" s="124">
        <v>302</v>
      </c>
      <c r="F180" s="88"/>
      <c r="G180" s="110"/>
      <c r="H180" s="90"/>
      <c r="I180" s="91"/>
      <c r="J180" s="111"/>
      <c r="K180" s="92"/>
      <c r="L180" s="93"/>
      <c r="M180" s="97"/>
      <c r="N180" s="112"/>
      <c r="O180" s="94"/>
      <c r="P180" s="113"/>
      <c r="Q180" s="114"/>
      <c r="R180" s="91"/>
      <c r="S180" s="95"/>
      <c r="T180" s="96"/>
      <c r="U180" s="97"/>
      <c r="V180" s="98">
        <v>1</v>
      </c>
      <c r="W180" t="s" s="99">
        <f>IF((F180*V180)+(G180*V180)+(H180*V180)+(I180*V180)+(J180*V180)+(K180*V180)+(L180*V180)+(M180*V180)+(N180*V180)+(O180*V180)+(T180*V180)+(P180*V180)+(Q180*V180)+(R180*V180)+(U180*V180),(F180*V180)+(G180*V180)+(H180*V180)+(I180*V180)+(J180*V180)+(K180*V180)+(L180*V180)+(M180*V180)+(N180*V180)+(O180*V180)+(T180*V180)+(P180*V180)+(Q180*V180)+(R180*V180)+(U180*V180),"")</f>
      </c>
      <c r="X180" s="100">
        <v>3.7</v>
      </c>
      <c r="Y180" t="s" s="99">
        <f>IF((F180*X180)+(G180*X180)+(H180*X180)+(I180*X180)+(J180*X180)+(K180*X180)+(L180*X180)+(M180*X180)+(N180*X180)+(O180*X180)+(P180*X180)+(Q180*X180)+(R180*X180)+(T180*X180)+(U180*X180),(F180*X180)+(G180*X180)+(H180*X180)+(I180*X180)+(J180*X180)+(K180*X180)+(L180*X180)+(M180*X180)+(N180*X180)+(O180*X180)+(P180*X180)+(S180*X180)+(Q180*X180)+(R180*X180)+(T180*X180)+(U180*X180),"")</f>
      </c>
      <c r="Z180" s="101">
        <v>86.72115918367351</v>
      </c>
      <c r="AA180" s="101">
        <f>SUM(Z180*(F180+(F180*0/100)))+SUM(Z180*(G180+(G180*0/100)))+SUM(Z180*(H180+(H180*0/100)))+SUM(Z180*(I180+(I180*0/100)))+SUM(Z180*(K180+(K180*0/100)))+SUM(Z180*(L180+(L180*0/100)))+SUM(Z180*(M180+(M180*0/100)))+SUM(Z180*(N180+(N180*0/100)))+SUM(Z180*(O180+(O180*0/100)))+SUM(Z180*(P180+(P180*0/100)))+SUM(Z180*U180)+SUM(Z180*(Q180+(Q180*0/100)))+SUM(Z180*(R180+(R180*0/100)))+SUM(Z180*(T180+(T180*0/100)))+SUM(Z180*(S180+(S180*0/100)))+SUM(Z180*(J180+(J180*0/100)))</f>
        <v>0</v>
      </c>
      <c r="AB180" s="102"/>
      <c r="AC180" s="103"/>
      <c r="AD180" s="49"/>
      <c r="AE180" s="50"/>
      <c r="AF180" t="s" s="104">
        <f>IF(SUM(F180:U180)*'Cargoleria'!C116,SUM(F180:U180)*'Cargoleria'!C116,"")</f>
      </c>
      <c r="AG180" t="s" s="104">
        <f>IF(SUM(F180:U180)*'Cargoleria'!D116,SUM(F180:U180)*'Cargoleria'!D116,"")</f>
      </c>
      <c r="AH180" t="s" s="104">
        <f>IF(SUM(F180:U180)*'Cargoleria'!E116,SUM(F180:U180)*'Cargoleria'!E116,"")</f>
      </c>
      <c r="AI180" t="s" s="104">
        <f>IF(SUM(F180:U180)*'Cargoleria'!F116,SUM(F180:U180)*'Cargoleria'!F116,"")</f>
      </c>
      <c r="AJ180" t="s" s="104">
        <f>IF(SUM(F180:U180)*'Cargoleria'!G116,SUM(F180:U180)*'Cargoleria'!G116,"")</f>
      </c>
      <c r="AK180" t="s" s="104">
        <f>IF(SUM(F180:U180)*'Cargoleria'!H116,SUM(F180:U180)*'Cargoleria'!H116,"")</f>
      </c>
      <c r="AL180" t="s" s="104">
        <f>IF(SUM(F180:U180)*'Cargoleria'!I116,SUM(F180:U180)*'Cargoleria'!I116,"")</f>
      </c>
      <c r="AM180" t="s" s="104">
        <f>IF(SUM(F180:U180)*'Cargoleria'!J116,SUM(F180:U180)*'Cargoleria'!J116,"")</f>
      </c>
      <c r="AN180" t="s" s="104">
        <f>IF(SUM(F180:U180)*'Cargoleria'!K116,SUM(F180:U180)*'Cargoleria'!K116,"")</f>
      </c>
      <c r="AO180" t="s" s="104">
        <f>IF(SUM(F180:U180)*'Cargoleria'!L116,SUM(F180:U180)*'Cargoleria'!L116,"")</f>
      </c>
      <c r="AP180" t="s" s="104">
        <f>IF(SUM(F180:U180)*'Cargoleria'!M116,SUM(F180:U180)*'Cargoleria'!M116,"")</f>
      </c>
      <c r="AQ180" t="s" s="104">
        <f>IF(SUM(F180:U180)*'Cargoleria'!N116,SUM(F180:U180)*'Cargoleria'!N116,"")</f>
      </c>
      <c r="AR180" t="s" s="104">
        <f>IF(SUM(F180:U180)*'Cargoleria'!O116,SUM(F180:U180)*'Cargoleria'!O116,"")</f>
      </c>
      <c r="AS180" t="s" s="104">
        <f>IF(SUM(F180:U180)*'Cargoleria'!P116,SUM(F180:U180)*'Cargoleria'!P116,"")</f>
      </c>
      <c r="AT180" t="s" s="104">
        <f>IF(SUM(F180:U180)*'Cargoleria'!Q116,SUM(F180:U180)*'Cargoleria'!Q116,"")</f>
      </c>
      <c r="AU180" s="49"/>
    </row>
    <row r="181" ht="13.65" customHeight="1">
      <c r="A181" t="s" s="119">
        <v>303</v>
      </c>
      <c r="B181" t="s" s="106">
        <v>70</v>
      </c>
      <c r="C181" t="s" s="107">
        <v>71</v>
      </c>
      <c r="D181" s="108"/>
      <c r="E181" t="s" s="109">
        <v>119</v>
      </c>
      <c r="F181" s="88"/>
      <c r="G181" s="110"/>
      <c r="H181" s="90"/>
      <c r="I181" s="91"/>
      <c r="J181" s="111"/>
      <c r="K181" s="92"/>
      <c r="L181" s="93"/>
      <c r="M181" s="97"/>
      <c r="N181" s="112"/>
      <c r="O181" s="94"/>
      <c r="P181" s="113"/>
      <c r="Q181" s="114"/>
      <c r="R181" s="91"/>
      <c r="S181" s="95"/>
      <c r="T181" s="96"/>
      <c r="U181" s="97"/>
      <c r="V181" s="98">
        <v>1</v>
      </c>
      <c r="W181" t="s" s="99">
        <f>IF((F181*V181)+(G181*V181)+(H181*V181)+(I181*V181)+(J181*V181)+(K181*V181)+(L181*V181)+(M181*V181)+(N181*V181)+(O181*V181)+(T181*V181)+(P181*V181)+(Q181*V181)+(R181*V181)+(U181*V181),(F181*V181)+(G181*V181)+(H181*V181)+(I181*V181)+(J181*V181)+(K181*V181)+(L181*V181)+(M181*V181)+(N181*V181)+(O181*V181)+(T181*V181)+(P181*V181)+(Q181*V181)+(R181*V181)+(U181*V181),"")</f>
      </c>
      <c r="X181" s="100">
        <v>0.5</v>
      </c>
      <c r="Y181" t="s" s="99">
        <f>IF((F181*X181)+(G181*X181)+(H181*X181)+(I181*X181)+(J181*X181)+(K181*X181)+(L181*X181)+(M181*X181)+(N181*X181)+(O181*X181)+(P181*X181)+(Q181*X181)+(R181*X181)+(T181*X181)+(U181*X181),(F181*X181)+(G181*X181)+(H181*X181)+(I181*X181)+(J181*X181)+(K181*X181)+(L181*X181)+(M181*X181)+(N181*X181)+(O181*X181)+(P181*X181)+(S181*X181)+(Q181*X181)+(R181*X181)+(T181*X181)+(U181*X181),"")</f>
      </c>
      <c r="Z181" s="101">
        <v>15.7562405442177</v>
      </c>
      <c r="AA181" s="101">
        <f>SUM(Z181*(F181+(F181*0/100)))+SUM(Z181*(G181+(G181*0/100)))+SUM(Z181*(H181+(H181*0/100)))+SUM(Z181*(I181+(I181*0/100)))+SUM(Z181*(K181+(K181*0/100)))+SUM(Z181*(L181+(L181*0/100)))+SUM(Z181*(M181+(M181*0/100)))+SUM(Z181*(N181+(N181*0/100)))+SUM(Z181*(O181+(O181*0/100)))+SUM(Z181*(P181+(P181*0/100)))+SUM(Z181*U181)+SUM(Z181*(Q181+(Q181*0/100)))+SUM(Z181*(R181+(R181*0/100)))+SUM(Z181*(T181+(T181*0/100)))+SUM(Z181*(S181+(S181*0/100)))+SUM(Z181*(J181+(J181*0/100)))</f>
        <v>0</v>
      </c>
      <c r="AB181" s="102"/>
      <c r="AC181" s="103"/>
      <c r="AD181" s="49"/>
      <c r="AE181" s="50"/>
      <c r="AF181" t="s" s="104">
        <f>IF(SUM(F181:U181)*'Cargoleria'!C117,SUM(F181:U181)*'Cargoleria'!C117,"")</f>
      </c>
      <c r="AG181" t="s" s="104">
        <f>IF(SUM(F181:U181)*'Cargoleria'!D117,SUM(F181:U181)*'Cargoleria'!D117,"")</f>
      </c>
      <c r="AH181" t="s" s="104">
        <f>IF(SUM(F181:U181)*'Cargoleria'!E117,SUM(F181:U181)*'Cargoleria'!E117,"")</f>
      </c>
      <c r="AI181" t="s" s="104">
        <f>IF(SUM(F181:U181)*'Cargoleria'!F117,SUM(F181:U181)*'Cargoleria'!F117,"")</f>
      </c>
      <c r="AJ181" t="s" s="104">
        <f>IF(SUM(F181:U181)*'Cargoleria'!G117,SUM(F181:U181)*'Cargoleria'!G117,"")</f>
      </c>
      <c r="AK181" t="s" s="104">
        <f>IF(SUM(F181:U181)*'Cargoleria'!H117,SUM(F181:U181)*'Cargoleria'!H117,"")</f>
      </c>
      <c r="AL181" t="s" s="104">
        <f>IF(SUM(F181:U181)*'Cargoleria'!I117,SUM(F181:U181)*'Cargoleria'!I117,"")</f>
      </c>
      <c r="AM181" t="s" s="104">
        <f>IF(SUM(F181:U181)*'Cargoleria'!J117,SUM(F181:U181)*'Cargoleria'!J117,"")</f>
      </c>
      <c r="AN181" t="s" s="104">
        <f>IF(SUM(F181:U181)*'Cargoleria'!K117,SUM(F181:U181)*'Cargoleria'!K117,"")</f>
      </c>
      <c r="AO181" t="s" s="104">
        <f>IF(SUM(F181:U181)*'Cargoleria'!L117,SUM(F181:U181)*'Cargoleria'!L117,"")</f>
      </c>
      <c r="AP181" t="s" s="104">
        <f>IF(SUM(F181:U181)*'Cargoleria'!M117,SUM(F181:U181)*'Cargoleria'!M117,"")</f>
      </c>
      <c r="AQ181" t="s" s="104">
        <f>IF(SUM(F181:U181)*'Cargoleria'!N117,SUM(F181:U181)*'Cargoleria'!N117,"")</f>
      </c>
      <c r="AR181" t="s" s="104">
        <f>IF(SUM(F181:U181)*'Cargoleria'!O117,SUM(F181:U181)*'Cargoleria'!O117,"")</f>
      </c>
      <c r="AS181" t="s" s="104">
        <f>IF(SUM(F181:U181)*'Cargoleria'!P117,SUM(F181:U181)*'Cargoleria'!P117,"")</f>
      </c>
      <c r="AT181" t="s" s="104">
        <f>IF(SUM(F181:U181)*'Cargoleria'!Q117,SUM(F181:U181)*'Cargoleria'!Q117,"")</f>
      </c>
      <c r="AU181" s="49"/>
    </row>
    <row r="182" ht="13.65" customHeight="1">
      <c r="A182" t="s" s="119">
        <v>304</v>
      </c>
      <c r="B182" t="s" s="106">
        <v>70</v>
      </c>
      <c r="C182" t="s" s="107">
        <v>71</v>
      </c>
      <c r="D182" s="108"/>
      <c r="E182" t="s" s="109">
        <v>119</v>
      </c>
      <c r="F182" s="88"/>
      <c r="G182" s="110"/>
      <c r="H182" s="90"/>
      <c r="I182" s="91"/>
      <c r="J182" s="111"/>
      <c r="K182" s="92"/>
      <c r="L182" s="93"/>
      <c r="M182" s="97"/>
      <c r="N182" s="112"/>
      <c r="O182" s="94"/>
      <c r="P182" s="113"/>
      <c r="Q182" s="114"/>
      <c r="R182" s="91"/>
      <c r="S182" s="95"/>
      <c r="T182" s="96"/>
      <c r="U182" s="97"/>
      <c r="V182" s="98">
        <v>1</v>
      </c>
      <c r="W182" t="s" s="99">
        <f>IF((F182*V182)+(G182*V182)+(H182*V182)+(I182*V182)+(J182*V182)+(K182*V182)+(L182*V182)+(M182*V182)+(N182*V182)+(O182*V182)+(T182*V182)+(P182*V182)+(Q182*V182)+(R182*V182)+(U182*V182),(F182*V182)+(G182*V182)+(H182*V182)+(I182*V182)+(J182*V182)+(K182*V182)+(L182*V182)+(M182*V182)+(N182*V182)+(O182*V182)+(T182*V182)+(P182*V182)+(Q182*V182)+(R182*V182)+(U182*V182),"")</f>
      </c>
      <c r="X182" s="100">
        <v>0.5</v>
      </c>
      <c r="Y182" t="s" s="99">
        <f>IF((F182*X182)+(G182*X182)+(H182*X182)+(I182*X182)+(J182*X182)+(K182*X182)+(L182*X182)+(M182*X182)+(N182*X182)+(O182*X182)+(P182*X182)+(Q182*X182)+(R182*X182)+(T182*X182)+(U182*X182),(F182*X182)+(G182*X182)+(H182*X182)+(I182*X182)+(J182*X182)+(K182*X182)+(L182*X182)+(M182*X182)+(N182*X182)+(O182*X182)+(P182*X182)+(S182*X182)+(Q182*X182)+(R182*X182)+(T182*X182)+(U182*X182),"")</f>
      </c>
      <c r="Z182" s="101">
        <v>15.7562405442177</v>
      </c>
      <c r="AA182" s="101">
        <f>SUM(Z182*(F182+(F182*0/100)))+SUM(Z182*(G182+(G182*0/100)))+SUM(Z182*(H182+(H182*0/100)))+SUM(Z182*(I182+(I182*0/100)))+SUM(Z182*(K182+(K182*0/100)))+SUM(Z182*(L182+(L182*0/100)))+SUM(Z182*(M182+(M182*0/100)))+SUM(Z182*(N182+(N182*0/100)))+SUM(Z182*(O182+(O182*0/100)))+SUM(Z182*(P182+(P182*0/100)))+SUM(Z182*U182)+SUM(Z182*(Q182+(Q182*0/100)))+SUM(Z182*(R182+(R182*0/100)))+SUM(Z182*(T182+(T182*0/100)))+SUM(Z182*(S182+(S182*0/100)))+SUM(Z182*(J182+(J182*0/100)))</f>
        <v>0</v>
      </c>
      <c r="AB182" s="102"/>
      <c r="AC182" s="103"/>
      <c r="AD182" s="49"/>
      <c r="AE182" s="50"/>
      <c r="AF182" t="s" s="104">
        <f>IF(SUM(F182:U182)*'Cargoleria'!C118,SUM(F182:U182)*'Cargoleria'!C118,"")</f>
      </c>
      <c r="AG182" t="s" s="104">
        <f>IF(SUM(F182:U182)*'Cargoleria'!D118,SUM(F182:U182)*'Cargoleria'!D118,"")</f>
      </c>
      <c r="AH182" t="s" s="104">
        <f>IF(SUM(F182:U182)*'Cargoleria'!E118,SUM(F182:U182)*'Cargoleria'!E118,"")</f>
      </c>
      <c r="AI182" t="s" s="104">
        <f>IF(SUM(F182:U182)*'Cargoleria'!F118,SUM(F182:U182)*'Cargoleria'!F118,"")</f>
      </c>
      <c r="AJ182" t="s" s="104">
        <f>IF(SUM(F182:U182)*'Cargoleria'!G118,SUM(F182:U182)*'Cargoleria'!G118,"")</f>
      </c>
      <c r="AK182" t="s" s="104">
        <f>IF(SUM(F182:U182)*'Cargoleria'!H118,SUM(F182:U182)*'Cargoleria'!H118,"")</f>
      </c>
      <c r="AL182" t="s" s="104">
        <f>IF(SUM(F182:U182)*'Cargoleria'!I118,SUM(F182:U182)*'Cargoleria'!I118,"")</f>
      </c>
      <c r="AM182" t="s" s="104">
        <f>IF(SUM(F182:U182)*'Cargoleria'!J118,SUM(F182:U182)*'Cargoleria'!J118,"")</f>
      </c>
      <c r="AN182" t="s" s="104">
        <f>IF(SUM(F182:U182)*'Cargoleria'!K118,SUM(F182:U182)*'Cargoleria'!K118,"")</f>
      </c>
      <c r="AO182" t="s" s="104">
        <f>IF(SUM(F182:U182)*'Cargoleria'!L118,SUM(F182:U182)*'Cargoleria'!L118,"")</f>
      </c>
      <c r="AP182" t="s" s="104">
        <f>IF(SUM(F182:U182)*'Cargoleria'!M118,SUM(F182:U182)*'Cargoleria'!M118,"")</f>
      </c>
      <c r="AQ182" t="s" s="104">
        <f>IF(SUM(F182:U182)*'Cargoleria'!N118,SUM(F182:U182)*'Cargoleria'!N118,"")</f>
      </c>
      <c r="AR182" t="s" s="104">
        <f>IF(SUM(F182:U182)*'Cargoleria'!O118,SUM(F182:U182)*'Cargoleria'!O118,"")</f>
      </c>
      <c r="AS182" t="s" s="104">
        <f>IF(SUM(F182:U182)*'Cargoleria'!P118,SUM(F182:U182)*'Cargoleria'!P118,"")</f>
      </c>
      <c r="AT182" t="s" s="104">
        <f>IF(SUM(F182:U182)*'Cargoleria'!Q118,SUM(F182:U182)*'Cargoleria'!Q118,"")</f>
      </c>
      <c r="AU182" s="49"/>
    </row>
    <row r="183" ht="13.65" customHeight="1">
      <c r="A183" t="s" s="119">
        <v>305</v>
      </c>
      <c r="B183" t="s" s="106">
        <v>70</v>
      </c>
      <c r="C183" t="s" s="107">
        <v>71</v>
      </c>
      <c r="D183" s="108"/>
      <c r="E183" t="s" s="109">
        <v>147</v>
      </c>
      <c r="F183" s="88"/>
      <c r="G183" s="110"/>
      <c r="H183" s="90"/>
      <c r="I183" s="91"/>
      <c r="J183" s="111"/>
      <c r="K183" s="92"/>
      <c r="L183" s="93"/>
      <c r="M183" s="97"/>
      <c r="N183" s="112"/>
      <c r="O183" s="94"/>
      <c r="P183" s="113"/>
      <c r="Q183" s="114"/>
      <c r="R183" s="91"/>
      <c r="S183" s="95"/>
      <c r="T183" s="96"/>
      <c r="U183" s="97"/>
      <c r="V183" s="98">
        <v>12</v>
      </c>
      <c r="W183" t="s" s="99">
        <f>IF((F183*V183)+(G183*V183)+(H183*V183)+(I183*V183)+(J183*V183)+(K183*V183)+(L183*V183)+(M183*V183)+(N183*V183)+(O183*V183)+(T183*V183)+(P183*V183)+(Q183*V183)+(R183*V183)+(U183*V183),(F183*V183)+(G183*V183)+(H183*V183)+(I183*V183)+(J183*V183)+(K183*V183)+(L183*V183)+(M183*V183)+(N183*V183)+(O183*V183)+(T183*V183)+(P183*V183)+(Q183*V183)+(R183*V183)+(U183*V183),"")</f>
      </c>
      <c r="X183" s="100">
        <v>0.903</v>
      </c>
      <c r="Y183" t="s" s="99">
        <f>IF((F183*X183)+(G183*X183)+(H183*X183)+(I183*X183)+(J183*X183)+(K183*X183)+(L183*X183)+(M183*X183)+(N183*X183)+(O183*X183)+(P183*X183)+(Q183*X183)+(R183*X183)+(T183*X183)+(U183*X183),(F183*X183)+(G183*X183)+(H183*X183)+(I183*X183)+(J183*X183)+(K183*X183)+(L183*X183)+(M183*X183)+(N183*X183)+(O183*X183)+(P183*X183)+(S183*X183)+(Q183*X183)+(R183*X183)+(T183*X183)+(U183*X183),"")</f>
      </c>
      <c r="Z183" s="101">
        <v>25.4059428571429</v>
      </c>
      <c r="AA183" s="101">
        <f>SUM(Z183*(F183+(F183*0/100)))+SUM(Z183*(G183+(G183*0/100)))+SUM(Z183*(H183+(H183*0/100)))+SUM(Z183*(I183+(I183*0/100)))+SUM(Z183*(K183+(K183*0/100)))+SUM(Z183*(L183+(L183*0/100)))+SUM(Z183*(M183+(M183*0/100)))+SUM(Z183*(N183+(N183*0/100)))+SUM(Z183*(O183+(O183*0/100)))+SUM(Z183*(P183+(P183*0/100)))+SUM(Z183*U183)+SUM(Z183*(Q183+(Q183*0/100)))+SUM(Z183*(R183+(R183*0/100)))+SUM(Z183*(T183+(T183*0/100)))+SUM(Z183*(S183+(S183*0/100)))+SUM(Z183*(J183+(J183*0/100)))</f>
        <v>0</v>
      </c>
      <c r="AB183" s="102"/>
      <c r="AC183" s="103"/>
      <c r="AD183" s="49"/>
      <c r="AE183" s="50"/>
      <c r="AF183" t="s" s="104">
        <f>IF(SUM(F183:U183)*'Cargoleria'!C119,SUM(F183:U183)*'Cargoleria'!C119,"")</f>
      </c>
      <c r="AG183" t="s" s="104">
        <f>IF(SUM(F183:U183)*'Cargoleria'!D119,SUM(F183:U183)*'Cargoleria'!D119,"")</f>
      </c>
      <c r="AH183" t="s" s="104">
        <f>IF(SUM(F183:U183)*'Cargoleria'!E119,SUM(F183:U183)*'Cargoleria'!E119,"")</f>
      </c>
      <c r="AI183" t="s" s="104">
        <f>IF(SUM(F183:U183)*'Cargoleria'!F119,SUM(F183:U183)*'Cargoleria'!F119,"")</f>
      </c>
      <c r="AJ183" t="s" s="104">
        <f>IF(SUM(F183:U183)*'Cargoleria'!G119,SUM(F183:U183)*'Cargoleria'!G119,"")</f>
      </c>
      <c r="AK183" t="s" s="104">
        <f>IF(SUM(F183:U183)*'Cargoleria'!H119,SUM(F183:U183)*'Cargoleria'!H119,"")</f>
      </c>
      <c r="AL183" t="s" s="104">
        <f>IF(SUM(F183:U183)*'Cargoleria'!I119,SUM(F183:U183)*'Cargoleria'!I119,"")</f>
      </c>
      <c r="AM183" t="s" s="104">
        <f>IF(SUM(F183:U183)*'Cargoleria'!J119,SUM(F183:U183)*'Cargoleria'!J119,"")</f>
      </c>
      <c r="AN183" t="s" s="104">
        <f>IF(SUM(F183:U183)*'Cargoleria'!K119,SUM(F183:U183)*'Cargoleria'!K119,"")</f>
      </c>
      <c r="AO183" t="s" s="104">
        <f>IF(SUM(F183:U183)*'Cargoleria'!L119,SUM(F183:U183)*'Cargoleria'!L119,"")</f>
      </c>
      <c r="AP183" t="s" s="104">
        <f>IF(SUM(F183:U183)*'Cargoleria'!M119,SUM(F183:U183)*'Cargoleria'!M119,"")</f>
      </c>
      <c r="AQ183" t="s" s="104">
        <f>IF(SUM(F183:U183)*'Cargoleria'!N119,SUM(F183:U183)*'Cargoleria'!N119,"")</f>
      </c>
      <c r="AR183" t="s" s="104">
        <f>IF(SUM(F183:U183)*'Cargoleria'!O119,SUM(F183:U183)*'Cargoleria'!O119,"")</f>
      </c>
      <c r="AS183" t="s" s="104">
        <f>IF(SUM(F183:U183)*'Cargoleria'!P119,SUM(F183:U183)*'Cargoleria'!P119,"")</f>
      </c>
      <c r="AT183" t="s" s="104">
        <f>IF(SUM(F183:U183)*'Cargoleria'!Q119,SUM(F183:U183)*'Cargoleria'!Q119,"")</f>
      </c>
      <c r="AU183" s="49"/>
    </row>
    <row r="184" ht="13.65" customHeight="1">
      <c r="A184" t="s" s="119">
        <v>306</v>
      </c>
      <c r="B184" t="s" s="106">
        <v>70</v>
      </c>
      <c r="C184" t="s" s="107">
        <v>71</v>
      </c>
      <c r="D184" s="108"/>
      <c r="E184" t="s" s="124">
        <v>207</v>
      </c>
      <c r="F184" s="88"/>
      <c r="G184" s="110"/>
      <c r="H184" s="90"/>
      <c r="I184" s="91"/>
      <c r="J184" s="111"/>
      <c r="K184" s="92"/>
      <c r="L184" s="93"/>
      <c r="M184" s="97"/>
      <c r="N184" s="112"/>
      <c r="O184" s="94"/>
      <c r="P184" s="113"/>
      <c r="Q184" s="114"/>
      <c r="R184" s="91"/>
      <c r="S184" s="95"/>
      <c r="T184" s="96"/>
      <c r="U184" s="97"/>
      <c r="V184" s="98">
        <v>1</v>
      </c>
      <c r="W184" t="s" s="99">
        <f>IF((F184*V184)+(G184*V184)+(H184*V184)+(I184*V184)+(J184*V184)+(K184*V184)+(L184*V184)+(M184*V184)+(N184*V184)+(O184*V184)+(T184*V184)+(P184*V184)+(Q184*V184)+(R184*V184)+(U184*V184),(F184*V184)+(G184*V184)+(H184*V184)+(I184*V184)+(J184*V184)+(K184*V184)+(L184*V184)+(M184*V184)+(N184*V184)+(O184*V184)+(T184*V184)+(P184*V184)+(Q184*V184)+(R184*V184)+(U184*V184),"")</f>
      </c>
      <c r="X184" s="100">
        <v>1</v>
      </c>
      <c r="Y184" t="s" s="99">
        <f>IF((F184*X184)+(G184*X184)+(H184*X184)+(I184*X184)+(J184*X184)+(K184*X184)+(L184*X184)+(M184*X184)+(N184*X184)+(O184*X184)+(P184*X184)+(Q184*X184)+(R184*X184)+(T184*X184)+(U184*X184),(F184*X184)+(G184*X184)+(H184*X184)+(I184*X184)+(J184*X184)+(K184*X184)+(L184*X184)+(M184*X184)+(N184*X184)+(O184*X184)+(P184*X184)+(S184*X184)+(Q184*X184)+(R184*X184)+(T184*X184)+(U184*X184),"")</f>
      </c>
      <c r="Z184" s="101">
        <v>32.1634013605442</v>
      </c>
      <c r="AA184" s="101">
        <f>SUM(Z184*(F184+(F184*0/100)))+SUM(Z184*(G184+(G184*0/100)))+SUM(Z184*(H184+(H184*0/100)))+SUM(Z184*(I184+(I184*0/100)))+SUM(Z184*(K184+(K184*0/100)))+SUM(Z184*(L184+(L184*0/100)))+SUM(Z184*(M184+(M184*0/100)))+SUM(Z184*(N184+(N184*0/100)))+SUM(Z184*(O184+(O184*0/100)))+SUM(Z184*(P184+(P184*0/100)))+SUM(Z184*U184)+SUM(Z184*(Q184+(Q184*0/100)))+SUM(Z184*(R184+(R184*0/100)))+SUM(Z184*(T184+(T184*0/100)))+SUM(Z184*(S184+(S184*0/100)))+SUM(Z184*(J184+(J184*0/100)))</f>
        <v>0</v>
      </c>
      <c r="AB184" s="102"/>
      <c r="AC184" s="103"/>
      <c r="AD184" s="49"/>
      <c r="AE184" s="50"/>
      <c r="AF184" t="s" s="104">
        <f>IF(SUM(F184:U184)*'Cargoleria'!C120,SUM(F184:U184)*'Cargoleria'!C120,"")</f>
      </c>
      <c r="AG184" t="s" s="104">
        <f>IF(SUM(F184:U184)*'Cargoleria'!D120,SUM(F184:U184)*'Cargoleria'!D120,"")</f>
      </c>
      <c r="AH184" t="s" s="104">
        <f>IF(SUM(F184:U184)*'Cargoleria'!E120,SUM(F184:U184)*'Cargoleria'!E120,"")</f>
      </c>
      <c r="AI184" t="s" s="104">
        <f>IF(SUM(F184:U184)*'Cargoleria'!F120,SUM(F184:U184)*'Cargoleria'!F120,"")</f>
      </c>
      <c r="AJ184" t="s" s="104">
        <f>IF(SUM(F184:U184)*'Cargoleria'!G120,SUM(F184:U184)*'Cargoleria'!G120,"")</f>
      </c>
      <c r="AK184" t="s" s="104">
        <f>IF(SUM(F184:U184)*'Cargoleria'!H120,SUM(F184:U184)*'Cargoleria'!H120,"")</f>
      </c>
      <c r="AL184" t="s" s="104">
        <f>IF(SUM(F184:U184)*'Cargoleria'!I120,SUM(F184:U184)*'Cargoleria'!I120,"")</f>
      </c>
      <c r="AM184" t="s" s="104">
        <f>IF(SUM(F184:U184)*'Cargoleria'!J120,SUM(F184:U184)*'Cargoleria'!J120,"")</f>
      </c>
      <c r="AN184" t="s" s="104">
        <f>IF(SUM(F184:U184)*'Cargoleria'!K120,SUM(F184:U184)*'Cargoleria'!K120,"")</f>
      </c>
      <c r="AO184" t="s" s="104">
        <f>IF(SUM(F184:U184)*'Cargoleria'!L120,SUM(F184:U184)*'Cargoleria'!L120,"")</f>
      </c>
      <c r="AP184" t="s" s="104">
        <f>IF(SUM(F184:U184)*'Cargoleria'!M120,SUM(F184:U184)*'Cargoleria'!M120,"")</f>
      </c>
      <c r="AQ184" t="s" s="104">
        <f>IF(SUM(F184:U184)*'Cargoleria'!N120,SUM(F184:U184)*'Cargoleria'!N120,"")</f>
      </c>
      <c r="AR184" t="s" s="104">
        <f>IF(SUM(F184:U184)*'Cargoleria'!O120,SUM(F184:U184)*'Cargoleria'!O120,"")</f>
      </c>
      <c r="AS184" t="s" s="104">
        <f>IF(SUM(F184:U184)*'Cargoleria'!P120,SUM(F184:U184)*'Cargoleria'!P120,"")</f>
      </c>
      <c r="AT184" t="s" s="104">
        <f>IF(SUM(F184:U184)*'Cargoleria'!Q120,SUM(F184:U184)*'Cargoleria'!Q120,"")</f>
      </c>
      <c r="AU184" s="49"/>
    </row>
    <row r="185" ht="13.65" customHeight="1">
      <c r="A185" t="s" s="83">
        <v>307</v>
      </c>
      <c r="B185" t="s" s="106">
        <v>70</v>
      </c>
      <c r="C185" t="s" s="107">
        <v>71</v>
      </c>
      <c r="D185" s="108"/>
      <c r="E185" t="s" s="109">
        <v>76</v>
      </c>
      <c r="F185" s="88"/>
      <c r="G185" s="110"/>
      <c r="H185" s="90"/>
      <c r="I185" s="91"/>
      <c r="J185" s="111"/>
      <c r="K185" s="92"/>
      <c r="L185" s="93"/>
      <c r="M185" s="97"/>
      <c r="N185" s="112"/>
      <c r="O185" s="94"/>
      <c r="P185" s="113"/>
      <c r="Q185" s="114"/>
      <c r="R185" s="91"/>
      <c r="S185" s="95"/>
      <c r="T185" s="96"/>
      <c r="U185" s="97"/>
      <c r="V185" s="98">
        <v>5</v>
      </c>
      <c r="W185" t="s" s="99">
        <f>IF((F185*V185)+(G185*V185)+(H185*V185)+(I185*V185)+(J185*V185)+(K185*V185)+(L185*V185)+(M185*V185)+(N185*V185)+(O185*V185)+(T185*V185)+(P185*V185)+(Q185*V185)+(R185*V185)+(U185*V185),(F185*V185)+(G185*V185)+(H185*V185)+(I185*V185)+(J185*V185)+(K185*V185)+(L185*V185)+(M185*V185)+(N185*V185)+(O185*V185)+(T185*V185)+(P185*V185)+(Q185*V185)+(R185*V185)+(U185*V185),"")</f>
      </c>
      <c r="X185" s="100">
        <v>1.781</v>
      </c>
      <c r="Y185" t="s" s="99">
        <f>IF((F185*X185)+(G185*X185)+(H185*X185)+(I185*X185)+(J185*X185)+(K185*X185)+(L185*X185)+(M185*X185)+(N185*X185)+(O185*X185)+(P185*X185)+(Q185*X185)+(R185*X185)+(T185*X185)+(U185*X185),(F185*X185)+(G185*X185)+(H185*X185)+(I185*X185)+(J185*X185)+(K185*X185)+(L185*X185)+(M185*X185)+(N185*X185)+(O185*X185)+(P185*X185)+(S185*X185)+(Q185*X185)+(R185*X185)+(T185*X185)+(U185*X185),"")</f>
      </c>
      <c r="Z185" s="101">
        <v>38.4054840136054</v>
      </c>
      <c r="AA185" s="101">
        <f>SUM(Z185*(F185+(F185*0/100)))+SUM(Z185*(G185+(G185*0/100)))+SUM(Z185*(H185+(H185*0/100)))+SUM(Z185*(I185+(I185*0/100)))+SUM(Z185*(K185+(K185*0/100)))+SUM(Z185*(L185+(L185*0/100)))+SUM(Z185*(M185+(M185*0/100)))+SUM(Z185*(N185+(N185*0/100)))+SUM(Z185*(O185+(O185*0/100)))+SUM(Z185*(P185+(P185*0/100)))+SUM(Z185*U185)+SUM(Z185*(Q185+(Q185*0/100)))+SUM(Z185*(R185+(R185*0/100)))+SUM(Z185*(T185+(T185*0/100)))+SUM(Z185*(S185+(S185*0/100)))+SUM(Z185*(J185+(J185*0/100)))</f>
        <v>0</v>
      </c>
      <c r="AB185" s="102"/>
      <c r="AC185" s="103"/>
      <c r="AD185" s="49"/>
      <c r="AE185" s="50"/>
      <c r="AF185" t="s" s="104">
        <f>IF(SUM(F185:U185)*'Cargoleria'!C121,SUM(F185:U185)*'Cargoleria'!C121,"")</f>
      </c>
      <c r="AG185" t="s" s="104">
        <f>IF(SUM(F185:U185)*'Cargoleria'!D121,SUM(F185:U185)*'Cargoleria'!D121,"")</f>
      </c>
      <c r="AH185" t="s" s="104">
        <f>IF(SUM(F185:U185)*'Cargoleria'!E121,SUM(F185:U185)*'Cargoleria'!E121,"")</f>
      </c>
      <c r="AI185" t="s" s="104">
        <f>IF(SUM(F185:U185)*'Cargoleria'!F121,SUM(F185:U185)*'Cargoleria'!F121,"")</f>
      </c>
      <c r="AJ185" t="s" s="104">
        <f>IF(SUM(F185:U185)*'Cargoleria'!G121,SUM(F185:U185)*'Cargoleria'!G121,"")</f>
      </c>
      <c r="AK185" t="s" s="104">
        <f>IF(SUM(F185:U185)*'Cargoleria'!H121,SUM(F185:U185)*'Cargoleria'!H121,"")</f>
      </c>
      <c r="AL185" t="s" s="104">
        <f>IF(SUM(F185:U185)*'Cargoleria'!I121,SUM(F185:U185)*'Cargoleria'!I121,"")</f>
      </c>
      <c r="AM185" t="s" s="104">
        <f>IF(SUM(F185:U185)*'Cargoleria'!J121,SUM(F185:U185)*'Cargoleria'!J121,"")</f>
      </c>
      <c r="AN185" t="s" s="104">
        <f>IF(SUM(F185:U185)*'Cargoleria'!K121,SUM(F185:U185)*'Cargoleria'!K121,"")</f>
      </c>
      <c r="AO185" t="s" s="104">
        <f>IF(SUM(F185:U185)*'Cargoleria'!L121,SUM(F185:U185)*'Cargoleria'!L121,"")</f>
      </c>
      <c r="AP185" t="s" s="104">
        <f>IF(SUM(F185:U185)*'Cargoleria'!M121,SUM(F185:U185)*'Cargoleria'!M121,"")</f>
      </c>
      <c r="AQ185" t="s" s="104">
        <f>IF(SUM(F185:U185)*'Cargoleria'!N121,SUM(F185:U185)*'Cargoleria'!N121,"")</f>
      </c>
      <c r="AR185" t="s" s="104">
        <f>IF(SUM(F185:U185)*'Cargoleria'!O121,SUM(F185:U185)*'Cargoleria'!O121,"")</f>
      </c>
      <c r="AS185" t="s" s="104">
        <f>IF(SUM(F185:U185)*'Cargoleria'!P121,SUM(F185:U185)*'Cargoleria'!P121,"")</f>
      </c>
      <c r="AT185" t="s" s="104">
        <f>IF(SUM(F185:U185)*'Cargoleria'!Q121,SUM(F185:U185)*'Cargoleria'!Q121,"")</f>
      </c>
      <c r="AU185" s="49"/>
    </row>
    <row r="186" ht="13.65" customHeight="1">
      <c r="A186" t="s" s="119">
        <v>308</v>
      </c>
      <c r="B186" t="s" s="106">
        <v>70</v>
      </c>
      <c r="C186" t="s" s="107">
        <v>71</v>
      </c>
      <c r="D186" s="108"/>
      <c r="E186" t="s" s="124">
        <v>299</v>
      </c>
      <c r="F186" s="88"/>
      <c r="G186" s="110"/>
      <c r="H186" s="90"/>
      <c r="I186" s="91"/>
      <c r="J186" s="111"/>
      <c r="K186" s="92"/>
      <c r="L186" s="93"/>
      <c r="M186" s="97"/>
      <c r="N186" s="112"/>
      <c r="O186" s="94"/>
      <c r="P186" s="113"/>
      <c r="Q186" s="114"/>
      <c r="R186" s="91"/>
      <c r="S186" s="95"/>
      <c r="T186" s="96"/>
      <c r="U186" s="97"/>
      <c r="V186" s="98">
        <v>1</v>
      </c>
      <c r="W186" t="s" s="99">
        <f>IF((F186*V186)+(G186*V186)+(H186*V186)+(I186*V186)+(J186*V186)+(K186*V186)+(L186*V186)+(M186*V186)+(N186*V186)+(O186*V186)+(T186*V186)+(P186*V186)+(Q186*V186)+(R186*V186)+(U186*V186),(F186*V186)+(G186*V186)+(H186*V186)+(I186*V186)+(J186*V186)+(K186*V186)+(L186*V186)+(M186*V186)+(N186*V186)+(O186*V186)+(T186*V186)+(P186*V186)+(Q186*V186)+(R186*V186)+(U186*V186),"")</f>
      </c>
      <c r="X186" s="100">
        <v>1.4</v>
      </c>
      <c r="Y186" t="s" s="99">
        <f>IF((F186*X186)+(G186*X186)+(H186*X186)+(I186*X186)+(J186*X186)+(K186*X186)+(L186*X186)+(M186*X186)+(N186*X186)+(O186*X186)+(P186*X186)+(Q186*X186)+(R186*X186)+(T186*X186)+(U186*X186),(F186*X186)+(G186*X186)+(H186*X186)+(I186*X186)+(J186*X186)+(K186*X186)+(L186*X186)+(M186*X186)+(N186*X186)+(O186*X186)+(P186*X186)+(S186*X186)+(Q186*X186)+(R186*X186)+(T186*X186)+(U186*X186),"")</f>
      </c>
      <c r="Z186" s="101">
        <v>37.3544952380952</v>
      </c>
      <c r="AA186" s="101">
        <f>SUM(Z186*(F186+(F186*0/100)))+SUM(Z186*(G186+(G186*0/100)))+SUM(Z186*(H186+(H186*0/100)))+SUM(Z186*(I186+(I186*0/100)))+SUM(Z186*(K186+(K186*0/100)))+SUM(Z186*(L186+(L186*0/100)))+SUM(Z186*(M186+(M186*0/100)))+SUM(Z186*(N186+(N186*0/100)))+SUM(Z186*(O186+(O186*0/100)))+SUM(Z186*(P186+(P186*0/100)))+SUM(Z186*U186)+SUM(Z186*(Q186+(Q186*0/100)))+SUM(Z186*(R186+(R186*0/100)))+SUM(Z186*(T186+(T186*0/100)))+SUM(Z186*(S186+(S186*0/100)))+SUM(Z186*(J186+(J186*0/100)))</f>
        <v>0</v>
      </c>
      <c r="AB186" s="102"/>
      <c r="AC186" s="103"/>
      <c r="AD186" s="49"/>
      <c r="AE186" s="50"/>
      <c r="AF186" t="s" s="104">
        <f>IF(SUM(F186:U186)*'Cargoleria'!C122,SUM(F186:U186)*'Cargoleria'!C122,"")</f>
      </c>
      <c r="AG186" t="s" s="104">
        <f>IF(SUM(F186:U186)*'Cargoleria'!D122,SUM(F186:U186)*'Cargoleria'!D122,"")</f>
      </c>
      <c r="AH186" t="s" s="104">
        <f>IF(SUM(F186:U186)*'Cargoleria'!E122,SUM(F186:U186)*'Cargoleria'!E122,"")</f>
      </c>
      <c r="AI186" t="s" s="104">
        <f>IF(SUM(F186:U186)*'Cargoleria'!F122,SUM(F186:U186)*'Cargoleria'!F122,"")</f>
      </c>
      <c r="AJ186" t="s" s="104">
        <f>IF(SUM(F186:U186)*'Cargoleria'!G122,SUM(F186:U186)*'Cargoleria'!G122,"")</f>
      </c>
      <c r="AK186" t="s" s="104">
        <f>IF(SUM(F186:U186)*'Cargoleria'!H122,SUM(F186:U186)*'Cargoleria'!H122,"")</f>
      </c>
      <c r="AL186" t="s" s="104">
        <f>IF(SUM(F186:U186)*'Cargoleria'!I122,SUM(F186:U186)*'Cargoleria'!I122,"")</f>
      </c>
      <c r="AM186" t="s" s="104">
        <f>IF(SUM(F186:U186)*'Cargoleria'!J122,SUM(F186:U186)*'Cargoleria'!J122,"")</f>
      </c>
      <c r="AN186" t="s" s="104">
        <f>IF(SUM(F186:U186)*'Cargoleria'!K122,SUM(F186:U186)*'Cargoleria'!K122,"")</f>
      </c>
      <c r="AO186" t="s" s="104">
        <f>IF(SUM(F186:U186)*'Cargoleria'!L122,SUM(F186:U186)*'Cargoleria'!L122,"")</f>
      </c>
      <c r="AP186" t="s" s="104">
        <f>IF(SUM(F186:U186)*'Cargoleria'!M122,SUM(F186:U186)*'Cargoleria'!M122,"")</f>
      </c>
      <c r="AQ186" t="s" s="104">
        <f>IF(SUM(F186:U186)*'Cargoleria'!N122,SUM(F186:U186)*'Cargoleria'!N122,"")</f>
      </c>
      <c r="AR186" t="s" s="104">
        <f>IF(SUM(F186:U186)*'Cargoleria'!O122,SUM(F186:U186)*'Cargoleria'!O122,"")</f>
      </c>
      <c r="AS186" t="s" s="104">
        <f>IF(SUM(F186:U186)*'Cargoleria'!P122,SUM(F186:U186)*'Cargoleria'!P122,"")</f>
      </c>
      <c r="AT186" t="s" s="104">
        <f>IF(SUM(F186:U186)*'Cargoleria'!Q122,SUM(F186:U186)*'Cargoleria'!Q122,"")</f>
      </c>
      <c r="AU186" s="49"/>
    </row>
    <row r="187" ht="13.65" customHeight="1">
      <c r="A187" t="s" s="83">
        <v>309</v>
      </c>
      <c r="B187" t="s" s="106">
        <v>70</v>
      </c>
      <c r="C187" t="s" s="107">
        <v>71</v>
      </c>
      <c r="D187" s="108"/>
      <c r="E187" t="s" s="109">
        <v>114</v>
      </c>
      <c r="F187" s="88"/>
      <c r="G187" s="110"/>
      <c r="H187" s="90"/>
      <c r="I187" s="91"/>
      <c r="J187" s="111"/>
      <c r="K187" s="92"/>
      <c r="L187" s="93"/>
      <c r="M187" s="97"/>
      <c r="N187" s="112"/>
      <c r="O187" s="94"/>
      <c r="P187" s="113"/>
      <c r="Q187" s="114"/>
      <c r="R187" s="91"/>
      <c r="S187" s="95"/>
      <c r="T187" s="96"/>
      <c r="U187" s="97"/>
      <c r="V187" s="98">
        <v>5</v>
      </c>
      <c r="W187" t="s" s="99">
        <f>IF((F187*V187)+(G187*V187)+(H187*V187)+(I187*V187)+(J187*V187)+(K187*V187)+(L187*V187)+(M187*V187)+(N187*V187)+(O187*V187)+(T187*V187)+(P187*V187)+(Q187*V187)+(R187*V187)+(U187*V187),(F187*V187)+(G187*V187)+(H187*V187)+(I187*V187)+(J187*V187)+(K187*V187)+(L187*V187)+(M187*V187)+(N187*V187)+(O187*V187)+(T187*V187)+(P187*V187)+(Q187*V187)+(R187*V187)+(U187*V187),"")</f>
      </c>
      <c r="X187" s="100">
        <v>1.255</v>
      </c>
      <c r="Y187" t="s" s="99">
        <f>IF((F187*X187)+(G187*X187)+(H187*X187)+(I187*X187)+(J187*X187)+(K187*X187)+(L187*X187)+(M187*X187)+(N187*X187)+(O187*X187)+(P187*X187)+(Q187*X187)+(R187*X187)+(T187*X187)+(U187*X187),(F187*X187)+(G187*X187)+(H187*X187)+(I187*X187)+(J187*X187)+(K187*X187)+(L187*X187)+(M187*X187)+(N187*X187)+(O187*X187)+(P187*X187)+(S187*X187)+(Q187*X187)+(R187*X187)+(T187*X187)+(U187*X187),"")</f>
      </c>
      <c r="Z187" s="101">
        <v>29.646231292517</v>
      </c>
      <c r="AA187" s="101">
        <f>SUM(Z187*(F187+(F187*0/100)))+SUM(Z187*(G187+(G187*0/100)))+SUM(Z187*(H187+(H187*0/100)))+SUM(Z187*(I187+(I187*0/100)))+SUM(Z187*(K187+(K187*0/100)))+SUM(Z187*(L187+(L187*0/100)))+SUM(Z187*(M187+(M187*0/100)))+SUM(Z187*(N187+(N187*0/100)))+SUM(Z187*(O187+(O187*0/100)))+SUM(Z187*(P187+(P187*0/100)))+SUM(Z187*U187)+SUM(Z187*(Q187+(Q187*0/100)))+SUM(Z187*(R187+(R187*0/100)))+SUM(Z187*(T187+(T187*0/100)))+SUM(Z187*(S187+(S187*0/100)))+SUM(Z187*(J187+(J187*0/100)))</f>
        <v>0</v>
      </c>
      <c r="AB187" s="102"/>
      <c r="AC187" s="103"/>
      <c r="AD187" s="49"/>
      <c r="AE187" s="50"/>
      <c r="AF187" t="s" s="104">
        <f>IF(SUM(F187:U187)*'Cargoleria'!C123,SUM(F187:U187)*'Cargoleria'!C123,"")</f>
      </c>
      <c r="AG187" t="s" s="104">
        <f>IF(SUM(F187:U187)*'Cargoleria'!D123,SUM(F187:U187)*'Cargoleria'!D123,"")</f>
      </c>
      <c r="AH187" t="s" s="104">
        <f>IF(SUM(F187:U187)*'Cargoleria'!E123,SUM(F187:U187)*'Cargoleria'!E123,"")</f>
      </c>
      <c r="AI187" t="s" s="104">
        <f>IF(SUM(F187:U187)*'Cargoleria'!F123,SUM(F187:U187)*'Cargoleria'!F123,"")</f>
      </c>
      <c r="AJ187" t="s" s="104">
        <f>IF(SUM(F187:U187)*'Cargoleria'!G123,SUM(F187:U187)*'Cargoleria'!G123,"")</f>
      </c>
      <c r="AK187" t="s" s="104">
        <f>IF(SUM(F187:U187)*'Cargoleria'!H123,SUM(F187:U187)*'Cargoleria'!H123,"")</f>
      </c>
      <c r="AL187" t="s" s="104">
        <f>IF(SUM(F187:U187)*'Cargoleria'!I123,SUM(F187:U187)*'Cargoleria'!I123,"")</f>
      </c>
      <c r="AM187" t="s" s="104">
        <f>IF(SUM(F187:U187)*'Cargoleria'!J123,SUM(F187:U187)*'Cargoleria'!J123,"")</f>
      </c>
      <c r="AN187" t="s" s="104">
        <f>IF(SUM(F187:U187)*'Cargoleria'!K123,SUM(F187:U187)*'Cargoleria'!K123,"")</f>
      </c>
      <c r="AO187" t="s" s="104">
        <f>IF(SUM(F187:U187)*'Cargoleria'!L123,SUM(F187:U187)*'Cargoleria'!L123,"")</f>
      </c>
      <c r="AP187" t="s" s="104">
        <f>IF(SUM(F187:U187)*'Cargoleria'!M123,SUM(F187:U187)*'Cargoleria'!M123,"")</f>
      </c>
      <c r="AQ187" t="s" s="104">
        <f>IF(SUM(F187:U187)*'Cargoleria'!N123,SUM(F187:U187)*'Cargoleria'!N123,"")</f>
      </c>
      <c r="AR187" t="s" s="104">
        <f>IF(SUM(F187:U187)*'Cargoleria'!O123,SUM(F187:U187)*'Cargoleria'!O123,"")</f>
      </c>
      <c r="AS187" t="s" s="104">
        <f>IF(SUM(F187:U187)*'Cargoleria'!P123,SUM(F187:U187)*'Cargoleria'!P123,"")</f>
      </c>
      <c r="AT187" t="s" s="104">
        <f>IF(SUM(F187:U187)*'Cargoleria'!Q123,SUM(F187:U187)*'Cargoleria'!Q123,"")</f>
      </c>
      <c r="AU187" s="49"/>
    </row>
    <row r="188" ht="13.65" customHeight="1">
      <c r="A188" t="s" s="83">
        <v>310</v>
      </c>
      <c r="B188" t="s" s="106">
        <v>70</v>
      </c>
      <c r="C188" t="s" s="107">
        <v>71</v>
      </c>
      <c r="D188" s="108"/>
      <c r="E188" t="s" s="109">
        <v>311</v>
      </c>
      <c r="F188" s="88"/>
      <c r="G188" s="110"/>
      <c r="H188" s="90"/>
      <c r="I188" s="91"/>
      <c r="J188" s="111"/>
      <c r="K188" s="92"/>
      <c r="L188" s="93"/>
      <c r="M188" s="97"/>
      <c r="N188" s="112"/>
      <c r="O188" s="94"/>
      <c r="P188" s="113"/>
      <c r="Q188" s="114"/>
      <c r="R188" s="91"/>
      <c r="S188" s="95"/>
      <c r="T188" s="96"/>
      <c r="U188" s="97"/>
      <c r="V188" s="98">
        <v>8</v>
      </c>
      <c r="W188" t="s" s="99">
        <f>IF((F188*V188)+(G188*V188)+(H188*V188)+(I188*V188)+(J188*V188)+(K188*V188)+(L188*V188)+(M188*V188)+(N188*V188)+(O188*V188)+(T188*V188)+(P188*V188)+(Q188*V188)+(R188*V188)+(U188*V188),(F188*V188)+(G188*V188)+(H188*V188)+(I188*V188)+(J188*V188)+(K188*V188)+(L188*V188)+(M188*V188)+(N188*V188)+(O188*V188)+(T188*V188)+(P188*V188)+(Q188*V188)+(R188*V188)+(U188*V188),"")</f>
      </c>
      <c r="X188" s="100">
        <v>0.412</v>
      </c>
      <c r="Y188" t="s" s="99">
        <f>IF((F188*X188)+(G188*X188)+(H188*X188)+(I188*X188)+(J188*X188)+(K188*X188)+(L188*X188)+(M188*X188)+(N188*X188)+(O188*X188)+(P188*X188)+(Q188*X188)+(R188*X188)+(T188*X188)+(U188*X188),(F188*X188)+(G188*X188)+(H188*X188)+(I188*X188)+(J188*X188)+(K188*X188)+(L188*X188)+(M188*X188)+(N188*X188)+(O188*X188)+(P188*X188)+(S188*X188)+(Q188*X188)+(R188*X188)+(T188*X188)+(U188*X188),"")</f>
      </c>
      <c r="Z188" s="101">
        <v>17.3233197278912</v>
      </c>
      <c r="AA188" s="101">
        <f>SUM(Z188*(F188+(F188*0/100)))+SUM(Z188*(G188+(G188*0/100)))+SUM(Z188*(H188+(H188*0/100)))+SUM(Z188*(I188+(I188*0/100)))+SUM(Z188*(K188+(K188*0/100)))+SUM(Z188*(L188+(L188*0/100)))+SUM(Z188*(M188+(M188*0/100)))+SUM(Z188*(N188+(N188*0/100)))+SUM(Z188*(O188+(O188*0/100)))+SUM(Z188*(P188+(P188*0/100)))+SUM(Z188*U188)+SUM(Z188*(Q188+(Q188*0/100)))+SUM(Z188*(R188+(R188*0/100)))+SUM(Z188*(T188+(T188*0/100)))+SUM(Z188*(S188+(S188*0/100)))+SUM(Z188*(J188+(J188*0/100)))</f>
        <v>0</v>
      </c>
      <c r="AB188" s="102"/>
      <c r="AC188" s="103"/>
      <c r="AD188" s="49"/>
      <c r="AE188" s="50"/>
      <c r="AF188" t="s" s="104">
        <f>IF(SUM(F188:U188)*'Cargoleria'!C124,SUM(F188:U188)*'Cargoleria'!C124,"")</f>
      </c>
      <c r="AG188" t="s" s="104">
        <f>IF(SUM(F188:U188)*'Cargoleria'!D124,SUM(F188:U188)*'Cargoleria'!D124,"")</f>
      </c>
      <c r="AH188" t="s" s="104">
        <f>IF(SUM(F188:U188)*'Cargoleria'!E124,SUM(F188:U188)*'Cargoleria'!E124,"")</f>
      </c>
      <c r="AI188" t="s" s="104">
        <f>IF(SUM(F188:U188)*'Cargoleria'!F124,SUM(F188:U188)*'Cargoleria'!F124,"")</f>
      </c>
      <c r="AJ188" t="s" s="104">
        <f>IF(SUM(F188:U188)*'Cargoleria'!G124,SUM(F188:U188)*'Cargoleria'!G124,"")</f>
      </c>
      <c r="AK188" t="s" s="104">
        <f>IF(SUM(F188:U188)*'Cargoleria'!H124,SUM(F188:U188)*'Cargoleria'!H124,"")</f>
      </c>
      <c r="AL188" t="s" s="104">
        <f>IF(SUM(F188:U188)*'Cargoleria'!I124,SUM(F188:U188)*'Cargoleria'!I124,"")</f>
      </c>
      <c r="AM188" t="s" s="104">
        <f>IF(SUM(F188:U188)*'Cargoleria'!J124,SUM(F188:U188)*'Cargoleria'!J124,"")</f>
      </c>
      <c r="AN188" t="s" s="104">
        <f>IF(SUM(F188:U188)*'Cargoleria'!K124,SUM(F188:U188)*'Cargoleria'!K124,"")</f>
      </c>
      <c r="AO188" t="s" s="104">
        <f>IF(SUM(F188:U188)*'Cargoleria'!L124,SUM(F188:U188)*'Cargoleria'!L124,"")</f>
      </c>
      <c r="AP188" t="s" s="104">
        <f>IF(SUM(F188:U188)*'Cargoleria'!M124,SUM(F188:U188)*'Cargoleria'!M124,"")</f>
      </c>
      <c r="AQ188" t="s" s="104">
        <f>IF(SUM(F188:U188)*'Cargoleria'!N124,SUM(F188:U188)*'Cargoleria'!N124,"")</f>
      </c>
      <c r="AR188" t="s" s="104">
        <f>IF(SUM(F188:U188)*'Cargoleria'!O124,SUM(F188:U188)*'Cargoleria'!O124,"")</f>
      </c>
      <c r="AS188" t="s" s="104">
        <f>IF(SUM(F188:U188)*'Cargoleria'!P124,SUM(F188:U188)*'Cargoleria'!P124,"")</f>
      </c>
      <c r="AT188" t="s" s="104">
        <f>IF(SUM(F188:U188)*'Cargoleria'!Q124,SUM(F188:U188)*'Cargoleria'!Q124,"")</f>
      </c>
      <c r="AU188" s="49"/>
    </row>
    <row r="189" ht="13.65" customHeight="1">
      <c r="A189" t="s" s="83">
        <v>312</v>
      </c>
      <c r="B189" t="s" s="106">
        <v>70</v>
      </c>
      <c r="C189" t="s" s="107">
        <v>71</v>
      </c>
      <c r="D189" s="108"/>
      <c r="E189" t="s" s="109">
        <v>313</v>
      </c>
      <c r="F189" s="88"/>
      <c r="G189" s="110"/>
      <c r="H189" s="90"/>
      <c r="I189" s="91"/>
      <c r="J189" s="111"/>
      <c r="K189" s="92"/>
      <c r="L189" s="93"/>
      <c r="M189" s="97"/>
      <c r="N189" s="112"/>
      <c r="O189" s="94"/>
      <c r="P189" s="113"/>
      <c r="Q189" s="114"/>
      <c r="R189" s="91"/>
      <c r="S189" s="95"/>
      <c r="T189" s="96"/>
      <c r="U189" s="97"/>
      <c r="V189" s="98">
        <v>3</v>
      </c>
      <c r="W189" t="s" s="99">
        <f>IF((F189*V189)+(G189*V189)+(H189*V189)+(I189*V189)+(J189*V189)+(K189*V189)+(L189*V189)+(M189*V189)+(N189*V189)+(O189*V189)+(T189*V189)+(P189*V189)+(Q189*V189)+(R189*V189)+(U189*V189),(F189*V189)+(G189*V189)+(H189*V189)+(I189*V189)+(J189*V189)+(K189*V189)+(L189*V189)+(M189*V189)+(N189*V189)+(O189*V189)+(T189*V189)+(P189*V189)+(Q189*V189)+(R189*V189)+(U189*V189),"")</f>
      </c>
      <c r="X189" s="100">
        <v>0.553</v>
      </c>
      <c r="Y189" t="s" s="99">
        <f>IF((F189*X189)+(G189*X189)+(H189*X189)+(I189*X189)+(J189*X189)+(K189*X189)+(L189*X189)+(M189*X189)+(N189*X189)+(O189*X189)+(P189*X189)+(Q189*X189)+(R189*X189)+(T189*X189)+(U189*X189),(F189*X189)+(G189*X189)+(H189*X189)+(I189*X189)+(J189*X189)+(K189*X189)+(L189*X189)+(M189*X189)+(N189*X189)+(O189*X189)+(P189*X189)+(S189*X189)+(Q189*X189)+(R189*X189)+(T189*X189)+(U189*X189),"")</f>
      </c>
      <c r="Z189" s="101">
        <v>18.2890952380952</v>
      </c>
      <c r="AA189" s="101">
        <f>SUM(Z189*(F189+(F189*0/100)))+SUM(Z189*(G189+(G189*0/100)))+SUM(Z189*(H189+(H189*0/100)))+SUM(Z189*(I189+(I189*0/100)))+SUM(Z189*(K189+(K189*0/100)))+SUM(Z189*(L189+(L189*0/100)))+SUM(Z189*(M189+(M189*0/100)))+SUM(Z189*(N189+(N189*0/100)))+SUM(Z189*(O189+(O189*0/100)))+SUM(Z189*(P189+(P189*0/100)))+SUM(Z189*U189)+SUM(Z189*(Q189+(Q189*0/100)))+SUM(Z189*(R189+(R189*0/100)))+SUM(Z189*(T189+(T189*0/100)))+SUM(Z189*(S189+(S189*0/100)))+SUM(Z189*(J189+(J189*0/100)))</f>
        <v>0</v>
      </c>
      <c r="AB189" s="102"/>
      <c r="AC189" s="103"/>
      <c r="AD189" s="49"/>
      <c r="AE189" s="50"/>
      <c r="AF189" t="s" s="104">
        <f>IF(SUM(F189:U189)*'Cargoleria'!C125,SUM(F189:U189)*'Cargoleria'!C125,"")</f>
      </c>
      <c r="AG189" t="s" s="104">
        <f>IF(SUM(F189:U189)*'Cargoleria'!D125,SUM(F189:U189)*'Cargoleria'!D125,"")</f>
      </c>
      <c r="AH189" t="s" s="104">
        <f>IF(SUM(F189:U189)*'Cargoleria'!E125,SUM(F189:U189)*'Cargoleria'!E125,"")</f>
      </c>
      <c r="AI189" t="s" s="104">
        <f>IF(SUM(F189:U189)*'Cargoleria'!F125,SUM(F189:U189)*'Cargoleria'!F125,"")</f>
      </c>
      <c r="AJ189" t="s" s="104">
        <f>IF(SUM(F189:U189)*'Cargoleria'!G125,SUM(F189:U189)*'Cargoleria'!G125,"")</f>
      </c>
      <c r="AK189" t="s" s="104">
        <f>IF(SUM(F189:U189)*'Cargoleria'!H125,SUM(F189:U189)*'Cargoleria'!H125,"")</f>
      </c>
      <c r="AL189" t="s" s="104">
        <f>IF(SUM(F189:U189)*'Cargoleria'!I125,SUM(F189:U189)*'Cargoleria'!I125,"")</f>
      </c>
      <c r="AM189" t="s" s="104">
        <f>IF(SUM(F189:U189)*'Cargoleria'!J125,SUM(F189:U189)*'Cargoleria'!J125,"")</f>
      </c>
      <c r="AN189" t="s" s="104">
        <f>IF(SUM(F189:U189)*'Cargoleria'!K125,SUM(F189:U189)*'Cargoleria'!K125,"")</f>
      </c>
      <c r="AO189" t="s" s="104">
        <f>IF(SUM(F189:U189)*'Cargoleria'!L125,SUM(F189:U189)*'Cargoleria'!L125,"")</f>
      </c>
      <c r="AP189" t="s" s="104">
        <f>IF(SUM(F189:U189)*'Cargoleria'!M125,SUM(F189:U189)*'Cargoleria'!M125,"")</f>
      </c>
      <c r="AQ189" t="s" s="104">
        <f>IF(SUM(F189:U189)*'Cargoleria'!N125,SUM(F189:U189)*'Cargoleria'!N125,"")</f>
      </c>
      <c r="AR189" t="s" s="104">
        <f>IF(SUM(F189:U189)*'Cargoleria'!O125,SUM(F189:U189)*'Cargoleria'!O125,"")</f>
      </c>
      <c r="AS189" t="s" s="104">
        <f>IF(SUM(F189:U189)*'Cargoleria'!P125,SUM(F189:U189)*'Cargoleria'!P125,"")</f>
      </c>
      <c r="AT189" t="s" s="104">
        <f>IF(SUM(F189:U189)*'Cargoleria'!Q125,SUM(F189:U189)*'Cargoleria'!Q125,"")</f>
      </c>
      <c r="AU189" s="49"/>
    </row>
    <row r="190" ht="13.65" customHeight="1">
      <c r="A190" t="s" s="83">
        <v>314</v>
      </c>
      <c r="B190" t="s" s="106">
        <v>70</v>
      </c>
      <c r="C190" t="s" s="107">
        <v>71</v>
      </c>
      <c r="D190" s="108"/>
      <c r="E190" t="s" s="109">
        <v>81</v>
      </c>
      <c r="F190" s="88"/>
      <c r="G190" s="110"/>
      <c r="H190" s="90"/>
      <c r="I190" s="91"/>
      <c r="J190" s="111"/>
      <c r="K190" s="92"/>
      <c r="L190" s="93"/>
      <c r="M190" s="97"/>
      <c r="N190" s="112"/>
      <c r="O190" s="94"/>
      <c r="P190" s="113"/>
      <c r="Q190" s="114"/>
      <c r="R190" s="91"/>
      <c r="S190" s="95"/>
      <c r="T190" s="96"/>
      <c r="U190" s="97"/>
      <c r="V190" s="98">
        <v>5</v>
      </c>
      <c r="W190" t="s" s="99">
        <f>IF((F190*V190)+(G190*V190)+(H190*V190)+(I190*V190)+(J190*V190)+(K190*V190)+(L190*V190)+(M190*V190)+(N190*V190)+(O190*V190)+(T190*V190)+(P190*V190)+(Q190*V190)+(R190*V190)+(U190*V190),(F190*V190)+(G190*V190)+(H190*V190)+(I190*V190)+(J190*V190)+(K190*V190)+(L190*V190)+(M190*V190)+(N190*V190)+(O190*V190)+(T190*V190)+(P190*V190)+(Q190*V190)+(R190*V190)+(U190*V190),"")</f>
      </c>
      <c r="X190" s="100">
        <v>3.45</v>
      </c>
      <c r="Y190" t="s" s="99">
        <f>IF((F190*X190)+(G190*X190)+(H190*X190)+(I190*X190)+(J190*X190)+(K190*X190)+(L190*X190)+(M190*X190)+(N190*X190)+(O190*X190)+(P190*X190)+(Q190*X190)+(R190*X190)+(T190*X190)+(U190*X190),(F190*X190)+(G190*X190)+(H190*X190)+(I190*X190)+(J190*X190)+(K190*X190)+(L190*X190)+(M190*X190)+(N190*X190)+(O190*X190)+(P190*X190)+(S190*X190)+(Q190*X190)+(R190*X190)+(T190*X190)+(U190*X190),"")</f>
      </c>
      <c r="Z190" s="101">
        <v>83.43897183673469</v>
      </c>
      <c r="AA190" s="101">
        <f>SUM(Z190*(F190+(F190*0/100)))+SUM(Z190*(G190+(G190*0/100)))+SUM(Z190*(H190+(H190*0/100)))+SUM(Z190*(I190+(I190*0/100)))+SUM(Z190*(K190+(K190*0/100)))+SUM(Z190*(L190+(L190*0/100)))+SUM(Z190*(M190+(M190*0/100)))+SUM(Z190*(N190+(N190*0/100)))+SUM(Z190*(O190+(O190*0/100)))+SUM(Z190*(P190+(P190*0/100)))+SUM(Z190*U190)+SUM(Z190*(Q190+(Q190*0/100)))+SUM(Z190*(R190+(R190*0/100)))+SUM(Z190*(T190+(T190*0/100)))+SUM(Z190*(S190+(S190*0/100)))+SUM(Z190*(J190+(J190*0/100)))</f>
        <v>0</v>
      </c>
      <c r="AB190" s="102"/>
      <c r="AC190" s="103"/>
      <c r="AD190" s="49"/>
      <c r="AE190" s="50"/>
      <c r="AF190" t="s" s="104">
        <f>IF(SUM(F190:U190)*'Cargoleria'!C126,SUM(F190:U190)*'Cargoleria'!C126,"")</f>
      </c>
      <c r="AG190" t="s" s="104">
        <f>IF(SUM(F190:U190)*'Cargoleria'!D126,SUM(F190:U190)*'Cargoleria'!D126,"")</f>
      </c>
      <c r="AH190" t="s" s="104">
        <f>IF(SUM(F190:U190)*'Cargoleria'!E126,SUM(F190:U190)*'Cargoleria'!E126,"")</f>
      </c>
      <c r="AI190" t="s" s="104">
        <f>IF(SUM(F190:U190)*'Cargoleria'!F126,SUM(F190:U190)*'Cargoleria'!F126,"")</f>
      </c>
      <c r="AJ190" t="s" s="104">
        <f>IF(SUM(F190:U190)*'Cargoleria'!G126,SUM(F190:U190)*'Cargoleria'!G126,"")</f>
      </c>
      <c r="AK190" t="s" s="104">
        <f>IF(SUM(F190:U190)*'Cargoleria'!H126,SUM(F190:U190)*'Cargoleria'!H126,"")</f>
      </c>
      <c r="AL190" t="s" s="104">
        <f>IF(SUM(F190:U190)*'Cargoleria'!I126,SUM(F190:U190)*'Cargoleria'!I126,"")</f>
      </c>
      <c r="AM190" t="s" s="104">
        <f>IF(SUM(F190:U190)*'Cargoleria'!J126,SUM(F190:U190)*'Cargoleria'!J126,"")</f>
      </c>
      <c r="AN190" t="s" s="104">
        <f>IF(SUM(F190:U190)*'Cargoleria'!K126,SUM(F190:U190)*'Cargoleria'!K126,"")</f>
      </c>
      <c r="AO190" t="s" s="104">
        <f>IF(SUM(F190:U190)*'Cargoleria'!L126,SUM(F190:U190)*'Cargoleria'!L126,"")</f>
      </c>
      <c r="AP190" t="s" s="104">
        <f>IF(SUM(F190:U190)*'Cargoleria'!M126,SUM(F190:U190)*'Cargoleria'!M126,"")</f>
      </c>
      <c r="AQ190" t="s" s="104">
        <f>IF(SUM(F190:U190)*'Cargoleria'!N126,SUM(F190:U190)*'Cargoleria'!N126,"")</f>
      </c>
      <c r="AR190" t="s" s="104">
        <f>IF(SUM(F190:U190)*'Cargoleria'!O126,SUM(F190:U190)*'Cargoleria'!O126,"")</f>
      </c>
      <c r="AS190" t="s" s="104">
        <f>IF(SUM(F190:U190)*'Cargoleria'!P126,SUM(F190:U190)*'Cargoleria'!P126,"")</f>
      </c>
      <c r="AT190" t="s" s="104">
        <f>IF(SUM(F190:U190)*'Cargoleria'!Q126,SUM(F190:U190)*'Cargoleria'!Q126,"")</f>
      </c>
      <c r="AU190" s="49"/>
    </row>
    <row r="191" ht="18" customHeight="1">
      <c r="A191" t="s" s="76">
        <v>315</v>
      </c>
      <c r="B191" s="77"/>
      <c r="C191" s="77"/>
      <c r="D191" s="78"/>
      <c r="E191" s="78"/>
      <c r="F191" s="78"/>
      <c r="G191" s="78"/>
      <c r="H191" s="78"/>
      <c r="I191" s="78"/>
      <c r="J191" s="78"/>
      <c r="K191" s="78"/>
      <c r="L191" s="78"/>
      <c r="M191" s="78"/>
      <c r="N191" s="78"/>
      <c r="O191" s="78"/>
      <c r="P191" s="78"/>
      <c r="Q191" s="78"/>
      <c r="R191" s="78"/>
      <c r="S191" s="78"/>
      <c r="T191" s="78"/>
      <c r="U191" s="78"/>
      <c r="V191" s="79"/>
      <c r="W191" s="79"/>
      <c r="X191" s="80"/>
      <c r="Y191" s="78"/>
      <c r="Z191" s="78"/>
      <c r="AA191" s="78"/>
      <c r="AB191" s="81"/>
      <c r="AC191" s="81"/>
      <c r="AD191" s="53"/>
      <c r="AE191" s="50"/>
      <c r="AF191" t="s" s="82">
        <v>48</v>
      </c>
      <c r="AG191" t="s" s="82">
        <v>49</v>
      </c>
      <c r="AH191" t="s" s="82">
        <v>50</v>
      </c>
      <c r="AI191" t="s" s="82">
        <v>51</v>
      </c>
      <c r="AJ191" t="s" s="82">
        <v>52</v>
      </c>
      <c r="AK191" t="s" s="82">
        <v>53</v>
      </c>
      <c r="AL191" t="s" s="82">
        <v>54</v>
      </c>
      <c r="AM191" t="s" s="82">
        <v>55</v>
      </c>
      <c r="AN191" t="s" s="82">
        <v>56</v>
      </c>
      <c r="AO191" t="s" s="82">
        <v>57</v>
      </c>
      <c r="AP191" t="s" s="82">
        <v>58</v>
      </c>
      <c r="AQ191" t="s" s="82">
        <v>59</v>
      </c>
      <c r="AR191" t="s" s="82">
        <v>60</v>
      </c>
      <c r="AS191" t="s" s="82">
        <v>61</v>
      </c>
      <c r="AT191" t="s" s="82">
        <v>62</v>
      </c>
      <c r="AU191" s="49"/>
    </row>
    <row r="192" ht="13.65" customHeight="1">
      <c r="A192" t="s" s="117">
        <v>316</v>
      </c>
      <c r="B192" t="s" s="106">
        <v>70</v>
      </c>
      <c r="C192" t="s" s="107">
        <v>71</v>
      </c>
      <c r="D192" s="108"/>
      <c r="E192" s="128">
        <v>1</v>
      </c>
      <c r="F192" s="88"/>
      <c r="G192" s="110"/>
      <c r="H192" s="90"/>
      <c r="I192" s="91"/>
      <c r="J192" s="111"/>
      <c r="K192" s="92"/>
      <c r="L192" s="93"/>
      <c r="M192" s="97"/>
      <c r="N192" s="112"/>
      <c r="O192" s="94"/>
      <c r="P192" s="113"/>
      <c r="Q192" s="114"/>
      <c r="R192" s="91"/>
      <c r="S192" s="95"/>
      <c r="T192" s="96"/>
      <c r="U192" s="97"/>
      <c r="V192" s="98">
        <v>1</v>
      </c>
      <c r="W192" t="s" s="99">
        <f>IF((F192*V192)+(G192*V192)+(H192*V192)+(I192*V192)+(J192*V192)+(K192*V192)+(L192*V192)+(M192*V192)+(N192*V192)+(O192*V192)+(T192*V192)+(P192*V192)+(Q192*V192)+(R192*V192)+(U192*V192),(F192*V192)+(G192*V192)+(H192*V192)+(I192*V192)+(J192*V192)+(K192*V192)+(L192*V192)+(M192*V192)+(N192*V192)+(O192*V192)+(T192*V192)+(P192*V192)+(Q192*V192)+(R192*V192)+(U192*V192),"")</f>
      </c>
      <c r="X192" s="100">
        <v>2</v>
      </c>
      <c r="Y192" t="s" s="99">
        <f>IF((F192*X192)+(G192*X192)+(H192*X192)+(I192*X192)+(J192*X192)+(K192*X192)+(L192*X192)+(M192*X192)+(N192*X192)+(O192*X192)+(P192*X192)+(Q192*X192)+(R192*X192)+(T192*X192)+(U192*X192),(F192*X192)+(G192*X192)+(H192*X192)+(I192*X192)+(J192*X192)+(K192*X192)+(L192*X192)+(M192*X192)+(N192*X192)+(O192*X192)+(P192*X192)+(S192*X192)+(Q192*X192)+(R192*X192)+(T192*X192)+(U192*X192),"")</f>
      </c>
      <c r="Z192" s="101">
        <v>56.9510204081633</v>
      </c>
      <c r="AA192" s="101">
        <f>SUM(Z192*(F192+(F192*0/100)))+SUM(Z192*(G192+(G192*0/100)))+SUM(Z192*(H192+(H192*0/100)))+SUM(Z192*(I192+(I192*0/100)))+SUM(Z192*(K192+(K192*0/100)))+SUM(Z192*(L192+(L192*0/100)))+SUM(Z192*(M192+(M192*0/100)))+SUM(Z192*(N192+(N192*0/100)))+SUM(Z192*(O192+(O192*0/100)))+SUM(Z192*(P192+(P192*0/100)))+SUM(Z192*U192)+SUM(Z192*(Q192+(Q192*0/100)))+SUM(Z192*(R192+(R192*0/100)))+SUM(Z192*(T192+(T192*0/100)))+SUM(Z192*(S192+(S192*0/100)))+SUM(Z192*(J192+(J192*0/100)))</f>
        <v>0</v>
      </c>
      <c r="AB192" s="102"/>
      <c r="AC192" s="103"/>
      <c r="AD192" s="49"/>
      <c r="AE192" s="50"/>
      <c r="AF192" s="98"/>
      <c r="AG192" s="98"/>
      <c r="AH192" s="98"/>
      <c r="AI192" s="98"/>
      <c r="AJ192" s="98"/>
      <c r="AK192" s="98"/>
      <c r="AL192" s="98"/>
      <c r="AM192" s="98"/>
      <c r="AN192" s="98"/>
      <c r="AO192" s="98"/>
      <c r="AP192" s="98"/>
      <c r="AQ192" s="98"/>
      <c r="AR192" s="98"/>
      <c r="AS192" s="98"/>
      <c r="AT192" s="98"/>
      <c r="AU192" s="49"/>
    </row>
    <row r="193" ht="13.65" customHeight="1">
      <c r="A193" t="s" s="117">
        <v>317</v>
      </c>
      <c r="B193" t="s" s="84">
        <v>64</v>
      </c>
      <c r="C193" t="s" s="107">
        <v>71</v>
      </c>
      <c r="D193" s="108"/>
      <c r="E193" s="128">
        <v>1</v>
      </c>
      <c r="F193" s="88"/>
      <c r="G193" s="110"/>
      <c r="H193" s="90"/>
      <c r="I193" s="91"/>
      <c r="J193" s="111"/>
      <c r="K193" s="92"/>
      <c r="L193" s="93"/>
      <c r="M193" s="97"/>
      <c r="N193" s="112"/>
      <c r="O193" s="94"/>
      <c r="P193" s="113"/>
      <c r="Q193" s="114"/>
      <c r="R193" s="91"/>
      <c r="S193" s="95"/>
      <c r="T193" s="96"/>
      <c r="U193" s="97"/>
      <c r="V193" s="98">
        <v>1</v>
      </c>
      <c r="W193" t="s" s="99">
        <f>IF((F193*V193)+(G193*V193)+(H193*V193)+(I193*V193)+(J193*V193)+(K193*V193)+(L193*V193)+(M193*V193)+(N193*V193)+(O193*V193)+(T193*V193)+(P193*V193)+(Q193*V193)+(R193*V193)+(U193*V193),(F193*V193)+(G193*V193)+(H193*V193)+(I193*V193)+(J193*V193)+(K193*V193)+(L193*V193)+(M193*V193)+(N193*V193)+(O193*V193)+(T193*V193)+(P193*V193)+(Q193*V193)+(R193*V193)+(U193*V193),"")</f>
      </c>
      <c r="X193" s="100">
        <v>1</v>
      </c>
      <c r="Y193" t="s" s="99">
        <f>IF((F193*X193)+(G193*X193)+(H193*X193)+(I193*X193)+(J193*X193)+(K193*X193)+(L193*X193)+(M193*X193)+(N193*X193)+(O193*X193)+(P193*X193)+(Q193*X193)+(R193*X193)+(T193*X193)+(U193*X193),(F193*X193)+(G193*X193)+(H193*X193)+(I193*X193)+(J193*X193)+(K193*X193)+(L193*X193)+(M193*X193)+(N193*X193)+(O193*X193)+(P193*X193)+(S193*X193)+(Q193*X193)+(R193*X193)+(T193*X193)+(U193*X193),"")</f>
      </c>
      <c r="Z193" s="101">
        <v>42.9503401360544</v>
      </c>
      <c r="AA193" s="101">
        <f>SUM(Z193*(F193+(F193*0/100)))+SUM(Z193*(G193+(G193*0/100)))+SUM(Z193*(H193+(H193*0/100)))+SUM(Z193*(I193+(I193*0/100)))+SUM(Z193*(K193+(K193*0/100)))+SUM(Z193*(L193+(L193*0/100)))+SUM(Z193*(M193+(M193*0/100)))+SUM(Z193*(N193+(N193*0/100)))+SUM(Z193*(O193+(O193*0/100)))+SUM(Z193*(P193+(P193*0/100)))+SUM(Z193*U193)+SUM(Z193*(Q193+(Q193*0/100)))+SUM(Z193*(R193+(R193*0/100)))+SUM(Z193*(T193+(T193*0/100)))+SUM(Z193*(S193+(S193*0/100)))+SUM(Z193*(J193+(J193*0/100)))</f>
        <v>0</v>
      </c>
      <c r="AB193" s="102"/>
      <c r="AC193" s="103"/>
      <c r="AD193" s="49"/>
      <c r="AE193" s="50"/>
      <c r="AF193" s="98"/>
      <c r="AG193" s="98"/>
      <c r="AH193" s="98"/>
      <c r="AI193" s="98"/>
      <c r="AJ193" s="98"/>
      <c r="AK193" s="98"/>
      <c r="AL193" s="98"/>
      <c r="AM193" s="98"/>
      <c r="AN193" s="98"/>
      <c r="AO193" s="98"/>
      <c r="AP193" s="98"/>
      <c r="AQ193" s="98"/>
      <c r="AR193" s="98"/>
      <c r="AS193" s="98"/>
      <c r="AT193" s="98"/>
      <c r="AU193" s="49"/>
    </row>
    <row r="194" ht="13.65" customHeight="1">
      <c r="A194" t="s" s="117">
        <v>318</v>
      </c>
      <c r="B194" t="s" s="84">
        <v>64</v>
      </c>
      <c r="C194" t="s" s="107">
        <v>71</v>
      </c>
      <c r="D194" s="108"/>
      <c r="E194" s="128">
        <v>1</v>
      </c>
      <c r="F194" s="88"/>
      <c r="G194" s="110"/>
      <c r="H194" s="90"/>
      <c r="I194" s="91"/>
      <c r="J194" s="111"/>
      <c r="K194" s="92"/>
      <c r="L194" s="93"/>
      <c r="M194" s="97"/>
      <c r="N194" s="112"/>
      <c r="O194" s="94"/>
      <c r="P194" s="113"/>
      <c r="Q194" s="114"/>
      <c r="R194" s="91"/>
      <c r="S194" s="95"/>
      <c r="T194" s="96"/>
      <c r="U194" s="97"/>
      <c r="V194" s="98">
        <v>1</v>
      </c>
      <c r="W194" t="s" s="99">
        <f>IF((F194*V194)+(G194*V194)+(H194*V194)+(I194*V194)+(J194*V194)+(K194*V194)+(L194*V194)+(M194*V194)+(N194*V194)+(O194*V194)+(T194*V194)+(P194*V194)+(Q194*V194)+(R194*V194)+(U194*V194),(F194*V194)+(G194*V194)+(H194*V194)+(I194*V194)+(J194*V194)+(K194*V194)+(L194*V194)+(M194*V194)+(N194*V194)+(O194*V194)+(T194*V194)+(P194*V194)+(Q194*V194)+(R194*V194)+(U194*V194),"")</f>
      </c>
      <c r="X194" s="100">
        <v>3</v>
      </c>
      <c r="Y194" t="s" s="99">
        <f>IF((F194*X194)+(G194*X194)+(H194*X194)+(I194*X194)+(J194*X194)+(K194*X194)+(L194*X194)+(M194*X194)+(N194*X194)+(O194*X194)+(P194*X194)+(Q194*X194)+(R194*X194)+(T194*X194)+(U194*X194),(F194*X194)+(G194*X194)+(H194*X194)+(I194*X194)+(J194*X194)+(K194*X194)+(L194*X194)+(M194*X194)+(N194*X194)+(O194*X194)+(P194*X194)+(S194*X194)+(Q194*X194)+(R194*X194)+(T194*X194)+(U194*X194),"")</f>
      </c>
      <c r="Z194" s="101">
        <v>85.45578231292519</v>
      </c>
      <c r="AA194" s="101">
        <f>SUM(Z194*(F194+(F194*0/100)))+SUM(Z194*(G194+(G194*0/100)))+SUM(Z194*(H194+(H194*0/100)))+SUM(Z194*(I194+(I194*0/100)))+SUM(Z194*(K194+(K194*0/100)))+SUM(Z194*(L194+(L194*0/100)))+SUM(Z194*(M194+(M194*0/100)))+SUM(Z194*(N194+(N194*0/100)))+SUM(Z194*(O194+(O194*0/100)))+SUM(Z194*(P194+(P194*0/100)))+SUM(Z194*U194)+SUM(Z194*(Q194+(Q194*0/100)))+SUM(Z194*(R194+(R194*0/100)))+SUM(Z194*(T194+(T194*0/100)))+SUM(Z194*(S194+(S194*0/100)))+SUM(Z194*(J194+(J194*0/100)))</f>
        <v>0</v>
      </c>
      <c r="AB194" s="102"/>
      <c r="AC194" s="103"/>
      <c r="AD194" s="49"/>
      <c r="AE194" s="50"/>
      <c r="AF194" s="98"/>
      <c r="AG194" s="98"/>
      <c r="AH194" s="98"/>
      <c r="AI194" s="98"/>
      <c r="AJ194" s="98"/>
      <c r="AK194" s="98"/>
      <c r="AL194" s="98"/>
      <c r="AM194" s="98"/>
      <c r="AN194" s="98"/>
      <c r="AO194" s="98"/>
      <c r="AP194" s="98"/>
      <c r="AQ194" s="98"/>
      <c r="AR194" s="98"/>
      <c r="AS194" s="98"/>
      <c r="AT194" s="98"/>
      <c r="AU194" s="49"/>
    </row>
    <row r="195" ht="13.65" customHeight="1">
      <c r="A195" t="s" s="117">
        <v>319</v>
      </c>
      <c r="B195" t="s" s="84">
        <v>64</v>
      </c>
      <c r="C195" t="s" s="107">
        <v>71</v>
      </c>
      <c r="D195" s="108"/>
      <c r="E195" s="128">
        <v>1</v>
      </c>
      <c r="F195" s="88"/>
      <c r="G195" s="110"/>
      <c r="H195" s="90"/>
      <c r="I195" s="91"/>
      <c r="J195" s="111"/>
      <c r="K195" s="92"/>
      <c r="L195" s="93"/>
      <c r="M195" s="97"/>
      <c r="N195" s="112"/>
      <c r="O195" s="94"/>
      <c r="P195" s="113"/>
      <c r="Q195" s="114"/>
      <c r="R195" s="91"/>
      <c r="S195" s="95"/>
      <c r="T195" s="96"/>
      <c r="U195" s="97"/>
      <c r="V195" s="98">
        <v>1</v>
      </c>
      <c r="W195" t="s" s="99">
        <f>IF((F195*V195)+(G195*V195)+(H195*V195)+(I195*V195)+(J195*V195)+(K195*V195)+(L195*V195)+(M195*V195)+(N195*V195)+(O195*V195)+(T195*V195)+(P195*V195)+(Q195*V195)+(R195*V195)+(U195*V195),(F195*V195)+(G195*V195)+(H195*V195)+(I195*V195)+(J195*V195)+(K195*V195)+(L195*V195)+(M195*V195)+(N195*V195)+(O195*V195)+(T195*V195)+(P195*V195)+(Q195*V195)+(R195*V195)+(U195*V195),"")</f>
      </c>
      <c r="X195" s="100">
        <v>1.1</v>
      </c>
      <c r="Y195" t="s" s="99">
        <f>IF((F195*X195)+(G195*X195)+(H195*X195)+(I195*X195)+(J195*X195)+(K195*X195)+(L195*X195)+(M195*X195)+(N195*X195)+(O195*X195)+(P195*X195)+(Q195*X195)+(R195*X195)+(T195*X195)+(U195*X195),(F195*X195)+(G195*X195)+(H195*X195)+(I195*X195)+(J195*X195)+(K195*X195)+(L195*X195)+(M195*X195)+(N195*X195)+(O195*X195)+(P195*X195)+(S195*X195)+(Q195*X195)+(R195*X195)+(T195*X195)+(U195*X195),"")</f>
      </c>
      <c r="Z195" s="101">
        <v>43.6896598639456</v>
      </c>
      <c r="AA195" s="101">
        <f>SUM(Z195*(F195+(F195*0/100)))+SUM(Z195*(G195+(G195*0/100)))+SUM(Z195*(H195+(H195*0/100)))+SUM(Z195*(I195+(I195*0/100)))+SUM(Z195*(K195+(K195*0/100)))+SUM(Z195*(L195+(L195*0/100)))+SUM(Z195*(M195+(M195*0/100)))+SUM(Z195*(N195+(N195*0/100)))+SUM(Z195*(O195+(O195*0/100)))+SUM(Z195*(P195+(P195*0/100)))+SUM(Z195*U195)+SUM(Z195*(Q195+(Q195*0/100)))+SUM(Z195*(R195+(R195*0/100)))+SUM(Z195*(T195+(T195*0/100)))+SUM(Z195*(S195+(S195*0/100)))+SUM(Z195*(J195+(J195*0/100)))</f>
        <v>0</v>
      </c>
      <c r="AB195" s="102"/>
      <c r="AC195" s="103"/>
      <c r="AD195" s="49"/>
      <c r="AE195" s="50"/>
      <c r="AF195" s="98"/>
      <c r="AG195" s="98"/>
      <c r="AH195" s="98"/>
      <c r="AI195" s="98"/>
      <c r="AJ195" s="98"/>
      <c r="AK195" s="98"/>
      <c r="AL195" s="98"/>
      <c r="AM195" s="98"/>
      <c r="AN195" s="98"/>
      <c r="AO195" s="98"/>
      <c r="AP195" s="98"/>
      <c r="AQ195" s="98"/>
      <c r="AR195" s="98"/>
      <c r="AS195" s="98"/>
      <c r="AT195" s="98"/>
      <c r="AU195" s="49"/>
    </row>
    <row r="196" ht="13.65" customHeight="1">
      <c r="A196" t="s" s="117">
        <v>320</v>
      </c>
      <c r="B196" t="s" s="84">
        <v>64</v>
      </c>
      <c r="C196" t="s" s="107">
        <v>71</v>
      </c>
      <c r="D196" s="108"/>
      <c r="E196" s="128">
        <v>1</v>
      </c>
      <c r="F196" s="88"/>
      <c r="G196" s="110"/>
      <c r="H196" s="90"/>
      <c r="I196" s="91"/>
      <c r="J196" s="111"/>
      <c r="K196" s="92"/>
      <c r="L196" s="93"/>
      <c r="M196" s="97"/>
      <c r="N196" s="112"/>
      <c r="O196" s="94"/>
      <c r="P196" s="113"/>
      <c r="Q196" s="114"/>
      <c r="R196" s="91"/>
      <c r="S196" s="95"/>
      <c r="T196" s="96"/>
      <c r="U196" s="97"/>
      <c r="V196" s="98">
        <v>1</v>
      </c>
      <c r="W196" t="s" s="99">
        <f>IF((F196*V196)+(G196*V196)+(H196*V196)+(I196*V196)+(J196*V196)+(K196*V196)+(L196*V196)+(M196*V196)+(N196*V196)+(O196*V196)+(T196*V196)+(P196*V196)+(Q196*V196)+(R196*V196)+(U196*V196),(F196*V196)+(G196*V196)+(H196*V196)+(I196*V196)+(J196*V196)+(K196*V196)+(L196*V196)+(M196*V196)+(N196*V196)+(O196*V196)+(T196*V196)+(P196*V196)+(Q196*V196)+(R196*V196)+(U196*V196),"")</f>
      </c>
      <c r="X196" s="100">
        <v>1.9</v>
      </c>
      <c r="Y196" t="s" s="99">
        <f>IF((F196*X196)+(G196*X196)+(H196*X196)+(I196*X196)+(J196*X196)+(K196*X196)+(L196*X196)+(M196*X196)+(N196*X196)+(O196*X196)+(P196*X196)+(Q196*X196)+(R196*X196)+(T196*X196)+(U196*X196),(F196*X196)+(G196*X196)+(H196*X196)+(I196*X196)+(J196*X196)+(K196*X196)+(L196*X196)+(M196*X196)+(N196*X196)+(O196*X196)+(P196*X196)+(S196*X196)+(Q196*X196)+(R196*X196)+(T196*X196)+(U196*X196),"")</f>
      </c>
      <c r="Z196" s="101">
        <v>55.2220408163265</v>
      </c>
      <c r="AA196" s="101">
        <f>SUM(Z196*(F196+(F196*0/100)))+SUM(Z196*(G196+(G196*0/100)))+SUM(Z196*(H196+(H196*0/100)))+SUM(Z196*(I196+(I196*0/100)))+SUM(Z196*(K196+(K196*0/100)))+SUM(Z196*(L196+(L196*0/100)))+SUM(Z196*(M196+(M196*0/100)))+SUM(Z196*(N196+(N196*0/100)))+SUM(Z196*(O196+(O196*0/100)))+SUM(Z196*(P196+(P196*0/100)))+SUM(Z196*U196)+SUM(Z196*(Q196+(Q196*0/100)))+SUM(Z196*(R196+(R196*0/100)))+SUM(Z196*(T196+(T196*0/100)))+SUM(Z196*(S196+(S196*0/100)))+SUM(Z196*(J196+(J196*0/100)))</f>
        <v>0</v>
      </c>
      <c r="AB196" s="102"/>
      <c r="AC196" s="103"/>
      <c r="AD196" s="49"/>
      <c r="AE196" s="50"/>
      <c r="AF196" s="98"/>
      <c r="AG196" s="98"/>
      <c r="AH196" s="98"/>
      <c r="AI196" s="98"/>
      <c r="AJ196" s="98"/>
      <c r="AK196" s="98"/>
      <c r="AL196" s="98"/>
      <c r="AM196" s="98"/>
      <c r="AN196" s="98"/>
      <c r="AO196" s="98"/>
      <c r="AP196" s="98"/>
      <c r="AQ196" s="98"/>
      <c r="AR196" s="98"/>
      <c r="AS196" s="98"/>
      <c r="AT196" s="98"/>
      <c r="AU196" s="49"/>
    </row>
    <row r="197" ht="13.65" customHeight="1">
      <c r="A197" t="s" s="117">
        <v>321</v>
      </c>
      <c r="B197" t="s" s="84">
        <v>64</v>
      </c>
      <c r="C197" t="s" s="107">
        <v>71</v>
      </c>
      <c r="D197" s="108"/>
      <c r="E197" s="128">
        <v>1</v>
      </c>
      <c r="F197" s="88"/>
      <c r="G197" s="110"/>
      <c r="H197" s="90"/>
      <c r="I197" s="91"/>
      <c r="J197" s="111"/>
      <c r="K197" s="92"/>
      <c r="L197" s="93"/>
      <c r="M197" s="97"/>
      <c r="N197" s="112"/>
      <c r="O197" s="94"/>
      <c r="P197" s="113"/>
      <c r="Q197" s="114"/>
      <c r="R197" s="91"/>
      <c r="S197" s="95"/>
      <c r="T197" s="96"/>
      <c r="U197" s="97"/>
      <c r="V197" s="98">
        <v>1</v>
      </c>
      <c r="W197" t="s" s="99">
        <f>IF((F197*V197)+(G197*V197)+(H197*V197)+(I197*V197)+(J197*V197)+(K197*V197)+(L197*V197)+(M197*V197)+(N197*V197)+(O197*V197)+(T197*V197)+(P197*V197)+(Q197*V197)+(R197*V197)+(U197*V197),(F197*V197)+(G197*V197)+(H197*V197)+(I197*V197)+(J197*V197)+(K197*V197)+(L197*V197)+(M197*V197)+(N197*V197)+(O197*V197)+(T197*V197)+(P197*V197)+(Q197*V197)+(R197*V197)+(U197*V197),"")</f>
      </c>
      <c r="X197" s="100">
        <v>2.4</v>
      </c>
      <c r="Y197" t="s" s="99">
        <f>IF((F197*X197)+(G197*X197)+(H197*X197)+(I197*X197)+(J197*X197)+(K197*X197)+(L197*X197)+(M197*X197)+(N197*X197)+(O197*X197)+(P197*X197)+(Q197*X197)+(R197*X197)+(T197*X197)+(U197*X197),(F197*X197)+(G197*X197)+(H197*X197)+(I197*X197)+(J197*X197)+(K197*X197)+(L197*X197)+(M197*X197)+(N197*X197)+(O197*X197)+(P197*X197)+(S197*X197)+(Q197*X197)+(R197*X197)+(T197*X197)+(U197*X197),"")</f>
      </c>
      <c r="Z197" s="101">
        <v>63.8669387755102</v>
      </c>
      <c r="AA197" s="101">
        <f>SUM(Z197*(F197+(F197*0/100)))+SUM(Z197*(G197+(G197*0/100)))+SUM(Z197*(H197+(H197*0/100)))+SUM(Z197*(I197+(I197*0/100)))+SUM(Z197*(K197+(K197*0/100)))+SUM(Z197*(L197+(L197*0/100)))+SUM(Z197*(M197+(M197*0/100)))+SUM(Z197*(N197+(N197*0/100)))+SUM(Z197*(O197+(O197*0/100)))+SUM(Z197*(P197+(P197*0/100)))+SUM(Z197*U197)+SUM(Z197*(Q197+(Q197*0/100)))+SUM(Z197*(R197+(R197*0/100)))+SUM(Z197*(T197+(T197*0/100)))+SUM(Z197*(S197+(S197*0/100)))+SUM(Z197*(J197+(J197*0/100)))</f>
        <v>0</v>
      </c>
      <c r="AB197" s="102"/>
      <c r="AC197" s="103"/>
      <c r="AD197" s="49"/>
      <c r="AE197" s="50"/>
      <c r="AF197" s="98"/>
      <c r="AG197" s="98"/>
      <c r="AH197" s="98"/>
      <c r="AI197" s="98"/>
      <c r="AJ197" s="98"/>
      <c r="AK197" s="98"/>
      <c r="AL197" s="98"/>
      <c r="AM197" s="98"/>
      <c r="AN197" s="98"/>
      <c r="AO197" s="98"/>
      <c r="AP197" s="98"/>
      <c r="AQ197" s="98"/>
      <c r="AR197" s="98"/>
      <c r="AS197" s="98"/>
      <c r="AT197" s="98"/>
      <c r="AU197" s="49"/>
    </row>
    <row r="198" ht="13.65" customHeight="1">
      <c r="A198" t="s" s="117">
        <v>322</v>
      </c>
      <c r="B198" t="s" s="84">
        <v>64</v>
      </c>
      <c r="C198" t="s" s="107">
        <v>71</v>
      </c>
      <c r="D198" s="108"/>
      <c r="E198" s="128">
        <v>1</v>
      </c>
      <c r="F198" s="88"/>
      <c r="G198" s="110"/>
      <c r="H198" s="90"/>
      <c r="I198" s="91"/>
      <c r="J198" s="111"/>
      <c r="K198" s="92"/>
      <c r="L198" s="93"/>
      <c r="M198" s="97"/>
      <c r="N198" s="112"/>
      <c r="O198" s="94"/>
      <c r="P198" s="113"/>
      <c r="Q198" s="114"/>
      <c r="R198" s="91"/>
      <c r="S198" s="95"/>
      <c r="T198" s="96"/>
      <c r="U198" s="97"/>
      <c r="V198" s="98">
        <v>1</v>
      </c>
      <c r="W198" t="s" s="99">
        <f>IF((F198*V198)+(G198*V198)+(H198*V198)+(I198*V198)+(J198*V198)+(K198*V198)+(L198*V198)+(M198*V198)+(N198*V198)+(O198*V198)+(T198*V198)+(P198*V198)+(Q198*V198)+(R198*V198)+(U198*V198),(F198*V198)+(G198*V198)+(H198*V198)+(I198*V198)+(J198*V198)+(K198*V198)+(L198*V198)+(M198*V198)+(N198*V198)+(O198*V198)+(T198*V198)+(P198*V198)+(Q198*V198)+(R198*V198)+(U198*V198),"")</f>
      </c>
      <c r="X198" s="100">
        <v>0.75</v>
      </c>
      <c r="Y198" t="s" s="99">
        <f>IF((F198*X198)+(G198*X198)+(H198*X198)+(I198*X198)+(J198*X198)+(K198*X198)+(L198*X198)+(M198*X198)+(N198*X198)+(O198*X198)+(P198*X198)+(Q198*X198)+(R198*X198)+(T198*X198)+(U198*X198),(F198*X198)+(G198*X198)+(H198*X198)+(I198*X198)+(J198*X198)+(K198*X198)+(L198*X198)+(M198*X198)+(N198*X198)+(O198*X198)+(P198*X198)+(S198*X198)+(Q198*X198)+(R198*X198)+(T198*X198)+(U198*X198),"")</f>
      </c>
      <c r="Z198" s="101">
        <v>37.3020408163265</v>
      </c>
      <c r="AA198" s="101">
        <f>SUM(Z198*(F198+(F198*0/100)))+SUM(Z198*(G198+(G198*0/100)))+SUM(Z198*(H198+(H198*0/100)))+SUM(Z198*(I198+(I198*0/100)))+SUM(Z198*(K198+(K198*0/100)))+SUM(Z198*(L198+(L198*0/100)))+SUM(Z198*(M198+(M198*0/100)))+SUM(Z198*(N198+(N198*0/100)))+SUM(Z198*(O198+(O198*0/100)))+SUM(Z198*(P198+(P198*0/100)))+SUM(Z198*U198)+SUM(Z198*(Q198+(Q198*0/100)))+SUM(Z198*(R198+(R198*0/100)))+SUM(Z198*(T198+(T198*0/100)))+SUM(Z198*(S198+(S198*0/100)))+SUM(Z198*(J198+(J198*0/100)))</f>
        <v>0</v>
      </c>
      <c r="AB198" s="102"/>
      <c r="AC198" s="103"/>
      <c r="AD198" s="49"/>
      <c r="AE198" s="50"/>
      <c r="AF198" s="98"/>
      <c r="AG198" s="98"/>
      <c r="AH198" s="98"/>
      <c r="AI198" s="98"/>
      <c r="AJ198" s="98"/>
      <c r="AK198" s="98"/>
      <c r="AL198" s="98"/>
      <c r="AM198" s="98"/>
      <c r="AN198" s="98"/>
      <c r="AO198" s="98"/>
      <c r="AP198" s="98"/>
      <c r="AQ198" s="98"/>
      <c r="AR198" s="98"/>
      <c r="AS198" s="98"/>
      <c r="AT198" s="98"/>
      <c r="AU198" s="49"/>
    </row>
    <row r="199" ht="13.65" customHeight="1">
      <c r="A199" t="s" s="117">
        <v>323</v>
      </c>
      <c r="B199" t="s" s="84">
        <v>64</v>
      </c>
      <c r="C199" t="s" s="107">
        <v>71</v>
      </c>
      <c r="D199" s="108"/>
      <c r="E199" s="128">
        <v>1</v>
      </c>
      <c r="F199" s="88"/>
      <c r="G199" s="110"/>
      <c r="H199" s="90"/>
      <c r="I199" s="91"/>
      <c r="J199" s="111"/>
      <c r="K199" s="92"/>
      <c r="L199" s="93"/>
      <c r="M199" s="97"/>
      <c r="N199" s="112"/>
      <c r="O199" s="94"/>
      <c r="P199" s="113"/>
      <c r="Q199" s="114"/>
      <c r="R199" s="91"/>
      <c r="S199" s="95"/>
      <c r="T199" s="96"/>
      <c r="U199" s="97"/>
      <c r="V199" s="98">
        <v>1</v>
      </c>
      <c r="W199" t="s" s="99">
        <f>IF((F199*V199)+(G199*V199)+(H199*V199)+(I199*V199)+(J199*V199)+(K199*V199)+(L199*V199)+(M199*V199)+(N199*V199)+(O199*V199)+(T199*V199)+(P199*V199)+(Q199*V199)+(R199*V199)+(U199*V199),(F199*V199)+(G199*V199)+(H199*V199)+(I199*V199)+(J199*V199)+(K199*V199)+(L199*V199)+(M199*V199)+(N199*V199)+(O199*V199)+(T199*V199)+(P199*V199)+(Q199*V199)+(R199*V199)+(U199*V199),"")</f>
      </c>
      <c r="X199" s="100">
        <v>1.2</v>
      </c>
      <c r="Y199" t="s" s="99">
        <f>IF((F199*X199)+(G199*X199)+(H199*X199)+(I199*X199)+(J199*X199)+(K199*X199)+(L199*X199)+(M199*X199)+(N199*X199)+(O199*X199)+(P199*X199)+(Q199*X199)+(R199*X199)+(T199*X199)+(U199*X199),(F199*X199)+(G199*X199)+(H199*X199)+(I199*X199)+(J199*X199)+(K199*X199)+(L199*X199)+(M199*X199)+(N199*X199)+(O199*X199)+(P199*X199)+(S199*X199)+(Q199*X199)+(R199*X199)+(T199*X199)+(U199*X199),"")</f>
      </c>
      <c r="Z199" s="101">
        <v>45.514693877551</v>
      </c>
      <c r="AA199" s="101">
        <f>SUM(Z199*(F199+(F199*0/100)))+SUM(Z199*(G199+(G199*0/100)))+SUM(Z199*(H199+(H199*0/100)))+SUM(Z199*(I199+(I199*0/100)))+SUM(Z199*(K199+(K199*0/100)))+SUM(Z199*(L199+(L199*0/100)))+SUM(Z199*(M199+(M199*0/100)))+SUM(Z199*(N199+(N199*0/100)))+SUM(Z199*(O199+(O199*0/100)))+SUM(Z199*(P199+(P199*0/100)))+SUM(Z199*U199)+SUM(Z199*(Q199+(Q199*0/100)))+SUM(Z199*(R199+(R199*0/100)))+SUM(Z199*(T199+(T199*0/100)))+SUM(Z199*(S199+(S199*0/100)))+SUM(Z199*(J199+(J199*0/100)))</f>
        <v>0</v>
      </c>
      <c r="AB199" s="102"/>
      <c r="AC199" s="103"/>
      <c r="AD199" s="49"/>
      <c r="AE199" s="50"/>
      <c r="AF199" s="98"/>
      <c r="AG199" s="98"/>
      <c r="AH199" s="98"/>
      <c r="AI199" s="98"/>
      <c r="AJ199" s="98"/>
      <c r="AK199" s="98"/>
      <c r="AL199" s="98"/>
      <c r="AM199" s="98"/>
      <c r="AN199" s="98"/>
      <c r="AO199" s="98"/>
      <c r="AP199" s="98"/>
      <c r="AQ199" s="98"/>
      <c r="AR199" s="98"/>
      <c r="AS199" s="98"/>
      <c r="AT199" s="98"/>
      <c r="AU199" s="49"/>
    </row>
    <row r="200" ht="13.65" customHeight="1">
      <c r="A200" t="s" s="117">
        <v>324</v>
      </c>
      <c r="B200" t="s" s="106">
        <v>70</v>
      </c>
      <c r="C200" t="s" s="107">
        <v>71</v>
      </c>
      <c r="D200" s="108"/>
      <c r="E200" t="s" s="109">
        <v>325</v>
      </c>
      <c r="F200" s="88"/>
      <c r="G200" s="110"/>
      <c r="H200" s="90"/>
      <c r="I200" s="91"/>
      <c r="J200" s="111"/>
      <c r="K200" s="92"/>
      <c r="L200" s="93"/>
      <c r="M200" s="97"/>
      <c r="N200" s="112"/>
      <c r="O200" s="94"/>
      <c r="P200" s="113"/>
      <c r="Q200" s="114"/>
      <c r="R200" s="91"/>
      <c r="S200" s="95"/>
      <c r="T200" s="96"/>
      <c r="U200" s="97"/>
      <c r="V200" s="98">
        <v>25</v>
      </c>
      <c r="W200" t="s" s="99">
        <f>IF((F200*V200)+(G200*V200)+(H200*V200)+(I200*V200)+(J200*V200)+(K200*V200)+(L200*V200)+(M200*V200)+(N200*V200)+(O200*V200)+(T200*V200)+(P200*V200)+(Q200*V200)+(R200*V200)+(U200*V200),(F200*V200)+(G200*V200)+(H200*V200)+(I200*V200)+(J200*V200)+(K200*V200)+(L200*V200)+(M200*V200)+(N200*V200)+(O200*V200)+(T200*V200)+(P200*V200)+(Q200*V200)+(R200*V200)+(U200*V200),"")</f>
      </c>
      <c r="X200" s="100">
        <v>40</v>
      </c>
      <c r="Y200" t="s" s="99">
        <f>IF((F200*X200)+(G200*X200)+(H200*X200)+(I200*X200)+(J200*X200)+(K200*X200)+(L200*X200)+(M200*X200)+(N200*X200)+(O200*X200)+(P200*X200)+(Q200*X200)+(R200*X200)+(T200*X200)+(U200*X200),(F200*X200)+(G200*X200)+(H200*X200)+(I200*X200)+(J200*X200)+(K200*X200)+(L200*X200)+(M200*X200)+(N200*X200)+(O200*X200)+(P200*X200)+(S200*X200)+(Q200*X200)+(R200*X200)+(T200*X200)+(U200*X200),"")</f>
      </c>
      <c r="Z200" s="101">
        <v>1172.592108843540</v>
      </c>
      <c r="AA200" s="101">
        <f>SUM(Z200*(F200+(F200*0/100)))+SUM(Z200*(G200+(G200*0/100)))+SUM(Z200*(H200+(H200*0/100)))+SUM(Z200*(I200+(I200*0/100)))+SUM(Z200*(K200+(K200*0/100)))+SUM(Z200*(L200+(L200*0/100)))+SUM(Z200*(M200+(M200*0/100)))+SUM(Z200*(N200+(N200*0/100)))+SUM(Z200*(O200+(O200*0/100)))+SUM(Z200*(P200+(P200*0/100)))+SUM(Z200*U200)+SUM(Z200*(Q200+(Q200*0/100)))+SUM(Z200*(R200+(R200*0/100)))+SUM(Z200*(T200+(T200*0/100)))+SUM(Z200*(S200+(S200*0/100)))+SUM(Z200*(J200+(J200*0/100)))</f>
        <v>0</v>
      </c>
      <c r="AB200" s="102"/>
      <c r="AC200" s="103"/>
      <c r="AD200" s="49"/>
      <c r="AE200" s="50"/>
      <c r="AF200" s="98"/>
      <c r="AG200" s="98"/>
      <c r="AH200" s="98"/>
      <c r="AI200" s="98"/>
      <c r="AJ200" s="98"/>
      <c r="AK200" s="98"/>
      <c r="AL200" s="98"/>
      <c r="AM200" s="98"/>
      <c r="AN200" s="98"/>
      <c r="AO200" s="98"/>
      <c r="AP200" s="98"/>
      <c r="AQ200" s="98"/>
      <c r="AR200" s="98"/>
      <c r="AS200" s="98"/>
      <c r="AT200" s="98"/>
      <c r="AU200" s="49"/>
    </row>
    <row r="201" ht="13.65" customHeight="1">
      <c r="A201" t="s" s="117">
        <v>326</v>
      </c>
      <c r="B201" t="s" s="106">
        <v>70</v>
      </c>
      <c r="C201" t="s" s="107">
        <v>71</v>
      </c>
      <c r="D201" s="108"/>
      <c r="E201" t="s" s="109">
        <v>327</v>
      </c>
      <c r="F201" s="88"/>
      <c r="G201" s="110"/>
      <c r="H201" s="90"/>
      <c r="I201" s="91"/>
      <c r="J201" s="111"/>
      <c r="K201" s="92"/>
      <c r="L201" s="93"/>
      <c r="M201" s="97"/>
      <c r="N201" s="112"/>
      <c r="O201" s="94"/>
      <c r="P201" s="113"/>
      <c r="Q201" s="114"/>
      <c r="R201" s="91"/>
      <c r="S201" s="95"/>
      <c r="T201" s="96"/>
      <c r="U201" s="97"/>
      <c r="V201" s="98">
        <v>57</v>
      </c>
      <c r="W201" t="s" s="99">
        <f>IF((F201*V201)+(G201*V201)+(H201*V201)+(I201*V201)+(J201*V201)+(K201*V201)+(L201*V201)+(M201*V201)+(N201*V201)+(O201*V201)+(T201*V201)+(P201*V201)+(Q201*V201)+(R201*V201)+(U201*V201),(F201*V201)+(G201*V201)+(H201*V201)+(I201*V201)+(J201*V201)+(K201*V201)+(L201*V201)+(M201*V201)+(N201*V201)+(O201*V201)+(T201*V201)+(P201*V201)+(Q201*V201)+(R201*V201)+(U201*V201),"")</f>
      </c>
      <c r="X201" s="100">
        <v>50</v>
      </c>
      <c r="Y201" t="s" s="99">
        <f>IF((F201*X201)+(G201*X201)+(H201*X201)+(I201*X201)+(J201*X201)+(K201*X201)+(L201*X201)+(M201*X201)+(N201*X201)+(O201*X201)+(P201*X201)+(Q201*X201)+(R201*X201)+(T201*X201)+(U201*X201),(F201*X201)+(G201*X201)+(H201*X201)+(I201*X201)+(J201*X201)+(K201*X201)+(L201*X201)+(M201*X201)+(N201*X201)+(O201*X201)+(P201*X201)+(S201*X201)+(Q201*X201)+(R201*X201)+(T201*X201)+(U201*X201),"")</f>
      </c>
      <c r="Z201" s="101">
        <v>2488.204897959180</v>
      </c>
      <c r="AA201" s="101">
        <f>SUM(Z201*(F201+(F201*0/100)))+SUM(Z201*(G201+(G201*0/100)))+SUM(Z201*(H201+(H201*0/100)))+SUM(Z201*(I201+(I201*0/100)))+SUM(Z201*(K201+(K201*0/100)))+SUM(Z201*(L201+(L201*0/100)))+SUM(Z201*(M201+(M201*0/100)))+SUM(Z201*(N201+(N201*0/100)))+SUM(Z201*(O201+(O201*0/100)))+SUM(Z201*(P201+(P201*0/100)))+SUM(Z201*U201)+SUM(Z201*(Q201+(Q201*0/100)))+SUM(Z201*(R201+(R201*0/100)))+SUM(Z201*(T201+(T201*0/100)))+SUM(Z201*(S201+(S201*0/100)))+SUM(Z201*(J201+(J201*0/100)))</f>
        <v>0</v>
      </c>
      <c r="AB201" s="102"/>
      <c r="AC201" s="103"/>
      <c r="AD201" s="49"/>
      <c r="AE201" s="50"/>
      <c r="AF201" s="98"/>
      <c r="AG201" s="98"/>
      <c r="AH201" s="98"/>
      <c r="AI201" s="98"/>
      <c r="AJ201" s="98"/>
      <c r="AK201" s="98"/>
      <c r="AL201" s="98"/>
      <c r="AM201" s="98"/>
      <c r="AN201" s="98"/>
      <c r="AO201" s="98"/>
      <c r="AP201" s="98"/>
      <c r="AQ201" s="98"/>
      <c r="AR201" s="98"/>
      <c r="AS201" s="98"/>
      <c r="AT201" s="98"/>
      <c r="AU201" s="49"/>
    </row>
    <row r="202" ht="15" customHeight="1">
      <c r="A202" t="s" s="129">
        <v>328</v>
      </c>
      <c r="B202" s="130"/>
      <c r="C202" s="130"/>
      <c r="D202" s="130"/>
      <c r="E202" s="130"/>
      <c r="F202" s="130"/>
      <c r="G202" s="130"/>
      <c r="H202" s="130"/>
      <c r="I202" s="130"/>
      <c r="J202" s="130"/>
      <c r="K202" s="130"/>
      <c r="L202" s="130"/>
      <c r="M202" s="130"/>
      <c r="N202" s="130"/>
      <c r="O202" s="130"/>
      <c r="P202" s="130"/>
      <c r="Q202" s="130"/>
      <c r="R202" s="130"/>
      <c r="S202" s="130"/>
      <c r="T202" s="130"/>
      <c r="U202" s="130"/>
      <c r="V202" s="130"/>
      <c r="W202" s="130"/>
      <c r="X202" s="130"/>
      <c r="Y202" s="130"/>
      <c r="Z202" s="130"/>
      <c r="AA202" s="131"/>
      <c r="AB202" s="102"/>
      <c r="AC202" s="103"/>
      <c r="AD202" s="49"/>
      <c r="AE202" s="50"/>
      <c r="AF202" s="98"/>
      <c r="AG202" s="98"/>
      <c r="AH202" s="98"/>
      <c r="AI202" s="98"/>
      <c r="AJ202" s="98"/>
      <c r="AK202" s="98"/>
      <c r="AL202" s="98"/>
      <c r="AM202" s="98"/>
      <c r="AN202" s="98"/>
      <c r="AO202" s="98"/>
      <c r="AP202" s="98"/>
      <c r="AQ202" s="98"/>
      <c r="AR202" s="98"/>
      <c r="AS202" s="98"/>
      <c r="AT202" s="98"/>
      <c r="AU202" s="49"/>
    </row>
    <row r="203" ht="13.65" customHeight="1">
      <c r="A203" t="s" s="132">
        <v>329</v>
      </c>
      <c r="B203" t="s" s="106">
        <v>70</v>
      </c>
      <c r="C203" t="s" s="107">
        <v>71</v>
      </c>
      <c r="D203" s="108"/>
      <c r="E203" s="127"/>
      <c r="F203" s="88"/>
      <c r="G203" s="110"/>
      <c r="H203" s="90"/>
      <c r="I203" s="91"/>
      <c r="J203" s="111"/>
      <c r="K203" s="92"/>
      <c r="L203" s="93"/>
      <c r="M203" s="97"/>
      <c r="N203" s="112"/>
      <c r="O203" s="94"/>
      <c r="P203" s="113"/>
      <c r="Q203" s="114"/>
      <c r="R203" s="91"/>
      <c r="S203" s="95"/>
      <c r="T203" s="96"/>
      <c r="U203" s="97"/>
      <c r="V203" s="98"/>
      <c r="W203" t="s" s="99">
        <f>IF((F203*V203)+(G203*V203)+(H203*V203)+(I203*V203)+(J203*V203)+(K203*V203)+(L203*V203)+(M203*V203)+(N203*V203)+(O203*V203)+(T203*V203)+(P203*V203)+(Q203*V203)+(R203*V203)+(U203*V203),(F203*V203)+(G203*V203)+(H203*V203)+(I203*V203)+(J203*V203)+(K203*V203)+(L203*V203)+(M203*V203)+(N203*V203)+(O203*V203)+(T203*V203)+(P203*V203)+(Q203*V203)+(R203*V203)+(U203*V203),"")</f>
      </c>
      <c r="X203" s="100">
        <v>0.35</v>
      </c>
      <c r="Y203" t="s" s="99">
        <f>IF((F203*X204)+(G203*X204)+(H203*X204)+(I203*X204)+(J203*X204)+(K203*X204)+(L203*X204)+(M203*X204)+(N203*X204)+(O203*X204)+(P203*X204)+(Q203*X204)+(R203*X204)+(T203*X204)+(U203*X204),(F203*X204)+(G203*X204)+(H203*X204)+(I203*X204)+(J203*X204)+(K203*X204)+(L203*X204)+(M203*X204)+(N203*X204)+(O203*X204)+(P203*X204)+(S203*X204)+(Q203*X204)+(R203*X204)+(T203*X204)+(U203*X204),"")</f>
      </c>
      <c r="Z203" s="101">
        <v>42.5405128205128</v>
      </c>
      <c r="AA203" s="101">
        <f>SUM(Z203*(F203+(F203*0/100)))+SUM(Z203*(G203+(G203*0/100)))+SUM(Z203*(H203+(H203*0/100)))+SUM(Z203*(I203+(I203*0/100)))+SUM(Z203*(K203+(K203*0/100)))+SUM(Z203*(L203+(L203*0/100)))+SUM(Z203*(M203+(M203*0/100)))+SUM(Z203*(N203+(N203*0/100)))+SUM(Z203*(O203+(O203*0/100)))+SUM(Z203*(P203+(P203*0/100)))+SUM(Z203*U203)+SUM(Z203*(Q203+(Q203*0/100)))+SUM(Z203*(R203+(R203*0/100)))+SUM(Z203*(T203+(T203*0/100)))+SUM(Z203*(S203+(S203*0/100)))+SUM(Z203*(J203+(J203*0/100)))</f>
        <v>0</v>
      </c>
      <c r="AB203" s="102"/>
      <c r="AC203" s="103"/>
      <c r="AD203" s="49"/>
      <c r="AE203" s="50"/>
      <c r="AF203" s="98"/>
      <c r="AG203" s="98"/>
      <c r="AH203" s="98"/>
      <c r="AI203" s="98"/>
      <c r="AJ203" s="98"/>
      <c r="AK203" s="98"/>
      <c r="AL203" s="98"/>
      <c r="AM203" s="98"/>
      <c r="AN203" s="98"/>
      <c r="AO203" s="98"/>
      <c r="AP203" s="98"/>
      <c r="AQ203" s="98"/>
      <c r="AR203" s="98"/>
      <c r="AS203" s="98"/>
      <c r="AT203" s="98"/>
      <c r="AU203" s="49"/>
    </row>
    <row r="204" ht="13.65" customHeight="1">
      <c r="A204" t="s" s="132">
        <v>330</v>
      </c>
      <c r="B204" t="s" s="106">
        <v>70</v>
      </c>
      <c r="C204" t="s" s="107">
        <v>71</v>
      </c>
      <c r="D204" s="108"/>
      <c r="E204" s="127"/>
      <c r="F204" s="88"/>
      <c r="G204" s="110"/>
      <c r="H204" s="90"/>
      <c r="I204" s="91"/>
      <c r="J204" s="111"/>
      <c r="K204" s="92"/>
      <c r="L204" s="93"/>
      <c r="M204" s="97"/>
      <c r="N204" s="112"/>
      <c r="O204" s="94"/>
      <c r="P204" s="113"/>
      <c r="Q204" s="114"/>
      <c r="R204" s="91"/>
      <c r="S204" s="95"/>
      <c r="T204" s="96"/>
      <c r="U204" s="97"/>
      <c r="V204" s="98"/>
      <c r="W204" t="s" s="99">
        <f>IF((F204*V204)+(G204*V204)+(H204*V204)+(I204*V204)+(J204*V204)+(K204*V204)+(L204*V204)+(M204*V204)+(N204*V204)+(O204*V204)+(T204*V204)+(P204*V204)+(Q204*V204)+(R204*V204)+(U204*V204),(F204*V204)+(G204*V204)+(H204*V204)+(I204*V204)+(J204*V204)+(K204*V204)+(L204*V204)+(M204*V204)+(N204*V204)+(O204*V204)+(T204*V204)+(P204*V204)+(Q204*V204)+(R204*V204)+(U204*V204),"")</f>
      </c>
      <c r="X204" s="100">
        <v>1.2</v>
      </c>
      <c r="Y204" t="s" s="99">
        <f>IF((F204*X205)+(G204*X205)+(H204*X205)+(I204*X205)+(J204*X205)+(K204*X205)+(L204*X205)+(M204*X205)+(N204*X205)+(O204*X205)+(P204*X205)+(Q204*X205)+(R204*X205)+(T204*X205)+(U204*X205),(F204*X205)+(G204*X205)+(H204*X205)+(I204*X205)+(J204*X205)+(K204*X205)+(L204*X205)+(M204*X205)+(N204*X205)+(O204*X205)+(P204*X205)+(S204*X205)+(Q204*X205)+(R204*X205)+(T204*X205)+(U204*X205),"")</f>
      </c>
      <c r="Z204" s="101">
        <v>59.2465934065934</v>
      </c>
      <c r="AA204" s="101">
        <f>SUM(Z204*(F204+(F204*0/100)))+SUM(Z204*(G204+(G204*0/100)))+SUM(Z204*(H204+(H204*0/100)))+SUM(Z204*(I204+(I204*0/100)))+SUM(Z204*(K204+(K204*0/100)))+SUM(Z204*(L204+(L204*0/100)))+SUM(Z204*(M204+(M204*0/100)))+SUM(Z204*(N204+(N204*0/100)))+SUM(Z204*(O204+(O204*0/100)))+SUM(Z204*(P204+(P204*0/100)))+SUM(Z204*U204)+SUM(Z204*(Q204+(Q204*0/100)))+SUM(Z204*(R204+(R204*0/100)))+SUM(Z204*(T204+(T204*0/100)))+SUM(Z204*(S204+(S204*0/100)))+SUM(Z204*(J204+(J204*0/100)))</f>
        <v>0</v>
      </c>
      <c r="AB204" s="102"/>
      <c r="AC204" s="103"/>
      <c r="AD204" s="49"/>
      <c r="AE204" s="50"/>
      <c r="AF204" s="98"/>
      <c r="AG204" s="98"/>
      <c r="AH204" s="98"/>
      <c r="AI204" s="98"/>
      <c r="AJ204" s="98"/>
      <c r="AK204" s="98"/>
      <c r="AL204" s="98"/>
      <c r="AM204" s="98"/>
      <c r="AN204" s="98"/>
      <c r="AO204" s="98"/>
      <c r="AP204" s="98"/>
      <c r="AQ204" s="98"/>
      <c r="AR204" s="98"/>
      <c r="AS204" s="98"/>
      <c r="AT204" s="98"/>
      <c r="AU204" s="49"/>
    </row>
    <row r="205" ht="13.65" customHeight="1">
      <c r="A205" t="s" s="132">
        <v>331</v>
      </c>
      <c r="B205" t="s" s="106">
        <v>70</v>
      </c>
      <c r="C205" t="s" s="107">
        <v>71</v>
      </c>
      <c r="D205" s="108"/>
      <c r="E205" s="127"/>
      <c r="F205" s="88"/>
      <c r="G205" s="110"/>
      <c r="H205" s="90"/>
      <c r="I205" s="91"/>
      <c r="J205" s="111"/>
      <c r="K205" s="92"/>
      <c r="L205" s="93"/>
      <c r="M205" s="97"/>
      <c r="N205" s="112"/>
      <c r="O205" s="94"/>
      <c r="P205" s="113"/>
      <c r="Q205" s="114"/>
      <c r="R205" s="91"/>
      <c r="S205" s="95"/>
      <c r="T205" s="96"/>
      <c r="U205" s="97"/>
      <c r="V205" s="98"/>
      <c r="W205" t="s" s="99">
        <f>IF((F205*V205)+(G205*V205)+(H205*V205)+(I205*V205)+(J205*V205)+(K205*V205)+(L205*V205)+(M205*V205)+(N205*V205)+(O205*V205)+(T205*V205)+(P205*V205)+(Q205*V205)+(R205*V205)+(U205*V205),(F205*V205)+(G205*V205)+(H205*V205)+(I205*V205)+(J205*V205)+(K205*V205)+(L205*V205)+(M205*V205)+(N205*V205)+(O205*V205)+(T205*V205)+(P205*V205)+(Q205*V205)+(R205*V205)+(U205*V205),"")</f>
      </c>
      <c r="X205" s="100">
        <v>2.6</v>
      </c>
      <c r="Y205" t="s" s="99">
        <f>IF((F205*X206)+(G205*X206)+(H205*X206)+(I205*X206)+(J205*X206)+(K205*X206)+(L205*X206)+(M205*X206)+(N205*X206)+(O205*X206)+(P205*X206)+(Q205*X206)+(R205*X206)+(T205*X206)+(U205*X206),(F205*X206)+(G205*X206)+(H205*X206)+(I205*X206)+(J205*X206)+(K205*X206)+(L205*X206)+(M205*X206)+(N205*X206)+(O205*X206)+(P205*X206)+(S205*X206)+(Q205*X206)+(R205*X206)+(T205*X206)+(U205*X206),"")</f>
      </c>
      <c r="Z205" s="101">
        <v>86.76249084249081</v>
      </c>
      <c r="AA205" s="101">
        <f>SUM(Z205*(F205+(F205*0/100)))+SUM(Z205*(G205+(G205*0/100)))+SUM(Z205*(H205+(H205*0/100)))+SUM(Z205*(I205+(I205*0/100)))+SUM(Z205*(K205+(K205*0/100)))+SUM(Z205*(L205+(L205*0/100)))+SUM(Z205*(M205+(M205*0/100)))+SUM(Z205*(N205+(N205*0/100)))+SUM(Z205*(O205+(O205*0/100)))+SUM(Z205*(P205+(P205*0/100)))+SUM(Z205*U205)+SUM(Z205*(Q205+(Q205*0/100)))+SUM(Z205*(R205+(R205*0/100)))+SUM(Z205*(T205+(T205*0/100)))+SUM(Z205*(S205+(S205*0/100)))+SUM(Z205*(J205+(J205*0/100)))</f>
        <v>0</v>
      </c>
      <c r="AB205" s="102"/>
      <c r="AC205" s="103"/>
      <c r="AD205" s="49"/>
      <c r="AE205" s="50"/>
      <c r="AF205" s="98"/>
      <c r="AG205" s="98"/>
      <c r="AH205" s="98"/>
      <c r="AI205" s="98"/>
      <c r="AJ205" s="98"/>
      <c r="AK205" s="98"/>
      <c r="AL205" s="98"/>
      <c r="AM205" s="98"/>
      <c r="AN205" s="98"/>
      <c r="AO205" s="98"/>
      <c r="AP205" s="98"/>
      <c r="AQ205" s="98"/>
      <c r="AR205" s="98"/>
      <c r="AS205" s="98"/>
      <c r="AT205" s="98"/>
      <c r="AU205" s="49"/>
    </row>
    <row r="206" ht="13.65" customHeight="1">
      <c r="A206" t="s" s="132">
        <v>332</v>
      </c>
      <c r="B206" t="s" s="106">
        <v>70</v>
      </c>
      <c r="C206" t="s" s="107">
        <v>71</v>
      </c>
      <c r="D206" s="108"/>
      <c r="E206" s="127"/>
      <c r="F206" s="88"/>
      <c r="G206" s="110"/>
      <c r="H206" s="90"/>
      <c r="I206" s="91"/>
      <c r="J206" s="111"/>
      <c r="K206" s="92"/>
      <c r="L206" s="93"/>
      <c r="M206" s="97"/>
      <c r="N206" s="112"/>
      <c r="O206" s="94"/>
      <c r="P206" s="113"/>
      <c r="Q206" s="114"/>
      <c r="R206" s="91"/>
      <c r="S206" s="95"/>
      <c r="T206" s="96"/>
      <c r="U206" s="97"/>
      <c r="V206" s="98"/>
      <c r="W206" t="s" s="99">
        <f>IF((F206*V206)+(G206*V206)+(H206*V206)+(I206*V206)+(J206*V206)+(K206*V206)+(L206*V206)+(M206*V206)+(N206*V206)+(O206*V206)+(T206*V206)+(P206*V206)+(Q206*V206)+(R206*V206)+(U206*V206),(F206*V206)+(G206*V206)+(H206*V206)+(I206*V206)+(J206*V206)+(K206*V206)+(L206*V206)+(M206*V206)+(N206*V206)+(O206*V206)+(T206*V206)+(P206*V206)+(Q206*V206)+(R206*V206)+(U206*V206),"")</f>
      </c>
      <c r="X206" s="100">
        <v>3.8</v>
      </c>
      <c r="Y206" t="s" s="99">
        <f>IF((F206*X207)+(G206*X207)+(H206*X207)+(I206*X207)+(J206*X207)+(K206*X207)+(L206*X207)+(M206*X207)+(N206*X207)+(O206*X207)+(P206*X207)+(Q206*X207)+(R206*X207)+(T206*X207)+(U206*X207),(F206*X207)+(G206*X207)+(H206*X207)+(I206*X207)+(J206*X207)+(K206*X207)+(L206*X207)+(M206*X207)+(N206*X207)+(O206*X207)+(P206*X207)+(S206*X207)+(Q206*X207)+(R206*X207)+(T206*X207)+(U206*X207),"")</f>
      </c>
      <c r="Z206" s="101">
        <v>108.155311355311</v>
      </c>
      <c r="AA206" s="101">
        <f>SUM(Z206*(F206+(F206*0/100)))+SUM(Z206*(G206+(G206*0/100)))+SUM(Z206*(H206+(H206*0/100)))+SUM(Z206*(I206+(I206*0/100)))+SUM(Z206*(K206+(K206*0/100)))+SUM(Z206*(L206+(L206*0/100)))+SUM(Z206*(M206+(M206*0/100)))+SUM(Z206*(N206+(N206*0/100)))+SUM(Z206*(O206+(O206*0/100)))+SUM(Z206*(P206+(P206*0/100)))+SUM(Z206*U206)+SUM(Z206*(Q206+(Q206*0/100)))+SUM(Z206*(R206+(R206*0/100)))+SUM(Z206*(T206+(T206*0/100)))+SUM(Z206*(S206+(S206*0/100)))+SUM(Z206*(J206+(J206*0/100)))</f>
        <v>0</v>
      </c>
      <c r="AB206" s="102"/>
      <c r="AC206" s="103"/>
      <c r="AD206" s="49"/>
      <c r="AE206" s="50"/>
      <c r="AF206" s="98"/>
      <c r="AG206" s="98"/>
      <c r="AH206" s="98"/>
      <c r="AI206" s="98"/>
      <c r="AJ206" s="98"/>
      <c r="AK206" s="98"/>
      <c r="AL206" s="98"/>
      <c r="AM206" s="98"/>
      <c r="AN206" s="98"/>
      <c r="AO206" s="98"/>
      <c r="AP206" s="98"/>
      <c r="AQ206" s="98"/>
      <c r="AR206" s="98"/>
      <c r="AS206" s="98"/>
      <c r="AT206" s="98"/>
      <c r="AU206" s="49"/>
    </row>
    <row r="207" ht="13.65" customHeight="1">
      <c r="A207" t="s" s="132">
        <v>333</v>
      </c>
      <c r="B207" t="s" s="106">
        <v>70</v>
      </c>
      <c r="C207" t="s" s="107">
        <v>71</v>
      </c>
      <c r="D207" s="108"/>
      <c r="E207" s="127"/>
      <c r="F207" s="88"/>
      <c r="G207" s="110"/>
      <c r="H207" s="90"/>
      <c r="I207" s="91"/>
      <c r="J207" s="111"/>
      <c r="K207" s="92"/>
      <c r="L207" s="93"/>
      <c r="M207" s="97"/>
      <c r="N207" s="112"/>
      <c r="O207" s="94"/>
      <c r="P207" s="113"/>
      <c r="Q207" s="114"/>
      <c r="R207" s="91"/>
      <c r="S207" s="95"/>
      <c r="T207" s="96"/>
      <c r="U207" s="97"/>
      <c r="V207" s="98"/>
      <c r="W207" t="s" s="99">
        <f>IF((F207*V207)+(G207*V207)+(H207*V207)+(I207*V207)+(J207*V207)+(K207*V207)+(L207*V207)+(M207*V207)+(N207*V207)+(O207*V207)+(T207*V207)+(P207*V207)+(Q207*V207)+(R207*V207)+(U207*V207),(F207*V207)+(G207*V207)+(H207*V207)+(I207*V207)+(J207*V207)+(K207*V207)+(L207*V207)+(M207*V207)+(N207*V207)+(O207*V207)+(T207*V207)+(P207*V207)+(Q207*V207)+(R207*V207)+(U207*V207),"")</f>
      </c>
      <c r="X207" s="100">
        <v>4.4</v>
      </c>
      <c r="Y207" t="s" s="99">
        <f>IF((F207*X208)+(G207*X208)+(H207*X208)+(I207*X208)+(J207*X208)+(K207*X208)+(L207*X208)+(M207*X208)+(N207*X208)+(O207*X208)+(P207*X208)+(Q207*X208)+(R207*X208)+(T207*X208)+(U207*X208),(F207*X208)+(G207*X208)+(H207*X208)+(I207*X208)+(J207*X208)+(K207*X208)+(L207*X208)+(M207*X208)+(N207*X208)+(O207*X208)+(P207*X208)+(S207*X208)+(Q207*X208)+(R207*X208)+(T207*X208)+(U207*X208),"")</f>
      </c>
      <c r="Z207" s="101">
        <v>120.568498168498</v>
      </c>
      <c r="AA207" s="101">
        <f>SUM(Z207*(F207+(F207*0/100)))+SUM(Z207*(G207+(G207*0/100)))+SUM(Z207*(H207+(H207*0/100)))+SUM(Z207*(I207+(I207*0/100)))+SUM(Z207*(K207+(K207*0/100)))+SUM(Z207*(L207+(L207*0/100)))+SUM(Z207*(M207+(M207*0/100)))+SUM(Z207*(N207+(N207*0/100)))+SUM(Z207*(O207+(O207*0/100)))+SUM(Z207*(P207+(P207*0/100)))+SUM(Z207*U207)+SUM(Z207*(Q207+(Q207*0/100)))+SUM(Z207*(R207+(R207*0/100)))+SUM(Z207*(T207+(T207*0/100)))+SUM(Z207*(S207+(S207*0/100)))+SUM(Z207*(J207+(J207*0/100)))</f>
        <v>0</v>
      </c>
      <c r="AB207" s="102"/>
      <c r="AC207" s="103"/>
      <c r="AD207" s="49"/>
      <c r="AE207" s="50"/>
      <c r="AF207" s="98"/>
      <c r="AG207" s="98"/>
      <c r="AH207" s="98"/>
      <c r="AI207" s="98"/>
      <c r="AJ207" s="98"/>
      <c r="AK207" s="98"/>
      <c r="AL207" s="98"/>
      <c r="AM207" s="98"/>
      <c r="AN207" s="98"/>
      <c r="AO207" s="98"/>
      <c r="AP207" s="98"/>
      <c r="AQ207" s="98"/>
      <c r="AR207" s="98"/>
      <c r="AS207" s="98"/>
      <c r="AT207" s="98"/>
      <c r="AU207" s="49"/>
    </row>
    <row r="208" ht="13.65" customHeight="1">
      <c r="A208" t="s" s="132">
        <v>334</v>
      </c>
      <c r="B208" t="s" s="106">
        <v>70</v>
      </c>
      <c r="C208" t="s" s="107">
        <v>71</v>
      </c>
      <c r="D208" s="108"/>
      <c r="E208" s="127"/>
      <c r="F208" s="88"/>
      <c r="G208" s="110"/>
      <c r="H208" s="90"/>
      <c r="I208" s="91"/>
      <c r="J208" s="111"/>
      <c r="K208" s="92"/>
      <c r="L208" s="93"/>
      <c r="M208" s="97"/>
      <c r="N208" s="112"/>
      <c r="O208" s="94"/>
      <c r="P208" s="113"/>
      <c r="Q208" s="114"/>
      <c r="R208" s="91"/>
      <c r="S208" s="95"/>
      <c r="T208" s="96"/>
      <c r="U208" s="97"/>
      <c r="V208" s="98"/>
      <c r="W208" t="s" s="99">
        <f>IF((F208*V208)+(G208*V208)+(H208*V208)+(I208*V208)+(J208*V208)+(K208*V208)+(L208*V208)+(M208*V208)+(N208*V208)+(O208*V208)+(T208*V208)+(P208*V208)+(Q208*V208)+(R208*V208)+(U208*V208),(F208*V208)+(G208*V208)+(H208*V208)+(I208*V208)+(J208*V208)+(K208*V208)+(L208*V208)+(M208*V208)+(N208*V208)+(O208*V208)+(T208*V208)+(P208*V208)+(Q208*V208)+(R208*V208)+(U208*V208),"")</f>
      </c>
      <c r="X208" s="100">
        <v>2.1</v>
      </c>
      <c r="Y208" t="s" s="99">
        <f>IF((F208*X209)+(G208*X209)+(H208*X209)+(I208*X209)+(J208*X209)+(K208*X209)+(L208*X209)+(M208*X209)+(N208*X209)+(O208*X209)+(P208*X209)+(Q208*X209)+(R208*X209)+(T208*X209)+(U208*X209),(F208*X209)+(G208*X209)+(H208*X209)+(I208*X209)+(J208*X209)+(K208*X209)+(L208*X209)+(M208*X209)+(N208*X209)+(O208*X209)+(P208*X209)+(S208*X209)+(Q208*X209)+(R208*X209)+(T208*X209)+(U208*X209),"")</f>
      </c>
      <c r="Z208" s="101">
        <v>87.1876923076923</v>
      </c>
      <c r="AA208" s="101">
        <f>SUM(Z208*(F208+(F208*0/100)))+SUM(Z208*(G208+(G208*0/100)))+SUM(Z208*(H208+(H208*0/100)))+SUM(Z208*(I208+(I208*0/100)))+SUM(Z208*(K208+(K208*0/100)))+SUM(Z208*(L208+(L208*0/100)))+SUM(Z208*(M208+(M208*0/100)))+SUM(Z208*(N208+(N208*0/100)))+SUM(Z208*(O208+(O208*0/100)))+SUM(Z208*(P208+(P208*0/100)))+SUM(Z208*U208)+SUM(Z208*(Q208+(Q208*0/100)))+SUM(Z208*(R208+(R208*0/100)))+SUM(Z208*(T208+(T208*0/100)))+SUM(Z208*(S208+(S208*0/100)))+SUM(Z208*(J208+(J208*0/100)))</f>
        <v>0</v>
      </c>
      <c r="AB208" s="102"/>
      <c r="AC208" s="103"/>
      <c r="AD208" s="49"/>
      <c r="AE208" s="50"/>
      <c r="AF208" s="98"/>
      <c r="AG208" s="98"/>
      <c r="AH208" s="98"/>
      <c r="AI208" s="98"/>
      <c r="AJ208" s="98"/>
      <c r="AK208" s="98"/>
      <c r="AL208" s="98"/>
      <c r="AM208" s="98"/>
      <c r="AN208" s="98"/>
      <c r="AO208" s="98"/>
      <c r="AP208" s="98"/>
      <c r="AQ208" s="98"/>
      <c r="AR208" s="98"/>
      <c r="AS208" s="98"/>
      <c r="AT208" s="98"/>
      <c r="AU208" s="49"/>
    </row>
    <row r="209" ht="13.65" customHeight="1">
      <c r="A209" t="s" s="132">
        <v>335</v>
      </c>
      <c r="B209" t="s" s="106">
        <v>70</v>
      </c>
      <c r="C209" t="s" s="107">
        <v>71</v>
      </c>
      <c r="D209" s="108"/>
      <c r="E209" s="127"/>
      <c r="F209" s="88"/>
      <c r="G209" s="110"/>
      <c r="H209" s="90"/>
      <c r="I209" s="91"/>
      <c r="J209" s="111"/>
      <c r="K209" s="92"/>
      <c r="L209" s="93"/>
      <c r="M209" s="97"/>
      <c r="N209" s="112"/>
      <c r="O209" s="94"/>
      <c r="P209" s="113"/>
      <c r="Q209" s="114"/>
      <c r="R209" s="91"/>
      <c r="S209" s="95"/>
      <c r="T209" s="96"/>
      <c r="U209" s="97"/>
      <c r="V209" s="98"/>
      <c r="W209" t="s" s="99">
        <f>IF((F209*V209)+(G209*V209)+(H209*V209)+(I209*V209)+(J209*V209)+(K209*V209)+(L209*V209)+(M209*V209)+(N209*V209)+(O209*V209)+(T209*V209)+(P209*V209)+(Q209*V209)+(R209*V209)+(U209*V209),(F209*V209)+(G209*V209)+(H209*V209)+(I209*V209)+(J209*V209)+(K209*V209)+(L209*V209)+(M209*V209)+(N209*V209)+(O209*V209)+(T209*V209)+(P209*V209)+(Q209*V209)+(R209*V209)+(U209*V209),"")</f>
      </c>
      <c r="X209" s="100">
        <v>1</v>
      </c>
      <c r="Y209" t="s" s="99">
        <f>IF((F209*X210)+(G209*X210)+(H209*X210)+(I209*X210)+(J209*X210)+(K209*X210)+(L209*X210)+(M209*X210)+(N209*X210)+(O209*X210)+(P209*X210)+(Q209*X210)+(R209*X210)+(T209*X210)+(U209*X210),(F209*X210)+(G209*X210)+(H209*X210)+(I209*X210)+(J209*X210)+(K209*X210)+(L209*X210)+(M209*X210)+(N209*X210)+(O209*X210)+(P209*X210)+(S209*X210)+(Q209*X210)+(R209*X210)+(T209*X210)+(U209*X210),"")</f>
      </c>
      <c r="Z209" s="101">
        <v>61.0165567765568</v>
      </c>
      <c r="AA209" s="101">
        <f>SUM(Z209*(F209+(F209*0/100)))+SUM(Z209*(G209+(G209*0/100)))+SUM(Z209*(H209+(H209*0/100)))+SUM(Z209*(I209+(I209*0/100)))+SUM(Z209*(K209+(K209*0/100)))+SUM(Z209*(L209+(L209*0/100)))+SUM(Z209*(M209+(M209*0/100)))+SUM(Z209*(N209+(N209*0/100)))+SUM(Z209*(O209+(O209*0/100)))+SUM(Z209*(P209+(P209*0/100)))+SUM(Z209*U209)+SUM(Z209*(Q209+(Q209*0/100)))+SUM(Z209*(R209+(R209*0/100)))+SUM(Z209*(T209+(T209*0/100)))+SUM(Z209*(S209+(S209*0/100)))+SUM(Z209*(J209+(J209*0/100)))</f>
        <v>0</v>
      </c>
      <c r="AB209" s="102"/>
      <c r="AC209" s="103"/>
      <c r="AD209" s="49"/>
      <c r="AE209" s="50"/>
      <c r="AF209" s="98"/>
      <c r="AG209" s="98"/>
      <c r="AH209" s="98"/>
      <c r="AI209" s="98"/>
      <c r="AJ209" s="98"/>
      <c r="AK209" s="98"/>
      <c r="AL209" s="98"/>
      <c r="AM209" s="98"/>
      <c r="AN209" s="98"/>
      <c r="AO209" s="98"/>
      <c r="AP209" s="98"/>
      <c r="AQ209" s="98"/>
      <c r="AR209" s="98"/>
      <c r="AS209" s="98"/>
      <c r="AT209" s="98"/>
      <c r="AU209" s="49"/>
    </row>
    <row r="210" ht="13.65" customHeight="1">
      <c r="A210" t="s" s="132">
        <v>336</v>
      </c>
      <c r="B210" t="s" s="106">
        <v>70</v>
      </c>
      <c r="C210" t="s" s="107">
        <v>71</v>
      </c>
      <c r="D210" s="108"/>
      <c r="E210" s="127"/>
      <c r="F210" s="88"/>
      <c r="G210" s="110"/>
      <c r="H210" s="90"/>
      <c r="I210" s="91"/>
      <c r="J210" s="111"/>
      <c r="K210" s="92"/>
      <c r="L210" s="93"/>
      <c r="M210" s="97"/>
      <c r="N210" s="112"/>
      <c r="O210" s="94"/>
      <c r="P210" s="113"/>
      <c r="Q210" s="114"/>
      <c r="R210" s="91"/>
      <c r="S210" s="95"/>
      <c r="T210" s="96"/>
      <c r="U210" s="97"/>
      <c r="V210" s="98"/>
      <c r="W210" t="s" s="99">
        <f>IF((F210*V210)+(G210*V210)+(H210*V210)+(I210*V210)+(J210*V210)+(K210*V210)+(L210*V210)+(M210*V210)+(N210*V210)+(O210*V210)+(T210*V210)+(P210*V210)+(Q210*V210)+(R210*V210)+(U210*V210),(F210*V210)+(G210*V210)+(H210*V210)+(I210*V210)+(J210*V210)+(K210*V210)+(L210*V210)+(M210*V210)+(N210*V210)+(O210*V210)+(T210*V210)+(P210*V210)+(Q210*V210)+(R210*V210)+(U210*V210),"")</f>
      </c>
      <c r="X210" s="100">
        <v>1.6</v>
      </c>
      <c r="Y210" t="s" s="99">
        <f>IF((F210*X211)+(G210*X211)+(H210*X211)+(I210*X211)+(J210*X211)+(K210*X211)+(L210*X211)+(M210*X211)+(N210*X211)+(O210*X211)+(P210*X211)+(Q210*X211)+(R210*X211)+(T210*X211)+(U210*X211),(F210*X211)+(G210*X211)+(H210*X211)+(I210*X211)+(J210*X211)+(K210*X211)+(L210*X211)+(M210*X211)+(N210*X211)+(O210*X211)+(P210*X211)+(S210*X211)+(Q210*X211)+(R210*X211)+(T210*X211)+(U210*X211),"")</f>
      </c>
      <c r="Z210" s="101">
        <v>75.2917216117216</v>
      </c>
      <c r="AA210" s="101">
        <f>SUM(Z210*(F210+(F210*0/100)))+SUM(Z210*(G210+(G210*0/100)))+SUM(Z210*(H210+(H210*0/100)))+SUM(Z210*(I210+(I210*0/100)))+SUM(Z210*(K210+(K210*0/100)))+SUM(Z210*(L210+(L210*0/100)))+SUM(Z210*(M210+(M210*0/100)))+SUM(Z210*(N210+(N210*0/100)))+SUM(Z210*(O210+(O210*0/100)))+SUM(Z210*(P210+(P210*0/100)))+SUM(Z210*U210)+SUM(Z210*(Q210+(Q210*0/100)))+SUM(Z210*(R210+(R210*0/100)))+SUM(Z210*(T210+(T210*0/100)))+SUM(Z210*(S210+(S210*0/100)))+SUM(Z210*(J210+(J210*0/100)))</f>
        <v>0</v>
      </c>
      <c r="AB210" s="102"/>
      <c r="AC210" s="103"/>
      <c r="AD210" s="49"/>
      <c r="AE210" s="50"/>
      <c r="AF210" s="98"/>
      <c r="AG210" s="98"/>
      <c r="AH210" s="98"/>
      <c r="AI210" s="98"/>
      <c r="AJ210" s="98"/>
      <c r="AK210" s="98"/>
      <c r="AL210" s="98"/>
      <c r="AM210" s="98"/>
      <c r="AN210" s="98"/>
      <c r="AO210" s="98"/>
      <c r="AP210" s="98"/>
      <c r="AQ210" s="98"/>
      <c r="AR210" s="98"/>
      <c r="AS210" s="98"/>
      <c r="AT210" s="98"/>
      <c r="AU210" s="49"/>
    </row>
    <row r="211" ht="13.65" customHeight="1">
      <c r="A211" t="s" s="132">
        <v>337</v>
      </c>
      <c r="B211" t="s" s="106">
        <v>70</v>
      </c>
      <c r="C211" t="s" s="107">
        <v>71</v>
      </c>
      <c r="D211" s="108"/>
      <c r="E211" s="127"/>
      <c r="F211" s="88"/>
      <c r="G211" s="110"/>
      <c r="H211" s="90"/>
      <c r="I211" s="91"/>
      <c r="J211" s="111"/>
      <c r="K211" s="92"/>
      <c r="L211" s="93"/>
      <c r="M211" s="97"/>
      <c r="N211" s="112"/>
      <c r="O211" s="94"/>
      <c r="P211" s="113"/>
      <c r="Q211" s="114"/>
      <c r="R211" s="91"/>
      <c r="S211" s="95"/>
      <c r="T211" s="96"/>
      <c r="U211" s="97"/>
      <c r="V211" s="98"/>
      <c r="W211" t="s" s="99">
        <f>IF((F211*V211)+(G211*V211)+(H211*V211)+(I211*V211)+(J211*V211)+(K211*V211)+(L211*V211)+(M211*V211)+(N211*V211)+(O211*V211)+(T211*V211)+(P211*V211)+(Q211*V211)+(R211*V211)+(U211*V211),(F211*V211)+(G211*V211)+(H211*V211)+(I211*V211)+(J211*V211)+(K211*V211)+(L211*V211)+(M211*V211)+(N211*V211)+(O211*V211)+(T211*V211)+(P211*V211)+(Q211*V211)+(R211*V211)+(U211*V211),"")</f>
      </c>
      <c r="X211" s="100">
        <v>1.6</v>
      </c>
      <c r="Y211" t="s" s="99">
        <f>IF((F211*X212)+(G211*X212)+(H211*X212)+(I211*X212)+(J211*X212)+(K211*X212)+(L211*X212)+(M211*X212)+(N211*X212)+(O211*X212)+(P211*X212)+(Q211*X212)+(R211*X212)+(T211*X212)+(U211*X212),(F211*X212)+(G211*X212)+(H211*X212)+(I211*X212)+(J211*X212)+(K211*X212)+(L211*X212)+(M211*X212)+(N211*X212)+(O211*X212)+(P211*X212)+(S211*X212)+(Q211*X212)+(R211*X212)+(T211*X212)+(U211*X212),"")</f>
      </c>
      <c r="Z211" s="101">
        <v>75.2917216117216</v>
      </c>
      <c r="AA211" s="101">
        <f>SUM(Z211*(F211+(F211*0/100)))+SUM(Z211*(G211+(G211*0/100)))+SUM(Z211*(H211+(H211*0/100)))+SUM(Z211*(I211+(I211*0/100)))+SUM(Z211*(K211+(K211*0/100)))+SUM(Z211*(L211+(L211*0/100)))+SUM(Z211*(M211+(M211*0/100)))+SUM(Z211*(N211+(N211*0/100)))+SUM(Z211*(O211+(O211*0/100)))+SUM(Z211*(P211+(P211*0/100)))+SUM(Z211*U211)+SUM(Z211*(Q211+(Q211*0/100)))+SUM(Z211*(R211+(R211*0/100)))+SUM(Z211*(T211+(T211*0/100)))+SUM(Z211*(S211+(S211*0/100)))+SUM(Z211*(J211+(J211*0/100)))</f>
        <v>0</v>
      </c>
      <c r="AB211" s="102"/>
      <c r="AC211" s="103"/>
      <c r="AD211" s="49"/>
      <c r="AE211" s="50"/>
      <c r="AF211" s="98"/>
      <c r="AG211" s="98"/>
      <c r="AH211" s="98"/>
      <c r="AI211" s="98"/>
      <c r="AJ211" s="98"/>
      <c r="AK211" s="98"/>
      <c r="AL211" s="98"/>
      <c r="AM211" s="98"/>
      <c r="AN211" s="98"/>
      <c r="AO211" s="98"/>
      <c r="AP211" s="98"/>
      <c r="AQ211" s="98"/>
      <c r="AR211" s="98"/>
      <c r="AS211" s="98"/>
      <c r="AT211" s="98"/>
      <c r="AU211" s="49"/>
    </row>
    <row r="212" ht="13.65" customHeight="1">
      <c r="A212" t="s" s="132">
        <v>338</v>
      </c>
      <c r="B212" t="s" s="106">
        <v>70</v>
      </c>
      <c r="C212" t="s" s="107">
        <v>71</v>
      </c>
      <c r="D212" s="108"/>
      <c r="E212" s="127"/>
      <c r="F212" s="88"/>
      <c r="G212" s="110"/>
      <c r="H212" s="90"/>
      <c r="I212" s="91"/>
      <c r="J212" s="111"/>
      <c r="K212" s="92"/>
      <c r="L212" s="93"/>
      <c r="M212" s="97"/>
      <c r="N212" s="112"/>
      <c r="O212" s="94"/>
      <c r="P212" s="113"/>
      <c r="Q212" s="114"/>
      <c r="R212" s="91"/>
      <c r="S212" s="95"/>
      <c r="T212" s="96"/>
      <c r="U212" s="97"/>
      <c r="V212" s="98"/>
      <c r="W212" t="s" s="99">
        <f>IF((F212*V212)+(G212*V212)+(H212*V212)+(I212*V212)+(J212*V212)+(K212*V212)+(L212*V212)+(M212*V212)+(N212*V212)+(O212*V212)+(T212*V212)+(P212*V212)+(Q212*V212)+(R212*V212)+(U212*V212),(F212*V212)+(G212*V212)+(H212*V212)+(I212*V212)+(J212*V212)+(K212*V212)+(L212*V212)+(M212*V212)+(N212*V212)+(O212*V212)+(T212*V212)+(P212*V212)+(Q212*V212)+(R212*V212)+(U212*V212),"")</f>
      </c>
      <c r="X212" s="100">
        <v>1.7</v>
      </c>
      <c r="Y212" t="s" s="99">
        <f>IF((F212*X213)+(G212*X213)+(H212*X213)+(I212*X213)+(J212*X213)+(K212*X213)+(L212*X213)+(M212*X213)+(N212*X213)+(O212*X213)+(P212*X213)+(Q212*X213)+(R212*X213)+(T212*X213)+(U212*X213),(F212*X213)+(G212*X213)+(H212*X213)+(I212*X213)+(J212*X213)+(K212*X213)+(L212*X213)+(M212*X213)+(N212*X213)+(O212*X213)+(P212*X213)+(S212*X213)+(Q212*X213)+(R212*X213)+(T212*X213)+(U212*X213),"")</f>
      </c>
      <c r="Z212" s="101">
        <v>77.6709157509158</v>
      </c>
      <c r="AA212" s="101">
        <f>SUM(Z212*(F212+(F212*0/100)))+SUM(Z212*(G212+(G212*0/100)))+SUM(Z212*(H212+(H212*0/100)))+SUM(Z212*(I212+(I212*0/100)))+SUM(Z212*(K212+(K212*0/100)))+SUM(Z212*(L212+(L212*0/100)))+SUM(Z212*(M212+(M212*0/100)))+SUM(Z212*(N212+(N212*0/100)))+SUM(Z212*(O212+(O212*0/100)))+SUM(Z212*(P212+(P212*0/100)))+SUM(Z212*U212)+SUM(Z212*(Q212+(Q212*0/100)))+SUM(Z212*(R212+(R212*0/100)))+SUM(Z212*(T212+(T212*0/100)))+SUM(Z212*(S212+(S212*0/100)))+SUM(Z212*(J212+(J212*0/100)))</f>
        <v>0</v>
      </c>
      <c r="AB212" s="102"/>
      <c r="AC212" s="103"/>
      <c r="AD212" s="49"/>
      <c r="AE212" s="50"/>
      <c r="AF212" s="98"/>
      <c r="AG212" s="98"/>
      <c r="AH212" s="98"/>
      <c r="AI212" s="98"/>
      <c r="AJ212" s="98"/>
      <c r="AK212" s="98"/>
      <c r="AL212" s="98"/>
      <c r="AM212" s="98"/>
      <c r="AN212" s="98"/>
      <c r="AO212" s="98"/>
      <c r="AP212" s="98"/>
      <c r="AQ212" s="98"/>
      <c r="AR212" s="98"/>
      <c r="AS212" s="98"/>
      <c r="AT212" s="98"/>
      <c r="AU212" s="49"/>
    </row>
    <row r="213" ht="13.65" customHeight="1">
      <c r="A213" t="s" s="132">
        <v>339</v>
      </c>
      <c r="B213" t="s" s="106">
        <v>70</v>
      </c>
      <c r="C213" t="s" s="107">
        <v>71</v>
      </c>
      <c r="D213" s="108"/>
      <c r="E213" s="127"/>
      <c r="F213" s="88"/>
      <c r="G213" s="110"/>
      <c r="H213" s="90"/>
      <c r="I213" s="91"/>
      <c r="J213" s="111"/>
      <c r="K213" s="92"/>
      <c r="L213" s="93"/>
      <c r="M213" s="97"/>
      <c r="N213" s="112"/>
      <c r="O213" s="94"/>
      <c r="P213" s="113"/>
      <c r="Q213" s="114"/>
      <c r="R213" s="91"/>
      <c r="S213" s="95"/>
      <c r="T213" s="96"/>
      <c r="U213" s="97"/>
      <c r="V213" s="98"/>
      <c r="W213" t="s" s="99">
        <f>IF((F213*V213)+(G213*V213)+(H213*V213)+(I213*V213)+(J213*V213)+(K213*V213)+(L213*V213)+(M213*V213)+(N213*V213)+(O213*V213)+(T213*V213)+(P213*V213)+(Q213*V213)+(R213*V213)+(U213*V213),(F213*V213)+(G213*V213)+(H213*V213)+(I213*V213)+(J213*V213)+(K213*V213)+(L213*V213)+(M213*V213)+(N213*V213)+(O213*V213)+(T213*V213)+(P213*V213)+(Q213*V213)+(R213*V213)+(U213*V213),"")</f>
      </c>
      <c r="X213" s="100">
        <v>1.5</v>
      </c>
      <c r="Y213" t="s" s="99">
        <f>IF((F213*X214)+(G213*X214)+(H213*X214)+(I213*X214)+(J213*X214)+(K213*X214)+(L213*X214)+(M213*X214)+(N213*X214)+(O213*X214)+(P213*X214)+(Q213*X214)+(R213*X214)+(T213*X214)+(U213*X214),(F213*X214)+(G213*X214)+(H213*X214)+(I213*X214)+(J213*X214)+(K213*X214)+(L213*X214)+(M213*X214)+(N213*X214)+(O213*X214)+(P213*X214)+(S213*X214)+(Q213*X214)+(R213*X214)+(T213*X214)+(U213*X214),"")</f>
      </c>
      <c r="Z213" s="101">
        <v>72.9125274725275</v>
      </c>
      <c r="AA213" s="101">
        <f>SUM(Z213*(F213+(F213*0/100)))+SUM(Z213*(G213+(G213*0/100)))+SUM(Z213*(H213+(H213*0/100)))+SUM(Z213*(I213+(I213*0/100)))+SUM(Z213*(K213+(K213*0/100)))+SUM(Z213*(L213+(L213*0/100)))+SUM(Z213*(M213+(M213*0/100)))+SUM(Z213*(N213+(N213*0/100)))+SUM(Z213*(O213+(O213*0/100)))+SUM(Z213*(P213+(P213*0/100)))+SUM(Z213*U213)+SUM(Z213*(Q213+(Q213*0/100)))+SUM(Z213*(R213+(R213*0/100)))+SUM(Z213*(T213+(T213*0/100)))+SUM(Z213*(S213+(S213*0/100)))+SUM(Z213*(J213+(J213*0/100)))</f>
        <v>0</v>
      </c>
      <c r="AB213" s="102"/>
      <c r="AC213" s="103"/>
      <c r="AD213" s="49"/>
      <c r="AE213" s="50"/>
      <c r="AF213" s="98"/>
      <c r="AG213" s="98"/>
      <c r="AH213" s="98"/>
      <c r="AI213" s="98"/>
      <c r="AJ213" s="98"/>
      <c r="AK213" s="98"/>
      <c r="AL213" s="98"/>
      <c r="AM213" s="98"/>
      <c r="AN213" s="98"/>
      <c r="AO213" s="98"/>
      <c r="AP213" s="98"/>
      <c r="AQ213" s="98"/>
      <c r="AR213" s="98"/>
      <c r="AS213" s="98"/>
      <c r="AT213" s="98"/>
      <c r="AU213" s="49"/>
    </row>
    <row r="214" ht="13.65" customHeight="1">
      <c r="A214" t="s" s="132">
        <v>340</v>
      </c>
      <c r="B214" t="s" s="106">
        <v>70</v>
      </c>
      <c r="C214" t="s" s="107">
        <v>71</v>
      </c>
      <c r="D214" s="108"/>
      <c r="E214" s="127"/>
      <c r="F214" s="88"/>
      <c r="G214" s="110"/>
      <c r="H214" s="90"/>
      <c r="I214" s="91"/>
      <c r="J214" s="111"/>
      <c r="K214" s="92"/>
      <c r="L214" s="93"/>
      <c r="M214" s="97"/>
      <c r="N214" s="112"/>
      <c r="O214" s="94"/>
      <c r="P214" s="113"/>
      <c r="Q214" s="114"/>
      <c r="R214" s="91"/>
      <c r="S214" s="95"/>
      <c r="T214" s="96"/>
      <c r="U214" s="97"/>
      <c r="V214" s="98"/>
      <c r="W214" t="s" s="99">
        <f>IF((F214*V214)+(G214*V214)+(H214*V214)+(I214*V214)+(J214*V214)+(K214*V214)+(L214*V214)+(M214*V214)+(N214*V214)+(O214*V214)+(T214*V214)+(P214*V214)+(Q214*V214)+(R214*V214)+(U214*V214),(F214*V214)+(G214*V214)+(H214*V214)+(I214*V214)+(J214*V214)+(K214*V214)+(L214*V214)+(M214*V214)+(N214*V214)+(O214*V214)+(T214*V214)+(P214*V214)+(Q214*V214)+(R214*V214)+(U214*V214),"")</f>
      </c>
      <c r="X214" s="100">
        <v>1.6</v>
      </c>
      <c r="Y214" t="s" s="99">
        <f>IF((F214*X215)+(G214*X215)+(H214*X215)+(I214*X215)+(J214*X215)+(K214*X215)+(L214*X215)+(M214*X215)+(N214*X215)+(O214*X215)+(P214*X215)+(Q214*X215)+(R214*X215)+(T214*X215)+(U214*X215),(F214*X215)+(G214*X215)+(H214*X215)+(I214*X215)+(J214*X215)+(K214*X215)+(L214*X215)+(M214*X215)+(N214*X215)+(O214*X215)+(P214*X215)+(S214*X215)+(Q214*X215)+(R214*X215)+(T214*X215)+(U214*X215),"")</f>
      </c>
      <c r="Z214" s="101">
        <v>75.2917216117216</v>
      </c>
      <c r="AA214" s="101">
        <f>SUM(Z214*(F214+(F214*0/100)))+SUM(Z214*(G214+(G214*0/100)))+SUM(Z214*(H214+(H214*0/100)))+SUM(Z214*(I214+(I214*0/100)))+SUM(Z214*(K214+(K214*0/100)))+SUM(Z214*(L214+(L214*0/100)))+SUM(Z214*(M214+(M214*0/100)))+SUM(Z214*(N214+(N214*0/100)))+SUM(Z214*(O214+(O214*0/100)))+SUM(Z214*(P214+(P214*0/100)))+SUM(Z214*U214)+SUM(Z214*(Q214+(Q214*0/100)))+SUM(Z214*(R214+(R214*0/100)))+SUM(Z214*(T214+(T214*0/100)))+SUM(Z214*(S214+(S214*0/100)))+SUM(Z214*(J214+(J214*0/100)))</f>
        <v>0</v>
      </c>
      <c r="AB214" s="102"/>
      <c r="AC214" s="103"/>
      <c r="AD214" s="49"/>
      <c r="AE214" s="50"/>
      <c r="AF214" s="98"/>
      <c r="AG214" s="98"/>
      <c r="AH214" s="98"/>
      <c r="AI214" s="98"/>
      <c r="AJ214" s="98"/>
      <c r="AK214" s="98"/>
      <c r="AL214" s="98"/>
      <c r="AM214" s="98"/>
      <c r="AN214" s="98"/>
      <c r="AO214" s="98"/>
      <c r="AP214" s="98"/>
      <c r="AQ214" s="98"/>
      <c r="AR214" s="98"/>
      <c r="AS214" s="98"/>
      <c r="AT214" s="98"/>
      <c r="AU214" s="49"/>
    </row>
    <row r="215" ht="13.65" customHeight="1">
      <c r="A215" t="s" s="132">
        <v>341</v>
      </c>
      <c r="B215" t="s" s="106">
        <v>70</v>
      </c>
      <c r="C215" t="s" s="107">
        <v>71</v>
      </c>
      <c r="D215" s="108"/>
      <c r="E215" s="127"/>
      <c r="F215" s="88"/>
      <c r="G215" s="110"/>
      <c r="H215" s="90"/>
      <c r="I215" s="91"/>
      <c r="J215" s="111"/>
      <c r="K215" s="92"/>
      <c r="L215" s="93"/>
      <c r="M215" s="97"/>
      <c r="N215" s="112"/>
      <c r="O215" s="94"/>
      <c r="P215" s="113"/>
      <c r="Q215" s="114"/>
      <c r="R215" s="91"/>
      <c r="S215" s="95"/>
      <c r="T215" s="96"/>
      <c r="U215" s="97"/>
      <c r="V215" s="98"/>
      <c r="W215" t="s" s="99">
        <f>IF((F215*V215)+(G215*V215)+(H215*V215)+(I215*V215)+(J215*V215)+(K215*V215)+(L215*V215)+(M215*V215)+(N215*V215)+(O215*V215)+(T215*V215)+(P215*V215)+(Q215*V215)+(R215*V215)+(U215*V215),(F215*V215)+(G215*V215)+(H215*V215)+(I215*V215)+(J215*V215)+(K215*V215)+(L215*V215)+(M215*V215)+(N215*V215)+(O215*V215)+(T215*V215)+(P215*V215)+(Q215*V215)+(R215*V215)+(U215*V215),"")</f>
      </c>
      <c r="X215" s="100">
        <v>1.4</v>
      </c>
      <c r="Y215" t="s" s="99">
        <f>IF((F215*X216)+(G215*X216)+(H215*X216)+(I215*X216)+(J215*X216)+(K215*X216)+(L215*X216)+(M215*X216)+(N215*X216)+(O215*X216)+(P215*X216)+(Q215*X216)+(R215*X216)+(T215*X216)+(U215*X216),(F215*X216)+(G215*X216)+(H215*X216)+(I215*X216)+(J215*X216)+(K215*X216)+(L215*X216)+(M215*X216)+(N215*X216)+(O215*X216)+(P215*X216)+(S215*X216)+(Q215*X216)+(R215*X216)+(T215*X216)+(U215*X216),"")</f>
      </c>
      <c r="Z215" s="101">
        <v>70.5333333333333</v>
      </c>
      <c r="AA215" s="101">
        <f>SUM(Z215*(F215+(F215*0/100)))+SUM(Z215*(G215+(G215*0/100)))+SUM(Z215*(H215+(H215*0/100)))+SUM(Z215*(I215+(I215*0/100)))+SUM(Z215*(K215+(K215*0/100)))+SUM(Z215*(L215+(L215*0/100)))+SUM(Z215*(M215+(M215*0/100)))+SUM(Z215*(N215+(N215*0/100)))+SUM(Z215*(O215+(O215*0/100)))+SUM(Z215*(P215+(P215*0/100)))+SUM(Z215*U215)+SUM(Z215*(Q215+(Q215*0/100)))+SUM(Z215*(R215+(R215*0/100)))+SUM(Z215*(T215+(T215*0/100)))+SUM(Z215*(S215+(S215*0/100)))+SUM(Z215*(J215+(J215*0/100)))</f>
        <v>0</v>
      </c>
      <c r="AB215" s="102"/>
      <c r="AC215" s="103"/>
      <c r="AD215" s="49"/>
      <c r="AE215" s="50"/>
      <c r="AF215" s="98"/>
      <c r="AG215" s="98"/>
      <c r="AH215" s="98"/>
      <c r="AI215" s="98"/>
      <c r="AJ215" s="98"/>
      <c r="AK215" s="98"/>
      <c r="AL215" s="98"/>
      <c r="AM215" s="98"/>
      <c r="AN215" s="98"/>
      <c r="AO215" s="98"/>
      <c r="AP215" s="98"/>
      <c r="AQ215" s="98"/>
      <c r="AR215" s="98"/>
      <c r="AS215" s="98"/>
      <c r="AT215" s="98"/>
      <c r="AU215" s="49"/>
    </row>
    <row r="216" ht="13.65" customHeight="1">
      <c r="A216" t="s" s="132">
        <v>342</v>
      </c>
      <c r="B216" t="s" s="106">
        <v>70</v>
      </c>
      <c r="C216" t="s" s="107">
        <v>71</v>
      </c>
      <c r="D216" s="108"/>
      <c r="E216" s="127"/>
      <c r="F216" s="88"/>
      <c r="G216" s="110"/>
      <c r="H216" s="90"/>
      <c r="I216" s="91"/>
      <c r="J216" s="111"/>
      <c r="K216" s="92"/>
      <c r="L216" s="93"/>
      <c r="M216" s="97"/>
      <c r="N216" s="112"/>
      <c r="O216" s="94"/>
      <c r="P216" s="113"/>
      <c r="Q216" s="114"/>
      <c r="R216" s="91"/>
      <c r="S216" s="95"/>
      <c r="T216" s="96"/>
      <c r="U216" s="97"/>
      <c r="V216" s="98"/>
      <c r="W216" t="s" s="99">
        <f>IF((F216*V216)+(G216*V216)+(H216*V216)+(I216*V216)+(J216*V216)+(K216*V216)+(L216*V216)+(M216*V216)+(N216*V216)+(O216*V216)+(T216*V216)+(P216*V216)+(Q216*V216)+(R216*V216)+(U216*V216),(F216*V216)+(G216*V216)+(H216*V216)+(I216*V216)+(J216*V216)+(K216*V216)+(L216*V216)+(M216*V216)+(N216*V216)+(O216*V216)+(T216*V216)+(P216*V216)+(Q216*V216)+(R216*V216)+(U216*V216),"")</f>
      </c>
      <c r="X216" s="100">
        <v>1.5</v>
      </c>
      <c r="Y216" t="s" s="99">
        <f>IF((F216*X217)+(G216*X217)+(H216*X217)+(I216*X217)+(J216*X217)+(K216*X217)+(L216*X217)+(M216*X217)+(N216*X217)+(O216*X217)+(P216*X217)+(Q216*X217)+(R216*X217)+(T216*X217)+(U216*X217),(F216*X217)+(G216*X217)+(H216*X217)+(I216*X217)+(J216*X217)+(K216*X217)+(L216*X217)+(M216*X217)+(N216*X217)+(O216*X217)+(P216*X217)+(S216*X217)+(Q216*X217)+(R216*X217)+(T216*X217)+(U216*X217),"")</f>
      </c>
      <c r="Z216" s="101">
        <v>72.9125274725275</v>
      </c>
      <c r="AA216" s="101">
        <f>SUM(Z216*(F216+(F216*0/100)))+SUM(Z216*(G216+(G216*0/100)))+SUM(Z216*(H216+(H216*0/100)))+SUM(Z216*(I216+(I216*0/100)))+SUM(Z216*(K216+(K216*0/100)))+SUM(Z216*(L216+(L216*0/100)))+SUM(Z216*(M216+(M216*0/100)))+SUM(Z216*(N216+(N216*0/100)))+SUM(Z216*(O216+(O216*0/100)))+SUM(Z216*(P216+(P216*0/100)))+SUM(Z216*U216)+SUM(Z216*(Q216+(Q216*0/100)))+SUM(Z216*(R216+(R216*0/100)))+SUM(Z216*(T216+(T216*0/100)))+SUM(Z216*(S216+(S216*0/100)))+SUM(Z216*(J216+(J216*0/100)))</f>
        <v>0</v>
      </c>
      <c r="AB216" s="102"/>
      <c r="AC216" s="103"/>
      <c r="AD216" s="49"/>
      <c r="AE216" s="50"/>
      <c r="AF216" s="98"/>
      <c r="AG216" s="98"/>
      <c r="AH216" s="98"/>
      <c r="AI216" s="98"/>
      <c r="AJ216" s="98"/>
      <c r="AK216" s="98"/>
      <c r="AL216" s="98"/>
      <c r="AM216" s="98"/>
      <c r="AN216" s="98"/>
      <c r="AO216" s="98"/>
      <c r="AP216" s="98"/>
      <c r="AQ216" s="98"/>
      <c r="AR216" s="98"/>
      <c r="AS216" s="98"/>
      <c r="AT216" s="98"/>
      <c r="AU216" s="49"/>
    </row>
    <row r="217" ht="13.65" customHeight="1">
      <c r="A217" t="s" s="132">
        <v>343</v>
      </c>
      <c r="B217" t="s" s="106">
        <v>70</v>
      </c>
      <c r="C217" t="s" s="107">
        <v>71</v>
      </c>
      <c r="D217" s="108"/>
      <c r="E217" s="127"/>
      <c r="F217" s="88"/>
      <c r="G217" s="110"/>
      <c r="H217" s="90"/>
      <c r="I217" s="91"/>
      <c r="J217" s="111"/>
      <c r="K217" s="92"/>
      <c r="L217" s="93"/>
      <c r="M217" s="97"/>
      <c r="N217" s="112"/>
      <c r="O217" s="94"/>
      <c r="P217" s="113"/>
      <c r="Q217" s="114"/>
      <c r="R217" s="91"/>
      <c r="S217" s="95"/>
      <c r="T217" s="96"/>
      <c r="U217" s="97"/>
      <c r="V217" s="98"/>
      <c r="W217" t="s" s="99">
        <f>IF((F217*V217)+(G217*V217)+(H217*V217)+(I217*V217)+(J217*V217)+(K217*V217)+(L217*V217)+(M217*V217)+(N217*V217)+(O217*V217)+(T217*V217)+(P217*V217)+(Q217*V217)+(R217*V217)+(U217*V217),(F217*V217)+(G217*V217)+(H217*V217)+(I217*V217)+(J217*V217)+(K217*V217)+(L217*V217)+(M217*V217)+(N217*V217)+(O217*V217)+(T217*V217)+(P217*V217)+(Q217*V217)+(R217*V217)+(U217*V217),"")</f>
      </c>
      <c r="X217" s="100">
        <v>1.5</v>
      </c>
      <c r="Y217" t="s" s="99">
        <f>IF((F217*X218)+(G217*X218)+(H217*X218)+(I217*X218)+(J217*X218)+(K217*X218)+(L217*X218)+(M217*X218)+(N217*X218)+(O217*X218)+(P217*X218)+(Q217*X218)+(R217*X218)+(T217*X218)+(U217*X218),(F217*X218)+(G217*X218)+(H217*X218)+(I217*X218)+(J217*X218)+(K217*X218)+(L217*X218)+(M217*X218)+(N217*X218)+(O217*X218)+(P217*X218)+(S217*X218)+(Q217*X218)+(R217*X218)+(T217*X218)+(U217*X218),"")</f>
      </c>
      <c r="Z217" s="101">
        <v>72.9125274725275</v>
      </c>
      <c r="AA217" s="101">
        <f>SUM(Z217*(F217+(F217*0/100)))+SUM(Z217*(G217+(G217*0/100)))+SUM(Z217*(H217+(H217*0/100)))+SUM(Z217*(I217+(I217*0/100)))+SUM(Z217*(K217+(K217*0/100)))+SUM(Z217*(L217+(L217*0/100)))+SUM(Z217*(M217+(M217*0/100)))+SUM(Z217*(N217+(N217*0/100)))+SUM(Z217*(O217+(O217*0/100)))+SUM(Z217*(P217+(P217*0/100)))+SUM(Z217*U217)+SUM(Z217*(Q217+(Q217*0/100)))+SUM(Z217*(R217+(R217*0/100)))+SUM(Z217*(T217+(T217*0/100)))+SUM(Z217*(S217+(S217*0/100)))+SUM(Z217*(J217+(J217*0/100)))</f>
        <v>0</v>
      </c>
      <c r="AB217" s="102"/>
      <c r="AC217" s="103"/>
      <c r="AD217" s="49"/>
      <c r="AE217" s="50"/>
      <c r="AF217" s="98"/>
      <c r="AG217" s="98"/>
      <c r="AH217" s="98"/>
      <c r="AI217" s="98"/>
      <c r="AJ217" s="98"/>
      <c r="AK217" s="98"/>
      <c r="AL217" s="98"/>
      <c r="AM217" s="98"/>
      <c r="AN217" s="98"/>
      <c r="AO217" s="98"/>
      <c r="AP217" s="98"/>
      <c r="AQ217" s="98"/>
      <c r="AR217" s="98"/>
      <c r="AS217" s="98"/>
      <c r="AT217" s="98"/>
      <c r="AU217" s="49"/>
    </row>
    <row r="218" ht="13.65" customHeight="1">
      <c r="A218" t="s" s="132">
        <v>344</v>
      </c>
      <c r="B218" t="s" s="106">
        <v>70</v>
      </c>
      <c r="C218" t="s" s="107">
        <v>71</v>
      </c>
      <c r="D218" s="108"/>
      <c r="E218" s="127"/>
      <c r="F218" s="88"/>
      <c r="G218" s="110"/>
      <c r="H218" s="90"/>
      <c r="I218" s="91"/>
      <c r="J218" s="111"/>
      <c r="K218" s="92"/>
      <c r="L218" s="93"/>
      <c r="M218" s="97"/>
      <c r="N218" s="112"/>
      <c r="O218" s="94"/>
      <c r="P218" s="113"/>
      <c r="Q218" s="114"/>
      <c r="R218" s="91"/>
      <c r="S218" s="95"/>
      <c r="T218" s="96"/>
      <c r="U218" s="97"/>
      <c r="V218" s="98"/>
      <c r="W218" s="133"/>
      <c r="X218" s="100">
        <v>27.85</v>
      </c>
      <c r="Y218" s="116"/>
      <c r="Z218" s="101">
        <v>1158.294652014650</v>
      </c>
      <c r="AA218" s="101">
        <f>SUM(Z218*(F218+(F218*0/100)))+SUM(Z218*(G218+(G218*0/100)))+SUM(Z218*(H218+(H218*0/100)))+SUM(Z218*(I218+(I218*0/100)))+SUM(Z218*(K218+(K218*0/100)))+SUM(Z218*(L218+(L218*0/100)))+SUM(Z218*(M218+(M218*0/100)))+SUM(Z218*(N218+(N218*0/100)))+SUM(Z218*(O218+(O218*0/100)))+SUM(Z218*(P218+(P218*0/100)))+SUM(Z218*U218)+SUM(Z218*(Q218+(Q218*0/100)))+SUM(Z218*(R218+(R218*0/100)))+SUM(Z218*(T218+(T218*0/100)))+SUM(Z218*(S218+(S218*0/100)))+SUM(Z218*(J218+(J218*0/100)))</f>
        <v>0</v>
      </c>
      <c r="AB218" s="102"/>
      <c r="AC218" s="103"/>
      <c r="AD218" s="49"/>
      <c r="AE218" s="50"/>
      <c r="AF218" s="98"/>
      <c r="AG218" s="98"/>
      <c r="AH218" s="98"/>
      <c r="AI218" s="98"/>
      <c r="AJ218" s="98"/>
      <c r="AK218" s="98"/>
      <c r="AL218" s="98"/>
      <c r="AM218" s="98"/>
      <c r="AN218" s="98"/>
      <c r="AO218" s="98"/>
      <c r="AP218" s="98"/>
      <c r="AQ218" s="98"/>
      <c r="AR218" s="98"/>
      <c r="AS218" s="98"/>
      <c r="AT218" s="98"/>
      <c r="AU218" s="49"/>
    </row>
    <row r="219" ht="18" customHeight="1">
      <c r="A219" t="s" s="76">
        <v>345</v>
      </c>
      <c r="B219" s="77"/>
      <c r="C219" s="77"/>
      <c r="D219" s="78"/>
      <c r="E219" s="78"/>
      <c r="F219" s="78"/>
      <c r="G219" s="78"/>
      <c r="H219" s="78"/>
      <c r="I219" s="78"/>
      <c r="J219" s="78"/>
      <c r="K219" s="78"/>
      <c r="L219" s="78"/>
      <c r="M219" s="78"/>
      <c r="N219" s="78"/>
      <c r="O219" s="78"/>
      <c r="P219" s="78"/>
      <c r="Q219" s="78"/>
      <c r="R219" s="78"/>
      <c r="S219" s="78"/>
      <c r="T219" s="78"/>
      <c r="U219" s="78"/>
      <c r="V219" s="79"/>
      <c r="W219" s="79"/>
      <c r="X219" s="80"/>
      <c r="Y219" s="78"/>
      <c r="Z219" s="78"/>
      <c r="AA219" s="78"/>
      <c r="AB219" s="81"/>
      <c r="AC219" s="81"/>
      <c r="AD219" s="53"/>
      <c r="AE219" s="50"/>
      <c r="AF219" t="s" s="82">
        <v>48</v>
      </c>
      <c r="AG219" t="s" s="82">
        <v>49</v>
      </c>
      <c r="AH219" t="s" s="82">
        <v>50</v>
      </c>
      <c r="AI219" t="s" s="82">
        <v>51</v>
      </c>
      <c r="AJ219" t="s" s="82">
        <v>52</v>
      </c>
      <c r="AK219" t="s" s="82">
        <v>53</v>
      </c>
      <c r="AL219" t="s" s="82">
        <v>54</v>
      </c>
      <c r="AM219" t="s" s="82">
        <v>55</v>
      </c>
      <c r="AN219" t="s" s="82">
        <v>56</v>
      </c>
      <c r="AO219" t="s" s="82">
        <v>57</v>
      </c>
      <c r="AP219" t="s" s="82">
        <v>58</v>
      </c>
      <c r="AQ219" t="s" s="82">
        <v>59</v>
      </c>
      <c r="AR219" t="s" s="82">
        <v>60</v>
      </c>
      <c r="AS219" t="s" s="82">
        <v>61</v>
      </c>
      <c r="AT219" t="s" s="82">
        <v>62</v>
      </c>
      <c r="AU219" s="49"/>
    </row>
    <row r="220" ht="13.65" customHeight="1">
      <c r="A220" t="s" s="119">
        <v>346</v>
      </c>
      <c r="B220" t="s" s="84">
        <v>64</v>
      </c>
      <c r="C220" t="s" s="107">
        <v>71</v>
      </c>
      <c r="D220" s="108"/>
      <c r="E220" t="s" s="87">
        <v>347</v>
      </c>
      <c r="F220" s="88"/>
      <c r="G220" s="110"/>
      <c r="H220" s="90"/>
      <c r="I220" s="91"/>
      <c r="J220" s="111"/>
      <c r="K220" s="92"/>
      <c r="L220" s="93"/>
      <c r="M220" s="97"/>
      <c r="N220" s="112"/>
      <c r="O220" s="94"/>
      <c r="P220" s="113"/>
      <c r="Q220" s="114"/>
      <c r="R220" s="91"/>
      <c r="S220" s="95"/>
      <c r="T220" s="96"/>
      <c r="U220" s="97"/>
      <c r="V220" s="98">
        <v>27</v>
      </c>
      <c r="W220" t="s" s="99">
        <f>IF((F220*V220)+(G220*V220)+(H220*V220)+(I220*V220)+(J220*V220)+(K220*V220)+(L220*V220)+(M220*V220)+(N220*V220)+(O220*V220)+(T220*V220)+(P220*V220)+(Q220*V220)+(R220*V220)+(U220*V220),(F220*V220)+(G220*V220)+(H220*V220)+(I220*V220)+(J220*V220)+(K220*V220)+(L220*V220)+(M220*V220)+(N220*V220)+(O220*V220)+(T220*V220)+(P220*V220)+(Q220*V220)+(R220*V220)+(U220*V220),"")</f>
      </c>
      <c r="X220" s="100">
        <v>8</v>
      </c>
      <c r="Y220" t="s" s="99">
        <f>IF((F220*X220)+(G220*X220)+(H220*X220)+(I220*X220)+(J220*X220)+(K220*X220)+(L220*X220)+(M220*X220)+(N220*X220)+(O220*X220)+(P220*X220)+(Q220*X220)+(R220*X220)+(T220*X220)+(U220*X220),(F220*X220)+(G220*X220)+(H220*X220)+(I220*X220)+(J220*X220)+(K220*X220)+(L220*X220)+(M220*X220)+(N220*X220)+(O220*X220)+(P220*X220)+(S220*X220)+(Q220*X220)+(R220*X220)+(T220*X220)+(U220*X220),"")</f>
      </c>
      <c r="Z220" s="101">
        <v>150.486213877551</v>
      </c>
      <c r="AA220" s="101">
        <f>SUM(Z220*(F220+(F220*0/100)))+SUM(Z220*(G220+(G220*0/100)))+SUM(Z220*(H220+(H220*0/100)))+SUM(Z220*(I220+(I220*0/100)))+SUM(Z220*(K220+(K220*0/100)))+SUM(Z220*(L220+(L220*0/100)))+SUM(Z220*(M220+(M220*0/100)))+SUM(Z220*(N220+(N220*0/100)))+SUM(Z220*(O220+(O220*0/100)))+SUM(Z220*(P220+(P220*0/100)))+SUM(Z220*U220)+SUM(Z220*(Q220+(Q220*0/100)))+SUM(Z220*(R220+(R220*0/100)))+SUM(Z220*(T220+(T220*0/100)))+SUM(Z220*(S220+(S220*0/100)))+SUM(Z220*(J220+(J220*0/100)))</f>
        <v>0</v>
      </c>
      <c r="AB220" s="102"/>
      <c r="AC220" s="103"/>
      <c r="AD220" s="49"/>
      <c r="AE220" s="50"/>
      <c r="AF220" t="s" s="104">
        <f>IF(SUM(F220:U220)*'Cargoleria'!C128,SUM(F220:U220)*'Cargoleria'!C128,"")</f>
      </c>
      <c r="AG220" t="s" s="104">
        <f>IF(SUM(F220:U220)*'Cargoleria'!D128,SUM(F220:U220)*'Cargoleria'!D128,"")</f>
      </c>
      <c r="AH220" t="s" s="104">
        <f>IF(SUM(F220:U220)*'Cargoleria'!E128,SUM(F220:U220)*'Cargoleria'!E128,"")</f>
      </c>
      <c r="AI220" t="s" s="104">
        <f>IF(SUM(F220:U220)*'Cargoleria'!F128,SUM(F220:U220)*'Cargoleria'!F128,"")</f>
      </c>
      <c r="AJ220" t="s" s="104">
        <f>IF(SUM(F220:U220)*'Cargoleria'!G128,SUM(F220:U220)*'Cargoleria'!G128,"")</f>
      </c>
      <c r="AK220" t="s" s="104">
        <f>IF(SUM(F220:U220)*'Cargoleria'!H128,SUM(F220:U220)*'Cargoleria'!H128,"")</f>
      </c>
      <c r="AL220" t="s" s="104">
        <f>IF(SUM(F220:U220)*'Cargoleria'!I128,SUM(F220:U220)*'Cargoleria'!I128,"")</f>
      </c>
      <c r="AM220" t="s" s="104">
        <f>IF(SUM(F220:U220)*'Cargoleria'!J128,SUM(F220:U220)*'Cargoleria'!J128,"")</f>
      </c>
      <c r="AN220" t="s" s="104">
        <f>IF(SUM(F220:U220)*'Cargoleria'!K128,SUM(F220:U220)*'Cargoleria'!K128,"")</f>
      </c>
      <c r="AO220" t="s" s="104">
        <f>IF(SUM(F220:U220)*'Cargoleria'!L128,SUM(F220:U220)*'Cargoleria'!L128,"")</f>
      </c>
      <c r="AP220" t="s" s="104">
        <f>IF(SUM(F220:U220)*'Cargoleria'!M128,SUM(F220:U220)*'Cargoleria'!M128,"")</f>
      </c>
      <c r="AQ220" t="s" s="104">
        <f>IF(SUM(F220:U220)*'Cargoleria'!N128,SUM(F220:U220)*'Cargoleria'!N128,"")</f>
      </c>
      <c r="AR220" t="s" s="104">
        <f>IF(SUM(F220:U220)*'Cargoleria'!O128,SUM(F220:U220)*'Cargoleria'!O128,"")</f>
      </c>
      <c r="AS220" t="s" s="104">
        <f>IF(SUM(F220:U220)*'Cargoleria'!P128,SUM(F220:U220)*'Cargoleria'!P128,"")</f>
      </c>
      <c r="AT220" t="s" s="104">
        <f>IF(SUM(F220:U220)*'Cargoleria'!Q128,SUM(F220:U220)*'Cargoleria'!Q128,"")</f>
      </c>
      <c r="AU220" s="49"/>
    </row>
    <row r="221" ht="13.65" customHeight="1">
      <c r="A221" t="s" s="119">
        <v>348</v>
      </c>
      <c r="B221" t="s" s="84">
        <v>64</v>
      </c>
      <c r="C221" t="s" s="107">
        <v>71</v>
      </c>
      <c r="D221" s="108"/>
      <c r="E221" t="s" s="87">
        <v>76</v>
      </c>
      <c r="F221" s="88"/>
      <c r="G221" s="110"/>
      <c r="H221" s="90"/>
      <c r="I221" s="91"/>
      <c r="J221" s="111"/>
      <c r="K221" s="92"/>
      <c r="L221" s="93"/>
      <c r="M221" s="97"/>
      <c r="N221" s="112"/>
      <c r="O221" s="94"/>
      <c r="P221" s="113"/>
      <c r="Q221" s="114"/>
      <c r="R221" s="91"/>
      <c r="S221" s="95"/>
      <c r="T221" s="96"/>
      <c r="U221" s="97"/>
      <c r="V221" s="98">
        <v>5</v>
      </c>
      <c r="W221" t="s" s="99">
        <f>IF((F221*V221)+(G221*V221)+(H221*V221)+(I221*V221)+(J221*V221)+(K221*V221)+(L221*V221)+(M221*V221)+(N221*V221)+(O221*V221)+(T221*V221)+(P221*V221)+(Q221*V221)+(R221*V221)+(U221*V221),(F221*V221)+(G221*V221)+(H221*V221)+(I221*V221)+(J221*V221)+(K221*V221)+(L221*V221)+(M221*V221)+(N221*V221)+(O221*V221)+(T221*V221)+(P221*V221)+(Q221*V221)+(R221*V221)+(U221*V221),"")</f>
      </c>
      <c r="X221" s="100">
        <v>2.395</v>
      </c>
      <c r="Y221" t="s" s="99">
        <f>IF((F221*X221)+(G221*X221)+(H221*X221)+(I221*X221)+(J221*X221)+(K221*X221)+(L221*X221)+(M221*X221)+(N221*X221)+(O221*X221)+(P221*X221)+(Q221*X221)+(R221*X221)+(T221*X221)+(U221*X221),(F221*X221)+(G221*X221)+(H221*X221)+(I221*X221)+(J221*X221)+(K221*X221)+(L221*X221)+(M221*X221)+(N221*X221)+(O221*X221)+(P221*X221)+(S221*X221)+(Q221*X221)+(R221*X221)+(T221*X221)+(U221*X221),"")</f>
      </c>
      <c r="Z221" s="101">
        <v>54.4937823129252</v>
      </c>
      <c r="AA221" s="101">
        <f>SUM(Z221*(F221+(F221*0/100)))+SUM(Z221*(G221+(G221*0/100)))+SUM(Z221*(H221+(H221*0/100)))+SUM(Z221*(I221+(I221*0/100)))+SUM(Z221*(K221+(K221*0/100)))+SUM(Z221*(L221+(L221*0/100)))+SUM(Z221*(M221+(M221*0/100)))+SUM(Z221*(N221+(N221*0/100)))+SUM(Z221*(O221+(O221*0/100)))+SUM(Z221*(P221+(P221*0/100)))+SUM(Z221*U221)+SUM(Z221*(Q221+(Q221*0/100)))+SUM(Z221*(R221+(R221*0/100)))+SUM(Z221*(T221+(T221*0/100)))+SUM(Z221*(S221+(S221*0/100)))+SUM(Z221*(J221+(J221*0/100)))</f>
        <v>0</v>
      </c>
      <c r="AB221" s="102"/>
      <c r="AC221" s="103"/>
      <c r="AD221" s="49"/>
      <c r="AE221" s="50"/>
      <c r="AF221" t="s" s="104">
        <f>IF(SUM(F221:U221)*'Cargoleria'!C129,SUM(F221:U221)*'Cargoleria'!C129,"")</f>
      </c>
      <c r="AG221" t="s" s="104">
        <f>IF(SUM(F221:U221)*'Cargoleria'!D129,SUM(F221:U221)*'Cargoleria'!D129,"")</f>
      </c>
      <c r="AH221" t="s" s="104">
        <f>IF(SUM(F221:U221)*'Cargoleria'!E129,SUM(F221:U221)*'Cargoleria'!E129,"")</f>
      </c>
      <c r="AI221" t="s" s="104">
        <f>IF(SUM(F221:U221)*'Cargoleria'!F129,SUM(F221:U221)*'Cargoleria'!F129,"")</f>
      </c>
      <c r="AJ221" t="s" s="104">
        <f>IF(SUM(F221:U221)*'Cargoleria'!G129,SUM(F221:U221)*'Cargoleria'!G129,"")</f>
      </c>
      <c r="AK221" t="s" s="104">
        <f>IF(SUM(F221:U221)*'Cargoleria'!H129,SUM(F221:U221)*'Cargoleria'!H129,"")</f>
      </c>
      <c r="AL221" t="s" s="104">
        <f>IF(SUM(F221:U221)*'Cargoleria'!I129,SUM(F221:U221)*'Cargoleria'!I129,"")</f>
      </c>
      <c r="AM221" t="s" s="104">
        <f>IF(SUM(F221:U221)*'Cargoleria'!J129,SUM(F221:U221)*'Cargoleria'!J129,"")</f>
      </c>
      <c r="AN221" t="s" s="104">
        <f>IF(SUM(F221:U221)*'Cargoleria'!K129,SUM(F221:U221)*'Cargoleria'!K129,"")</f>
      </c>
      <c r="AO221" t="s" s="104">
        <f>IF(SUM(F221:U221)*'Cargoleria'!L129,SUM(F221:U221)*'Cargoleria'!L129,"")</f>
      </c>
      <c r="AP221" t="s" s="104">
        <f>IF(SUM(F221:U221)*'Cargoleria'!M129,SUM(F221:U221)*'Cargoleria'!M129,"")</f>
      </c>
      <c r="AQ221" t="s" s="104">
        <f>IF(SUM(F221:U221)*'Cargoleria'!N129,SUM(F221:U221)*'Cargoleria'!N129,"")</f>
      </c>
      <c r="AR221" t="s" s="104">
        <f>IF(SUM(F221:U221)*'Cargoleria'!O129,SUM(F221:U221)*'Cargoleria'!O129,"")</f>
      </c>
      <c r="AS221" t="s" s="104">
        <f>IF(SUM(F221:U221)*'Cargoleria'!P129,SUM(F221:U221)*'Cargoleria'!P129,"")</f>
      </c>
      <c r="AT221" t="s" s="104">
        <f>IF(SUM(F221:U221)*'Cargoleria'!Q129,SUM(F221:U221)*'Cargoleria'!Q129,"")</f>
      </c>
      <c r="AU221" s="49"/>
    </row>
    <row r="222" ht="13.65" customHeight="1">
      <c r="A222" t="s" s="119">
        <v>349</v>
      </c>
      <c r="B222" t="s" s="84">
        <v>64</v>
      </c>
      <c r="C222" t="s" s="107">
        <v>71</v>
      </c>
      <c r="D222" s="108"/>
      <c r="E222" t="s" s="87">
        <v>81</v>
      </c>
      <c r="F222" s="88"/>
      <c r="G222" s="110"/>
      <c r="H222" s="90"/>
      <c r="I222" s="91"/>
      <c r="J222" s="111"/>
      <c r="K222" s="92"/>
      <c r="L222" s="93"/>
      <c r="M222" s="97"/>
      <c r="N222" s="112"/>
      <c r="O222" s="94"/>
      <c r="P222" s="113"/>
      <c r="Q222" s="114"/>
      <c r="R222" s="91"/>
      <c r="S222" s="95"/>
      <c r="T222" s="96"/>
      <c r="U222" s="97"/>
      <c r="V222" s="98">
        <v>5</v>
      </c>
      <c r="W222" t="s" s="99">
        <f>IF((F222*V222)+(G222*V222)+(H222*V222)+(I222*V222)+(J222*V222)+(K222*V222)+(L222*V222)+(M222*V222)+(N222*V222)+(O222*V222)+(T222*V222)+(P222*V222)+(Q222*V222)+(R222*V222)+(U222*V222),(F222*V222)+(G222*V222)+(H222*V222)+(I222*V222)+(J222*V222)+(K222*V222)+(L222*V222)+(M222*V222)+(N222*V222)+(O222*V222)+(T222*V222)+(P222*V222)+(Q222*V222)+(R222*V222)+(U222*V222),"")</f>
      </c>
      <c r="X222" s="100">
        <v>3.125</v>
      </c>
      <c r="Y222" t="s" s="99">
        <f>IF((F222*X222)+(G222*X222)+(H222*X222)+(I222*X222)+(J222*X222)+(K222*X222)+(L222*X222)+(M222*X222)+(N222*X222)+(O222*X222)+(P222*X222)+(Q222*X222)+(R222*X222)+(T222*X222)+(U222*X222),(F222*X222)+(G222*X222)+(H222*X222)+(I222*X222)+(J222*X222)+(K222*X222)+(L222*X222)+(M222*X222)+(N222*X222)+(O222*X222)+(P222*X222)+(S222*X222)+(Q222*X222)+(R222*X222)+(T222*X222)+(U222*X222),"")</f>
      </c>
      <c r="Z222" s="101">
        <v>62.6949178231293</v>
      </c>
      <c r="AA222" s="101">
        <f>SUM(Z222*(F222+(F222*0/100)))+SUM(Z222*(G222+(G222*0/100)))+SUM(Z222*(H222+(H222*0/100)))+SUM(Z222*(I222+(I222*0/100)))+SUM(Z222*(K222+(K222*0/100)))+SUM(Z222*(L222+(L222*0/100)))+SUM(Z222*(M222+(M222*0/100)))+SUM(Z222*(N222+(N222*0/100)))+SUM(Z222*(O222+(O222*0/100)))+SUM(Z222*(P222+(P222*0/100)))+SUM(Z222*U222)+SUM(Z222*(Q222+(Q222*0/100)))+SUM(Z222*(R222+(R222*0/100)))+SUM(Z222*(T222+(T222*0/100)))+SUM(Z222*(S222+(S222*0/100)))+SUM(Z222*(J222+(J222*0/100)))</f>
        <v>0</v>
      </c>
      <c r="AB222" s="101">
        <f>SUM(AA222*(G222+(G222*0/100)))+SUM(AA222*(H222+(H222*0/100)))+SUM(AA222*(I222+(I222*0/100)))+SUM(AA222*(K222+(K222*0/100)))+SUM(AA222*(L222+(L222*0/100)))+SUM(AA222*(M222+(M222*0/100)))+SUM(AA222*(N222+(N222*0/100)))+SUM(AA222*(O222+(O222*0/100)))+SUM(AA222*(P222+(P222*0/100)))+SUM(AA222*(Q222+(Q222*0/100)))+SUM(AA222*V222)+SUM(AA222*(R222+(R222*0/100)))+SUM(AA222*(S222+(S222*0/100)))+SUM(AA222*(U222+(U222*0/100)))+SUM(AA222*(T222+(T222*0/100)))</f>
        <v>0</v>
      </c>
      <c r="AC222" s="101">
        <f>SUM(AB222*(H222+(H222*0/100)))+SUM(AB222*(I222+(I222*0/100)))+SUM(AB222*(K222+(K222*0/100)))+SUM(AB222*(L222+(L222*0/100)))+SUM(AB222*(M222+(M222*0/100)))+SUM(AB222*(N222+(N222*0/100)))+SUM(AB222*(O222+(O222*0/100)))+SUM(AB222*(P222+(P222*0/100)))+SUM(AB222*(Q222+(Q222*0/100)))+SUM(AB222*(R222+(R222*0/100)))+SUM(AB222*W222)+SUM(AB222*(S222+(S222*0/100)))+SUM(AB222*(T222+(T222*0/100)))+SUM(AB222*(V222+(V222*0/100)))+SUM(AB222*(U222+(U222*0/100)))</f>
      </c>
      <c r="AD222" s="49"/>
      <c r="AE222" s="50"/>
      <c r="AF222" t="s" s="104">
        <f>IF(SUM(F222:U222)*'Cargoleria'!C130,SUM(F222:U222)*'Cargoleria'!C130,"")</f>
      </c>
      <c r="AG222" t="s" s="104">
        <f>IF(SUM(F222:U222)*'Cargoleria'!D130,SUM(F222:U222)*'Cargoleria'!D130,"")</f>
      </c>
      <c r="AH222" t="s" s="104">
        <f>IF(SUM(F222:U222)*'Cargoleria'!E130,SUM(F222:U222)*'Cargoleria'!E130,"")</f>
      </c>
      <c r="AI222" t="s" s="104">
        <f>IF(SUM(F222:U222)*'Cargoleria'!F130,SUM(F222:U222)*'Cargoleria'!F130,"")</f>
      </c>
      <c r="AJ222" t="s" s="104">
        <f>IF(SUM(F222:U222)*'Cargoleria'!G130,SUM(F222:U222)*'Cargoleria'!G130,"")</f>
      </c>
      <c r="AK222" t="s" s="104">
        <f>IF(SUM(F222:U222)*'Cargoleria'!H130,SUM(F222:U222)*'Cargoleria'!H130,"")</f>
      </c>
      <c r="AL222" t="s" s="104">
        <f>IF(SUM(F222:U222)*'Cargoleria'!I130,SUM(F222:U222)*'Cargoleria'!I130,"")</f>
      </c>
      <c r="AM222" t="s" s="104">
        <f>IF(SUM(F222:U222)*'Cargoleria'!J130,SUM(F222:U222)*'Cargoleria'!J130,"")</f>
      </c>
      <c r="AN222" t="s" s="104">
        <f>IF(SUM(F222:U222)*'Cargoleria'!K130,SUM(F222:U222)*'Cargoleria'!K130,"")</f>
      </c>
      <c r="AO222" t="s" s="104">
        <f>IF(SUM(F222:U222)*'Cargoleria'!L130,SUM(F222:U222)*'Cargoleria'!L130,"")</f>
      </c>
      <c r="AP222" t="s" s="104">
        <f>IF(SUM(F222:U222)*'Cargoleria'!M130,SUM(F222:U222)*'Cargoleria'!M130,"")</f>
      </c>
      <c r="AQ222" t="s" s="104">
        <f>IF(SUM(F222:U222)*'Cargoleria'!N130,SUM(F222:U222)*'Cargoleria'!N130,"")</f>
      </c>
      <c r="AR222" t="s" s="104">
        <f>IF(SUM(F222:U222)*'Cargoleria'!O130,SUM(F222:U222)*'Cargoleria'!O130,"")</f>
      </c>
      <c r="AS222" t="s" s="104">
        <f>IF(SUM(F222:U222)*'Cargoleria'!P130,SUM(F222:U222)*'Cargoleria'!P130,"")</f>
      </c>
      <c r="AT222" t="s" s="104">
        <f>IF(SUM(F222:U222)*'Cargoleria'!Q130,SUM(F222:U222)*'Cargoleria'!Q130,"")</f>
      </c>
      <c r="AU222" s="49"/>
    </row>
    <row r="223" ht="13.65" customHeight="1">
      <c r="A223" t="s" s="119">
        <v>350</v>
      </c>
      <c r="B223" t="s" s="84">
        <v>64</v>
      </c>
      <c r="C223" t="s" s="107">
        <v>71</v>
      </c>
      <c r="D223" s="108"/>
      <c r="E223" t="s" s="87">
        <v>81</v>
      </c>
      <c r="F223" s="88"/>
      <c r="G223" s="110"/>
      <c r="H223" s="90"/>
      <c r="I223" s="91"/>
      <c r="J223" s="111"/>
      <c r="K223" s="92"/>
      <c r="L223" s="93"/>
      <c r="M223" s="97"/>
      <c r="N223" s="112"/>
      <c r="O223" s="94"/>
      <c r="P223" s="113"/>
      <c r="Q223" s="114"/>
      <c r="R223" s="91"/>
      <c r="S223" s="95"/>
      <c r="T223" s="96"/>
      <c r="U223" s="97"/>
      <c r="V223" s="98">
        <v>5</v>
      </c>
      <c r="W223" t="s" s="99">
        <f>IF((F223*V223)+(G223*V223)+(H223*V223)+(I223*V223)+(J223*V223)+(K223*V223)+(L223*V223)+(M223*V223)+(N223*V223)+(O223*V223)+(T223*V223)+(P223*V223)+(Q223*V223)+(R223*V223)+(U223*V223),(F223*V223)+(G223*V223)+(H223*V223)+(I223*V223)+(J223*V223)+(K223*V223)+(L223*V223)+(M223*V223)+(N223*V223)+(O223*V223)+(T223*V223)+(P223*V223)+(Q223*V223)+(R223*V223)+(U223*V223),"")</f>
      </c>
      <c r="X223" s="100">
        <v>3.5</v>
      </c>
      <c r="Y223" t="s" s="99">
        <f>IF((F223*X223)+(G223*X223)+(H223*X223)+(I223*X223)+(J223*X223)+(K223*X223)+(L223*X223)+(M223*X223)+(N223*X223)+(O223*X223)+(P223*X223)+(Q223*X223)+(R223*X223)+(T223*X223)+(U223*X223),(F223*X223)+(G223*X223)+(H223*X223)+(I223*X223)+(J223*X223)+(K223*X223)+(L223*X223)+(M223*X223)+(N223*X223)+(O223*X223)+(P223*X223)+(S223*X223)+(Q223*X223)+(R223*X223)+(T223*X223)+(U223*X223),"")</f>
      </c>
      <c r="Z223" s="101">
        <v>78.7714285714286</v>
      </c>
      <c r="AA223" s="101">
        <f>SUM(Z223*(F223+(F223*0/100)))+SUM(Z223*(G223+(G223*0/100)))+SUM(Z223*(H223+(H223*0/100)))+SUM(Z223*(I223+(I223*0/100)))+SUM(Z223*(K223+(K223*0/100)))+SUM(Z223*(L223+(L223*0/100)))+SUM(Z223*(M223+(M223*0/100)))+SUM(Z223*(N223+(N223*0/100)))+SUM(Z223*(O223+(O223*0/100)))+SUM(Z223*(P223+(P223*0/100)))+SUM(Z223*U223)+SUM(Z223*(Q223+(Q223*0/100)))+SUM(Z223*(R223+(R223*0/100)))+SUM(Z223*(T223+(T223*0/100)))+SUM(Z223*(S223+(S223*0/100)))+SUM(Z223*(J223+(J223*0/100)))</f>
        <v>0</v>
      </c>
      <c r="AB223" s="101"/>
      <c r="AC223" s="101"/>
      <c r="AD223" s="49"/>
      <c r="AE223" s="50"/>
      <c r="AF223" s="98"/>
      <c r="AG223" s="98"/>
      <c r="AH223" s="98"/>
      <c r="AI223" s="98"/>
      <c r="AJ223" s="98"/>
      <c r="AK223" s="98"/>
      <c r="AL223" s="98"/>
      <c r="AM223" s="98"/>
      <c r="AN223" s="98"/>
      <c r="AO223" s="98"/>
      <c r="AP223" s="98"/>
      <c r="AQ223" s="98"/>
      <c r="AR223" s="98"/>
      <c r="AS223" s="98"/>
      <c r="AT223" s="98"/>
      <c r="AU223" s="49"/>
    </row>
    <row r="224" ht="13.65" customHeight="1">
      <c r="A224" t="s" s="119">
        <v>351</v>
      </c>
      <c r="B224" t="s" s="84">
        <v>64</v>
      </c>
      <c r="C224" t="s" s="107">
        <v>71</v>
      </c>
      <c r="D224" s="108"/>
      <c r="E224" t="s" s="87">
        <v>76</v>
      </c>
      <c r="F224" s="88"/>
      <c r="G224" s="110"/>
      <c r="H224" s="90"/>
      <c r="I224" s="91"/>
      <c r="J224" s="111"/>
      <c r="K224" s="92"/>
      <c r="L224" s="93"/>
      <c r="M224" s="97"/>
      <c r="N224" s="112"/>
      <c r="O224" s="94"/>
      <c r="P224" s="113"/>
      <c r="Q224" s="114"/>
      <c r="R224" s="91"/>
      <c r="S224" s="95"/>
      <c r="T224" s="96"/>
      <c r="U224" s="97"/>
      <c r="V224" s="98">
        <v>5</v>
      </c>
      <c r="W224" t="s" s="99">
        <f>IF((F224*V224)+(G224*V224)+(H224*V224)+(I224*V224)+(J224*V224)+(K224*V224)+(L224*V224)+(M224*V224)+(N224*V224)+(O224*V224)+(T224*V224)+(P224*V224)+(Q224*V224)+(R224*V224)+(U224*V224),(F224*V224)+(G224*V224)+(H224*V224)+(I224*V224)+(J224*V224)+(K224*V224)+(L224*V224)+(M224*V224)+(N224*V224)+(O224*V224)+(T224*V224)+(P224*V224)+(Q224*V224)+(R224*V224)+(U224*V224),"")</f>
      </c>
      <c r="X224" s="100">
        <v>1.9</v>
      </c>
      <c r="Y224" t="s" s="99">
        <f>IF((F224*X224)+(G224*X224)+(H224*X224)+(I224*X224)+(J224*X224)+(K224*X224)+(L224*X224)+(M224*X224)+(N224*X224)+(O224*X224)+(P224*X224)+(Q224*X224)+(R224*X224)+(T224*X224)+(U224*X224),(F224*X224)+(G224*X224)+(H224*X224)+(I224*X224)+(J224*X224)+(K224*X224)+(L224*X224)+(M224*X224)+(N224*X224)+(O224*X224)+(P224*X224)+(S224*X224)+(Q224*X224)+(R224*X224)+(T224*X224)+(U224*X224),"")</f>
      </c>
      <c r="Z224" s="101">
        <v>40.898843537415</v>
      </c>
      <c r="AA224" s="101">
        <f>SUM(Z224*(F224+(F224*0/100)))+SUM(Z224*(G224+(G224*0/100)))+SUM(Z224*(H224+(H224*0/100)))+SUM(Z224*(I224+(I224*0/100)))+SUM(Z224*(K224+(K224*0/100)))+SUM(Z224*(L224+(L224*0/100)))+SUM(Z224*(M224+(M224*0/100)))+SUM(Z224*(N224+(N224*0/100)))+SUM(Z224*(O224+(O224*0/100)))+SUM(Z224*(P224+(P224*0/100)))+SUM(Z224*U224)+SUM(Z224*(Q224+(Q224*0/100)))+SUM(Z224*(R224+(R224*0/100)))+SUM(Z224*(T224+(T224*0/100)))+SUM(Z224*(S224+(S224*0/100)))+SUM(Z224*(J224+(J224*0/100)))</f>
        <v>0</v>
      </c>
      <c r="AB224" s="101">
        <f>SUM(AA224*(G224+(G224*3/100)))+SUM(AA224*(H224+(H224*3/100)))+SUM(AA224*(I224+(I224*3/100)))+SUM(AA224*(K224+(K224*3/100)))+SUM(AA224*(L224+(L224*3/100)))+SUM(AA224*(M224+(M224*3/100)))+SUM(AA224*(N224+(N224*3/100)))+SUM(AA224*(O224+(O224*3/100)))+SUM(AA224*(P224+(P224*3/100)))+SUM(AA224*(Q224+(Q224*3/100)))+SUM(AA224*V224)+SUM(AA224*(R224+(R224*3/100)))+SUM(AA224*(S224+(S224*3/100)))+SUM(AA224*(U224+(U224*3/100)))+SUM(AA224*(T224+(T224*3/100)))</f>
        <v>0</v>
      </c>
      <c r="AC224" s="101">
        <f>SUM(AB224*(H224+(H224*3/100)))+SUM(AB224*(I224+(I224*3/100)))+SUM(AB224*(K224+(K224*3/100)))+SUM(AB224*(L224+(L224*3/100)))+SUM(AB224*(M224+(M224*3/100)))+SUM(AB224*(N224+(N224*3/100)))+SUM(AB224*(O224+(O224*3/100)))+SUM(AB224*(P224+(P224*3/100)))+SUM(AB224*(Q224+(Q224*3/100)))+SUM(AB224*(R224+(R224*3/100)))+SUM(AB224*W224)+SUM(AB224*(S224+(S224*3/100)))+SUM(AB224*(T224+(T224*3/100)))+SUM(AB224*(V224+(V224*3/100)))+SUM(AB224*(U224+(U224*3/100)))</f>
      </c>
      <c r="AD224" s="49"/>
      <c r="AE224" s="50"/>
      <c r="AF224" t="s" s="104">
        <f>IF(SUM(F224:U224)*'Cargoleria'!C131,SUM(F224:U224)*'Cargoleria'!C131,"")</f>
      </c>
      <c r="AG224" t="s" s="104">
        <f>IF(SUM(F224:U224)*'Cargoleria'!D131,SUM(F224:U224)*'Cargoleria'!D131,"")</f>
      </c>
      <c r="AH224" t="s" s="104">
        <f>IF(SUM(F224:U224)*'Cargoleria'!E131,SUM(F224:U224)*'Cargoleria'!E131,"")</f>
      </c>
      <c r="AI224" t="s" s="104">
        <f>IF(SUM(F224:U224)*'Cargoleria'!F131,SUM(F224:U224)*'Cargoleria'!F131,"")</f>
      </c>
      <c r="AJ224" t="s" s="104">
        <f>IF(SUM(F224:U224)*'Cargoleria'!G131,SUM(F224:U224)*'Cargoleria'!G131,"")</f>
      </c>
      <c r="AK224" t="s" s="104">
        <f>IF(SUM(F224:U224)*'Cargoleria'!H131,SUM(F224:U224)*'Cargoleria'!H131,"")</f>
      </c>
      <c r="AL224" t="s" s="104">
        <f>IF(SUM(F224:U224)*'Cargoleria'!I131,SUM(F224:U224)*'Cargoleria'!I131,"")</f>
      </c>
      <c r="AM224" t="s" s="104">
        <f>IF(SUM(F224:U224)*'Cargoleria'!J131,SUM(F224:U224)*'Cargoleria'!J131,"")</f>
      </c>
      <c r="AN224" t="s" s="104">
        <f>IF(SUM(F224:U224)*'Cargoleria'!K131,SUM(F224:U224)*'Cargoleria'!K131,"")</f>
      </c>
      <c r="AO224" t="s" s="104">
        <f>IF(SUM(F224:U224)*'Cargoleria'!L131,SUM(F224:U224)*'Cargoleria'!L131,"")</f>
      </c>
      <c r="AP224" t="s" s="104">
        <f>IF(SUM(F224:U224)*'Cargoleria'!M131,SUM(F224:U224)*'Cargoleria'!M131,"")</f>
      </c>
      <c r="AQ224" t="s" s="104">
        <f>IF(SUM(F224:U224)*'Cargoleria'!N131,SUM(F224:U224)*'Cargoleria'!N131,"")</f>
      </c>
      <c r="AR224" t="s" s="104">
        <f>IF(SUM(F224:U224)*'Cargoleria'!O131,SUM(F224:U224)*'Cargoleria'!O131,"")</f>
      </c>
      <c r="AS224" t="s" s="104">
        <f>IF(SUM(F224:U224)*'Cargoleria'!P131,SUM(F224:U224)*'Cargoleria'!P131,"")</f>
      </c>
      <c r="AT224" t="s" s="104">
        <f>IF(SUM(F224:U224)*'Cargoleria'!Q131,SUM(F224:U224)*'Cargoleria'!Q131,"")</f>
      </c>
      <c r="AU224" s="49"/>
    </row>
    <row r="225" ht="13.65" customHeight="1">
      <c r="A225" t="s" s="119">
        <v>352</v>
      </c>
      <c r="B225" t="s" s="106">
        <v>70</v>
      </c>
      <c r="C225" t="s" s="107">
        <v>71</v>
      </c>
      <c r="D225" s="108"/>
      <c r="E225" t="s" s="87">
        <v>114</v>
      </c>
      <c r="F225" s="88"/>
      <c r="G225" s="110"/>
      <c r="H225" s="90"/>
      <c r="I225" s="91"/>
      <c r="J225" s="111"/>
      <c r="K225" s="92"/>
      <c r="L225" s="93"/>
      <c r="M225" s="97"/>
      <c r="N225" s="112"/>
      <c r="O225" s="94"/>
      <c r="P225" s="113"/>
      <c r="Q225" s="114"/>
      <c r="R225" s="91"/>
      <c r="S225" s="95"/>
      <c r="T225" s="96"/>
      <c r="U225" s="97"/>
      <c r="V225" s="98">
        <v>5</v>
      </c>
      <c r="W225" t="s" s="99">
        <f>IF((F225*V225)+(G225*V225)+(H225*V225)+(I225*V225)+(J225*V225)+(K225*V225)+(L225*V225)+(M225*V225)+(N225*V225)+(O225*V225)+(T225*V225)+(P225*V225)+(Q225*V225)+(R225*V225)+(U225*V225),(F225*V225)+(G225*V225)+(H225*V225)+(I225*V225)+(J225*V225)+(K225*V225)+(L225*V225)+(M225*V225)+(N225*V225)+(O225*V225)+(T225*V225)+(P225*V225)+(Q225*V225)+(R225*V225)+(U225*V225),"")</f>
      </c>
      <c r="X225" s="100">
        <v>1.1</v>
      </c>
      <c r="Y225" t="s" s="99">
        <f>IF((F225*X225)+(G225*X225)+(H225*X225)+(I225*X225)+(J225*X225)+(K225*X225)+(L225*X225)+(M225*X225)+(N225*X225)+(O225*X225)+(P225*X225)+(Q225*X225)+(R225*X225)+(T225*X225)+(U225*X225),(F225*X225)+(G225*X225)+(H225*X225)+(I225*X225)+(J225*X225)+(K225*X225)+(L225*X225)+(M225*X225)+(N225*X225)+(O225*X225)+(P225*X225)+(S225*X225)+(Q225*X225)+(R225*X225)+(T225*X225)+(U225*X225),"")</f>
      </c>
      <c r="Z225" s="101">
        <v>37.4176870748299</v>
      </c>
      <c r="AA225" s="101">
        <f>SUM(Z225*(F225+(F225*0/100)))+SUM(Z225*(G225+(G225*0/100)))+SUM(Z225*(H225+(H225*0/100)))+SUM(Z225*(I225+(I225*0/100)))+SUM(Z225*(K225+(K225*0/100)))+SUM(Z225*(L225+(L225*0/100)))+SUM(Z225*(M225+(M225*0/100)))+SUM(Z225*(N225+(N225*0/100)))+SUM(Z225*(O225+(O225*0/100)))+SUM(Z225*(P225+(P225*0/100)))+SUM(Z225*U225)+SUM(Z225*(Q225+(Q225*0/100)))+SUM(Z225*(R225+(R225*0/100)))+SUM(Z225*(T225+(T225*0/100)))+SUM(Z225*(S225+(S225*0/100)))+SUM(Z225*(J225+(J225*0/100)))</f>
        <v>0</v>
      </c>
      <c r="AB225" s="102"/>
      <c r="AC225" s="103"/>
      <c r="AD225" s="49"/>
      <c r="AE225" s="50"/>
      <c r="AF225" s="98"/>
      <c r="AG225" s="98"/>
      <c r="AH225" s="98"/>
      <c r="AI225" s="98"/>
      <c r="AJ225" s="98"/>
      <c r="AK225" s="98"/>
      <c r="AL225" s="98"/>
      <c r="AM225" s="98"/>
      <c r="AN225" s="98"/>
      <c r="AO225" s="98"/>
      <c r="AP225" s="98"/>
      <c r="AQ225" s="98"/>
      <c r="AR225" s="98"/>
      <c r="AS225" s="98"/>
      <c r="AT225" s="98"/>
      <c r="AU225" s="49"/>
    </row>
    <row r="226" ht="13.65" customHeight="1">
      <c r="A226" t="s" s="83">
        <v>353</v>
      </c>
      <c r="B226" t="s" s="84">
        <v>64</v>
      </c>
      <c r="C226" t="s" s="107">
        <v>71</v>
      </c>
      <c r="D226" s="108"/>
      <c r="E226" t="s" s="87">
        <v>354</v>
      </c>
      <c r="F226" s="88"/>
      <c r="G226" s="110"/>
      <c r="H226" s="90"/>
      <c r="I226" s="91"/>
      <c r="J226" s="111"/>
      <c r="K226" s="92"/>
      <c r="L226" s="93"/>
      <c r="M226" s="97"/>
      <c r="N226" s="112"/>
      <c r="O226" s="94"/>
      <c r="P226" s="113"/>
      <c r="Q226" s="114"/>
      <c r="R226" s="91"/>
      <c r="S226" s="95"/>
      <c r="T226" s="96"/>
      <c r="U226" s="97"/>
      <c r="V226" s="98">
        <v>1</v>
      </c>
      <c r="W226" t="s" s="99">
        <f>IF((F226*V226)+(G226*V226)+(H226*V226)+(I226*V226)+(J226*V226)+(K226*V226)+(L226*V226)+(M226*V226)+(N226*V226)+(O226*V226)+(T226*V226)+(P226*V226)+(Q226*V226)+(R226*V226)+(U226*V226),(F226*V226)+(G226*V226)+(H226*V226)+(I226*V226)+(J226*V226)+(K226*V226)+(L226*V226)+(M226*V226)+(N226*V226)+(O226*V226)+(T226*V226)+(P226*V226)+(Q226*V226)+(R226*V226)+(U226*V226),"")</f>
      </c>
      <c r="X226" s="100">
        <v>1.7</v>
      </c>
      <c r="Y226" t="s" s="99">
        <f>IF((F226*X226)+(G226*X226)+(H226*X226)+(I226*X226)+(J226*X226)+(K226*X226)+(L226*X226)+(M226*X226)+(N226*X226)+(O226*X226)+(P226*X226)+(Q226*X226)+(R226*X226)+(T226*X226)+(U226*X226),(F226*X226)+(G226*X226)+(H226*X226)+(I226*X226)+(J226*X226)+(K226*X226)+(L226*X226)+(M226*X226)+(N226*X226)+(O226*X226)+(P226*X226)+(S226*X226)+(Q226*X226)+(R226*X226)+(T226*X226)+(U226*X226),"")</f>
      </c>
      <c r="Z226" s="101">
        <v>43.5355102040816</v>
      </c>
      <c r="AA226" s="101">
        <f>SUM(Z226*(F226+(F226*0/100)))+SUM(Z226*(G226+(G226*0/100)))+SUM(Z226*(H226+(H226*0/100)))+SUM(Z226*(I226+(I226*0/100)))+SUM(Z226*(K226+(K226*0/100)))+SUM(Z226*(L226+(L226*0/100)))+SUM(Z226*(M226+(M226*0/100)))+SUM(Z226*(N226+(N226*0/100)))+SUM(Z226*(O226+(O226*0/100)))+SUM(Z226*(P226+(P226*0/100)))+SUM(Z226*U226)+SUM(Z226*(Q226+(Q226*0/100)))+SUM(Z226*(R226+(R226*0/100)))+SUM(Z226*(T226+(T226*0/100)))+SUM(Z226*(S226+(S226*0/100)))+SUM(Z226*(J226+(J226*0/100)))</f>
        <v>0</v>
      </c>
      <c r="AB226" s="102"/>
      <c r="AC226" s="103"/>
      <c r="AD226" s="49"/>
      <c r="AE226" s="50"/>
      <c r="AF226" t="s" s="104">
        <f>IF(SUM(F226:U226)*'Cargoleria'!C133,SUM(F226:U226)*'Cargoleria'!C133,"")</f>
      </c>
      <c r="AG226" t="s" s="104">
        <f>IF(SUM(F226:U226)*'Cargoleria'!D133,SUM(F226:U226)*'Cargoleria'!D133,"")</f>
      </c>
      <c r="AH226" t="s" s="104">
        <f>IF(SUM(F226:U226)*'Cargoleria'!E133,SUM(F226:U226)*'Cargoleria'!E133,"")</f>
      </c>
      <c r="AI226" t="s" s="104">
        <f>IF(SUM(F226:U226)*'Cargoleria'!F133,SUM(F226:U226)*'Cargoleria'!F133,"")</f>
      </c>
      <c r="AJ226" t="s" s="104">
        <f>IF(SUM(F226:U226)*'Cargoleria'!G133,SUM(F226:U226)*'Cargoleria'!G133,"")</f>
      </c>
      <c r="AK226" t="s" s="104">
        <f>IF(SUM(F226:U226)*'Cargoleria'!H133,SUM(F226:U226)*'Cargoleria'!H133,"")</f>
      </c>
      <c r="AL226" t="s" s="104">
        <f>IF(SUM(F226:U226)*'Cargoleria'!I133,SUM(F226:U226)*'Cargoleria'!I133,"")</f>
      </c>
      <c r="AM226" t="s" s="104">
        <f>IF(SUM(F226:U226)*'Cargoleria'!J133,SUM(F226:U226)*'Cargoleria'!J133,"")</f>
      </c>
      <c r="AN226" t="s" s="104">
        <f>IF(SUM(F226:U226)*'Cargoleria'!K133,SUM(F226:U226)*'Cargoleria'!K133,"")</f>
      </c>
      <c r="AO226" t="s" s="104">
        <f>IF(SUM(F226:U226)*'Cargoleria'!L133,SUM(F226:U226)*'Cargoleria'!L133,"")</f>
      </c>
      <c r="AP226" t="s" s="104">
        <f>IF(SUM(F226:U226)*'Cargoleria'!M133,SUM(F226:U226)*'Cargoleria'!M133,"")</f>
      </c>
      <c r="AQ226" t="s" s="104">
        <f>IF(SUM(F226:U226)*'Cargoleria'!N133,SUM(F226:U226)*'Cargoleria'!N133,"")</f>
      </c>
      <c r="AR226" t="s" s="104">
        <f>IF(SUM(F226:U226)*'Cargoleria'!O133,SUM(F226:U226)*'Cargoleria'!O133,"")</f>
      </c>
      <c r="AS226" t="s" s="104">
        <f>IF(SUM(F226:U226)*'Cargoleria'!P133,SUM(F226:U226)*'Cargoleria'!P133,"")</f>
      </c>
      <c r="AT226" t="s" s="104">
        <f>IF(SUM(F226:U226)*'Cargoleria'!Q133,SUM(F226:U226)*'Cargoleria'!Q133,"")</f>
      </c>
      <c r="AU226" s="49"/>
    </row>
    <row r="227" ht="13.65" customHeight="1">
      <c r="A227" t="s" s="83">
        <v>355</v>
      </c>
      <c r="B227" t="s" s="84">
        <v>64</v>
      </c>
      <c r="C227" t="s" s="107">
        <v>71</v>
      </c>
      <c r="D227" s="108"/>
      <c r="E227" t="s" s="87">
        <v>356</v>
      </c>
      <c r="F227" s="88"/>
      <c r="G227" s="110"/>
      <c r="H227" s="90"/>
      <c r="I227" s="91"/>
      <c r="J227" s="111"/>
      <c r="K227" s="92"/>
      <c r="L227" s="93"/>
      <c r="M227" s="97"/>
      <c r="N227" s="112"/>
      <c r="O227" s="94"/>
      <c r="P227" s="113"/>
      <c r="Q227" s="114"/>
      <c r="R227" s="91"/>
      <c r="S227" s="95"/>
      <c r="T227" s="96"/>
      <c r="U227" s="97"/>
      <c r="V227" s="98">
        <v>5</v>
      </c>
      <c r="W227" t="s" s="99">
        <f>IF((F227*V227)+(G227*V227)+(H227*V227)+(I227*V227)+(J227*V227)+(K227*V227)+(L227*V227)+(M227*V227)+(N227*V227)+(O227*V227)+(T227*V227)+(P227*V227)+(Q227*V227)+(R227*V227)+(U227*V227),(F227*V227)+(G227*V227)+(H227*V227)+(I227*V227)+(J227*V227)+(K227*V227)+(L227*V227)+(M227*V227)+(N227*V227)+(O227*V227)+(T227*V227)+(P227*V227)+(Q227*V227)+(R227*V227)+(U227*V227),"")</f>
      </c>
      <c r="X227" s="100">
        <v>2</v>
      </c>
      <c r="Y227" t="s" s="99">
        <f>IF((F227*X227)+(G227*X227)+(H227*X227)+(I227*X227)+(J227*X227)+(K227*X227)+(L227*X227)+(M227*X227)+(N227*X227)+(O227*X227)+(P227*X227)+(Q227*X227)+(R227*X227)+(T227*X227)+(U227*X227),(F227*X227)+(G227*X227)+(H227*X227)+(I227*X227)+(J227*X227)+(K227*X227)+(L227*X227)+(M227*X227)+(N227*X227)+(O227*X227)+(P227*X227)+(S227*X227)+(Q227*X227)+(R227*X227)+(T227*X227)+(U227*X227),"")</f>
      </c>
      <c r="Z227" s="101">
        <v>42.3210318367347</v>
      </c>
      <c r="AA227" s="101">
        <f>SUM(Z227*(F227+(F227*0/100)))+SUM(Z227*(G227+(G227*0/100)))+SUM(Z227*(H227+(H227*0/100)))+SUM(Z227*(I227+(I227*0/100)))+SUM(Z227*(K227+(K227*0/100)))+SUM(Z227*(L227+(L227*0/100)))+SUM(Z227*(M227+(M227*0/100)))+SUM(Z227*(N227+(N227*0/100)))+SUM(Z227*(O227+(O227*0/100)))+SUM(Z227*(P227+(P227*0/100)))+SUM(Z227*U227)+SUM(Z227*(Q227+(Q227*0/100)))+SUM(Z227*(R227+(R227*0/100)))+SUM(Z227*(T227+(T227*0/100)))+SUM(Z227*(S227+(S227*0/100)))+SUM(Z227*(J227+(J227*0/100)))</f>
        <v>0</v>
      </c>
      <c r="AB227" s="102"/>
      <c r="AC227" s="103"/>
      <c r="AD227" s="49"/>
      <c r="AE227" s="50"/>
      <c r="AF227" t="s" s="104">
        <f>IF(SUM(F227:U227)*'Cargoleria'!C134,SUM(F227:U227)*'Cargoleria'!C134,"")</f>
      </c>
      <c r="AG227" t="s" s="104">
        <f>IF(SUM(F227:U227)*'Cargoleria'!D134,SUM(F227:U227)*'Cargoleria'!D134,"")</f>
      </c>
      <c r="AH227" t="s" s="104">
        <f>IF(SUM(F227:U227)*'Cargoleria'!E134,SUM(F227:U227)*'Cargoleria'!E134,"")</f>
      </c>
      <c r="AI227" t="s" s="104">
        <f>IF(SUM(F227:U227)*'Cargoleria'!F134,SUM(F227:U227)*'Cargoleria'!F134,"")</f>
      </c>
      <c r="AJ227" t="s" s="104">
        <f>IF(SUM(F227:U227)*'Cargoleria'!G134,SUM(F227:U227)*'Cargoleria'!G134,"")</f>
      </c>
      <c r="AK227" t="s" s="104">
        <f>IF(SUM(F227:U227)*'Cargoleria'!H134,SUM(F227:U227)*'Cargoleria'!H134,"")</f>
      </c>
      <c r="AL227" t="s" s="104">
        <f>IF(SUM(F227:U227)*'Cargoleria'!I134,SUM(F227:U227)*'Cargoleria'!I134,"")</f>
      </c>
      <c r="AM227" t="s" s="104">
        <f>IF(SUM(F227:U227)*'Cargoleria'!J134,SUM(F227:U227)*'Cargoleria'!J134,"")</f>
      </c>
      <c r="AN227" t="s" s="104">
        <f>IF(SUM(F227:U227)*'Cargoleria'!K134,SUM(F227:U227)*'Cargoleria'!K134,"")</f>
      </c>
      <c r="AO227" t="s" s="104">
        <f>IF(SUM(F227:U227)*'Cargoleria'!L134,SUM(F227:U227)*'Cargoleria'!L134,"")</f>
      </c>
      <c r="AP227" t="s" s="104">
        <f>IF(SUM(F227:U227)*'Cargoleria'!M134,SUM(F227:U227)*'Cargoleria'!M134,"")</f>
      </c>
      <c r="AQ227" t="s" s="104">
        <f>IF(SUM(F227:U227)*'Cargoleria'!N134,SUM(F227:U227)*'Cargoleria'!N134,"")</f>
      </c>
      <c r="AR227" t="s" s="104">
        <f>IF(SUM(F227:U227)*'Cargoleria'!O134,SUM(F227:U227)*'Cargoleria'!O134,"")</f>
      </c>
      <c r="AS227" t="s" s="104">
        <f>IF(SUM(F227:U227)*'Cargoleria'!P134,SUM(F227:U227)*'Cargoleria'!P134,"")</f>
      </c>
      <c r="AT227" t="s" s="104">
        <f>IF(SUM(F227:U227)*'Cargoleria'!Q134,SUM(F227:U227)*'Cargoleria'!Q134,"")</f>
      </c>
      <c r="AU227" s="49"/>
    </row>
    <row r="228" ht="13.65" customHeight="1">
      <c r="A228" t="s" s="83">
        <v>357</v>
      </c>
      <c r="B228" t="s" s="84">
        <v>64</v>
      </c>
      <c r="C228" t="s" s="107">
        <v>71</v>
      </c>
      <c r="D228" s="108"/>
      <c r="E228" t="s" s="87">
        <v>114</v>
      </c>
      <c r="F228" s="88"/>
      <c r="G228" s="110"/>
      <c r="H228" s="90"/>
      <c r="I228" s="91"/>
      <c r="J228" s="111"/>
      <c r="K228" s="92"/>
      <c r="L228" s="93"/>
      <c r="M228" s="97"/>
      <c r="N228" s="112"/>
      <c r="O228" s="94"/>
      <c r="P228" s="113"/>
      <c r="Q228" s="114"/>
      <c r="R228" s="91"/>
      <c r="S228" s="95"/>
      <c r="T228" s="96"/>
      <c r="U228" s="97"/>
      <c r="V228" s="98">
        <v>5</v>
      </c>
      <c r="W228" t="s" s="99">
        <f>IF((F228*V228)+(G228*V228)+(H228*V228)+(I228*V228)+(J228*V228)+(K228*V228)+(L228*V228)+(M228*V228)+(N228*V228)+(O228*V228)+(T228*V228)+(P228*V228)+(Q228*V228)+(R228*V228)+(U228*V228),(F228*V228)+(G228*V228)+(H228*V228)+(I228*V228)+(J228*V228)+(K228*V228)+(L228*V228)+(M228*V228)+(N228*V228)+(O228*V228)+(T228*V228)+(P228*V228)+(Q228*V228)+(R228*V228)+(U228*V228),"")</f>
      </c>
      <c r="X228" s="100">
        <v>1.556</v>
      </c>
      <c r="Y228" t="s" s="99">
        <f>IF((F228*X228)+(G228*X228)+(H228*X228)+(I228*X228)+(J228*X228)+(K228*X228)+(L228*X228)+(M228*X228)+(N228*X228)+(O228*X228)+(P228*X228)+(Q228*X228)+(R228*X228)+(T228*X228)+(U228*X228),(F228*X228)+(G228*X228)+(H228*X228)+(I228*X228)+(J228*X228)+(K228*X228)+(L228*X228)+(M228*X228)+(N228*X228)+(O228*X228)+(P228*X228)+(S228*X228)+(Q228*X228)+(R228*X228)+(T228*X228)+(U228*X228),"")</f>
      </c>
      <c r="Z228" s="101">
        <v>28.3485714285714</v>
      </c>
      <c r="AA228" s="101">
        <f>SUM(Z228*(F228+(F228*0/100)))+SUM(Z228*(G228+(G228*0/100)))+SUM(Z228*(H228+(H228*0/100)))+SUM(Z228*(I228+(I228*0/100)))+SUM(Z228*(K228+(K228*0/100)))+SUM(Z228*(L228+(L228*0/100)))+SUM(Z228*(M228+(M228*0/100)))+SUM(Z228*(N228+(N228*0/100)))+SUM(Z228*(O228+(O228*0/100)))+SUM(Z228*(P228+(P228*0/100)))+SUM(Z228*U228)+SUM(Z228*(Q228+(Q228*0/100)))+SUM(Z228*(R228+(R228*0/100)))+SUM(Z228*(T228+(T228*0/100)))+SUM(Z228*(S228+(S228*0/100)))+SUM(Z228*(J228+(J228*0/100)))</f>
        <v>0</v>
      </c>
      <c r="AB228" s="102"/>
      <c r="AC228" s="103"/>
      <c r="AD228" s="49"/>
      <c r="AE228" s="50"/>
      <c r="AF228" t="s" s="104">
        <f>IF(SUM(F228:U228)*'Cargoleria'!C135,SUM(F228:U228)*'Cargoleria'!C135,"")</f>
      </c>
      <c r="AG228" t="s" s="104">
        <f>IF(SUM(F228:U228)*'Cargoleria'!D135,SUM(F228:U228)*'Cargoleria'!D135,"")</f>
      </c>
      <c r="AH228" t="s" s="104">
        <f>IF(SUM(F228:U228)*'Cargoleria'!E135,SUM(F228:U228)*'Cargoleria'!E135,"")</f>
      </c>
      <c r="AI228" t="s" s="104">
        <f>IF(SUM(F228:U228)*'Cargoleria'!F135,SUM(F228:U228)*'Cargoleria'!F135,"")</f>
      </c>
      <c r="AJ228" t="s" s="104">
        <f>IF(SUM(F228:U228)*'Cargoleria'!G135,SUM(F228:U228)*'Cargoleria'!G135,"")</f>
      </c>
      <c r="AK228" t="s" s="104">
        <f>IF(SUM(F228:U228)*'Cargoleria'!H135,SUM(F228:U228)*'Cargoleria'!H135,"")</f>
      </c>
      <c r="AL228" t="s" s="104">
        <f>IF(SUM(F228:U228)*'Cargoleria'!I135,SUM(F228:U228)*'Cargoleria'!I135,"")</f>
      </c>
      <c r="AM228" t="s" s="104">
        <f>IF(SUM(F228:U228)*'Cargoleria'!J135,SUM(F228:U228)*'Cargoleria'!J135,"")</f>
      </c>
      <c r="AN228" t="s" s="104">
        <f>IF(SUM(F228:U228)*'Cargoleria'!K135,SUM(F228:U228)*'Cargoleria'!K135,"")</f>
      </c>
      <c r="AO228" t="s" s="104">
        <f>IF(SUM(F228:U228)*'Cargoleria'!L135,SUM(F228:U228)*'Cargoleria'!L135,"")</f>
      </c>
      <c r="AP228" t="s" s="104">
        <f>IF(SUM(F228:U228)*'Cargoleria'!M135,SUM(F228:U228)*'Cargoleria'!M135,"")</f>
      </c>
      <c r="AQ228" t="s" s="104">
        <f>IF(SUM(F228:U228)*'Cargoleria'!N135,SUM(F228:U228)*'Cargoleria'!N135,"")</f>
      </c>
      <c r="AR228" t="s" s="104">
        <f>IF(SUM(F228:U228)*'Cargoleria'!O135,SUM(F228:U228)*'Cargoleria'!O135,"")</f>
      </c>
      <c r="AS228" t="s" s="104">
        <f>IF(SUM(F228:U228)*'Cargoleria'!P135,SUM(F228:U228)*'Cargoleria'!P135,"")</f>
      </c>
      <c r="AT228" t="s" s="104">
        <f>IF(SUM(F228:U228)*'Cargoleria'!Q135,SUM(F228:U228)*'Cargoleria'!Q135,"")</f>
      </c>
      <c r="AU228" s="49"/>
    </row>
    <row r="229" ht="13.65" customHeight="1">
      <c r="A229" t="s" s="83">
        <v>358</v>
      </c>
      <c r="B229" t="s" s="84">
        <v>64</v>
      </c>
      <c r="C229" t="s" s="107">
        <v>71</v>
      </c>
      <c r="D229" s="108"/>
      <c r="E229" t="s" s="87">
        <v>359</v>
      </c>
      <c r="F229" s="88"/>
      <c r="G229" s="110"/>
      <c r="H229" s="90"/>
      <c r="I229" s="91"/>
      <c r="J229" s="111"/>
      <c r="K229" s="92"/>
      <c r="L229" s="93"/>
      <c r="M229" s="97"/>
      <c r="N229" s="112"/>
      <c r="O229" s="94"/>
      <c r="P229" s="113"/>
      <c r="Q229" s="114"/>
      <c r="R229" s="91"/>
      <c r="S229" s="95"/>
      <c r="T229" s="96"/>
      <c r="U229" s="97"/>
      <c r="V229" s="98">
        <v>5</v>
      </c>
      <c r="W229" t="s" s="99">
        <f>IF((F229*V229)+(G229*V229)+(H229*V229)+(I229*V229)+(J229*V229)+(K229*V229)+(L229*V229)+(M229*V229)+(N229*V229)+(O229*V229)+(T229*V229)+(P229*V229)+(Q229*V229)+(R229*V229)+(U229*V229),(F229*V229)+(G229*V229)+(H229*V229)+(I229*V229)+(J229*V229)+(K229*V229)+(L229*V229)+(M229*V229)+(N229*V229)+(O229*V229)+(T229*V229)+(P229*V229)+(Q229*V229)+(R229*V229)+(U229*V229),"")</f>
      </c>
      <c r="X229" s="100">
        <v>2.525</v>
      </c>
      <c r="Y229" t="s" s="99">
        <f>IF((F229*X229)+(G229*X229)+(H229*X229)+(I229*X229)+(J229*X229)+(K229*X229)+(L229*X229)+(M229*X229)+(N229*X229)+(O229*X229)+(P229*X229)+(Q229*X229)+(R229*X229)+(T229*X229)+(U229*X229),(F229*X229)+(G229*X229)+(H229*X229)+(I229*X229)+(J229*X229)+(K229*X229)+(L229*X229)+(M229*X229)+(N229*X229)+(O229*X229)+(P229*X229)+(S229*X229)+(Q229*X229)+(R229*X229)+(T229*X229)+(U229*X229),"")</f>
      </c>
      <c r="Z229" s="101">
        <v>52.7774375510204</v>
      </c>
      <c r="AA229" s="101">
        <f>SUM(Z229*(F229+(F229*0/100)))+SUM(Z229*(G229+(G229*0/100)))+SUM(Z229*(H229+(H229*0/100)))+SUM(Z229*(I229+(I229*0/100)))+SUM(Z229*(K229+(K229*0/100)))+SUM(Z229*(L229+(L229*0/100)))+SUM(Z229*(M229+(M229*0/100)))+SUM(Z229*(N229+(N229*0/100)))+SUM(Z229*(O229+(O229*0/100)))+SUM(Z229*(P229+(P229*0/100)))+SUM(Z229*U229)+SUM(Z229*(Q229+(Q229*0/100)))+SUM(Z229*(R229+(R229*0/100)))+SUM(Z229*(T229+(T229*0/100)))+SUM(Z229*(S229+(S229*0/100)))+SUM(Z229*(J229+(J229*0/100)))</f>
        <v>0</v>
      </c>
      <c r="AB229" s="102"/>
      <c r="AC229" s="103"/>
      <c r="AD229" s="49"/>
      <c r="AE229" s="50"/>
      <c r="AF229" t="s" s="104">
        <f>IF(SUM(F229:U229)*'Cargoleria'!C136,SUM(F229:U229)*'Cargoleria'!C136,"")</f>
      </c>
      <c r="AG229" t="s" s="104">
        <f>IF(SUM(F229:U229)*'Cargoleria'!D136,SUM(F229:U229)*'Cargoleria'!D136,"")</f>
      </c>
      <c r="AH229" t="s" s="104">
        <f>IF(SUM(F229:U229)*'Cargoleria'!E136,SUM(F229:U229)*'Cargoleria'!E136,"")</f>
      </c>
      <c r="AI229" t="s" s="104">
        <f>IF(SUM(F229:U229)*'Cargoleria'!F136,SUM(F229:U229)*'Cargoleria'!F136,"")</f>
      </c>
      <c r="AJ229" t="s" s="104">
        <f>IF(SUM(F229:U229)*'Cargoleria'!G136,SUM(F229:U229)*'Cargoleria'!G136,"")</f>
      </c>
      <c r="AK229" t="s" s="104">
        <f>IF(SUM(F229:U229)*'Cargoleria'!H136,SUM(F229:U229)*'Cargoleria'!H136,"")</f>
      </c>
      <c r="AL229" t="s" s="104">
        <f>IF(SUM(F229:U229)*'Cargoleria'!I136,SUM(F229:U229)*'Cargoleria'!I136,"")</f>
      </c>
      <c r="AM229" t="s" s="104">
        <f>IF(SUM(F229:U229)*'Cargoleria'!J136,SUM(F229:U229)*'Cargoleria'!J136,"")</f>
      </c>
      <c r="AN229" t="s" s="104">
        <f>IF(SUM(F229:U229)*'Cargoleria'!K136,SUM(F229:U229)*'Cargoleria'!K136,"")</f>
      </c>
      <c r="AO229" t="s" s="104">
        <f>IF(SUM(F229:U229)*'Cargoleria'!L136,SUM(F229:U229)*'Cargoleria'!L136,"")</f>
      </c>
      <c r="AP229" t="s" s="104">
        <f>IF(SUM(F229:U229)*'Cargoleria'!M136,SUM(F229:U229)*'Cargoleria'!M136,"")</f>
      </c>
      <c r="AQ229" t="s" s="104">
        <f>IF(SUM(F229:U229)*'Cargoleria'!N136,SUM(F229:U229)*'Cargoleria'!N136,"")</f>
      </c>
      <c r="AR229" t="s" s="104">
        <f>IF(SUM(F229:U229)*'Cargoleria'!O136,SUM(F229:U229)*'Cargoleria'!O136,"")</f>
      </c>
      <c r="AS229" t="s" s="104">
        <f>IF(SUM(F229:U229)*'Cargoleria'!P136,SUM(F229:U229)*'Cargoleria'!P136,"")</f>
      </c>
      <c r="AT229" t="s" s="104">
        <f>IF(SUM(F229:U229)*'Cargoleria'!Q136,SUM(F229:U229)*'Cargoleria'!Q136,"")</f>
      </c>
      <c r="AU229" s="49"/>
    </row>
    <row r="230" ht="13.65" customHeight="1">
      <c r="A230" t="s" s="83">
        <v>360</v>
      </c>
      <c r="B230" t="s" s="106">
        <v>70</v>
      </c>
      <c r="C230" t="s" s="107">
        <v>71</v>
      </c>
      <c r="D230" s="108"/>
      <c r="E230" t="s" s="87">
        <v>105</v>
      </c>
      <c r="F230" s="88"/>
      <c r="G230" s="110"/>
      <c r="H230" s="90"/>
      <c r="I230" s="91"/>
      <c r="J230" s="111"/>
      <c r="K230" s="92"/>
      <c r="L230" s="93"/>
      <c r="M230" s="97"/>
      <c r="N230" s="112"/>
      <c r="O230" s="94"/>
      <c r="P230" s="113"/>
      <c r="Q230" s="114"/>
      <c r="R230" s="91"/>
      <c r="S230" s="95"/>
      <c r="T230" s="96"/>
      <c r="U230" s="97"/>
      <c r="V230" s="98">
        <v>1</v>
      </c>
      <c r="W230" t="s" s="99">
        <f>IF((F230*V230)+(G230*V230)+(H230*V230)+(I230*V230)+(J230*V230)+(K230*V230)+(L230*V230)+(M230*V230)+(N230*V230)+(O230*V230)+(T230*V230)+(P230*V230)+(Q230*V230)+(R230*V230)+(U230*V230),(F230*V230)+(G230*V230)+(H230*V230)+(I230*V230)+(J230*V230)+(K230*V230)+(L230*V230)+(M230*V230)+(N230*V230)+(O230*V230)+(T230*V230)+(P230*V230)+(Q230*V230)+(R230*V230)+(U230*V230),"")</f>
      </c>
      <c r="X230" s="100">
        <v>3</v>
      </c>
      <c r="Y230" t="s" s="99">
        <f>IF((F230*X230)+(G230*X230)+(H230*X230)+(I230*X230)+(J230*X230)+(K230*X230)+(L230*X230)+(M230*X230)+(N230*X230)+(O230*X230)+(P230*X230)+(Q230*X230)+(R230*X230)+(T230*X230)+(U230*X230),(F230*X230)+(G230*X230)+(H230*X230)+(I230*X230)+(J230*X230)+(K230*X230)+(L230*X230)+(M230*X230)+(N230*X230)+(O230*X230)+(P230*X230)+(S230*X230)+(Q230*X230)+(R230*X230)+(T230*X230)+(U230*X230),"")</f>
      </c>
      <c r="Z230" s="101">
        <v>91.4730612244898</v>
      </c>
      <c r="AA230" s="101">
        <f>SUM(Z230*(F230+(F230*0/100)))+SUM(Z230*(G230+(G230*0/100)))+SUM(Z230*(H230+(H230*0/100)))+SUM(Z230*(I230+(I230*0/100)))+SUM(Z230*(K230+(K230*0/100)))+SUM(Z230*(L230+(L230*0/100)))+SUM(Z230*(M230+(M230*0/100)))+SUM(Z230*(N230+(N230*0/100)))+SUM(Z230*(O230+(O230*0/100)))+SUM(Z230*(P230+(P230*0/100)))+SUM(Z230*U230)+SUM(Z230*(Q230+(Q230*0/100)))+SUM(Z230*(R230+(R230*0/100)))+SUM(Z230*(T230+(T230*0/100)))+SUM(Z230*(S230+(S230*0/100)))+SUM(Z230*(J230+(J230*0/100)))</f>
        <v>0</v>
      </c>
      <c r="AB230" s="102"/>
      <c r="AC230" s="103"/>
      <c r="AD230" s="49"/>
      <c r="AE230" s="50"/>
      <c r="AF230" s="98"/>
      <c r="AG230" s="98"/>
      <c r="AH230" s="98"/>
      <c r="AI230" s="98"/>
      <c r="AJ230" s="98"/>
      <c r="AK230" s="98"/>
      <c r="AL230" s="98"/>
      <c r="AM230" s="98"/>
      <c r="AN230" s="98"/>
      <c r="AO230" s="98"/>
      <c r="AP230" s="98"/>
      <c r="AQ230" s="98"/>
      <c r="AR230" s="98"/>
      <c r="AS230" s="98"/>
      <c r="AT230" s="98"/>
      <c r="AU230" s="49"/>
    </row>
    <row r="231" ht="13.65" customHeight="1">
      <c r="A231" t="s" s="83">
        <v>361</v>
      </c>
      <c r="B231" t="s" s="106">
        <v>70</v>
      </c>
      <c r="C231" t="s" s="107">
        <v>71</v>
      </c>
      <c r="D231" s="108"/>
      <c r="E231" t="s" s="87">
        <v>76</v>
      </c>
      <c r="F231" s="88"/>
      <c r="G231" s="110"/>
      <c r="H231" s="90"/>
      <c r="I231" s="91"/>
      <c r="J231" s="111"/>
      <c r="K231" s="92"/>
      <c r="L231" s="93"/>
      <c r="M231" s="97"/>
      <c r="N231" s="112"/>
      <c r="O231" s="94"/>
      <c r="P231" s="113"/>
      <c r="Q231" s="114"/>
      <c r="R231" s="91"/>
      <c r="S231" s="95"/>
      <c r="T231" s="96"/>
      <c r="U231" s="97"/>
      <c r="V231" s="98">
        <v>5</v>
      </c>
      <c r="W231" t="s" s="99">
        <f>IF((F231*V231)+(G231*V231)+(H231*V231)+(I231*V231)+(J231*V231)+(K231*V231)+(L231*V231)+(M231*V231)+(N231*V231)+(O231*V231)+(T231*V231)+(P231*V231)+(Q231*V231)+(R231*V231)+(U231*V231),(F231*V231)+(G231*V231)+(H231*V231)+(I231*V231)+(J231*V231)+(K231*V231)+(L231*V231)+(M231*V231)+(N231*V231)+(O231*V231)+(T231*V231)+(P231*V231)+(Q231*V231)+(R231*V231)+(U231*V231),"")</f>
      </c>
      <c r="X231" s="100">
        <v>1.2</v>
      </c>
      <c r="Y231" t="s" s="99">
        <f>IF((F231*X231)+(G231*X231)+(H231*X231)+(I231*X231)+(J231*X231)+(K231*X231)+(L231*X231)+(M231*X231)+(N231*X231)+(O231*X231)+(P231*X231)+(Q231*X231)+(R231*X231)+(T231*X231)+(U231*X231),(F231*X231)+(G231*X231)+(H231*X231)+(I231*X231)+(J231*X231)+(K231*X231)+(L231*X231)+(M231*X231)+(N231*X231)+(O231*X231)+(P231*X231)+(S231*X231)+(Q231*X231)+(R231*X231)+(T231*X231)+(U231*X231),"")</f>
      </c>
      <c r="Z231" s="101">
        <v>36.3583673469388</v>
      </c>
      <c r="AA231" s="101">
        <f>SUM(Z231*(F231+(F231*0/100)))+SUM(Z231*(G231+(G231*0/100)))+SUM(Z231*(H231+(H231*0/100)))+SUM(Z231*(I231+(I231*0/100)))+SUM(Z231*(K231+(K231*0/100)))+SUM(Z231*(L231+(L231*0/100)))+SUM(Z231*(M231+(M231*0/100)))+SUM(Z231*(N231+(N231*0/100)))+SUM(Z231*(O231+(O231*0/100)))+SUM(Z231*(P231+(P231*0/100)))+SUM(Z231*U231)+SUM(Z231*(Q231+(Q231*0/100)))+SUM(Z231*(R231+(R231*0/100)))+SUM(Z231*(T231+(T231*0/100)))+SUM(Z231*(S231+(S231*0/100)))+SUM(Z231*(J231+(J231*0/100)))</f>
        <v>0</v>
      </c>
      <c r="AB231" s="102"/>
      <c r="AC231" s="103"/>
      <c r="AD231" s="49"/>
      <c r="AE231" s="50"/>
      <c r="AF231" s="98"/>
      <c r="AG231" s="98"/>
      <c r="AH231" s="98"/>
      <c r="AI231" s="98"/>
      <c r="AJ231" s="98"/>
      <c r="AK231" s="98"/>
      <c r="AL231" s="98"/>
      <c r="AM231" s="98"/>
      <c r="AN231" s="98"/>
      <c r="AO231" s="98"/>
      <c r="AP231" s="98"/>
      <c r="AQ231" s="98"/>
      <c r="AR231" s="98"/>
      <c r="AS231" s="98"/>
      <c r="AT231" s="98"/>
      <c r="AU231" s="49"/>
    </row>
    <row r="232" ht="13.65" customHeight="1">
      <c r="A232" t="s" s="83">
        <v>362</v>
      </c>
      <c r="B232" t="s" s="84">
        <v>64</v>
      </c>
      <c r="C232" t="s" s="107">
        <v>71</v>
      </c>
      <c r="D232" s="108"/>
      <c r="E232" t="s" s="87">
        <v>81</v>
      </c>
      <c r="F232" s="88"/>
      <c r="G232" s="110"/>
      <c r="H232" s="90"/>
      <c r="I232" s="91"/>
      <c r="J232" s="111"/>
      <c r="K232" s="92"/>
      <c r="L232" s="93"/>
      <c r="M232" s="97"/>
      <c r="N232" s="112"/>
      <c r="O232" s="94"/>
      <c r="P232" s="113"/>
      <c r="Q232" s="114"/>
      <c r="R232" s="91"/>
      <c r="S232" s="95"/>
      <c r="T232" s="96"/>
      <c r="U232" s="97"/>
      <c r="V232" s="98">
        <v>5</v>
      </c>
      <c r="W232" t="s" s="99">
        <f>IF((F232*V232)+(G232*V232)+(H232*V232)+(I232*V232)+(J232*V232)+(K232*V232)+(L232*V232)+(M232*V232)+(N232*V232)+(O232*V232)+(T232*V232)+(P232*V232)+(Q232*V232)+(R232*V232)+(U232*V232),(F232*V232)+(G232*V232)+(H232*V232)+(I232*V232)+(J232*V232)+(K232*V232)+(L232*V232)+(M232*V232)+(N232*V232)+(O232*V232)+(T232*V232)+(P232*V232)+(Q232*V232)+(R232*V232)+(U232*V232),"")</f>
      </c>
      <c r="X232" s="100">
        <v>4</v>
      </c>
      <c r="Y232" t="s" s="99">
        <f>IF((F232*X232)+(G232*X232)+(H232*X232)+(I232*X232)+(J232*X232)+(K232*X232)+(L232*X232)+(M232*X232)+(N232*X232)+(O232*X232)+(P232*X232)+(Q232*X232)+(R232*X232)+(T232*X232)+(U232*X232),(F232*X232)+(G232*X232)+(H232*X232)+(I232*X232)+(J232*X232)+(K232*X232)+(L232*X232)+(M232*X232)+(N232*X232)+(O232*X232)+(P232*X232)+(S232*X232)+(Q232*X232)+(R232*X232)+(T232*X232)+(U232*X232),"")</f>
      </c>
      <c r="Z232" s="101">
        <v>92.5578231292517</v>
      </c>
      <c r="AA232" s="101">
        <f>SUM(Z232*(F232+(F232*0/100)))+SUM(Z232*(G232+(G232*0/100)))+SUM(Z232*(H232+(H232*0/100)))+SUM(Z232*(I232+(I232*0/100)))+SUM(Z232*(K232+(K232*0/100)))+SUM(Z232*(L232+(L232*0/100)))+SUM(Z232*(M232+(M232*0/100)))+SUM(Z232*(N232+(N232*0/100)))+SUM(Z232*(O232+(O232*0/100)))+SUM(Z232*(P232+(P232*0/100)))+SUM(Z232*U232)+SUM(Z232*(Q232+(Q232*0/100)))+SUM(Z232*(R232+(R232*0/100)))+SUM(Z232*(T232+(T232*0/100)))+SUM(Z232*(S232+(S232*0/100)))+SUM(Z232*(J232+(J232*0/100)))</f>
        <v>0</v>
      </c>
      <c r="AB232" s="102"/>
      <c r="AC232" s="103"/>
      <c r="AD232" s="49"/>
      <c r="AE232" s="50"/>
      <c r="AF232" s="98"/>
      <c r="AG232" s="98"/>
      <c r="AH232" s="98"/>
      <c r="AI232" s="98"/>
      <c r="AJ232" s="98"/>
      <c r="AK232" s="98"/>
      <c r="AL232" s="98"/>
      <c r="AM232" s="98"/>
      <c r="AN232" s="98"/>
      <c r="AO232" s="98"/>
      <c r="AP232" s="98"/>
      <c r="AQ232" s="98"/>
      <c r="AR232" s="98"/>
      <c r="AS232" s="98"/>
      <c r="AT232" s="98"/>
      <c r="AU232" s="49"/>
    </row>
    <row r="233" ht="13.65" customHeight="1">
      <c r="A233" t="s" s="83">
        <v>363</v>
      </c>
      <c r="B233" t="s" s="106">
        <v>70</v>
      </c>
      <c r="C233" t="s" s="107">
        <v>71</v>
      </c>
      <c r="D233" s="108"/>
      <c r="E233" t="s" s="87">
        <v>364</v>
      </c>
      <c r="F233" s="88"/>
      <c r="G233" s="110"/>
      <c r="H233" s="90"/>
      <c r="I233" s="91"/>
      <c r="J233" s="111"/>
      <c r="K233" s="92"/>
      <c r="L233" s="93"/>
      <c r="M233" s="97"/>
      <c r="N233" s="112"/>
      <c r="O233" s="94"/>
      <c r="P233" s="113"/>
      <c r="Q233" s="114"/>
      <c r="R233" s="91"/>
      <c r="S233" s="95"/>
      <c r="T233" s="96"/>
      <c r="U233" s="97"/>
      <c r="V233" s="98">
        <v>53</v>
      </c>
      <c r="W233" t="s" s="99">
        <f>IF((F233*V233)+(G233*V233)+(H233*V233)+(I233*V233)+(J233*V233)+(K233*V233)+(L233*V233)+(M233*V233)+(N233*V233)+(O233*V233)+(T233*V233)+(P233*V233)+(Q233*V233)+(R233*V233)+(U233*V233),(F233*V233)+(G233*V233)+(H233*V233)+(I233*V233)+(J233*V233)+(K233*V233)+(L233*V233)+(M233*V233)+(N233*V233)+(O233*V233)+(T233*V233)+(P233*V233)+(Q233*V233)+(R233*V233)+(U233*V233),"")</f>
      </c>
      <c r="X233" s="100">
        <v>24.541</v>
      </c>
      <c r="Y233" t="s" s="99">
        <f>IF((F233*X233)+(G233*X233)+(H233*X233)+(I233*X233)+(J233*X233)+(K233*X233)+(L233*X233)+(M233*X233)+(N233*X233)+(O233*X233)+(P233*X233)+(Q233*X233)+(R233*X233)+(T233*X233)+(U233*X233),(F233*X233)+(G233*X233)+(H233*X233)+(I233*X233)+(J233*X233)+(K233*X233)+(L233*X233)+(M233*X233)+(N233*X233)+(O233*X233)+(P233*X233)+(S233*X233)+(Q233*X233)+(R233*X233)+(T233*X233)+(U233*X233),"")</f>
      </c>
      <c r="Z233" s="101">
        <v>812.134675918367</v>
      </c>
      <c r="AA233" s="101">
        <f>SUM(Z233*(F233+(F233*0/100)))+SUM(Z233*(G233+(G233*0/100)))+SUM(Z233*(H233+(H233*0/100)))+SUM(Z233*(I233+(I233*0/100)))+SUM(Z233*(K233+(K233*0/100)))+SUM(Z233*(L233+(L233*0/100)))+SUM(Z233*(M233+(M233*0/100)))+SUM(Z233*(N233+(N233*0/100)))+SUM(Z233*(O233+(O233*0/100)))+SUM(Z233*(P233+(P233*0/100)))+SUM(Z233*U233)+SUM(Z233*(Q233+(Q233*0/100)))+SUM(Z233*(R233+(R233*0/100)))+SUM(Z233*(T233+(T233*0/100)))+SUM(Z233*(S233+(S233*0/100)))+SUM(Z233*(J233+(J233*0/100)))</f>
        <v>0</v>
      </c>
      <c r="AB233" s="102"/>
      <c r="AC233" s="103"/>
      <c r="AD233" s="49"/>
      <c r="AE233" s="50"/>
      <c r="AF233" t="s" s="104">
        <f>IF(SUM(F233:U233)*'Cargoleria'!C138,SUM(F233:U233)*'Cargoleria'!C138,"")</f>
      </c>
      <c r="AG233" t="s" s="104">
        <f>IF(SUM(F233:U233)*'Cargoleria'!D138,SUM(F233:U233)*'Cargoleria'!D138,"")</f>
      </c>
      <c r="AH233" t="s" s="104">
        <f>IF(SUM(F233:U233)*'Cargoleria'!E138,SUM(F233:U233)*'Cargoleria'!E138,"")</f>
      </c>
      <c r="AI233" t="s" s="104">
        <f>IF(SUM(F233:U233)*'Cargoleria'!F138,SUM(F233:U233)*'Cargoleria'!F138,"")</f>
      </c>
      <c r="AJ233" t="s" s="104">
        <f>IF(SUM(F233:U233)*'Cargoleria'!G138,SUM(F233:U233)*'Cargoleria'!G138,"")</f>
      </c>
      <c r="AK233" t="s" s="104">
        <f>IF(SUM(F233:U233)*'Cargoleria'!H138,SUM(F233:U233)*'Cargoleria'!H138,"")</f>
      </c>
      <c r="AL233" t="s" s="104">
        <f>IF(SUM(F233:U233)*'Cargoleria'!I138,SUM(F233:U233)*'Cargoleria'!I138,"")</f>
      </c>
      <c r="AM233" t="s" s="104">
        <f>IF(SUM(F233:U233)*'Cargoleria'!J138,SUM(F233:U233)*'Cargoleria'!J138,"")</f>
      </c>
      <c r="AN233" t="s" s="104">
        <f>IF(SUM(F233:U233)*'Cargoleria'!K138,SUM(F233:U233)*'Cargoleria'!K138,"")</f>
      </c>
      <c r="AO233" t="s" s="104">
        <f>IF(SUM(F233:U233)*'Cargoleria'!L138,SUM(F233:U233)*'Cargoleria'!L138,"")</f>
      </c>
      <c r="AP233" t="s" s="104">
        <f>IF(SUM(F233:U233)*'Cargoleria'!M138,SUM(F233:U233)*'Cargoleria'!M138,"")</f>
      </c>
      <c r="AQ233" t="s" s="104">
        <f>IF(SUM(F233:U233)*'Cargoleria'!N138,SUM(F233:U233)*'Cargoleria'!N138,"")</f>
      </c>
      <c r="AR233" t="s" s="104">
        <f>IF(SUM(F233:U233)*'Cargoleria'!O138,SUM(F233:U233)*'Cargoleria'!O138,"")</f>
      </c>
      <c r="AS233" t="s" s="104">
        <f>IF(SUM(F233:U233)*'Cargoleria'!P138,SUM(F233:U233)*'Cargoleria'!P138,"")</f>
      </c>
      <c r="AT233" t="s" s="104">
        <f>IF(SUM(F233:U233)*'Cargoleria'!Q138,SUM(F233:U233)*'Cargoleria'!Q138,"")</f>
      </c>
      <c r="AU233" s="49"/>
    </row>
    <row r="234" ht="18" customHeight="1">
      <c r="A234" t="s" s="76">
        <v>365</v>
      </c>
      <c r="B234" s="77"/>
      <c r="C234" s="77"/>
      <c r="D234" s="78"/>
      <c r="E234" s="78"/>
      <c r="F234" s="78"/>
      <c r="G234" s="78"/>
      <c r="H234" s="78"/>
      <c r="I234" s="78"/>
      <c r="J234" s="78"/>
      <c r="K234" s="78"/>
      <c r="L234" s="78"/>
      <c r="M234" s="78"/>
      <c r="N234" s="78"/>
      <c r="O234" s="78"/>
      <c r="P234" s="78"/>
      <c r="Q234" s="78"/>
      <c r="R234" s="78"/>
      <c r="S234" s="78"/>
      <c r="T234" s="78"/>
      <c r="U234" s="78"/>
      <c r="V234" s="79"/>
      <c r="W234" s="79"/>
      <c r="X234" s="80"/>
      <c r="Y234" s="78"/>
      <c r="Z234" s="78"/>
      <c r="AA234" s="78"/>
      <c r="AB234" s="81"/>
      <c r="AC234" s="81"/>
      <c r="AD234" s="53"/>
      <c r="AE234" s="50"/>
      <c r="AF234" t="s" s="82">
        <v>48</v>
      </c>
      <c r="AG234" t="s" s="82">
        <v>49</v>
      </c>
      <c r="AH234" t="s" s="82">
        <v>50</v>
      </c>
      <c r="AI234" t="s" s="82">
        <v>51</v>
      </c>
      <c r="AJ234" t="s" s="82">
        <v>52</v>
      </c>
      <c r="AK234" t="s" s="82">
        <v>53</v>
      </c>
      <c r="AL234" t="s" s="82">
        <v>54</v>
      </c>
      <c r="AM234" t="s" s="82">
        <v>55</v>
      </c>
      <c r="AN234" t="s" s="82">
        <v>56</v>
      </c>
      <c r="AO234" t="s" s="82">
        <v>57</v>
      </c>
      <c r="AP234" t="s" s="82">
        <v>58</v>
      </c>
      <c r="AQ234" t="s" s="82">
        <v>59</v>
      </c>
      <c r="AR234" t="s" s="82">
        <v>60</v>
      </c>
      <c r="AS234" t="s" s="82">
        <v>61</v>
      </c>
      <c r="AT234" t="s" s="82">
        <v>62</v>
      </c>
      <c r="AU234" s="49"/>
    </row>
    <row r="235" ht="13.65" customHeight="1">
      <c r="A235" t="s" s="134">
        <v>366</v>
      </c>
      <c r="B235" s="135"/>
      <c r="C235" t="s" s="107">
        <v>71</v>
      </c>
      <c r="D235" s="136"/>
      <c r="E235" t="s" s="137">
        <v>367</v>
      </c>
      <c r="F235" s="88"/>
      <c r="G235" s="110"/>
      <c r="H235" s="90"/>
      <c r="I235" s="91"/>
      <c r="J235" s="111"/>
      <c r="K235" s="92"/>
      <c r="L235" s="93"/>
      <c r="M235" s="97"/>
      <c r="N235" s="112"/>
      <c r="O235" s="94"/>
      <c r="P235" s="113"/>
      <c r="Q235" s="114"/>
      <c r="R235" s="91"/>
      <c r="S235" s="95"/>
      <c r="T235" s="96"/>
      <c r="U235" s="97"/>
      <c r="V235" s="98">
        <v>100</v>
      </c>
      <c r="W235" t="s" s="99">
        <f>IF((F235*V235)+(G235*V235)+(H235*V235)+(I235*V235)+(J235*V235)+(K235*V235)+(L235*V235)+(M235*V235)+(N235*V235)+(O235*V235)+(T235*V235)+(P235*V235)+(Q235*V235)+(R235*V235)+(U235*V235),(F235*V235)+(G235*V235)+(H235*V235)+(I235*V235)+(J235*V235)+(K235*V235)+(L235*V235)+(M235*V235)+(N235*V235)+(O235*V235)+(T235*V235)+(P235*V235)+(Q235*V235)+(R235*V235)+(U235*V235),"")</f>
      </c>
      <c r="X235" s="100">
        <v>21.45</v>
      </c>
      <c r="Y235" t="s" s="99">
        <f>IF((F235*X235)+(G235*X235)+(H235*X235)+(I235*X235)+(J235*X235)+(K235*X235)+(L235*X235)+(M235*X235)+(N235*X235)+(O235*X235)+(P235*X235)+(Q235*X235)+(R235*X235)+(T235*X235)+(U235*X235),(F235*X235)+(G235*X235)+(H235*X235)+(I235*X235)+(J235*X235)+(K235*X235)+(L235*X235)+(M235*X235)+(N235*X235)+(O235*X235)+(P235*X235)+(S235*X235)+(Q235*X235)+(R235*X235)+(T235*X235)+(U235*X235),"")</f>
      </c>
      <c r="Z235" s="101">
        <v>429.837367346939</v>
      </c>
      <c r="AA235" s="101">
        <f>SUM(Z235*(F235+(F235*0/100)))+SUM(Z235*(G235+(G235*0/100)))+SUM(Z235*(H235+(H235*0/100)))+SUM(Z235*(I235+(I235*0/100)))+SUM(Z235*(K235+(K235*0/100)))+SUM(Z235*(L235+(L235*0/100)))+SUM(Z235*(M235+(M235*0/100)))+SUM(Z235*(N235+(N235*0/100)))+SUM(Z235*(O235+(O235*0/100)))+SUM(Z235*(P235+(P235*0/100)))+SUM(Z235*U235)+SUM(Z235*(Q235+(Q235*0/100)))+SUM(Z235*(R235+(R235*0/100)))+SUM(Z235*(T235+(T235*0/100)))+SUM(Z235*(S235+(S235*0/100)))+SUM(Z235*(J235+(J235*0/100)))</f>
        <v>0</v>
      </c>
      <c r="AB235" s="102"/>
      <c r="AC235" s="103"/>
      <c r="AD235" s="49"/>
      <c r="AE235" s="50"/>
      <c r="AF235" t="s" s="104">
        <f>IF(SUM(F235:U235)*'Cargoleria'!C141,SUM(F235:U235)*'Cargoleria'!C141,"")</f>
      </c>
      <c r="AG235" t="s" s="104">
        <f>IF(SUM(F235:U235)*'Cargoleria'!D141,SUM(F235:U235)*'Cargoleria'!D141,"")</f>
      </c>
      <c r="AH235" t="s" s="104">
        <f>IF(SUM(F235:U235)*'Cargoleria'!E141,SUM(F235:U235)*'Cargoleria'!E141,"")</f>
      </c>
      <c r="AI235" t="s" s="104">
        <f>IF(SUM(F235:U235)*'Cargoleria'!F141,SUM(F235:U235)*'Cargoleria'!F141,"")</f>
      </c>
      <c r="AJ235" t="s" s="104">
        <f>IF(SUM(F235:U235)*'Cargoleria'!G141,SUM(F235:U235)*'Cargoleria'!G141,"")</f>
      </c>
      <c r="AK235" t="s" s="104">
        <f>IF(SUM(F235:U235)*'Cargoleria'!H141,SUM(F235:U235)*'Cargoleria'!H141,"")</f>
      </c>
      <c r="AL235" t="s" s="104">
        <f>IF(SUM(F235:U235)*'Cargoleria'!I141,SUM(F235:U235)*'Cargoleria'!I141,"")</f>
      </c>
      <c r="AM235" t="s" s="104">
        <f>IF(SUM(F235:U235)*'Cargoleria'!J141,SUM(F235:U235)*'Cargoleria'!J141,"")</f>
      </c>
      <c r="AN235" t="s" s="104">
        <f>IF(SUM(F235:U235)*'Cargoleria'!K141,SUM(F235:U235)*'Cargoleria'!K141,"")</f>
      </c>
      <c r="AO235" t="s" s="104">
        <f>IF(SUM(F235:U235)*'Cargoleria'!L141,SUM(F235:U235)*'Cargoleria'!L141,"")</f>
      </c>
      <c r="AP235" t="s" s="104">
        <f>IF(SUM(F235:U235)*'Cargoleria'!M141,SUM(F235:U235)*'Cargoleria'!M141,"")</f>
      </c>
      <c r="AQ235" t="s" s="104">
        <f>IF(SUM(F235:U235)*'Cargoleria'!N141,SUM(F235:U235)*'Cargoleria'!N141,"")</f>
      </c>
      <c r="AR235" t="s" s="104">
        <f>IF(SUM(F235:U235)*'Cargoleria'!O141,SUM(F235:U235)*'Cargoleria'!O141,"")</f>
      </c>
      <c r="AS235" t="s" s="104">
        <f>IF(SUM(F235:U235)*'Cargoleria'!P141,SUM(F235:U235)*'Cargoleria'!P141,"")</f>
      </c>
      <c r="AT235" t="s" s="104">
        <f>IF(SUM(F235:U235)*'Cargoleria'!Q141,SUM(F235:U235)*'Cargoleria'!Q141,"")</f>
      </c>
      <c r="AU235" s="49"/>
    </row>
    <row r="236" ht="13.65" customHeight="1">
      <c r="A236" t="s" s="134">
        <v>368</v>
      </c>
      <c r="B236" s="135"/>
      <c r="C236" t="s" s="107">
        <v>71</v>
      </c>
      <c r="D236" s="136"/>
      <c r="E236" t="s" s="137">
        <v>369</v>
      </c>
      <c r="F236" s="88"/>
      <c r="G236" s="110"/>
      <c r="H236" s="90"/>
      <c r="I236" s="91"/>
      <c r="J236" s="111"/>
      <c r="K236" s="92"/>
      <c r="L236" s="93"/>
      <c r="M236" s="97"/>
      <c r="N236" s="112"/>
      <c r="O236" s="94"/>
      <c r="P236" s="113"/>
      <c r="Q236" s="114"/>
      <c r="R236" s="91"/>
      <c r="S236" s="95"/>
      <c r="T236" s="96"/>
      <c r="U236" s="97"/>
      <c r="V236" s="98">
        <v>100</v>
      </c>
      <c r="W236" t="s" s="99">
        <f>IF((F236*V236)+(G236*V236)+(H236*V236)+(I236*V236)+(J236*V236)+(K236*V236)+(L236*V236)+(M236*V236)+(N236*V236)+(O236*V236)+(T236*V236)+(P236*V236)+(Q236*V236)+(R236*V236)+(U236*V236),(F236*V236)+(G236*V236)+(H236*V236)+(I236*V236)+(J236*V236)+(K236*V236)+(L236*V236)+(M236*V236)+(N236*V236)+(O236*V236)+(T236*V236)+(P236*V236)+(Q236*V236)+(R236*V236)+(U236*V236),"")</f>
      </c>
      <c r="X236" s="100">
        <v>16.2</v>
      </c>
      <c r="Y236" t="s" s="99">
        <f>IF((F236*X236)+(G236*X236)+(H236*X236)+(I236*X236)+(J236*X236)+(K236*X236)+(L236*X236)+(M236*X236)+(N236*X236)+(O236*X236)+(P236*X236)+(Q236*X236)+(R236*X236)+(T236*X236)+(U236*X236),(F236*X236)+(G236*X236)+(H236*X236)+(I236*X236)+(J236*X236)+(K236*X236)+(L236*X236)+(M236*X236)+(N236*X236)+(O236*X236)+(P236*X236)+(S236*X236)+(Q236*X236)+(R236*X236)+(T236*X236)+(U236*X236),"")</f>
      </c>
      <c r="Z236" s="101">
        <v>331.249753061224</v>
      </c>
      <c r="AA236" s="101">
        <f>SUM(Z236*(F236+(F236*0/100)))+SUM(Z236*(G236+(G236*0/100)))+SUM(Z236*(H236+(H236*0/100)))+SUM(Z236*(I236+(I236*0/100)))+SUM(Z236*(K236+(K236*0/100)))+SUM(Z236*(L236+(L236*0/100)))+SUM(Z236*(M236+(M236*0/100)))+SUM(Z236*(N236+(N236*0/100)))+SUM(Z236*(O236+(O236*0/100)))+SUM(Z236*(P236+(P236*0/100)))+SUM(Z236*U236)+SUM(Z236*(Q236+(Q236*0/100)))+SUM(Z236*(R236+(R236*0/100)))+SUM(Z236*(T236+(T236*0/100)))+SUM(Z236*(S236+(S236*0/100)))+SUM(Z236*(J236+(J236*0/100)))</f>
        <v>0</v>
      </c>
      <c r="AB236" s="102"/>
      <c r="AC236" s="103"/>
      <c r="AD236" s="49"/>
      <c r="AE236" s="50"/>
      <c r="AF236" t="s" s="104">
        <f>IF(SUM(F236:U236)*'Cargoleria'!C142,SUM(F236:U236)*'Cargoleria'!C142,"")</f>
      </c>
      <c r="AG236" t="s" s="104">
        <f>IF(SUM(F236:U236)*'Cargoleria'!D142,SUM(F236:U236)*'Cargoleria'!D142,"")</f>
      </c>
      <c r="AH236" t="s" s="104">
        <f>IF(SUM(F236:U236)*'Cargoleria'!E142,SUM(F236:U236)*'Cargoleria'!E142,"")</f>
      </c>
      <c r="AI236" t="s" s="104">
        <f>IF(SUM(F236:U236)*'Cargoleria'!F142,SUM(F236:U236)*'Cargoleria'!F142,"")</f>
      </c>
      <c r="AJ236" t="s" s="104">
        <f>IF(SUM(F236:U236)*'Cargoleria'!G142,SUM(F236:U236)*'Cargoleria'!G142,"")</f>
      </c>
      <c r="AK236" t="s" s="104">
        <f>IF(SUM(F236:U236)*'Cargoleria'!H142,SUM(F236:U236)*'Cargoleria'!H142,"")</f>
      </c>
      <c r="AL236" t="s" s="104">
        <f>IF(SUM(F236:U236)*'Cargoleria'!I142,SUM(F236:U236)*'Cargoleria'!I142,"")</f>
      </c>
      <c r="AM236" t="s" s="104">
        <f>IF(SUM(F236:U236)*'Cargoleria'!J142,SUM(F236:U236)*'Cargoleria'!J142,"")</f>
      </c>
      <c r="AN236" t="s" s="104">
        <f>IF(SUM(F236:U236)*'Cargoleria'!K142,SUM(F236:U236)*'Cargoleria'!K142,"")</f>
      </c>
      <c r="AO236" t="s" s="104">
        <f>IF(SUM(F236:U236)*'Cargoleria'!L142,SUM(F236:U236)*'Cargoleria'!L142,"")</f>
      </c>
      <c r="AP236" t="s" s="104">
        <f>IF(SUM(F236:U236)*'Cargoleria'!M142,SUM(F236:U236)*'Cargoleria'!M142,"")</f>
      </c>
      <c r="AQ236" t="s" s="104">
        <f>IF(SUM(F236:U236)*'Cargoleria'!N142,SUM(F236:U236)*'Cargoleria'!N142,"")</f>
      </c>
      <c r="AR236" t="s" s="104">
        <f>IF(SUM(F236:U236)*'Cargoleria'!O142,SUM(F236:U236)*'Cargoleria'!O142,"")</f>
      </c>
      <c r="AS236" t="s" s="104">
        <f>IF(SUM(F236:U236)*'Cargoleria'!P142,SUM(F236:U236)*'Cargoleria'!P142,"")</f>
      </c>
      <c r="AT236" t="s" s="104">
        <f>IF(SUM(F236:U236)*'Cargoleria'!Q142,SUM(F236:U236)*'Cargoleria'!Q142,"")</f>
      </c>
      <c r="AU236" s="49"/>
    </row>
    <row r="237" ht="13.65" customHeight="1">
      <c r="A237" t="s" s="134">
        <v>370</v>
      </c>
      <c r="B237" s="135"/>
      <c r="C237" t="s" s="107">
        <v>71</v>
      </c>
      <c r="D237" s="136"/>
      <c r="E237" t="s" s="137">
        <v>371</v>
      </c>
      <c r="F237" s="88"/>
      <c r="G237" s="110"/>
      <c r="H237" s="90"/>
      <c r="I237" s="91"/>
      <c r="J237" s="111"/>
      <c r="K237" s="92"/>
      <c r="L237" s="93"/>
      <c r="M237" s="97"/>
      <c r="N237" s="112"/>
      <c r="O237" s="94"/>
      <c r="P237" s="113"/>
      <c r="Q237" s="114"/>
      <c r="R237" s="91"/>
      <c r="S237" s="95"/>
      <c r="T237" s="96"/>
      <c r="U237" s="97"/>
      <c r="V237" s="98">
        <v>100</v>
      </c>
      <c r="W237" t="s" s="99">
        <f>IF((F237*V237)+(G237*V237)+(H237*V237)+(I237*V237)+(J237*V237)+(K237*V237)+(L237*V237)+(M237*V237)+(N237*V237)+(O237*V237)+(T237*V237)+(P237*V237)+(Q237*V237)+(R237*V237)+(U237*V237),(F237*V237)+(G237*V237)+(H237*V237)+(I237*V237)+(J237*V237)+(K237*V237)+(L237*V237)+(M237*V237)+(N237*V237)+(O237*V237)+(T237*V237)+(P237*V237)+(Q237*V237)+(R237*V237)+(U237*V237),"")</f>
      </c>
      <c r="X237" s="100">
        <v>13.598</v>
      </c>
      <c r="Y237" t="s" s="99">
        <f>IF((F237*X237)+(G237*X237)+(H237*X237)+(I237*X237)+(J237*X237)+(K237*X237)+(L237*X237)+(M237*X237)+(N237*X237)+(O237*X237)+(P237*X237)+(Q237*X237)+(R237*X237)+(T237*X237)+(U237*X237),(F237*X237)+(G237*X237)+(H237*X237)+(I237*X237)+(J237*X237)+(K237*X237)+(L237*X237)+(M237*X237)+(N237*X237)+(O237*X237)+(P237*X237)+(S237*X237)+(Q237*X237)+(R237*X237)+(T237*X237)+(U237*X237),"")</f>
      </c>
      <c r="Z237" s="101">
        <v>272.212895510204</v>
      </c>
      <c r="AA237" s="101">
        <f>SUM(Z237*(F237+(F237*0/100)))+SUM(Z237*(G237+(G237*0/100)))+SUM(Z237*(H237+(H237*0/100)))+SUM(Z237*(I237+(I237*0/100)))+SUM(Z237*(K237+(K237*0/100)))+SUM(Z237*(L237+(L237*0/100)))+SUM(Z237*(M237+(M237*0/100)))+SUM(Z237*(N237+(N237*0/100)))+SUM(Z237*(O237+(O237*0/100)))+SUM(Z237*(P237+(P237*0/100)))+SUM(Z237*U237)+SUM(Z237*(Q237+(Q237*0/100)))+SUM(Z237*(R237+(R237*0/100)))+SUM(Z237*(T237+(T237*0/100)))+SUM(Z237*(S237+(S237*0/100)))+SUM(Z237*(J237+(J237*0/100)))</f>
        <v>0</v>
      </c>
      <c r="AB237" s="102"/>
      <c r="AC237" s="103"/>
      <c r="AD237" s="49"/>
      <c r="AE237" s="50"/>
      <c r="AF237" t="s" s="104">
        <f>IF(SUM(F237:U237)*'Cargoleria'!C143,SUM(F237:U237)*'Cargoleria'!C143,"")</f>
      </c>
      <c r="AG237" t="s" s="104">
        <f>IF(SUM(F237:U237)*'Cargoleria'!D143,SUM(F237:U237)*'Cargoleria'!D143,"")</f>
      </c>
      <c r="AH237" t="s" s="104">
        <f>IF(SUM(F237:U237)*'Cargoleria'!E143,SUM(F237:U237)*'Cargoleria'!E143,"")</f>
      </c>
      <c r="AI237" t="s" s="104">
        <f>IF(SUM(F237:U237)*'Cargoleria'!F143,SUM(F237:U237)*'Cargoleria'!F143,"")</f>
      </c>
      <c r="AJ237" t="s" s="104">
        <f>IF(SUM(F237:U237)*'Cargoleria'!G143,SUM(F237:U237)*'Cargoleria'!G143,"")</f>
      </c>
      <c r="AK237" t="s" s="104">
        <f>IF(SUM(F237:U237)*'Cargoleria'!H143,SUM(F237:U237)*'Cargoleria'!H143,"")</f>
      </c>
      <c r="AL237" t="s" s="104">
        <f>IF(SUM(F237:U237)*'Cargoleria'!I143,SUM(F237:U237)*'Cargoleria'!I143,"")</f>
      </c>
      <c r="AM237" t="s" s="104">
        <f>IF(SUM(F237:U237)*'Cargoleria'!J143,SUM(F237:U237)*'Cargoleria'!J143,"")</f>
      </c>
      <c r="AN237" t="s" s="104">
        <f>IF(SUM(F237:U237)*'Cargoleria'!K143,SUM(F237:U237)*'Cargoleria'!K143,"")</f>
      </c>
      <c r="AO237" t="s" s="104">
        <f>IF(SUM(F237:U237)*'Cargoleria'!L143,SUM(F237:U237)*'Cargoleria'!L143,"")</f>
      </c>
      <c r="AP237" t="s" s="104">
        <f>IF(SUM(F237:U237)*'Cargoleria'!M143,SUM(F237:U237)*'Cargoleria'!M143,"")</f>
      </c>
      <c r="AQ237" t="s" s="104">
        <f>IF(SUM(F237:U237)*'Cargoleria'!N143,SUM(F237:U237)*'Cargoleria'!N143,"")</f>
      </c>
      <c r="AR237" t="s" s="104">
        <f>IF(SUM(F237:U237)*'Cargoleria'!O143,SUM(F237:U237)*'Cargoleria'!O143,"")</f>
      </c>
      <c r="AS237" t="s" s="104">
        <f>IF(SUM(F237:U237)*'Cargoleria'!P143,SUM(F237:U237)*'Cargoleria'!P143,"")</f>
      </c>
      <c r="AT237" t="s" s="104">
        <f>IF(SUM(F237:U237)*'Cargoleria'!Q143,SUM(F237:U237)*'Cargoleria'!Q143,"")</f>
      </c>
      <c r="AU237" s="49"/>
    </row>
    <row r="238" ht="13.65" customHeight="1">
      <c r="A238" t="s" s="134">
        <v>372</v>
      </c>
      <c r="B238" s="135"/>
      <c r="C238" t="s" s="107">
        <v>71</v>
      </c>
      <c r="D238" s="136"/>
      <c r="E238" t="s" s="137">
        <v>373</v>
      </c>
      <c r="F238" s="88"/>
      <c r="G238" s="110"/>
      <c r="H238" s="90"/>
      <c r="I238" s="91"/>
      <c r="J238" s="111"/>
      <c r="K238" s="92"/>
      <c r="L238" s="93"/>
      <c r="M238" s="97"/>
      <c r="N238" s="112"/>
      <c r="O238" s="94"/>
      <c r="P238" s="113"/>
      <c r="Q238" s="114"/>
      <c r="R238" s="91"/>
      <c r="S238" s="95"/>
      <c r="T238" s="96"/>
      <c r="U238" s="97"/>
      <c r="V238" s="98">
        <v>30</v>
      </c>
      <c r="W238" t="s" s="99">
        <f>IF((F238*V238)+(G238*V238)+(H238*V238)+(I238*V238)+(J238*V238)+(K238*V238)+(L238*V238)+(M238*V238)+(N238*V238)+(O238*V238)+(T238*V238)+(P238*V238)+(Q238*V238)+(R238*V238)+(U238*V238),(F238*V238)+(G238*V238)+(H238*V238)+(I238*V238)+(J238*V238)+(K238*V238)+(L238*V238)+(M238*V238)+(N238*V238)+(O238*V238)+(T238*V238)+(P238*V238)+(Q238*V238)+(R238*V238)+(U238*V238),"")</f>
      </c>
      <c r="X238" s="100">
        <v>4.2</v>
      </c>
      <c r="Y238" t="s" s="99">
        <f>IF((F238*X238)+(G238*X238)+(H238*X238)+(I238*X238)+(J238*X238)+(K238*X238)+(L238*X238)+(M238*X238)+(N238*X238)+(O238*X238)+(P238*X238)+(Q238*X238)+(R238*X238)+(T238*X238)+(U238*X238),(F238*X238)+(G238*X238)+(H238*X238)+(I238*X238)+(J238*X238)+(K238*X238)+(L238*X238)+(M238*X238)+(N238*X238)+(O238*X238)+(P238*X238)+(S238*X238)+(Q238*X238)+(R238*X238)+(T238*X238)+(U238*X238),"")</f>
      </c>
      <c r="Z238" s="101">
        <v>98.14405714285721</v>
      </c>
      <c r="AA238" s="101">
        <f>SUM(Z238*(F238+(F238*0/100)))+SUM(Z238*(G238+(G238*0/100)))+SUM(Z238*(H238+(H238*0/100)))+SUM(Z238*(I238+(I238*0/100)))+SUM(Z238*(K238+(K238*0/100)))+SUM(Z238*(L238+(L238*0/100)))+SUM(Z238*(M238+(M238*0/100)))+SUM(Z238*(N238+(N238*0/100)))+SUM(Z238*(O238+(O238*0/100)))+SUM(Z238*(P238+(P238*0/100)))+SUM(Z238*U238)+SUM(Z238*(Q238+(Q238*0/100)))+SUM(Z238*(R238+(R238*0/100)))+SUM(Z238*(T238+(T238*0/100)))+SUM(Z238*(S238+(S238*0/100)))+SUM(Z238*(J238+(J238*0/100)))</f>
        <v>0</v>
      </c>
      <c r="AB238" s="102"/>
      <c r="AC238" s="103"/>
      <c r="AD238" s="49"/>
      <c r="AE238" s="50"/>
      <c r="AF238" t="s" s="104">
        <f>IF(SUM(F238:U238)*'Cargoleria'!C144,SUM(F238:U238)*'Cargoleria'!C144,"")</f>
      </c>
      <c r="AG238" t="s" s="104">
        <f>IF(SUM(F238:U238)*'Cargoleria'!D144,SUM(F238:U238)*'Cargoleria'!D144,"")</f>
      </c>
      <c r="AH238" t="s" s="104">
        <f>IF(SUM(F238:U238)*'Cargoleria'!E144,SUM(F238:U238)*'Cargoleria'!E144,"")</f>
      </c>
      <c r="AI238" t="s" s="104">
        <f>IF(SUM(F238:U238)*'Cargoleria'!F144,SUM(F238:U238)*'Cargoleria'!F144,"")</f>
      </c>
      <c r="AJ238" t="s" s="104">
        <f>IF(SUM(F238:U238)*'Cargoleria'!G144,SUM(F238:U238)*'Cargoleria'!G144,"")</f>
      </c>
      <c r="AK238" t="s" s="104">
        <f>IF(SUM(F238:U238)*'Cargoleria'!H144,SUM(F238:U238)*'Cargoleria'!H144,"")</f>
      </c>
      <c r="AL238" t="s" s="104">
        <f>IF(SUM(F238:U238)*'Cargoleria'!I144,SUM(F238:U238)*'Cargoleria'!I144,"")</f>
      </c>
      <c r="AM238" t="s" s="104">
        <f>IF(SUM(F238:U238)*'Cargoleria'!J144,SUM(F238:U238)*'Cargoleria'!J144,"")</f>
      </c>
      <c r="AN238" t="s" s="104">
        <f>IF(SUM(F238:U238)*'Cargoleria'!K144,SUM(F238:U238)*'Cargoleria'!K144,"")</f>
      </c>
      <c r="AO238" t="s" s="104">
        <f>IF(SUM(F238:U238)*'Cargoleria'!L144,SUM(F238:U238)*'Cargoleria'!L144,"")</f>
      </c>
      <c r="AP238" t="s" s="104">
        <f>IF(SUM(F238:U238)*'Cargoleria'!M144,SUM(F238:U238)*'Cargoleria'!M144,"")</f>
      </c>
      <c r="AQ238" t="s" s="104">
        <f>IF(SUM(F238:U238)*'Cargoleria'!N144,SUM(F238:U238)*'Cargoleria'!N144,"")</f>
      </c>
      <c r="AR238" t="s" s="104">
        <f>IF(SUM(F238:U238)*'Cargoleria'!O144,SUM(F238:U238)*'Cargoleria'!O144,"")</f>
      </c>
      <c r="AS238" t="s" s="104">
        <f>IF(SUM(F238:U238)*'Cargoleria'!P144,SUM(F238:U238)*'Cargoleria'!P144,"")</f>
      </c>
      <c r="AT238" t="s" s="104">
        <f>IF(SUM(F238:U238)*'Cargoleria'!Q144,SUM(F238:U238)*'Cargoleria'!Q144,"")</f>
      </c>
      <c r="AU238" s="49"/>
    </row>
    <row r="239" ht="13.65" customHeight="1">
      <c r="A239" t="s" s="134">
        <v>374</v>
      </c>
      <c r="B239" s="135"/>
      <c r="C239" t="s" s="107">
        <v>71</v>
      </c>
      <c r="D239" s="136"/>
      <c r="E239" t="s" s="137">
        <v>375</v>
      </c>
      <c r="F239" s="88"/>
      <c r="G239" s="110"/>
      <c r="H239" s="90"/>
      <c r="I239" s="91"/>
      <c r="J239" s="111"/>
      <c r="K239" s="92"/>
      <c r="L239" s="93"/>
      <c r="M239" s="97"/>
      <c r="N239" s="112"/>
      <c r="O239" s="94"/>
      <c r="P239" s="113"/>
      <c r="Q239" s="114"/>
      <c r="R239" s="91"/>
      <c r="S239" s="95"/>
      <c r="T239" s="96"/>
      <c r="U239" s="97"/>
      <c r="V239" s="98">
        <v>30</v>
      </c>
      <c r="W239" t="s" s="99">
        <f>IF((F239*V239)+(G239*V239)+(H239*V239)+(I239*V239)+(J239*V239)+(K239*V239)+(L239*V239)+(M239*V239)+(N239*V239)+(O239*V239)+(T239*V239)+(P239*V239)+(Q239*V239)+(R239*V239)+(U239*V239),(F239*V239)+(G239*V239)+(H239*V239)+(I239*V239)+(J239*V239)+(K239*V239)+(L239*V239)+(M239*V239)+(N239*V239)+(O239*V239)+(T239*V239)+(P239*V239)+(Q239*V239)+(R239*V239)+(U239*V239),"")</f>
      </c>
      <c r="X239" s="100">
        <v>9</v>
      </c>
      <c r="Y239" t="s" s="99">
        <f>IF((F239*X239)+(G239*X239)+(H239*X239)+(I239*X239)+(J239*X239)+(K239*X239)+(L239*X239)+(M239*X239)+(N239*X239)+(O239*X239)+(P239*X239)+(Q239*X239)+(R239*X239)+(T239*X239)+(U239*X239),(F239*X239)+(G239*X239)+(H239*X239)+(I239*X239)+(J239*X239)+(K239*X239)+(L239*X239)+(M239*X239)+(N239*X239)+(O239*X239)+(P239*X239)+(S239*X239)+(Q239*X239)+(R239*X239)+(T239*X239)+(U239*X239),"")</f>
      </c>
      <c r="Z239" s="101">
        <v>169.848979591837</v>
      </c>
      <c r="AA239" s="101">
        <f>SUM(Z239*(F239+(F239*0/100)))+SUM(Z239*(G239+(G239*0/100)))+SUM(Z239*(H239+(H239*0/100)))+SUM(Z239*(I239+(I239*0/100)))+SUM(Z239*(K239+(K239*0/100)))+SUM(Z239*(L239+(L239*0/100)))+SUM(Z239*(M239+(M239*0/100)))+SUM(Z239*(N239+(N239*0/100)))+SUM(Z239*(O239+(O239*0/100)))+SUM(Z239*(P239+(P239*0/100)))+SUM(Z239*U239)+SUM(Z239*(Q239+(Q239*0/100)))+SUM(Z239*(R239+(R239*0/100)))+SUM(Z239*(T239+(T239*0/100)))+SUM(Z239*(S239+(S239*0/100)))+SUM(Z239*(J239+(J239*0/100)))</f>
        <v>0</v>
      </c>
      <c r="AB239" s="102"/>
      <c r="AC239" s="103"/>
      <c r="AD239" s="49"/>
      <c r="AE239" s="50"/>
      <c r="AF239" t="s" s="104">
        <f>IF(SUM(F239:U239)*'Cargoleria'!C145,SUM(F239:U239)*'Cargoleria'!C145,"")</f>
      </c>
      <c r="AG239" t="s" s="104">
        <f>IF(SUM(F239:U239)*'Cargoleria'!D145,SUM(F239:U239)*'Cargoleria'!D145,"")</f>
      </c>
      <c r="AH239" t="s" s="104">
        <f>IF(SUM(F239:U239)*'Cargoleria'!E145,SUM(F239:U239)*'Cargoleria'!E145,"")</f>
      </c>
      <c r="AI239" t="s" s="104">
        <f>IF(SUM(F239:U239)*'Cargoleria'!F145,SUM(F239:U239)*'Cargoleria'!F145,"")</f>
      </c>
      <c r="AJ239" t="s" s="104">
        <f>IF(SUM(F239:U239)*'Cargoleria'!G145,SUM(F239:U239)*'Cargoleria'!G145,"")</f>
      </c>
      <c r="AK239" t="s" s="104">
        <f>IF(SUM(F239:U239)*'Cargoleria'!H145,SUM(F239:U239)*'Cargoleria'!H145,"")</f>
      </c>
      <c r="AL239" t="s" s="104">
        <f>IF(SUM(F239:U239)*'Cargoleria'!I145,SUM(F239:U239)*'Cargoleria'!I145,"")</f>
      </c>
      <c r="AM239" t="s" s="104">
        <f>IF(SUM(F239:U239)*'Cargoleria'!J145,SUM(F239:U239)*'Cargoleria'!J145,"")</f>
      </c>
      <c r="AN239" t="s" s="104">
        <f>IF(SUM(F239:U239)*'Cargoleria'!K145,SUM(F239:U239)*'Cargoleria'!K145,"")</f>
      </c>
      <c r="AO239" t="s" s="104">
        <f>IF(SUM(F239:U239)*'Cargoleria'!L145,SUM(F239:U239)*'Cargoleria'!L145,"")</f>
      </c>
      <c r="AP239" t="s" s="104">
        <f>IF(SUM(F239:U239)*'Cargoleria'!M145,SUM(F239:U239)*'Cargoleria'!M145,"")</f>
      </c>
      <c r="AQ239" t="s" s="104">
        <f>IF(SUM(F239:U239)*'Cargoleria'!N145,SUM(F239:U239)*'Cargoleria'!N145,"")</f>
      </c>
      <c r="AR239" t="s" s="104">
        <f>IF(SUM(F239:U239)*'Cargoleria'!O145,SUM(F239:U239)*'Cargoleria'!O145,"")</f>
      </c>
      <c r="AS239" t="s" s="104">
        <f>IF(SUM(F239:U239)*'Cargoleria'!P145,SUM(F239:U239)*'Cargoleria'!P145,"")</f>
      </c>
      <c r="AT239" t="s" s="104">
        <f>IF(SUM(F239:U239)*'Cargoleria'!Q145,SUM(F239:U239)*'Cargoleria'!Q145,"")</f>
      </c>
      <c r="AU239" s="49"/>
    </row>
    <row r="240" ht="13.65" customHeight="1">
      <c r="A240" t="s" s="134">
        <v>376</v>
      </c>
      <c r="B240" s="135"/>
      <c r="C240" t="s" s="107">
        <v>71</v>
      </c>
      <c r="D240" s="136"/>
      <c r="E240" t="s" s="137">
        <v>377</v>
      </c>
      <c r="F240" s="88"/>
      <c r="G240" s="110"/>
      <c r="H240" s="90"/>
      <c r="I240" s="91"/>
      <c r="J240" s="111"/>
      <c r="K240" s="92"/>
      <c r="L240" s="93"/>
      <c r="M240" s="97"/>
      <c r="N240" s="112"/>
      <c r="O240" s="94"/>
      <c r="P240" s="113"/>
      <c r="Q240" s="114"/>
      <c r="R240" s="91"/>
      <c r="S240" s="95"/>
      <c r="T240" s="96"/>
      <c r="U240" s="97"/>
      <c r="V240" s="98">
        <v>30</v>
      </c>
      <c r="W240" t="s" s="99">
        <f>IF((F240*V240)+(G240*V240)+(H240*V240)+(I240*V240)+(J240*V240)+(K240*V240)+(L240*V240)+(M240*V240)+(N240*V240)+(O240*V240)+(T240*V240)+(P240*V240)+(Q240*V240)+(R240*V240)+(U240*V240),(F240*V240)+(G240*V240)+(H240*V240)+(I240*V240)+(J240*V240)+(K240*V240)+(L240*V240)+(M240*V240)+(N240*V240)+(O240*V240)+(T240*V240)+(P240*V240)+(Q240*V240)+(R240*V240)+(U240*V240),"")</f>
      </c>
      <c r="X240" s="100">
        <v>16.8</v>
      </c>
      <c r="Y240" t="s" s="99">
        <f>IF((F240*X240)+(G240*X240)+(H240*X240)+(I240*X240)+(J240*X240)+(K240*X240)+(L240*X240)+(M240*X240)+(N240*X240)+(O240*X240)+(P240*X240)+(Q240*X240)+(R240*X240)+(T240*X240)+(U240*X240),(F240*X240)+(G240*X240)+(H240*X240)+(I240*X240)+(J240*X240)+(K240*X240)+(L240*X240)+(M240*X240)+(N240*X240)+(O240*X240)+(P240*X240)+(S240*X240)+(Q240*X240)+(R240*X240)+(T240*X240)+(U240*X240),"")</f>
      </c>
      <c r="Z240" s="101">
        <v>302.468571428571</v>
      </c>
      <c r="AA240" s="101">
        <f>SUM(Z240*(F240+(F240*0/100)))+SUM(Z240*(G240+(G240*0/100)))+SUM(Z240*(H240+(H240*0/100)))+SUM(Z240*(I240+(I240*0/100)))+SUM(Z240*(K240+(K240*0/100)))+SUM(Z240*(L240+(L240*0/100)))+SUM(Z240*(M240+(M240*0/100)))+SUM(Z240*(N240+(N240*0/100)))+SUM(Z240*(O240+(O240*0/100)))+SUM(Z240*(P240+(P240*0/100)))+SUM(Z240*U240)+SUM(Z240*(Q240+(Q240*0/100)))+SUM(Z240*(R240+(R240*0/100)))+SUM(Z240*(T240+(T240*0/100)))+SUM(Z240*(S240+(S240*0/100)))+SUM(Z240*(J240+(J240*0/100)))</f>
        <v>0</v>
      </c>
      <c r="AB240" s="102"/>
      <c r="AC240" s="103"/>
      <c r="AD240" s="49"/>
      <c r="AE240" s="50"/>
      <c r="AF240" t="s" s="104">
        <f>IF(SUM(F240:U240)*'Cargoleria'!C146,SUM(F240:U240)*'Cargoleria'!C146,"")</f>
      </c>
      <c r="AG240" t="s" s="104">
        <f>IF(SUM(F240:U240)*'Cargoleria'!D146,SUM(F240:U240)*'Cargoleria'!D146,"")</f>
      </c>
      <c r="AH240" t="s" s="104">
        <f>IF(SUM(F240:U240)*'Cargoleria'!E146,SUM(F240:U240)*'Cargoleria'!E146,"")</f>
      </c>
      <c r="AI240" t="s" s="104">
        <f>IF(SUM(F240:U240)*'Cargoleria'!F146,SUM(F240:U240)*'Cargoleria'!F146,"")</f>
      </c>
      <c r="AJ240" t="s" s="104">
        <f>IF(SUM(F240:U240)*'Cargoleria'!G146,SUM(F240:U240)*'Cargoleria'!G146,"")</f>
      </c>
      <c r="AK240" t="s" s="104">
        <f>IF(SUM(F240:U240)*'Cargoleria'!H146,SUM(F240:U240)*'Cargoleria'!H146,"")</f>
      </c>
      <c r="AL240" t="s" s="104">
        <f>IF(SUM(F240:U240)*'Cargoleria'!I146,SUM(F240:U240)*'Cargoleria'!I146,"")</f>
      </c>
      <c r="AM240" t="s" s="104">
        <f>IF(SUM(F240:U240)*'Cargoleria'!J146,SUM(F240:U240)*'Cargoleria'!J146,"")</f>
      </c>
      <c r="AN240" t="s" s="104">
        <f>IF(SUM(F240:U240)*'Cargoleria'!K146,SUM(F240:U240)*'Cargoleria'!K146,"")</f>
      </c>
      <c r="AO240" t="s" s="104">
        <f>IF(SUM(F240:U240)*'Cargoleria'!L146,SUM(F240:U240)*'Cargoleria'!L146,"")</f>
      </c>
      <c r="AP240" t="s" s="104">
        <f>IF(SUM(F240:U240)*'Cargoleria'!M146,SUM(F240:U240)*'Cargoleria'!M146,"")</f>
      </c>
      <c r="AQ240" t="s" s="104">
        <f>IF(SUM(F240:U240)*'Cargoleria'!N146,SUM(F240:U240)*'Cargoleria'!N146,"")</f>
      </c>
      <c r="AR240" t="s" s="104">
        <f>IF(SUM(F240:U240)*'Cargoleria'!O146,SUM(F240:U240)*'Cargoleria'!O146,"")</f>
      </c>
      <c r="AS240" t="s" s="104">
        <f>IF(SUM(F240:U240)*'Cargoleria'!P146,SUM(F240:U240)*'Cargoleria'!P146,"")</f>
      </c>
      <c r="AT240" t="s" s="104">
        <f>IF(SUM(F240:U240)*'Cargoleria'!Q146,SUM(F240:U240)*'Cargoleria'!Q146,"")</f>
      </c>
      <c r="AU240" s="49"/>
    </row>
    <row r="241" ht="13.65" customHeight="1">
      <c r="A241" t="s" s="134">
        <v>378</v>
      </c>
      <c r="B241" s="135"/>
      <c r="C241" t="s" s="107">
        <v>71</v>
      </c>
      <c r="D241" s="136"/>
      <c r="E241" t="s" s="137">
        <v>379</v>
      </c>
      <c r="F241" s="88"/>
      <c r="G241" s="110"/>
      <c r="H241" s="90"/>
      <c r="I241" s="91"/>
      <c r="J241" s="111"/>
      <c r="K241" s="92"/>
      <c r="L241" s="93"/>
      <c r="M241" s="97"/>
      <c r="N241" s="112"/>
      <c r="O241" s="94"/>
      <c r="P241" s="113"/>
      <c r="Q241" s="114"/>
      <c r="R241" s="91"/>
      <c r="S241" s="95"/>
      <c r="T241" s="96"/>
      <c r="U241" s="97"/>
      <c r="V241" s="98">
        <v>30</v>
      </c>
      <c r="W241" t="s" s="99">
        <f>IF((F241*V241)+(G241*V241)+(H241*V241)+(I241*V241)+(J241*V241)+(K241*V241)+(L241*V241)+(M241*V241)+(N241*V241)+(O241*V241)+(T241*V241)+(P241*V241)+(Q241*V241)+(R241*V241)+(U241*V241),(F241*V241)+(G241*V241)+(H241*V241)+(I241*V241)+(J241*V241)+(K241*V241)+(L241*V241)+(M241*V241)+(N241*V241)+(O241*V241)+(T241*V241)+(P241*V241)+(Q241*V241)+(R241*V241)+(U241*V241),"")</f>
      </c>
      <c r="X241" s="100">
        <v>24</v>
      </c>
      <c r="Y241" t="s" s="99">
        <f>IF((F241*X241)+(G241*X241)+(H241*X241)+(I241*X241)+(J241*X241)+(K241*X241)+(L241*X241)+(M241*X241)+(N241*X241)+(O241*X241)+(P241*X241)+(Q241*X241)+(R241*X241)+(T241*X241)+(U241*X241),(F241*X241)+(G241*X241)+(H241*X241)+(I241*X241)+(J241*X241)+(K241*X241)+(L241*X241)+(M241*X241)+(N241*X241)+(O241*X241)+(P241*X241)+(S241*X241)+(Q241*X241)+(R241*X241)+(T241*X241)+(U241*X241),"")</f>
      </c>
      <c r="Z241" s="101">
        <v>178.866701020408</v>
      </c>
      <c r="AA241" s="101">
        <f>SUM(Z241*(F241+(F241*0/100)))+SUM(Z241*(G241+(G241*0/100)))+SUM(Z241*(H241+(H241*0/100)))+SUM(Z241*(I241+(I241*0/100)))+SUM(Z241*(K241+(K241*0/100)))+SUM(Z241*(L241+(L241*0/100)))+SUM(Z241*(M241+(M241*0/100)))+SUM(Z241*(N241+(N241*0/100)))+SUM(Z241*(O241+(O241*0/100)))+SUM(Z241*(P241+(P241*0/100)))+SUM(Z241*U241)+SUM(Z241*(Q241+(Q241*0/100)))+SUM(Z241*(R241+(R241*0/100)))+SUM(Z241*(T241+(T241*0/100)))+SUM(Z241*(S241+(S241*0/100)))+SUM(Z241*(J241+(J241*0/100)))</f>
        <v>0</v>
      </c>
      <c r="AB241" s="102"/>
      <c r="AC241" s="103"/>
      <c r="AD241" s="49"/>
      <c r="AE241" s="50"/>
      <c r="AF241" t="s" s="104">
        <f>IF(SUM(F241:U241)*'Cargoleria'!C147,SUM(F241:U241)*'Cargoleria'!C147,"")</f>
      </c>
      <c r="AG241" t="s" s="104">
        <f>IF(SUM(F241:U241)*'Cargoleria'!D147,SUM(F241:U241)*'Cargoleria'!D147,"")</f>
      </c>
      <c r="AH241" t="s" s="104">
        <f>IF(SUM(F241:U241)*'Cargoleria'!E147,SUM(F241:U241)*'Cargoleria'!E147,"")</f>
      </c>
      <c r="AI241" t="s" s="104">
        <f>IF(SUM(F241:U241)*'Cargoleria'!F147,SUM(F241:U241)*'Cargoleria'!F147,"")</f>
      </c>
      <c r="AJ241" t="s" s="104">
        <f>IF(SUM(F241:U241)*'Cargoleria'!G147,SUM(F241:U241)*'Cargoleria'!G147,"")</f>
      </c>
      <c r="AK241" t="s" s="104">
        <f>IF(SUM(F241:U241)*'Cargoleria'!H147,SUM(F241:U241)*'Cargoleria'!H147,"")</f>
      </c>
      <c r="AL241" t="s" s="104">
        <f>IF(SUM(F241:U241)*'Cargoleria'!I147,SUM(F241:U241)*'Cargoleria'!I147,"")</f>
      </c>
      <c r="AM241" t="s" s="104">
        <f>IF(SUM(F241:U241)*'Cargoleria'!J147,SUM(F241:U241)*'Cargoleria'!J147,"")</f>
      </c>
      <c r="AN241" t="s" s="104">
        <f>IF(SUM(F241:U241)*'Cargoleria'!K147,SUM(F241:U241)*'Cargoleria'!K147,"")</f>
      </c>
      <c r="AO241" t="s" s="104">
        <f>IF(SUM(F241:U241)*'Cargoleria'!L147,SUM(F241:U241)*'Cargoleria'!L147,"")</f>
      </c>
      <c r="AP241" t="s" s="104">
        <f>IF(SUM(F241:U241)*'Cargoleria'!M147,SUM(F241:U241)*'Cargoleria'!M147,"")</f>
      </c>
      <c r="AQ241" t="s" s="104">
        <f>IF(SUM(F241:U241)*'Cargoleria'!N147,SUM(F241:U241)*'Cargoleria'!N147,"")</f>
      </c>
      <c r="AR241" t="s" s="104">
        <f>IF(SUM(F241:U241)*'Cargoleria'!O147,SUM(F241:U241)*'Cargoleria'!O147,"")</f>
      </c>
      <c r="AS241" t="s" s="104">
        <f>IF(SUM(F241:U241)*'Cargoleria'!P147,SUM(F241:U241)*'Cargoleria'!P147,"")</f>
      </c>
      <c r="AT241" t="s" s="104">
        <f>IF(SUM(F241:U241)*'Cargoleria'!Q147,SUM(F241:U241)*'Cargoleria'!Q147,"")</f>
      </c>
      <c r="AU241" s="49"/>
    </row>
    <row r="242" ht="13.65" customHeight="1">
      <c r="A242" t="s" s="134">
        <v>380</v>
      </c>
      <c r="B242" s="135"/>
      <c r="C242" t="s" s="107">
        <v>71</v>
      </c>
      <c r="D242" s="136"/>
      <c r="E242" t="s" s="137">
        <v>381</v>
      </c>
      <c r="F242" s="88"/>
      <c r="G242" s="110"/>
      <c r="H242" s="90"/>
      <c r="I242" s="91"/>
      <c r="J242" s="111"/>
      <c r="K242" s="92"/>
      <c r="L242" s="93"/>
      <c r="M242" s="97"/>
      <c r="N242" s="112"/>
      <c r="O242" s="94"/>
      <c r="P242" s="113"/>
      <c r="Q242" s="114"/>
      <c r="R242" s="91"/>
      <c r="S242" s="95"/>
      <c r="T242" s="96"/>
      <c r="U242" s="97"/>
      <c r="V242" s="98">
        <v>30</v>
      </c>
      <c r="W242" t="s" s="99">
        <f>IF((F242*V242)+(G242*V242)+(H242*V242)+(I242*V242)+(J242*V242)+(K242*V242)+(L242*V242)+(M242*V242)+(N242*V242)+(O242*V242)+(T242*V242)+(P242*V242)+(Q242*V242)+(R242*V242)+(U242*V242),(F242*V242)+(G242*V242)+(H242*V242)+(I242*V242)+(J242*V242)+(K242*V242)+(L242*V242)+(M242*V242)+(N242*V242)+(O242*V242)+(T242*V242)+(P242*V242)+(Q242*V242)+(R242*V242)+(U242*V242),"")</f>
      </c>
      <c r="X242" s="100">
        <v>9.699999999999999</v>
      </c>
      <c r="Y242" t="s" s="99">
        <f>IF((F242*X242)+(G242*X242)+(H242*X242)+(I242*X242)+(J242*X242)+(K242*X242)+(L242*X242)+(M242*X242)+(N242*X242)+(O242*X242)+(P242*X242)+(Q242*X242)+(R242*X242)+(T242*X242)+(U242*X242),(F242*X242)+(G242*X242)+(H242*X242)+(I242*X242)+(J242*X242)+(K242*X242)+(L242*X242)+(M242*X242)+(N242*X242)+(O242*X242)+(P242*X242)+(S242*X242)+(Q242*X242)+(R242*X242)+(T242*X242)+(U242*X242),"")</f>
      </c>
      <c r="Z242" s="101">
        <v>269.849115306122</v>
      </c>
      <c r="AA242" s="101">
        <f>SUM(Z242*(F242+(F242*0/100)))+SUM(Z242*(G242+(G242*0/100)))+SUM(Z242*(H242+(H242*0/100)))+SUM(Z242*(I242+(I242*0/100)))+SUM(Z242*(K242+(K242*0/100)))+SUM(Z242*(L242+(L242*0/100)))+SUM(Z242*(M242+(M242*0/100)))+SUM(Z242*(N242+(N242*0/100)))+SUM(Z242*(O242+(O242*0/100)))+SUM(Z242*(P242+(P242*0/100)))+SUM(Z242*U242)+SUM(Z242*(Q242+(Q242*0/100)))+SUM(Z242*(R242+(R242*0/100)))+SUM(Z242*(T242+(T242*0/100)))+SUM(Z242*(S242+(S242*0/100)))+SUM(Z242*(J242+(J242*0/100)))</f>
        <v>0</v>
      </c>
      <c r="AB242" s="102"/>
      <c r="AC242" s="103"/>
      <c r="AD242" s="49"/>
      <c r="AE242" s="50"/>
      <c r="AF242" t="s" s="104">
        <f>IF(SUM(F242:U242)*'Cargoleria'!C148,SUM(F242:U242)*'Cargoleria'!C148,"")</f>
      </c>
      <c r="AG242" t="s" s="104">
        <f>IF(SUM(F242:U242)*'Cargoleria'!D148,SUM(F242:U242)*'Cargoleria'!D148,"")</f>
      </c>
      <c r="AH242" t="s" s="104">
        <f>IF(SUM(F242:U242)*'Cargoleria'!E148,SUM(F242:U242)*'Cargoleria'!E148,"")</f>
      </c>
      <c r="AI242" t="s" s="104">
        <f>IF(SUM(F242:U242)*'Cargoleria'!F148,SUM(F242:U242)*'Cargoleria'!F148,"")</f>
      </c>
      <c r="AJ242" t="s" s="104">
        <f>IF(SUM(F242:U242)*'Cargoleria'!G148,SUM(F242:U242)*'Cargoleria'!G148,"")</f>
      </c>
      <c r="AK242" t="s" s="104">
        <f>IF(SUM(F242:U242)*'Cargoleria'!H148,SUM(F242:U242)*'Cargoleria'!H148,"")</f>
      </c>
      <c r="AL242" t="s" s="104">
        <f>IF(SUM(F242:U242)*'Cargoleria'!I148,SUM(F242:U242)*'Cargoleria'!I148,"")</f>
      </c>
      <c r="AM242" t="s" s="104">
        <f>IF(SUM(F242:U242)*'Cargoleria'!J148,SUM(F242:U242)*'Cargoleria'!J148,"")</f>
      </c>
      <c r="AN242" t="s" s="104">
        <f>IF(SUM(F242:U242)*'Cargoleria'!K148,SUM(F242:U242)*'Cargoleria'!K148,"")</f>
      </c>
      <c r="AO242" t="s" s="104">
        <f>IF(SUM(F242:U242)*'Cargoleria'!L148,SUM(F242:U242)*'Cargoleria'!L148,"")</f>
      </c>
      <c r="AP242" t="s" s="104">
        <f>IF(SUM(F242:U242)*'Cargoleria'!M148,SUM(F242:U242)*'Cargoleria'!M148,"")</f>
      </c>
      <c r="AQ242" t="s" s="104">
        <f>IF(SUM(F242:U242)*'Cargoleria'!N148,SUM(F242:U242)*'Cargoleria'!N148,"")</f>
      </c>
      <c r="AR242" t="s" s="104">
        <f>IF(SUM(F242:U242)*'Cargoleria'!O148,SUM(F242:U242)*'Cargoleria'!O148,"")</f>
      </c>
      <c r="AS242" t="s" s="104">
        <f>IF(SUM(F242:U242)*'Cargoleria'!P148,SUM(F242:U242)*'Cargoleria'!P148,"")</f>
      </c>
      <c r="AT242" t="s" s="104">
        <f>IF(SUM(F242:U242)*'Cargoleria'!Q148,SUM(F242:U242)*'Cargoleria'!Q148,"")</f>
      </c>
      <c r="AU242" s="49"/>
    </row>
    <row r="243" ht="13.65" customHeight="1">
      <c r="A243" t="s" s="134">
        <v>382</v>
      </c>
      <c r="B243" s="135"/>
      <c r="C243" t="s" s="107">
        <v>71</v>
      </c>
      <c r="D243" s="136"/>
      <c r="E243" t="s" s="137">
        <v>383</v>
      </c>
      <c r="F243" s="88"/>
      <c r="G243" s="110"/>
      <c r="H243" s="90"/>
      <c r="I243" s="91"/>
      <c r="J243" s="111"/>
      <c r="K243" s="92"/>
      <c r="L243" s="93"/>
      <c r="M243" s="97"/>
      <c r="N243" s="112"/>
      <c r="O243" s="94"/>
      <c r="P243" s="113"/>
      <c r="Q243" s="114"/>
      <c r="R243" s="91"/>
      <c r="S243" s="95"/>
      <c r="T243" s="96"/>
      <c r="U243" s="97"/>
      <c r="V243" s="98">
        <v>50</v>
      </c>
      <c r="W243" t="s" s="99">
        <f>IF((F243*V243)+(G243*V243)+(H243*V243)+(I243*V243)+(J243*V243)+(K243*V243)+(L243*V243)+(M243*V243)+(N243*V243)+(O243*V243)+(T243*V243)+(P243*V243)+(Q243*V243)+(R243*V243)+(U243*V243),(F243*V243)+(G243*V243)+(H243*V243)+(I243*V243)+(J243*V243)+(K243*V243)+(L243*V243)+(M243*V243)+(N243*V243)+(O243*V243)+(T243*V243)+(P243*V243)+(Q243*V243)+(R243*V243)+(U243*V243),"")</f>
      </c>
      <c r="X243" s="100">
        <v>14.6</v>
      </c>
      <c r="Y243" t="s" s="99">
        <f>IF((F243*X243)+(G243*X243)+(H243*X243)+(I243*X243)+(J243*X243)+(K243*X243)+(L243*X243)+(M243*X243)+(N243*X243)+(O243*X243)+(P243*X243)+(Q243*X243)+(R243*X243)+(T243*X243)+(U243*X243),(F243*X243)+(G243*X243)+(H243*X243)+(I243*X243)+(J243*X243)+(K243*X243)+(L243*X243)+(M243*X243)+(N243*X243)+(O243*X243)+(P243*X243)+(S243*X243)+(Q243*X243)+(R243*X243)+(T243*X243)+(U243*X243),"")</f>
      </c>
      <c r="Z243" s="101">
        <v>405.944943918367</v>
      </c>
      <c r="AA243" s="101">
        <f>SUM(Z243*(F243+(F243*0/100)))+SUM(Z243*(G243+(G243*0/100)))+SUM(Z243*(H243+(H243*0/100)))+SUM(Z243*(I243+(I243*0/100)))+SUM(Z243*(K243+(K243*0/100)))+SUM(Z243*(L243+(L243*0/100)))+SUM(Z243*(M243+(M243*0/100)))+SUM(Z243*(N243+(N243*0/100)))+SUM(Z243*(O243+(O243*0/100)))+SUM(Z243*(P243+(P243*0/100)))+SUM(Z243*U243)+SUM(Z243*(Q243+(Q243*0/100)))+SUM(Z243*(R243+(R243*0/100)))+SUM(Z243*(T243+(T243*0/100)))+SUM(Z243*(S243+(S243*0/100)))+SUM(Z243*(J243+(J243*0/100)))</f>
        <v>0</v>
      </c>
      <c r="AB243" s="102"/>
      <c r="AC243" s="103"/>
      <c r="AD243" s="49"/>
      <c r="AE243" s="50"/>
      <c r="AF243" t="s" s="104">
        <f>IF(SUM(F243:U243)*'Cargoleria'!C149,SUM(F243:U243)*'Cargoleria'!C149,"")</f>
      </c>
      <c r="AG243" t="s" s="104">
        <f>IF(SUM(F243:U243)*'Cargoleria'!D149,SUM(F243:U243)*'Cargoleria'!D149,"")</f>
      </c>
      <c r="AH243" t="s" s="104">
        <f>IF(SUM(F243:U243)*'Cargoleria'!E149,SUM(F243:U243)*'Cargoleria'!E149,"")</f>
      </c>
      <c r="AI243" t="s" s="104">
        <f>IF(SUM(F243:U243)*'Cargoleria'!F149,SUM(F243:U243)*'Cargoleria'!F149,"")</f>
      </c>
      <c r="AJ243" t="s" s="104">
        <f>IF(SUM(F243:U243)*'Cargoleria'!G149,SUM(F243:U243)*'Cargoleria'!G149,"")</f>
      </c>
      <c r="AK243" t="s" s="104">
        <f>IF(SUM(F243:U243)*'Cargoleria'!H149,SUM(F243:U243)*'Cargoleria'!H149,"")</f>
      </c>
      <c r="AL243" t="s" s="104">
        <f>IF(SUM(F243:U243)*'Cargoleria'!I149,SUM(F243:U243)*'Cargoleria'!I149,"")</f>
      </c>
      <c r="AM243" t="s" s="104">
        <f>IF(SUM(F243:U243)*'Cargoleria'!J149,SUM(F243:U243)*'Cargoleria'!J149,"")</f>
      </c>
      <c r="AN243" t="s" s="104">
        <f>IF(SUM(F243:U243)*'Cargoleria'!K149,SUM(F243:U243)*'Cargoleria'!K149,"")</f>
      </c>
      <c r="AO243" t="s" s="104">
        <f>IF(SUM(F243:U243)*'Cargoleria'!L149,SUM(F243:U243)*'Cargoleria'!L149,"")</f>
      </c>
      <c r="AP243" t="s" s="104">
        <f>IF(SUM(F243:U243)*'Cargoleria'!M149,SUM(F243:U243)*'Cargoleria'!M149,"")</f>
      </c>
      <c r="AQ243" t="s" s="104">
        <f>IF(SUM(F243:U243)*'Cargoleria'!N149,SUM(F243:U243)*'Cargoleria'!N149,"")</f>
      </c>
      <c r="AR243" t="s" s="104">
        <f>IF(SUM(F243:U243)*'Cargoleria'!O149,SUM(F243:U243)*'Cargoleria'!O149,"")</f>
      </c>
      <c r="AS243" t="s" s="104">
        <f>IF(SUM(F243:U243)*'Cargoleria'!P149,SUM(F243:U243)*'Cargoleria'!P149,"")</f>
      </c>
      <c r="AT243" t="s" s="104">
        <f>IF(SUM(F243:U243)*'Cargoleria'!Q149,SUM(F243:U243)*'Cargoleria'!Q149,"")</f>
      </c>
      <c r="AU243" s="49"/>
    </row>
    <row r="244" ht="15" customHeight="1">
      <c r="A244" s="138"/>
      <c r="B244" s="138"/>
      <c r="C244" s="139"/>
      <c r="D244" s="140"/>
      <c r="E244" s="141"/>
      <c r="F244" s="141"/>
      <c r="G244" s="141"/>
      <c r="H244" s="141"/>
      <c r="I244" s="141"/>
      <c r="J244" s="141"/>
      <c r="K244" s="141"/>
      <c r="L244" s="141"/>
      <c r="M244" s="141"/>
      <c r="N244" s="141"/>
      <c r="O244" s="141"/>
      <c r="P244" s="141"/>
      <c r="Q244" s="141"/>
      <c r="R244" s="141"/>
      <c r="S244" s="141"/>
      <c r="T244" s="141"/>
      <c r="U244" s="141"/>
      <c r="V244" s="142"/>
      <c r="W244" s="142"/>
      <c r="X244" s="57"/>
      <c r="Y244" s="58"/>
      <c r="Z244" s="59"/>
      <c r="AA244" s="59"/>
      <c r="AB244" s="59"/>
      <c r="AC244" s="59"/>
      <c r="AD244" s="5"/>
      <c r="AE244" s="5"/>
      <c r="AF244" s="142"/>
      <c r="AG244" s="142"/>
      <c r="AH244" s="142"/>
      <c r="AI244" s="142"/>
      <c r="AJ244" s="142"/>
      <c r="AK244" s="142"/>
      <c r="AL244" s="142"/>
      <c r="AM244" s="142"/>
      <c r="AN244" s="142"/>
      <c r="AO244" s="142"/>
      <c r="AP244" s="142"/>
      <c r="AQ244" s="142"/>
      <c r="AR244" s="142"/>
      <c r="AS244" s="142"/>
      <c r="AT244" s="142"/>
      <c r="AU244" s="5"/>
    </row>
    <row r="245" ht="15" customHeight="1">
      <c r="A245" s="143"/>
      <c r="B245" s="143"/>
      <c r="C245" s="144"/>
      <c r="D245" s="145"/>
      <c r="E245" s="146"/>
      <c r="F245" s="146"/>
      <c r="G245" s="146"/>
      <c r="H245" s="146"/>
      <c r="I245" s="146"/>
      <c r="J245" s="146"/>
      <c r="K245" s="146"/>
      <c r="L245" s="146"/>
      <c r="M245" s="146"/>
      <c r="N245" s="146"/>
      <c r="O245" s="146"/>
      <c r="P245" s="146"/>
      <c r="Q245" s="146"/>
      <c r="R245" s="146"/>
      <c r="S245" s="146"/>
      <c r="T245" s="146"/>
      <c r="U245" s="146"/>
      <c r="V245" s="147"/>
      <c r="W245" s="147"/>
      <c r="X245" s="69"/>
      <c r="Y245" s="148"/>
      <c r="Z245" s="149"/>
      <c r="AA245" s="149"/>
      <c r="AB245" s="150"/>
      <c r="AC245" s="150"/>
      <c r="AD245" s="5"/>
      <c r="AE245" s="5"/>
      <c r="AF245" s="147"/>
      <c r="AG245" s="147"/>
      <c r="AH245" s="147"/>
      <c r="AI245" s="147"/>
      <c r="AJ245" s="147"/>
      <c r="AK245" s="147"/>
      <c r="AL245" s="147"/>
      <c r="AM245" s="147"/>
      <c r="AN245" s="147"/>
      <c r="AO245" s="147"/>
      <c r="AP245" s="147"/>
      <c r="AQ245" s="147"/>
      <c r="AR245" s="147"/>
      <c r="AS245" s="147"/>
      <c r="AT245" s="147"/>
      <c r="AU245" s="5"/>
    </row>
    <row r="246" ht="21" customHeight="1">
      <c r="A246" t="s" s="151">
        <v>384</v>
      </c>
      <c r="B246" s="77"/>
      <c r="C246" s="78"/>
      <c r="D246" s="152"/>
      <c r="E246" s="152"/>
      <c r="F246" s="152"/>
      <c r="G246" s="152"/>
      <c r="H246" s="152"/>
      <c r="I246" s="152"/>
      <c r="J246" s="152"/>
      <c r="K246" s="152"/>
      <c r="L246" s="152"/>
      <c r="M246" s="152"/>
      <c r="N246" s="152"/>
      <c r="O246" s="152"/>
      <c r="P246" s="152"/>
      <c r="Q246" s="152"/>
      <c r="R246" s="152"/>
      <c r="S246" s="152"/>
      <c r="T246" s="152"/>
      <c r="U246" s="152"/>
      <c r="V246" s="79"/>
      <c r="W246" s="79"/>
      <c r="X246" s="153"/>
      <c r="Y246" s="152"/>
      <c r="Z246" s="152"/>
      <c r="AA246" s="154"/>
      <c r="AB246" s="155"/>
      <c r="AC246" s="155"/>
      <c r="AD246" s="49"/>
      <c r="AE246" s="50"/>
      <c r="AF246" t="s" s="82">
        <v>48</v>
      </c>
      <c r="AG246" t="s" s="82">
        <v>49</v>
      </c>
      <c r="AH246" t="s" s="82">
        <v>50</v>
      </c>
      <c r="AI246" t="s" s="82">
        <v>51</v>
      </c>
      <c r="AJ246" t="s" s="82">
        <v>52</v>
      </c>
      <c r="AK246" t="s" s="82">
        <v>53</v>
      </c>
      <c r="AL246" t="s" s="82">
        <v>54</v>
      </c>
      <c r="AM246" t="s" s="82">
        <v>55</v>
      </c>
      <c r="AN246" t="s" s="82">
        <v>56</v>
      </c>
      <c r="AO246" t="s" s="82">
        <v>57</v>
      </c>
      <c r="AP246" t="s" s="82">
        <v>58</v>
      </c>
      <c r="AQ246" t="s" s="82">
        <v>59</v>
      </c>
      <c r="AR246" t="s" s="82">
        <v>60</v>
      </c>
      <c r="AS246" t="s" s="82">
        <v>61</v>
      </c>
      <c r="AT246" t="s" s="82">
        <v>62</v>
      </c>
      <c r="AU246" s="49"/>
    </row>
    <row r="247" ht="21" customHeight="1">
      <c r="A247" t="s" s="156">
        <v>385</v>
      </c>
      <c r="B247" s="157"/>
      <c r="C247" s="158"/>
      <c r="D247" s="159"/>
      <c r="E247" s="159"/>
      <c r="F247" s="159"/>
      <c r="G247" s="159"/>
      <c r="H247" s="159"/>
      <c r="I247" s="159"/>
      <c r="J247" s="159"/>
      <c r="K247" s="159"/>
      <c r="L247" s="159"/>
      <c r="M247" s="159"/>
      <c r="N247" s="159"/>
      <c r="O247" s="159"/>
      <c r="P247" s="159"/>
      <c r="Q247" s="159"/>
      <c r="R247" s="159"/>
      <c r="S247" s="159"/>
      <c r="T247" s="159"/>
      <c r="U247" s="159"/>
      <c r="V247" s="160"/>
      <c r="W247" s="160"/>
      <c r="X247" s="161"/>
      <c r="Y247" s="159"/>
      <c r="Z247" s="159"/>
      <c r="AA247" s="162"/>
      <c r="AB247" s="163"/>
      <c r="AC247" s="163"/>
      <c r="AD247" s="49"/>
      <c r="AE247" s="50"/>
      <c r="AF247" s="164"/>
      <c r="AG247" s="164"/>
      <c r="AH247" s="164"/>
      <c r="AI247" s="164"/>
      <c r="AJ247" s="164"/>
      <c r="AK247" s="164"/>
      <c r="AL247" s="164"/>
      <c r="AM247" s="164"/>
      <c r="AN247" s="164"/>
      <c r="AO247" s="164"/>
      <c r="AP247" s="164"/>
      <c r="AQ247" s="164"/>
      <c r="AR247" s="164"/>
      <c r="AS247" s="164"/>
      <c r="AT247" s="164"/>
      <c r="AU247" s="49"/>
    </row>
    <row r="248" ht="13.75" customHeight="1">
      <c r="A248" t="s" s="83">
        <v>386</v>
      </c>
      <c r="B248" s="165"/>
      <c r="C248" t="s" s="107">
        <v>71</v>
      </c>
      <c r="D248" s="86"/>
      <c r="E248" t="s" s="124">
        <v>387</v>
      </c>
      <c r="F248" s="88"/>
      <c r="G248" s="110"/>
      <c r="H248" s="90"/>
      <c r="I248" s="91"/>
      <c r="J248" s="111"/>
      <c r="K248" s="92"/>
      <c r="L248" s="93"/>
      <c r="M248" s="97"/>
      <c r="N248" s="112"/>
      <c r="O248" s="94"/>
      <c r="P248" s="113"/>
      <c r="Q248" s="114"/>
      <c r="R248" s="91"/>
      <c r="S248" s="95"/>
      <c r="T248" s="96"/>
      <c r="U248" s="97"/>
      <c r="V248" s="98">
        <v>1</v>
      </c>
      <c r="W248" t="s" s="99">
        <f>IF((F248*V248)+(G248*V248)+(H248*V248)+(I248*V248)+(J248*V248)+(K248*V248)+(L248*V248)+(M248*V248)+(N248*V248)+(O248*V248)+(T248*V248)+(P248*V248)+(Q248*V248)+(R248*V248)+(U248*V248),(F248*V248)+(G248*V248)+(H248*V248)+(I248*V248)+(J248*V248)+(K248*V248)+(L248*V248)+(M248*V248)+(N248*V248)+(O248*V248)+(T248*V248)+(P248*V248)+(Q248*V248)+(R248*V248)+(U248*V248),"")</f>
      </c>
      <c r="X248" s="100">
        <v>1.41</v>
      </c>
      <c r="Y248" t="s" s="99">
        <f>IF((F248*X248)+(G248*X248)+(H248*X248)+(I248*X248)+(J248*X248)+(K248*X248)+(L248*X248)+(M248*X248)+(N248*X248)+(O248*X248)+(P248*X248)+(Q248*X248)+(R248*X248)+(T248*X248)+(U248*X248),(F248*X248)+(G248*X248)+(H248*X248)+(I248*X248)+(J248*X248)+(K248*X248)+(L248*X248)+(M248*X248)+(N248*X248)+(O248*X248)+(P248*X248)+(S248*X248)+(Q248*X248)+(R248*X248)+(T248*X248)+(U248*X248),"")</f>
      </c>
      <c r="Z248" s="166">
        <v>43.1480439560439</v>
      </c>
      <c r="AA248" s="101">
        <f>SUM(Z248*(F248+(F248*0/100)))+SUM(Z248*(G248+(G248*0/100)))+SUM(Z248*(H248+(H248*0/100)))+SUM(Z248*(I248+(I248*0/100)))+SUM(Z248*(K248+(K248*0/100)))+SUM(Z248*(L248+(L248*0/100)))+SUM(Z248*(M248+(M248*0/100)))+SUM(Z248*(N248+(N248*0/100)))+SUM(Z248*(O248+(O248*0/100)))+SUM(Z248*(P248+(P248*0/100)))+SUM(Z248*U248)+SUM(Z248*(Q248+(Q248*0/100)))+SUM(Z248*(R248+(R248*0/100)))+SUM(Z248*(T248+(T248*0/100)))+SUM(Z248*(S248+(S248*0/100)))+SUM(Z248*(J248+(J248*0/100)))</f>
        <v>0</v>
      </c>
      <c r="AB248" s="102"/>
      <c r="AC248" s="103"/>
      <c r="AD248" s="49"/>
      <c r="AE248" s="50"/>
      <c r="AF248" t="s" s="104">
        <f>IF(SUM(F248:U248)*'Cargoleria'!C152,SUM(F248:U248)*'Cargoleria'!C152,"")</f>
      </c>
      <c r="AG248" t="s" s="104">
        <f>IF(SUM(F248:U248)*'Cargoleria'!D152,SUM(F248:U248)*'Cargoleria'!D152,"")</f>
      </c>
      <c r="AH248" t="s" s="104">
        <f>IF(SUM(F248:U248)*'Cargoleria'!E152,SUM(F248:U248)*'Cargoleria'!E152,"")</f>
      </c>
      <c r="AI248" t="s" s="104">
        <f>IF(SUM(F248:U248)*'Cargoleria'!F152,SUM(F248:U248)*'Cargoleria'!F152,"")</f>
      </c>
      <c r="AJ248" t="s" s="104">
        <f>IF(SUM(F248:U248)*'Cargoleria'!G152,SUM(F248:U248)*'Cargoleria'!G152,"")</f>
      </c>
      <c r="AK248" t="s" s="104">
        <f>IF(SUM(F248:U248)*'Cargoleria'!H152,SUM(F248:U248)*'Cargoleria'!H152,"")</f>
      </c>
      <c r="AL248" t="s" s="104">
        <f>IF(SUM(F248:U248)*'Cargoleria'!I152,SUM(F248:U248)*'Cargoleria'!I152,"")</f>
      </c>
      <c r="AM248" t="s" s="104">
        <f>IF(SUM(F248:U248)*'Cargoleria'!J152,SUM(F248:U248)*'Cargoleria'!J152,"")</f>
      </c>
      <c r="AN248" t="s" s="104">
        <f>IF(SUM(F248:U248)*'Cargoleria'!K152,SUM(F248:U248)*'Cargoleria'!K152,"")</f>
      </c>
      <c r="AO248" t="s" s="104">
        <f>IF(SUM(F248:U248)*'Cargoleria'!L152,SUM(F248:U248)*'Cargoleria'!L152,"")</f>
      </c>
      <c r="AP248" t="s" s="104">
        <f>IF(SUM(F248:U248)*'Cargoleria'!M152,SUM(F248:U248)*'Cargoleria'!M152,"")</f>
      </c>
      <c r="AQ248" t="s" s="104">
        <f>IF(SUM(F248:U248)*'Cargoleria'!N152,SUM(F248:U248)*'Cargoleria'!N152,"")</f>
      </c>
      <c r="AR248" t="s" s="104">
        <f>IF(SUM(F248:U248)*'Cargoleria'!O152,SUM(F248:U248)*'Cargoleria'!O152,"")</f>
      </c>
      <c r="AS248" t="s" s="104">
        <f>IF(SUM(F248:U248)*'Cargoleria'!P152,SUM(F248:U248)*'Cargoleria'!P152,"")</f>
      </c>
      <c r="AT248" t="s" s="104">
        <f>IF(SUM(F248:U248)*'Cargoleria'!Q152,SUM(F248:U248)*'Cargoleria'!Q152,"")</f>
      </c>
      <c r="AU248" s="49"/>
    </row>
    <row r="249" ht="13.75" customHeight="1">
      <c r="A249" t="s" s="119">
        <v>388</v>
      </c>
      <c r="B249" s="167"/>
      <c r="C249" t="s" s="107">
        <v>71</v>
      </c>
      <c r="D249" s="86"/>
      <c r="E249" t="s" s="109">
        <v>389</v>
      </c>
      <c r="F249" s="88"/>
      <c r="G249" s="110"/>
      <c r="H249" s="90"/>
      <c r="I249" s="91"/>
      <c r="J249" s="111"/>
      <c r="K249" s="92"/>
      <c r="L249" s="93"/>
      <c r="M249" s="97"/>
      <c r="N249" s="112"/>
      <c r="O249" s="94"/>
      <c r="P249" s="113"/>
      <c r="Q249" s="114"/>
      <c r="R249" s="91"/>
      <c r="S249" s="95"/>
      <c r="T249" s="96"/>
      <c r="U249" s="97"/>
      <c r="V249" s="98">
        <v>2</v>
      </c>
      <c r="W249" t="s" s="99">
        <f>IF((F249*V249)+(G249*V249)+(H249*V249)+(I249*V249)+(J249*V249)+(K249*V249)+(L249*V249)+(M249*V249)+(N249*V249)+(O249*V249)+(T249*V249)+(P249*V249)+(Q249*V249)+(R249*V249)+(U249*V249),(F249*V249)+(G249*V249)+(H249*V249)+(I249*V249)+(J249*V249)+(K249*V249)+(L249*V249)+(M249*V249)+(N249*V249)+(O249*V249)+(T249*V249)+(P249*V249)+(Q249*V249)+(R249*V249)+(U249*V249),"")</f>
      </c>
      <c r="X249" s="100">
        <v>1.4</v>
      </c>
      <c r="Y249" t="s" s="99">
        <f>IF((F249*X249)+(G249*X249)+(H249*X249)+(I249*X249)+(J249*X249)+(K249*X249)+(L249*X249)+(M249*X249)+(N249*X249)+(O249*X249)+(P249*X249)+(Q249*X249)+(R249*X249)+(T249*X249)+(U249*X249),(F249*X249)+(G249*X249)+(H249*X249)+(I249*X249)+(J249*X249)+(K249*X249)+(L249*X249)+(M249*X249)+(N249*X249)+(O249*X249)+(P249*X249)+(S249*X249)+(Q249*X249)+(R249*X249)+(T249*X249)+(U249*X249),"")</f>
      </c>
      <c r="Z249" s="166">
        <v>45.98</v>
      </c>
      <c r="AA249" s="101">
        <f>SUM(Z249*(F249+(F249*0/100)))+SUM(Z249*(G249+(G249*0/100)))+SUM(Z249*(H249+(H249*0/100)))+SUM(Z249*(I249+(I249*0/100)))+SUM(Z249*(K249+(K249*0/100)))+SUM(Z249*(L249+(L249*0/100)))+SUM(Z249*(M249+(M249*0/100)))+SUM(Z249*(N249+(N249*0/100)))+SUM(Z249*(O249+(O249*0/100)))+SUM(Z249*(P249+(P249*0/100)))+SUM(Z249*U249)+SUM(Z249*(Q249+(Q249*0/100)))+SUM(Z249*(R249+(R249*0/100)))+SUM(Z249*(T249+(T249*0/100)))+SUM(Z249*(S249+(S249*0/100)))+SUM(Z249*(J249+(J249*0/100)))</f>
        <v>0</v>
      </c>
      <c r="AB249" s="102"/>
      <c r="AC249" s="103"/>
      <c r="AD249" s="49"/>
      <c r="AE249" s="50"/>
      <c r="AF249" s="98"/>
      <c r="AG249" s="98"/>
      <c r="AH249" s="98"/>
      <c r="AI249" s="98"/>
      <c r="AJ249" s="98"/>
      <c r="AK249" s="98"/>
      <c r="AL249" s="98"/>
      <c r="AM249" s="98"/>
      <c r="AN249" s="98"/>
      <c r="AO249" s="98"/>
      <c r="AP249" s="98"/>
      <c r="AQ249" s="98"/>
      <c r="AR249" s="98"/>
      <c r="AS249" s="98"/>
      <c r="AT249" s="98"/>
      <c r="AU249" s="49"/>
    </row>
    <row r="250" ht="13.75" customHeight="1">
      <c r="A250" t="s" s="119">
        <v>390</v>
      </c>
      <c r="B250" s="167"/>
      <c r="C250" t="s" s="107">
        <v>71</v>
      </c>
      <c r="D250" s="86"/>
      <c r="E250" s="127"/>
      <c r="F250" s="88"/>
      <c r="G250" s="110"/>
      <c r="H250" s="90"/>
      <c r="I250" s="91"/>
      <c r="J250" s="111"/>
      <c r="K250" s="92"/>
      <c r="L250" s="93"/>
      <c r="M250" s="97"/>
      <c r="N250" s="112"/>
      <c r="O250" s="94"/>
      <c r="P250" s="113"/>
      <c r="Q250" s="114"/>
      <c r="R250" s="91"/>
      <c r="S250" s="95"/>
      <c r="T250" s="96"/>
      <c r="U250" s="97"/>
      <c r="V250" s="98"/>
      <c r="W250" t="s" s="99">
        <f>IF((F250*V250)+(G250*V250)+(H250*V250)+(I250*V250)+(J250*V250)+(K250*V250)+(L250*V250)+(M250*V250)+(N250*V250)+(O250*V250)+(T250*V250)+(P250*V250)+(Q250*V250)+(R250*V250)+(U250*V250),(F250*V250)+(G250*V250)+(H250*V250)+(I250*V250)+(J250*V250)+(K250*V250)+(L250*V250)+(M250*V250)+(N250*V250)+(O250*V250)+(T250*V250)+(P250*V250)+(Q250*V250)+(R250*V250)+(U250*V250),"")</f>
      </c>
      <c r="X250" s="100">
        <v>2</v>
      </c>
      <c r="Y250" t="s" s="99">
        <f>IF((F250*X250)+(G250*X250)+(H250*X250)+(I250*X250)+(J250*X250)+(K250*X250)+(L250*X250)+(M250*X250)+(N250*X250)+(O250*X250)+(P250*X250)+(Q250*X250)+(R250*X250)+(T250*X250)+(U250*X250),(F250*X250)+(G250*X250)+(H250*X250)+(I250*X250)+(J250*X250)+(K250*X250)+(L250*X250)+(M250*X250)+(N250*X250)+(O250*X250)+(P250*X250)+(S250*X250)+(Q250*X250)+(R250*X250)+(T250*X250)+(U250*X250),"")</f>
      </c>
      <c r="Z250" s="166">
        <v>70.0857142857143</v>
      </c>
      <c r="AA250" s="101">
        <f>SUM(Z250*(F250+(F250*0/100)))+SUM(Z250*(G250+(G250*0/100)))+SUM(Z250*(H250+(H250*0/100)))+SUM(Z250*(I250+(I250*0/100)))+SUM(Z250*(K250+(K250*0/100)))+SUM(Z250*(L250+(L250*0/100)))+SUM(Z250*(M250+(M250*0/100)))+SUM(Z250*(N250+(N250*0/100)))+SUM(Z250*(O250+(O250*0/100)))+SUM(Z250*(P250+(P250*0/100)))+SUM(Z250*U250)+SUM(Z250*(Q250+(Q250*0/100)))+SUM(Z250*(R250+(R250*0/100)))+SUM(Z250*(T250+(T250*0/100)))+SUM(Z250*(S250+(S250*0/100)))+SUM(Z250*(J250+(J250*0/100)))</f>
        <v>0</v>
      </c>
      <c r="AB250" s="102"/>
      <c r="AC250" s="103"/>
      <c r="AD250" s="49"/>
      <c r="AE250" s="50"/>
      <c r="AF250" s="98"/>
      <c r="AG250" s="98"/>
      <c r="AH250" s="98"/>
      <c r="AI250" s="98"/>
      <c r="AJ250" s="98"/>
      <c r="AK250" s="98"/>
      <c r="AL250" s="98"/>
      <c r="AM250" s="98"/>
      <c r="AN250" s="98"/>
      <c r="AO250" s="98"/>
      <c r="AP250" s="98"/>
      <c r="AQ250" s="98"/>
      <c r="AR250" s="98"/>
      <c r="AS250" s="98"/>
      <c r="AT250" s="98"/>
      <c r="AU250" s="49"/>
    </row>
    <row r="251" ht="13.65" customHeight="1">
      <c r="A251" t="s" s="119">
        <v>391</v>
      </c>
      <c r="B251" s="167"/>
      <c r="C251" t="s" s="107">
        <v>71</v>
      </c>
      <c r="D251" s="108"/>
      <c r="E251" s="127"/>
      <c r="F251" s="88"/>
      <c r="G251" s="110"/>
      <c r="H251" s="90"/>
      <c r="I251" s="91"/>
      <c r="J251" s="111"/>
      <c r="K251" s="92"/>
      <c r="L251" s="93"/>
      <c r="M251" s="97"/>
      <c r="N251" s="112"/>
      <c r="O251" s="94"/>
      <c r="P251" s="113"/>
      <c r="Q251" s="114"/>
      <c r="R251" s="91"/>
      <c r="S251" s="95"/>
      <c r="T251" s="96"/>
      <c r="U251" s="97"/>
      <c r="V251" s="98">
        <v>1</v>
      </c>
      <c r="W251" t="s" s="99">
        <f>IF((F251*V251)+(G251*V251)+(H251*V251)+(I251*V251)+(J251*V251)+(K251*V251)+(L251*V251)+(M251*V251)+(N251*V251)+(O251*V251)+(T251*V251)+(P251*V251)+(Q251*V251)+(R251*V251)+(U251*V251),(F251*V251)+(G251*V251)+(H251*V251)+(I251*V251)+(J251*V251)+(K251*V251)+(L251*V251)+(M251*V251)+(N251*V251)+(O251*V251)+(T251*V251)+(P251*V251)+(Q251*V251)+(R251*V251)+(U251*V251),"")</f>
      </c>
      <c r="X251" s="100">
        <v>1.7</v>
      </c>
      <c r="Y251" t="s" s="99">
        <f>IF((F251*X251)+(G251*X251)+(H251*X251)+(I251*X251)+(J251*X251)+(K251*X251)+(L251*X251)+(M251*X251)+(N251*X251)+(O251*X251)+(P251*X251)+(Q251*X251)+(R251*X251)+(T251*X251)+(U251*X251),(F251*X251)+(G251*X251)+(H251*X251)+(I251*X251)+(J251*X251)+(K251*X251)+(L251*X251)+(M251*X251)+(N251*X251)+(O251*X251)+(P251*X251)+(S251*X251)+(Q251*X251)+(R251*X251)+(T251*X251)+(U251*X251),"")</f>
      </c>
      <c r="Z251" s="101">
        <v>50.4189010989011</v>
      </c>
      <c r="AA251" s="101">
        <f>SUM(Z251*(F251+(F251*0/100)))+SUM(Z251*(G251+(G251*0/100)))+SUM(Z251*(H251+(H251*0/100)))+SUM(Z251*(I251+(I251*0/100)))+SUM(Z251*(K251+(K251*0/100)))+SUM(Z251*(L251+(L251*0/100)))+SUM(Z251*(M251+(M251*0/100)))+SUM(Z251*(N251+(N251*0/100)))+SUM(Z251*(O251+(O251*0/100)))+SUM(Z251*(P251+(P251*0/100)))+SUM(Z251*U251)+SUM(Z251*(Q251+(Q251*0/100)))+SUM(Z251*(R251+(R251*0/100)))+SUM(Z251*(T251+(T251*0/100)))+SUM(Z251*(S251+(S251*0/100)))+SUM(Z251*(J251+(J251*0/100)))</f>
        <v>0</v>
      </c>
      <c r="AB251" s="102"/>
      <c r="AC251" s="103"/>
      <c r="AD251" s="49"/>
      <c r="AE251" s="50"/>
      <c r="AF251" t="s" s="104">
        <f>IF(SUM(F251:U251)*'Cargoleria'!C147,SUM(F251:U251)*'Cargoleria'!C147,"")</f>
      </c>
      <c r="AG251" t="s" s="104">
        <f>IF(SUM(F251:U251)*'Cargoleria'!D147,SUM(F251:U251)*'Cargoleria'!D147,"")</f>
      </c>
      <c r="AH251" t="s" s="104">
        <f>IF(SUM(F251:U251)*'Cargoleria'!E147,SUM(F251:U251)*'Cargoleria'!E147,"")</f>
      </c>
      <c r="AI251" t="s" s="104">
        <f>IF(SUM(F251:U251)*'Cargoleria'!F147,SUM(F251:U251)*'Cargoleria'!F147,"")</f>
      </c>
      <c r="AJ251" t="s" s="104">
        <f>IF(SUM(F251:U251)*'Cargoleria'!G147,SUM(F251:U251)*'Cargoleria'!G147,"")</f>
      </c>
      <c r="AK251" t="s" s="104">
        <f>IF(SUM(F251:U251)*'Cargoleria'!H147,SUM(F251:U251)*'Cargoleria'!H147,"")</f>
      </c>
      <c r="AL251" t="s" s="104">
        <f>IF(SUM(F251:U251)*'Cargoleria'!I147,SUM(F251:U251)*'Cargoleria'!I147,"")</f>
      </c>
      <c r="AM251" t="s" s="104">
        <f>IF(SUM(F251:U251)*'Cargoleria'!J147,SUM(F251:U251)*'Cargoleria'!J147,"")</f>
      </c>
      <c r="AN251" t="s" s="104">
        <f>IF(SUM(F251:U251)*'Cargoleria'!K147,SUM(F251:U251)*'Cargoleria'!K147,"")</f>
      </c>
      <c r="AO251" t="s" s="104">
        <f>IF(SUM(F251:U251)*'Cargoleria'!L147,SUM(F251:U251)*'Cargoleria'!L147,"")</f>
      </c>
      <c r="AP251" t="s" s="104">
        <f>IF(SUM(F251:U251)*'Cargoleria'!M147,SUM(F251:U251)*'Cargoleria'!M147,"")</f>
      </c>
      <c r="AQ251" t="s" s="104">
        <f>IF(SUM(F251:U251)*'Cargoleria'!N147,SUM(F251:U251)*'Cargoleria'!N147,"")</f>
      </c>
      <c r="AR251" t="s" s="104">
        <f>IF(SUM(F251:U251)*'Cargoleria'!O147,SUM(F251:U251)*'Cargoleria'!O147,"")</f>
      </c>
      <c r="AS251" t="s" s="104">
        <f>IF(SUM(F251:U251)*'Cargoleria'!P147,SUM(F251:U251)*'Cargoleria'!P147,"")</f>
      </c>
      <c r="AT251" t="s" s="104">
        <f>IF(SUM(F251:U251)*'Cargoleria'!Q147,SUM(F251:U251)*'Cargoleria'!Q147,"")</f>
      </c>
      <c r="AU251" s="49"/>
    </row>
    <row r="252" ht="21" customHeight="1">
      <c r="A252" t="s" s="156">
        <v>392</v>
      </c>
      <c r="B252" s="157"/>
      <c r="C252" s="158"/>
      <c r="D252" s="159"/>
      <c r="E252" s="159"/>
      <c r="F252" s="159"/>
      <c r="G252" s="159"/>
      <c r="H252" s="159"/>
      <c r="I252" s="159"/>
      <c r="J252" s="159"/>
      <c r="K252" s="159"/>
      <c r="L252" s="159"/>
      <c r="M252" s="159"/>
      <c r="N252" s="159"/>
      <c r="O252" s="159"/>
      <c r="P252" s="159"/>
      <c r="Q252" s="159"/>
      <c r="R252" s="159"/>
      <c r="S252" s="159"/>
      <c r="T252" s="159"/>
      <c r="U252" s="159"/>
      <c r="V252" s="160"/>
      <c r="W252" s="160"/>
      <c r="X252" s="161"/>
      <c r="Y252" s="159"/>
      <c r="Z252" s="159"/>
      <c r="AA252" s="162"/>
      <c r="AB252" s="163"/>
      <c r="AC252" s="163"/>
      <c r="AD252" s="49"/>
      <c r="AE252" s="50"/>
      <c r="AF252" s="164"/>
      <c r="AG252" s="164"/>
      <c r="AH252" s="164"/>
      <c r="AI252" s="164"/>
      <c r="AJ252" s="164"/>
      <c r="AK252" s="164"/>
      <c r="AL252" s="164"/>
      <c r="AM252" s="164"/>
      <c r="AN252" s="164"/>
      <c r="AO252" s="164"/>
      <c r="AP252" s="164"/>
      <c r="AQ252" s="164"/>
      <c r="AR252" s="164"/>
      <c r="AS252" s="164"/>
      <c r="AT252" s="164"/>
      <c r="AU252" s="49"/>
    </row>
    <row r="253" ht="15" customHeight="1">
      <c r="A253" t="s" s="119">
        <v>393</v>
      </c>
      <c r="B253" s="167"/>
      <c r="C253" t="s" s="168">
        <v>166</v>
      </c>
      <c r="D253" s="86"/>
      <c r="E253" t="s" s="109">
        <v>394</v>
      </c>
      <c r="F253" s="88"/>
      <c r="G253" s="110"/>
      <c r="H253" s="90"/>
      <c r="I253" s="91"/>
      <c r="J253" s="111"/>
      <c r="K253" s="92"/>
      <c r="L253" s="93"/>
      <c r="M253" s="97"/>
      <c r="N253" s="112"/>
      <c r="O253" s="94"/>
      <c r="P253" s="113"/>
      <c r="Q253" s="114"/>
      <c r="R253" s="91"/>
      <c r="S253" s="95"/>
      <c r="T253" s="96"/>
      <c r="U253" s="97"/>
      <c r="V253" s="98">
        <v>2</v>
      </c>
      <c r="W253" t="s" s="99">
        <f>IF((F253*V253)+(G253*V253)+(H253*V253)+(I253*V253)+(J253*V253)+(K253*V253)+(L253*V253)+(M253*V253)+(N253*V253)+(O253*V253)+(T253*V253)+(P253*V253)+(Q253*V253)+(R253*V253)+(U253*V253),(F253*V253)+(G253*V253)+(H253*V253)+(I253*V253)+(J253*V253)+(K253*V253)+(L253*V253)+(M253*V253)+(N253*V253)+(O253*V253)+(T253*V253)+(P253*V253)+(Q253*V253)+(R253*V253)+(U253*V253),"")</f>
      </c>
      <c r="X253" s="100">
        <v>0.57</v>
      </c>
      <c r="Y253" t="s" s="99">
        <f>IF((F253*X253)+(G253*X253)+(H253*X253)+(I253*X253)+(J253*X253)+(K253*X253)+(L253*X253)+(M253*X253)+(N253*X253)+(O253*X253)+(P253*X253)+(Q253*X253)+(R253*X253)+(T253*X253)+(U253*X253),(F253*X253)+(G253*X253)+(H253*X253)+(I253*X253)+(J253*X253)+(K253*X253)+(L253*X253)+(M253*X253)+(N253*X253)+(O253*X253)+(P253*X253)+(S253*X253)+(Q253*X253)+(R253*X253)+(T253*X253)+(U253*X253),"")</f>
      </c>
      <c r="Z253" s="166">
        <v>37.8769230769231</v>
      </c>
      <c r="AA253" s="101">
        <f>SUM(Z253*(F253+(F253*0/100)))+SUM(Z253*(G253+(G253*0/100)))+SUM(Z253*(H253+(H253*0/100)))+SUM(Z253*(I253+(I253*0/100)))+SUM(Z253*(K253+(K253*0/100)))+SUM(Z253*(L253+(L253*0/100)))+SUM(Z253*(M253+(M253*0/100)))+SUM(Z253*(N253+(N253*0/100)))+SUM(Z253*(O253+(O253*0/100)))+SUM(Z253*(P253+(P253*0/100)))+SUM(Z253*U253)+SUM(Z253*(Q253+(Q253*0/100)))+SUM(Z253*(R253+(R253*0/100)))+SUM(Z253*(T253+(T253*0/100)))+SUM(Z253*(S253+(S253*0/100)))+SUM(Z253*(J253+(J253*0/100)))</f>
        <v>0</v>
      </c>
      <c r="AB253" s="102"/>
      <c r="AC253" s="103"/>
      <c r="AD253" s="49"/>
      <c r="AE253" s="50"/>
      <c r="AF253" t="s" s="104">
        <f>IF(SUM(F253:U253)*'Cargoleria'!C143,SUM(F253:U253)*'Cargoleria'!C143,"")</f>
      </c>
      <c r="AG253" t="s" s="104">
        <f>IF(SUM(F253:U253)*'Cargoleria'!D143,SUM(F253:U253)*'Cargoleria'!D143,"")</f>
      </c>
      <c r="AH253" t="s" s="104">
        <f>IF(SUM(F253:U253)*'Cargoleria'!E143,SUM(F253:U253)*'Cargoleria'!E143,"")</f>
      </c>
      <c r="AI253" t="s" s="104">
        <f>IF(SUM(F253:U253)*'Cargoleria'!F143,SUM(F253:U253)*'Cargoleria'!F143,"")</f>
      </c>
      <c r="AJ253" t="s" s="104">
        <f>IF(SUM(F253:U253)*'Cargoleria'!G143,SUM(F253:U253)*'Cargoleria'!G143,"")</f>
      </c>
      <c r="AK253" t="s" s="104">
        <f>IF(SUM(F253:U253)*'Cargoleria'!H143,SUM(F253:U253)*'Cargoleria'!H143,"")</f>
      </c>
      <c r="AL253" t="s" s="104">
        <f>IF(SUM(F253:U253)*'Cargoleria'!I143,SUM(F253:U253)*'Cargoleria'!I143,"")</f>
      </c>
      <c r="AM253" t="s" s="104">
        <f>IF(SUM(F253:U253)*'Cargoleria'!J143,SUM(F253:U253)*'Cargoleria'!J143,"")</f>
      </c>
      <c r="AN253" t="s" s="104">
        <f>IF(SUM(F253:U253)*'Cargoleria'!K143,SUM(F253:U253)*'Cargoleria'!K143,"")</f>
      </c>
      <c r="AO253" t="s" s="104">
        <f>IF(SUM(F253:U253)*'Cargoleria'!L143,SUM(F253:U253)*'Cargoleria'!L143,"")</f>
      </c>
      <c r="AP253" t="s" s="104">
        <f>IF(SUM(F253:U253)*'Cargoleria'!M143,SUM(F253:U253)*'Cargoleria'!M143,"")</f>
      </c>
      <c r="AQ253" t="s" s="104">
        <f>IF(SUM(F253:U253)*'Cargoleria'!N143,SUM(F253:U253)*'Cargoleria'!N143,"")</f>
      </c>
      <c r="AR253" t="s" s="104">
        <f>IF(SUM(F253:U253)*'Cargoleria'!O143,SUM(F253:U253)*'Cargoleria'!O143,"")</f>
      </c>
      <c r="AS253" t="s" s="104">
        <f>IF(SUM(F253:U253)*'Cargoleria'!P143,SUM(F253:U253)*'Cargoleria'!P143,"")</f>
      </c>
      <c r="AT253" t="s" s="104">
        <f>IF(SUM(F253:U253)*'Cargoleria'!Q143,SUM(F253:U253)*'Cargoleria'!Q143,"")</f>
      </c>
      <c r="AU253" s="49"/>
    </row>
    <row r="254" ht="15" customHeight="1">
      <c r="A254" t="s" s="119">
        <v>395</v>
      </c>
      <c r="B254" s="167"/>
      <c r="C254" t="s" s="168">
        <v>166</v>
      </c>
      <c r="D254" s="86"/>
      <c r="E254" t="s" s="109">
        <v>396</v>
      </c>
      <c r="F254" s="88"/>
      <c r="G254" s="110"/>
      <c r="H254" s="90"/>
      <c r="I254" s="91"/>
      <c r="J254" s="111"/>
      <c r="K254" s="92"/>
      <c r="L254" s="93"/>
      <c r="M254" s="97"/>
      <c r="N254" s="112"/>
      <c r="O254" s="94"/>
      <c r="P254" s="113"/>
      <c r="Q254" s="114"/>
      <c r="R254" s="91"/>
      <c r="S254" s="95"/>
      <c r="T254" s="96"/>
      <c r="U254" s="97"/>
      <c r="V254" s="98">
        <v>2</v>
      </c>
      <c r="W254" t="s" s="99">
        <f>IF((F254*V254)+(G254*V254)+(H254*V254)+(I254*V254)+(J254*V254)+(K254*V254)+(L254*V254)+(M254*V254)+(N254*V254)+(O254*V254)+(T254*V254)+(P254*V254)+(Q254*V254)+(R254*V254)+(U254*V254),(F254*V254)+(G254*V254)+(H254*V254)+(I254*V254)+(J254*V254)+(K254*V254)+(L254*V254)+(M254*V254)+(N254*V254)+(O254*V254)+(T254*V254)+(P254*V254)+(Q254*V254)+(R254*V254)+(U254*V254),"")</f>
      </c>
      <c r="X254" s="100">
        <v>2.127</v>
      </c>
      <c r="Y254" t="s" s="99">
        <f>IF((F254*X254)+(G254*X254)+(H254*X254)+(I254*X254)+(J254*X254)+(K254*X254)+(L254*X254)+(M254*X254)+(N254*X254)+(O254*X254)+(P254*X254)+(Q254*X254)+(R254*X254)+(T254*X254)+(U254*X254),(F254*X254)+(G254*X254)+(H254*X254)+(I254*X254)+(J254*X254)+(K254*X254)+(L254*X254)+(M254*X254)+(N254*X254)+(O254*X254)+(P254*X254)+(S254*X254)+(Q254*X254)+(R254*X254)+(T254*X254)+(U254*X254),"")</f>
      </c>
      <c r="Z254" s="166">
        <v>50.3169230769231</v>
      </c>
      <c r="AA254" s="101">
        <f>SUM(Z254*(F254+(F254*0/100)))+SUM(Z254*(G254+(G254*0/100)))+SUM(Z254*(H254+(H254*0/100)))+SUM(Z254*(I254+(I254*0/100)))+SUM(Z254*(K254+(K254*0/100)))+SUM(Z254*(L254+(L254*0/100)))+SUM(Z254*(M254+(M254*0/100)))+SUM(Z254*(N254+(N254*0/100)))+SUM(Z254*(O254+(O254*0/100)))+SUM(Z254*(P254+(P254*0/100)))+SUM(Z254*U254)+SUM(Z254*(Q254+(Q254*0/100)))+SUM(Z254*(R254+(R254*0/100)))+SUM(Z254*(T254+(T254*0/100)))+SUM(Z254*(S254+(S254*0/100)))+SUM(Z254*(J254+(J254*0/100)))</f>
        <v>0</v>
      </c>
      <c r="AB254" s="102"/>
      <c r="AC254" s="103"/>
      <c r="AD254" s="49"/>
      <c r="AE254" s="50"/>
      <c r="AF254" t="s" s="104">
        <f>IF(SUM(F254:U254)*'Cargoleria'!C144,SUM(F254:U254)*'Cargoleria'!C144,"")</f>
      </c>
      <c r="AG254" t="s" s="104">
        <f>IF(SUM(F254:U254)*'Cargoleria'!D144,SUM(F254:U254)*'Cargoleria'!D144,"")</f>
      </c>
      <c r="AH254" t="s" s="104">
        <f>IF(SUM(F254:U254)*'Cargoleria'!E144,SUM(F254:U254)*'Cargoleria'!E144,"")</f>
      </c>
      <c r="AI254" t="s" s="104">
        <f>IF(SUM(F254:U254)*'Cargoleria'!F144,SUM(F254:U254)*'Cargoleria'!F144,"")</f>
      </c>
      <c r="AJ254" t="s" s="104">
        <f>IF(SUM(F254:U254)*'Cargoleria'!G144,SUM(F254:U254)*'Cargoleria'!G144,"")</f>
      </c>
      <c r="AK254" t="s" s="104">
        <f>IF(SUM(F254:U254)*'Cargoleria'!H144,SUM(F254:U254)*'Cargoleria'!H144,"")</f>
      </c>
      <c r="AL254" t="s" s="104">
        <f>IF(SUM(F254:U254)*'Cargoleria'!I144,SUM(F254:U254)*'Cargoleria'!I144,"")</f>
      </c>
      <c r="AM254" t="s" s="104">
        <f>IF(SUM(F254:U254)*'Cargoleria'!J144,SUM(F254:U254)*'Cargoleria'!J144,"")</f>
      </c>
      <c r="AN254" t="s" s="104">
        <f>IF(SUM(F254:U254)*'Cargoleria'!K144,SUM(F254:U254)*'Cargoleria'!K144,"")</f>
      </c>
      <c r="AO254" t="s" s="104">
        <f>IF(SUM(F254:U254)*'Cargoleria'!L144,SUM(F254:U254)*'Cargoleria'!L144,"")</f>
      </c>
      <c r="AP254" t="s" s="104">
        <f>IF(SUM(F254:U254)*'Cargoleria'!M144,SUM(F254:U254)*'Cargoleria'!M144,"")</f>
      </c>
      <c r="AQ254" t="s" s="104">
        <f>IF(SUM(F254:U254)*'Cargoleria'!N144,SUM(F254:U254)*'Cargoleria'!N144,"")</f>
      </c>
      <c r="AR254" t="s" s="104">
        <f>IF(SUM(F254:U254)*'Cargoleria'!O144,SUM(F254:U254)*'Cargoleria'!O144,"")</f>
      </c>
      <c r="AS254" t="s" s="104">
        <f>IF(SUM(F254:U254)*'Cargoleria'!P144,SUM(F254:U254)*'Cargoleria'!P144,"")</f>
      </c>
      <c r="AT254" t="s" s="104">
        <f>IF(SUM(F254:U254)*'Cargoleria'!Q144,SUM(F254:U254)*'Cargoleria'!Q144,"")</f>
      </c>
      <c r="AU254" s="49"/>
    </row>
    <row r="255" ht="13.75" customHeight="1">
      <c r="A255" t="s" s="119">
        <v>397</v>
      </c>
      <c r="B255" s="167"/>
      <c r="C255" t="s" s="107">
        <v>71</v>
      </c>
      <c r="D255" s="86"/>
      <c r="E255" t="s" s="109">
        <v>398</v>
      </c>
      <c r="F255" s="88"/>
      <c r="G255" s="110"/>
      <c r="H255" s="90"/>
      <c r="I255" s="91"/>
      <c r="J255" s="111"/>
      <c r="K255" s="92"/>
      <c r="L255" s="93"/>
      <c r="M255" s="97"/>
      <c r="N255" s="112"/>
      <c r="O255" s="94"/>
      <c r="P255" s="113"/>
      <c r="Q255" s="114"/>
      <c r="R255" s="91"/>
      <c r="S255" s="95"/>
      <c r="T255" s="96"/>
      <c r="U255" s="97"/>
      <c r="V255" s="98">
        <v>2</v>
      </c>
      <c r="W255" t="s" s="99">
        <f>IF((F255*V255)+(G255*V255)+(H255*V255)+(I255*V255)+(J255*V255)+(K255*V255)+(L255*V255)+(M255*V255)+(N255*V255)+(O255*V255)+(T255*V255)+(P255*V255)+(Q255*V255)+(R255*V255)+(U255*V255),(F255*V255)+(G255*V255)+(H255*V255)+(I255*V255)+(J255*V255)+(K255*V255)+(L255*V255)+(M255*V255)+(N255*V255)+(O255*V255)+(T255*V255)+(P255*V255)+(Q255*V255)+(R255*V255)+(U255*V255),"")</f>
      </c>
      <c r="X255" s="100">
        <v>1.04</v>
      </c>
      <c r="Y255" t="s" s="99">
        <f>IF((F255*X255)+(G255*X255)+(H255*X255)+(I255*X255)+(J255*X255)+(K255*X255)+(L255*X255)+(M255*X255)+(N255*X255)+(O255*X255)+(P255*X255)+(Q255*X255)+(R255*X255)+(T255*X255)+(U255*X255),(F255*X255)+(G255*X255)+(H255*X255)+(I255*X255)+(J255*X255)+(K255*X255)+(L255*X255)+(M255*X255)+(N255*X255)+(O255*X255)+(P255*X255)+(S255*X255)+(Q255*X255)+(R255*X255)+(T255*X255)+(U255*X255),"")</f>
      </c>
      <c r="Z255" s="166">
        <v>72.8861538461538</v>
      </c>
      <c r="AA255" s="101">
        <f>SUM(Z255*(F255+(F255*0/100)))+SUM(Z255*(G255+(G255*0/100)))+SUM(Z255*(H255+(H255*0/100)))+SUM(Z255*(I255+(I255*0/100)))+SUM(Z255*(K255+(K255*0/100)))+SUM(Z255*(L255+(L255*0/100)))+SUM(Z255*(M255+(M255*0/100)))+SUM(Z255*(N255+(N255*0/100)))+SUM(Z255*(O255+(O255*0/100)))+SUM(Z255*(P255+(P255*0/100)))+SUM(Z255*U255)+SUM(Z255*(Q255+(Q255*0/100)))+SUM(Z255*(R255+(R255*0/100)))+SUM(Z255*(T255+(T255*0/100)))+SUM(Z255*(S255+(S255*0/100)))+SUM(Z255*(J255+(J255*0/100)))</f>
        <v>0</v>
      </c>
      <c r="AB255" s="102"/>
      <c r="AC255" s="103"/>
      <c r="AD255" s="49"/>
      <c r="AE255" s="50"/>
      <c r="AF255" t="s" s="104">
        <f>IF(SUM(F255:U255)*'Cargoleria'!C145,SUM(F255:U255)*'Cargoleria'!C145,"")</f>
      </c>
      <c r="AG255" t="s" s="104">
        <f>IF(SUM(F255:U255)*'Cargoleria'!D145,SUM(F255:U255)*'Cargoleria'!D145,"")</f>
      </c>
      <c r="AH255" t="s" s="104">
        <f>IF(SUM(F255:U255)*'Cargoleria'!E145,SUM(F255:U255)*'Cargoleria'!E145,"")</f>
      </c>
      <c r="AI255" t="s" s="104">
        <f>IF(SUM(F255:U255)*'Cargoleria'!F145,SUM(F255:U255)*'Cargoleria'!F145,"")</f>
      </c>
      <c r="AJ255" t="s" s="104">
        <f>IF(SUM(F255:U255)*'Cargoleria'!G145,SUM(F255:U255)*'Cargoleria'!G145,"")</f>
      </c>
      <c r="AK255" t="s" s="104">
        <f>IF(SUM(F255:U255)*'Cargoleria'!H145,SUM(F255:U255)*'Cargoleria'!H145,"")</f>
      </c>
      <c r="AL255" t="s" s="104">
        <f>IF(SUM(F255:U255)*'Cargoleria'!I145,SUM(F255:U255)*'Cargoleria'!I145,"")</f>
      </c>
      <c r="AM255" t="s" s="104">
        <f>IF(SUM(F255:U255)*'Cargoleria'!J145,SUM(F255:U255)*'Cargoleria'!J145,"")</f>
      </c>
      <c r="AN255" t="s" s="104">
        <f>IF(SUM(F255:U255)*'Cargoleria'!K145,SUM(F255:U255)*'Cargoleria'!K145,"")</f>
      </c>
      <c r="AO255" t="s" s="104">
        <f>IF(SUM(F255:U255)*'Cargoleria'!L145,SUM(F255:U255)*'Cargoleria'!L145,"")</f>
      </c>
      <c r="AP255" t="s" s="104">
        <f>IF(SUM(F255:U255)*'Cargoleria'!M145,SUM(F255:U255)*'Cargoleria'!M145,"")</f>
      </c>
      <c r="AQ255" t="s" s="104">
        <f>IF(SUM(F255:U255)*'Cargoleria'!N145,SUM(F255:U255)*'Cargoleria'!N145,"")</f>
      </c>
      <c r="AR255" t="s" s="104">
        <f>IF(SUM(F255:U255)*'Cargoleria'!O145,SUM(F255:U255)*'Cargoleria'!O145,"")</f>
      </c>
      <c r="AS255" t="s" s="104">
        <f>IF(SUM(F255:U255)*'Cargoleria'!P145,SUM(F255:U255)*'Cargoleria'!P145,"")</f>
      </c>
      <c r="AT255" t="s" s="104">
        <f>IF(SUM(F255:U255)*'Cargoleria'!Q145,SUM(F255:U255)*'Cargoleria'!Q145,"")</f>
      </c>
      <c r="AU255" s="49"/>
    </row>
    <row r="256" ht="15" customHeight="1">
      <c r="A256" t="s" s="119">
        <v>399</v>
      </c>
      <c r="B256" s="167"/>
      <c r="C256" t="s" s="168">
        <v>166</v>
      </c>
      <c r="D256" s="86"/>
      <c r="E256" t="s" s="109">
        <v>400</v>
      </c>
      <c r="F256" s="88"/>
      <c r="G256" s="110"/>
      <c r="H256" s="90"/>
      <c r="I256" s="91"/>
      <c r="J256" s="111"/>
      <c r="K256" s="92"/>
      <c r="L256" s="93"/>
      <c r="M256" s="97"/>
      <c r="N256" s="112"/>
      <c r="O256" s="94"/>
      <c r="P256" s="113"/>
      <c r="Q256" s="114"/>
      <c r="R256" s="91"/>
      <c r="S256" s="95"/>
      <c r="T256" s="96"/>
      <c r="U256" s="97"/>
      <c r="V256" s="98">
        <v>2</v>
      </c>
      <c r="W256" t="s" s="99">
        <f>IF((F256*V256)+(G256*V256)+(H256*V256)+(I256*V256)+(J256*V256)+(K256*V256)+(L256*V256)+(M256*V256)+(N256*V256)+(O256*V256)+(T256*V256)+(P256*V256)+(Q256*V256)+(R256*V256)+(U256*V256),(F256*V256)+(G256*V256)+(H256*V256)+(I256*V256)+(J256*V256)+(K256*V256)+(L256*V256)+(M256*V256)+(N256*V256)+(O256*V256)+(T256*V256)+(P256*V256)+(Q256*V256)+(R256*V256)+(U256*V256),"")</f>
      </c>
      <c r="X256" s="100">
        <v>2.984</v>
      </c>
      <c r="Y256" t="s" s="99">
        <f>IF((F256*X256)+(G256*X256)+(H256*X256)+(I256*X256)+(J256*X256)+(K256*X256)+(L256*X256)+(M256*X256)+(N256*X256)+(O256*X256)+(P256*X256)+(Q256*X256)+(R256*X256)+(T256*X256)+(U256*X256),(F256*X256)+(G256*X256)+(H256*X256)+(I256*X256)+(J256*X256)+(K256*X256)+(L256*X256)+(M256*X256)+(N256*X256)+(O256*X256)+(P256*X256)+(S256*X256)+(Q256*X256)+(R256*X256)+(T256*X256)+(U256*X256),"")</f>
      </c>
      <c r="Z256" s="166">
        <v>64.6076923076923</v>
      </c>
      <c r="AA256" s="101">
        <f>SUM(Z256*(F256+(F256*0/100)))+SUM(Z256*(G256+(G256*0/100)))+SUM(Z256*(H256+(H256*0/100)))+SUM(Z256*(I256+(I256*0/100)))+SUM(Z256*(K256+(K256*0/100)))+SUM(Z256*(L256+(L256*0/100)))+SUM(Z256*(M256+(M256*0/100)))+SUM(Z256*(N256+(N256*0/100)))+SUM(Z256*(O256+(O256*0/100)))+SUM(Z256*(P256+(P256*0/100)))+SUM(Z256*U256)+SUM(Z256*(Q256+(Q256*0/100)))+SUM(Z256*(R256+(R256*0/100)))+SUM(Z256*(T256+(T256*0/100)))+SUM(Z256*(S256+(S256*0/100)))+SUM(Z256*(J256+(J256*0/100)))</f>
        <v>0</v>
      </c>
      <c r="AB256" s="102"/>
      <c r="AC256" s="103"/>
      <c r="AD256" s="49"/>
      <c r="AE256" s="50"/>
      <c r="AF256" t="s" s="104">
        <f>IF(SUM(F256:U256)*'Cargoleria'!C146,SUM(F256:U256)*'Cargoleria'!C146,"")</f>
      </c>
      <c r="AG256" t="s" s="104">
        <f>IF(SUM(F256:U256)*'Cargoleria'!D146,SUM(F256:U256)*'Cargoleria'!D146,"")</f>
      </c>
      <c r="AH256" t="s" s="104">
        <f>IF(SUM(F256:U256)*'Cargoleria'!E146,SUM(F256:U256)*'Cargoleria'!E146,"")</f>
      </c>
      <c r="AI256" t="s" s="104">
        <f>IF(SUM(F256:U256)*'Cargoleria'!F146,SUM(F256:U256)*'Cargoleria'!F146,"")</f>
      </c>
      <c r="AJ256" t="s" s="104">
        <f>IF(SUM(F256:U256)*'Cargoleria'!G146,SUM(F256:U256)*'Cargoleria'!G146,"")</f>
      </c>
      <c r="AK256" t="s" s="104">
        <f>IF(SUM(F256:U256)*'Cargoleria'!H146,SUM(F256:U256)*'Cargoleria'!H146,"")</f>
      </c>
      <c r="AL256" t="s" s="104">
        <f>IF(SUM(F256:U256)*'Cargoleria'!I146,SUM(F256:U256)*'Cargoleria'!I146,"")</f>
      </c>
      <c r="AM256" t="s" s="104">
        <f>IF(SUM(F256:U256)*'Cargoleria'!J146,SUM(F256:U256)*'Cargoleria'!J146,"")</f>
      </c>
      <c r="AN256" t="s" s="104">
        <f>IF(SUM(F256:U256)*'Cargoleria'!K146,SUM(F256:U256)*'Cargoleria'!K146,"")</f>
      </c>
      <c r="AO256" t="s" s="104">
        <f>IF(SUM(F256:U256)*'Cargoleria'!L146,SUM(F256:U256)*'Cargoleria'!L146,"")</f>
      </c>
      <c r="AP256" t="s" s="104">
        <f>IF(SUM(F256:U256)*'Cargoleria'!M146,SUM(F256:U256)*'Cargoleria'!M146,"")</f>
      </c>
      <c r="AQ256" t="s" s="104">
        <f>IF(SUM(F256:U256)*'Cargoleria'!N146,SUM(F256:U256)*'Cargoleria'!N146,"")</f>
      </c>
      <c r="AR256" t="s" s="104">
        <f>IF(SUM(F256:U256)*'Cargoleria'!O146,SUM(F256:U256)*'Cargoleria'!O146,"")</f>
      </c>
      <c r="AS256" t="s" s="104">
        <f>IF(SUM(F256:U256)*'Cargoleria'!P146,SUM(F256:U256)*'Cargoleria'!P146,"")</f>
      </c>
      <c r="AT256" t="s" s="104">
        <f>IF(SUM(F256:U256)*'Cargoleria'!Q146,SUM(F256:U256)*'Cargoleria'!Q146,"")</f>
      </c>
      <c r="AU256" s="49"/>
    </row>
    <row r="257" ht="15" customHeight="1">
      <c r="A257" t="s" s="119">
        <v>401</v>
      </c>
      <c r="B257" s="167"/>
      <c r="C257" t="s" s="168">
        <v>166</v>
      </c>
      <c r="D257" s="86"/>
      <c r="E257" t="s" s="109">
        <v>402</v>
      </c>
      <c r="F257" s="88"/>
      <c r="G257" s="110"/>
      <c r="H257" s="90"/>
      <c r="I257" s="91"/>
      <c r="J257" s="111"/>
      <c r="K257" s="92"/>
      <c r="L257" s="93"/>
      <c r="M257" s="97"/>
      <c r="N257" s="112"/>
      <c r="O257" s="94"/>
      <c r="P257" s="113"/>
      <c r="Q257" s="114"/>
      <c r="R257" s="91"/>
      <c r="S257" s="95"/>
      <c r="T257" s="96"/>
      <c r="U257" s="97"/>
      <c r="V257" s="98">
        <v>2</v>
      </c>
      <c r="W257" t="s" s="99">
        <f>IF((F257*V257)+(G257*V257)+(H257*V257)+(I257*V257)+(J257*V257)+(K257*V257)+(L257*V257)+(M257*V257)+(N257*V257)+(O257*V257)+(T257*V257)+(P257*V257)+(Q257*V257)+(R257*V257)+(U257*V257),(F257*V257)+(G257*V257)+(H257*V257)+(I257*V257)+(J257*V257)+(K257*V257)+(L257*V257)+(M257*V257)+(N257*V257)+(O257*V257)+(T257*V257)+(P257*V257)+(Q257*V257)+(R257*V257)+(U257*V257),"")</f>
      </c>
      <c r="X257" s="100">
        <v>1.1</v>
      </c>
      <c r="Y257" t="s" s="99">
        <f>IF((F257*X257)+(G257*X257)+(H257*X257)+(I257*X257)+(J257*X257)+(K257*X257)+(L257*X257)+(M257*X257)+(N257*X257)+(O257*X257)+(P257*X257)+(Q257*X257)+(R257*X257)+(T257*X257)+(U257*X257),(F257*X257)+(G257*X257)+(H257*X257)+(I257*X257)+(J257*X257)+(K257*X257)+(L257*X257)+(M257*X257)+(N257*X257)+(O257*X257)+(P257*X257)+(S257*X257)+(Q257*X257)+(R257*X257)+(T257*X257)+(U257*X257),"")</f>
      </c>
      <c r="Z257" s="166">
        <v>45.7538461538461</v>
      </c>
      <c r="AA257" s="101">
        <f>SUM(Z257*(F257+(F257*0/100)))+SUM(Z257*(G257+(G257*0/100)))+SUM(Z257*(H257+(H257*0/100)))+SUM(Z257*(I257+(I257*0/100)))+SUM(Z257*(K257+(K257*0/100)))+SUM(Z257*(L257+(L257*0/100)))+SUM(Z257*(M257+(M257*0/100)))+SUM(Z257*(N257+(N257*0/100)))+SUM(Z257*(O257+(O257*0/100)))+SUM(Z257*(P257+(P257*0/100)))+SUM(Z257*U257)+SUM(Z257*(Q257+(Q257*0/100)))+SUM(Z257*(R257+(R257*0/100)))+SUM(Z257*(T257+(T257*0/100)))+SUM(Z257*(S257+(S257*0/100)))+SUM(Z257*(J257+(J257*0/100)))</f>
        <v>0</v>
      </c>
      <c r="AB257" s="102"/>
      <c r="AC257" s="103"/>
      <c r="AD257" s="49"/>
      <c r="AE257" s="50"/>
      <c r="AF257" t="s" s="104">
        <f>IF(SUM(F257:U257)*'Cargoleria'!C147,SUM(F257:U257)*'Cargoleria'!C147,"")</f>
      </c>
      <c r="AG257" t="s" s="104">
        <f>IF(SUM(F257:U257)*'Cargoleria'!D147,SUM(F257:U257)*'Cargoleria'!D147,"")</f>
      </c>
      <c r="AH257" t="s" s="104">
        <f>IF(SUM(F257:U257)*'Cargoleria'!E147,SUM(F257:U257)*'Cargoleria'!E147,"")</f>
      </c>
      <c r="AI257" t="s" s="104">
        <f>IF(SUM(F257:U257)*'Cargoleria'!F147,SUM(F257:U257)*'Cargoleria'!F147,"")</f>
      </c>
      <c r="AJ257" t="s" s="104">
        <f>IF(SUM(F257:U257)*'Cargoleria'!G147,SUM(F257:U257)*'Cargoleria'!G147,"")</f>
      </c>
      <c r="AK257" t="s" s="104">
        <f>IF(SUM(F257:U257)*'Cargoleria'!H147,SUM(F257:U257)*'Cargoleria'!H147,"")</f>
      </c>
      <c r="AL257" t="s" s="104">
        <f>IF(SUM(F257:U257)*'Cargoleria'!I147,SUM(F257:U257)*'Cargoleria'!I147,"")</f>
      </c>
      <c r="AM257" t="s" s="104">
        <f>IF(SUM(F257:U257)*'Cargoleria'!J147,SUM(F257:U257)*'Cargoleria'!J147,"")</f>
      </c>
      <c r="AN257" t="s" s="104">
        <f>IF(SUM(F257:U257)*'Cargoleria'!K147,SUM(F257:U257)*'Cargoleria'!K147,"")</f>
      </c>
      <c r="AO257" t="s" s="104">
        <f>IF(SUM(F257:U257)*'Cargoleria'!L147,SUM(F257:U257)*'Cargoleria'!L147,"")</f>
      </c>
      <c r="AP257" t="s" s="104">
        <f>IF(SUM(F257:U257)*'Cargoleria'!M147,SUM(F257:U257)*'Cargoleria'!M147,"")</f>
      </c>
      <c r="AQ257" t="s" s="104">
        <f>IF(SUM(F257:U257)*'Cargoleria'!N147,SUM(F257:U257)*'Cargoleria'!N147,"")</f>
      </c>
      <c r="AR257" t="s" s="104">
        <f>IF(SUM(F257:U257)*'Cargoleria'!O147,SUM(F257:U257)*'Cargoleria'!O147,"")</f>
      </c>
      <c r="AS257" t="s" s="104">
        <f>IF(SUM(F257:U257)*'Cargoleria'!P147,SUM(F257:U257)*'Cargoleria'!P147,"")</f>
      </c>
      <c r="AT257" t="s" s="104">
        <f>IF(SUM(F257:U257)*'Cargoleria'!Q147,SUM(F257:U257)*'Cargoleria'!Q147,"")</f>
      </c>
      <c r="AU257" s="49"/>
    </row>
    <row r="258" ht="13.75" customHeight="1">
      <c r="A258" t="s" s="119">
        <v>403</v>
      </c>
      <c r="B258" s="167"/>
      <c r="C258" t="s" s="107">
        <v>71</v>
      </c>
      <c r="D258" s="86"/>
      <c r="E258" t="s" s="109">
        <v>404</v>
      </c>
      <c r="F258" s="88"/>
      <c r="G258" s="110"/>
      <c r="H258" s="90"/>
      <c r="I258" s="91"/>
      <c r="J258" s="111"/>
      <c r="K258" s="92"/>
      <c r="L258" s="93"/>
      <c r="M258" s="97"/>
      <c r="N258" s="112"/>
      <c r="O258" s="94"/>
      <c r="P258" s="113"/>
      <c r="Q258" s="114"/>
      <c r="R258" s="91"/>
      <c r="S258" s="95"/>
      <c r="T258" s="96"/>
      <c r="U258" s="97"/>
      <c r="V258" s="98">
        <v>2</v>
      </c>
      <c r="W258" t="s" s="99">
        <f>IF((F258*V258)+(G258*V258)+(H258*V258)+(I258*V258)+(J258*V258)+(K258*V258)+(L258*V258)+(M258*V258)+(N258*V258)+(O258*V258)+(T258*V258)+(P258*V258)+(Q258*V258)+(R258*V258)+(U258*V258),(F258*V258)+(G258*V258)+(H258*V258)+(I258*V258)+(J258*V258)+(K258*V258)+(L258*V258)+(M258*V258)+(N258*V258)+(O258*V258)+(T258*V258)+(P258*V258)+(Q258*V258)+(R258*V258)+(U258*V258),"")</f>
      </c>
      <c r="X258" s="100">
        <v>1.7</v>
      </c>
      <c r="Y258" t="s" s="99">
        <f>IF((F258*X258)+(G258*X258)+(H258*X258)+(I258*X258)+(J258*X258)+(K258*X258)+(L258*X258)+(M258*X258)+(N258*X258)+(O258*X258)+(P258*X258)+(Q258*X258)+(R258*X258)+(T258*X258)+(U258*X258),(F258*X258)+(G258*X258)+(H258*X258)+(I258*X258)+(J258*X258)+(K258*X258)+(L258*X258)+(M258*X258)+(N258*X258)+(O258*X258)+(P258*X258)+(S258*X258)+(Q258*X258)+(R258*X258)+(T258*X258)+(U258*X258),"")</f>
      </c>
      <c r="Z258" s="166">
        <v>48.5384615384615</v>
      </c>
      <c r="AA258" s="101">
        <f>SUM(Z258*(F258+(F258*0/100)))+SUM(Z258*(G258+(G258*0/100)))+SUM(Z258*(H258+(H258*0/100)))+SUM(Z258*(I258+(I258*0/100)))+SUM(Z258*(K258+(K258*0/100)))+SUM(Z258*(L258+(L258*0/100)))+SUM(Z258*(M258+(M258*0/100)))+SUM(Z258*(N258+(N258*0/100)))+SUM(Z258*(O258+(O258*0/100)))+SUM(Z258*(P258+(P258*0/100)))+SUM(Z258*U258)+SUM(Z258*(Q258+(Q258*0/100)))+SUM(Z258*(R258+(R258*0/100)))+SUM(Z258*(T258+(T258*0/100)))+SUM(Z258*(S258+(S258*0/100)))+SUM(Z258*(J258+(J258*0/100)))</f>
        <v>0</v>
      </c>
      <c r="AB258" s="102"/>
      <c r="AC258" s="103"/>
      <c r="AD258" s="49"/>
      <c r="AE258" s="50"/>
      <c r="AF258" t="s" s="104">
        <f>IF(SUM(F258:U258)*'Cargoleria'!C148,SUM(F258:U258)*'Cargoleria'!C148,"")</f>
      </c>
      <c r="AG258" t="s" s="104">
        <f>IF(SUM(F258:U258)*'Cargoleria'!D148,SUM(F258:U258)*'Cargoleria'!D148,"")</f>
      </c>
      <c r="AH258" t="s" s="104">
        <f>IF(SUM(F258:U258)*'Cargoleria'!E148,SUM(F258:U258)*'Cargoleria'!E148,"")</f>
      </c>
      <c r="AI258" t="s" s="104">
        <f>IF(SUM(F258:U258)*'Cargoleria'!F148,SUM(F258:U258)*'Cargoleria'!F148,"")</f>
      </c>
      <c r="AJ258" t="s" s="104">
        <f>IF(SUM(F258:U258)*'Cargoleria'!G148,SUM(F258:U258)*'Cargoleria'!G148,"")</f>
      </c>
      <c r="AK258" t="s" s="104">
        <f>IF(SUM(F258:U258)*'Cargoleria'!H148,SUM(F258:U258)*'Cargoleria'!H148,"")</f>
      </c>
      <c r="AL258" t="s" s="104">
        <f>IF(SUM(F258:U258)*'Cargoleria'!I148,SUM(F258:U258)*'Cargoleria'!I148,"")</f>
      </c>
      <c r="AM258" t="s" s="104">
        <f>IF(SUM(F258:U258)*'Cargoleria'!J148,SUM(F258:U258)*'Cargoleria'!J148,"")</f>
      </c>
      <c r="AN258" t="s" s="104">
        <f>IF(SUM(F258:U258)*'Cargoleria'!K148,SUM(F258:U258)*'Cargoleria'!K148,"")</f>
      </c>
      <c r="AO258" t="s" s="104">
        <f>IF(SUM(F258:U258)*'Cargoleria'!L148,SUM(F258:U258)*'Cargoleria'!L148,"")</f>
      </c>
      <c r="AP258" t="s" s="104">
        <f>IF(SUM(F258:U258)*'Cargoleria'!M148,SUM(F258:U258)*'Cargoleria'!M148,"")</f>
      </c>
      <c r="AQ258" t="s" s="104">
        <f>IF(SUM(F258:U258)*'Cargoleria'!N148,SUM(F258:U258)*'Cargoleria'!N148,"")</f>
      </c>
      <c r="AR258" t="s" s="104">
        <f>IF(SUM(F258:U258)*'Cargoleria'!O148,SUM(F258:U258)*'Cargoleria'!O148,"")</f>
      </c>
      <c r="AS258" t="s" s="104">
        <f>IF(SUM(F258:U258)*'Cargoleria'!P148,SUM(F258:U258)*'Cargoleria'!P148,"")</f>
      </c>
      <c r="AT258" t="s" s="104">
        <f>IF(SUM(F258:U258)*'Cargoleria'!Q148,SUM(F258:U258)*'Cargoleria'!Q148,"")</f>
      </c>
      <c r="AU258" s="49"/>
    </row>
    <row r="259" ht="13.75" customHeight="1">
      <c r="A259" t="s" s="119">
        <v>405</v>
      </c>
      <c r="B259" s="167"/>
      <c r="C259" t="s" s="107">
        <v>71</v>
      </c>
      <c r="D259" s="86"/>
      <c r="E259" t="s" s="109">
        <v>406</v>
      </c>
      <c r="F259" s="88"/>
      <c r="G259" s="110"/>
      <c r="H259" s="90"/>
      <c r="I259" s="91"/>
      <c r="J259" s="111"/>
      <c r="K259" s="92"/>
      <c r="L259" s="93"/>
      <c r="M259" s="97"/>
      <c r="N259" s="112"/>
      <c r="O259" s="94"/>
      <c r="P259" s="113"/>
      <c r="Q259" s="114"/>
      <c r="R259" s="91"/>
      <c r="S259" s="95"/>
      <c r="T259" s="96"/>
      <c r="U259" s="97"/>
      <c r="V259" s="98">
        <v>2</v>
      </c>
      <c r="W259" t="s" s="99">
        <f>IF((F259*V259)+(G259*V259)+(H259*V259)+(I259*V259)+(J259*V259)+(K259*V259)+(L259*V259)+(M259*V259)+(N259*V259)+(O259*V259)+(T259*V259)+(P259*V259)+(Q259*V259)+(R259*V259)+(U259*V259),(F259*V259)+(G259*V259)+(H259*V259)+(I259*V259)+(J259*V259)+(K259*V259)+(L259*V259)+(M259*V259)+(N259*V259)+(O259*V259)+(T259*V259)+(P259*V259)+(Q259*V259)+(R259*V259)+(U259*V259),"")</f>
      </c>
      <c r="X259" s="100">
        <v>1.7</v>
      </c>
      <c r="Y259" t="s" s="99">
        <f>IF((F259*X259)+(G259*X259)+(H259*X259)+(I259*X259)+(J259*X259)+(K259*X259)+(L259*X259)+(M259*X259)+(N259*X259)+(O259*X259)+(P259*X259)+(Q259*X259)+(R259*X259)+(T259*X259)+(U259*X259),(F259*X259)+(G259*X259)+(H259*X259)+(I259*X259)+(J259*X259)+(K259*X259)+(L259*X259)+(M259*X259)+(N259*X259)+(O259*X259)+(P259*X259)+(S259*X259)+(Q259*X259)+(R259*X259)+(T259*X259)+(U259*X259),"")</f>
      </c>
      <c r="Z259" s="166">
        <v>47.1969230769231</v>
      </c>
      <c r="AA259" s="101">
        <f>SUM(Z259*(F259+(F259*0/100)))+SUM(Z259*(G259+(G259*0/100)))+SUM(Z259*(H259+(H259*0/100)))+SUM(Z259*(I259+(I259*0/100)))+SUM(Z259*(K259+(K259*0/100)))+SUM(Z259*(L259+(L259*0/100)))+SUM(Z259*(M259+(M259*0/100)))+SUM(Z259*(N259+(N259*0/100)))+SUM(Z259*(O259+(O259*0/100)))+SUM(Z259*(P259+(P259*0/100)))+SUM(Z259*U259)+SUM(Z259*(Q259+(Q259*0/100)))+SUM(Z259*(R259+(R259*0/100)))+SUM(Z259*(T259+(T259*0/100)))+SUM(Z259*(S259+(S259*0/100)))+SUM(Z259*(J259+(J259*0/100)))</f>
        <v>0</v>
      </c>
      <c r="AB259" s="102"/>
      <c r="AC259" s="103"/>
      <c r="AD259" s="49"/>
      <c r="AE259" s="50"/>
      <c r="AF259" t="s" s="104">
        <f>IF(SUM(F259:U259)*'Cargoleria'!C149,SUM(F259:U259)*'Cargoleria'!C149,"")</f>
      </c>
      <c r="AG259" t="s" s="104">
        <f>IF(SUM(F259:U259)*'Cargoleria'!D149,SUM(F259:U259)*'Cargoleria'!D149,"")</f>
      </c>
      <c r="AH259" t="s" s="104">
        <f>IF(SUM(F259:U259)*'Cargoleria'!E149,SUM(F259:U259)*'Cargoleria'!E149,"")</f>
      </c>
      <c r="AI259" t="s" s="104">
        <f>IF(SUM(F259:U259)*'Cargoleria'!F149,SUM(F259:U259)*'Cargoleria'!F149,"")</f>
      </c>
      <c r="AJ259" t="s" s="104">
        <f>IF(SUM(F259:U259)*'Cargoleria'!G149,SUM(F259:U259)*'Cargoleria'!G149,"")</f>
      </c>
      <c r="AK259" t="s" s="104">
        <f>IF(SUM(F259:U259)*'Cargoleria'!H149,SUM(F259:U259)*'Cargoleria'!H149,"")</f>
      </c>
      <c r="AL259" t="s" s="104">
        <f>IF(SUM(F259:U259)*'Cargoleria'!I149,SUM(F259:U259)*'Cargoleria'!I149,"")</f>
      </c>
      <c r="AM259" t="s" s="104">
        <f>IF(SUM(F259:U259)*'Cargoleria'!J149,SUM(F259:U259)*'Cargoleria'!J149,"")</f>
      </c>
      <c r="AN259" t="s" s="104">
        <f>IF(SUM(F259:U259)*'Cargoleria'!K149,SUM(F259:U259)*'Cargoleria'!K149,"")</f>
      </c>
      <c r="AO259" t="s" s="104">
        <f>IF(SUM(F259:U259)*'Cargoleria'!L149,SUM(F259:U259)*'Cargoleria'!L149,"")</f>
      </c>
      <c r="AP259" t="s" s="104">
        <f>IF(SUM(F259:U259)*'Cargoleria'!M149,SUM(F259:U259)*'Cargoleria'!M149,"")</f>
      </c>
      <c r="AQ259" t="s" s="104">
        <f>IF(SUM(F259:U259)*'Cargoleria'!N149,SUM(F259:U259)*'Cargoleria'!N149,"")</f>
      </c>
      <c r="AR259" t="s" s="104">
        <f>IF(SUM(F259:U259)*'Cargoleria'!O149,SUM(F259:U259)*'Cargoleria'!O149,"")</f>
      </c>
      <c r="AS259" t="s" s="104">
        <f>IF(SUM(F259:U259)*'Cargoleria'!P149,SUM(F259:U259)*'Cargoleria'!P149,"")</f>
      </c>
      <c r="AT259" t="s" s="104">
        <f>IF(SUM(F259:U259)*'Cargoleria'!Q149,SUM(F259:U259)*'Cargoleria'!Q149,"")</f>
      </c>
      <c r="AU259" s="49"/>
    </row>
    <row r="260" ht="13.75" customHeight="1">
      <c r="A260" t="s" s="119">
        <v>407</v>
      </c>
      <c r="B260" s="167"/>
      <c r="C260" t="s" s="107">
        <v>71</v>
      </c>
      <c r="D260" s="86"/>
      <c r="E260" t="s" s="109">
        <v>408</v>
      </c>
      <c r="F260" s="88"/>
      <c r="G260" s="110"/>
      <c r="H260" s="90"/>
      <c r="I260" s="91"/>
      <c r="J260" s="111"/>
      <c r="K260" s="92"/>
      <c r="L260" s="93"/>
      <c r="M260" s="97"/>
      <c r="N260" s="112"/>
      <c r="O260" s="94"/>
      <c r="P260" s="113"/>
      <c r="Q260" s="114"/>
      <c r="R260" s="91"/>
      <c r="S260" s="95"/>
      <c r="T260" s="96"/>
      <c r="U260" s="97"/>
      <c r="V260" s="98">
        <v>2</v>
      </c>
      <c r="W260" t="s" s="99">
        <f>IF((F260*V260)+(G260*V260)+(H260*V260)+(I260*V260)+(J260*V260)+(K260*V260)+(L260*V260)+(M260*V260)+(N260*V260)+(O260*V260)+(T260*V260)+(P260*V260)+(Q260*V260)+(R260*V260)+(U260*V260),(F260*V260)+(G260*V260)+(H260*V260)+(I260*V260)+(J260*V260)+(K260*V260)+(L260*V260)+(M260*V260)+(N260*V260)+(O260*V260)+(T260*V260)+(P260*V260)+(Q260*V260)+(R260*V260)+(U260*V260),"")</f>
      </c>
      <c r="X260" s="100">
        <v>0.8</v>
      </c>
      <c r="Y260" t="s" s="99">
        <f>IF((F260*X260)+(G260*X260)+(H260*X260)+(I260*X260)+(J260*X260)+(K260*X260)+(L260*X260)+(M260*X260)+(N260*X260)+(O260*X260)+(P260*X260)+(Q260*X260)+(R260*X260)+(T260*X260)+(U260*X260),(F260*X260)+(G260*X260)+(H260*X260)+(I260*X260)+(J260*X260)+(K260*X260)+(L260*X260)+(M260*X260)+(N260*X260)+(O260*X260)+(P260*X260)+(S260*X260)+(Q260*X260)+(R260*X260)+(T260*X260)+(U260*X260),"")</f>
      </c>
      <c r="Z260" s="166">
        <v>36.7802197802198</v>
      </c>
      <c r="AA260" s="101">
        <f>SUM(Z260*(F260+(F260*0/100)))+SUM(Z260*(G260+(G260*0/100)))+SUM(Z260*(H260+(H260*0/100)))+SUM(Z260*(I260+(I260*0/100)))+SUM(Z260*(K260+(K260*0/100)))+SUM(Z260*(L260+(L260*0/100)))+SUM(Z260*(M260+(M260*0/100)))+SUM(Z260*(N260+(N260*0/100)))+SUM(Z260*(O260+(O260*0/100)))+SUM(Z260*(P260+(P260*0/100)))+SUM(Z260*U260)+SUM(Z260*(Q260+(Q260*0/100)))+SUM(Z260*(R260+(R260*0/100)))+SUM(Z260*(T260+(T260*0/100)))+SUM(Z260*(S260+(S260*0/100)))+SUM(Z260*(J260+(J260*0/100)))</f>
        <v>0</v>
      </c>
      <c r="AB260" s="102"/>
      <c r="AC260" s="103"/>
      <c r="AD260" s="49"/>
      <c r="AE260" s="50"/>
      <c r="AF260" t="s" s="104">
        <f>IF(SUM(F260:U260)*'Cargoleria'!C150,SUM(F260:U260)*'Cargoleria'!C150,"")</f>
      </c>
      <c r="AG260" t="s" s="104">
        <f>IF(SUM(F260:U260)*'Cargoleria'!D150,SUM(F260:U260)*'Cargoleria'!D150,"")</f>
      </c>
      <c r="AH260" t="s" s="104">
        <f>IF(SUM(F260:U260)*'Cargoleria'!E150,SUM(F260:U260)*'Cargoleria'!E150,"")</f>
      </c>
      <c r="AI260" t="s" s="104">
        <f>IF(SUM(F260:U260)*'Cargoleria'!F150,SUM(F260:U260)*'Cargoleria'!F150,"")</f>
      </c>
      <c r="AJ260" t="s" s="104">
        <f>IF(SUM(F260:U260)*'Cargoleria'!G150,SUM(F260:U260)*'Cargoleria'!G150,"")</f>
      </c>
      <c r="AK260" t="s" s="104">
        <f>IF(SUM(F260:U260)*'Cargoleria'!H150,SUM(F260:U260)*'Cargoleria'!H150,"")</f>
      </c>
      <c r="AL260" t="s" s="104">
        <f>IF(SUM(F260:U260)*'Cargoleria'!I150,SUM(F260:U260)*'Cargoleria'!I150,"")</f>
      </c>
      <c r="AM260" t="s" s="104">
        <f>IF(SUM(F260:U260)*'Cargoleria'!J150,SUM(F260:U260)*'Cargoleria'!J150,"")</f>
      </c>
      <c r="AN260" t="s" s="104">
        <f>IF(SUM(F260:U260)*'Cargoleria'!K150,SUM(F260:U260)*'Cargoleria'!K150,"")</f>
      </c>
      <c r="AO260" t="s" s="104">
        <f>IF(SUM(F260:U260)*'Cargoleria'!L150,SUM(F260:U260)*'Cargoleria'!L150,"")</f>
      </c>
      <c r="AP260" t="s" s="104">
        <f>IF(SUM(F260:U260)*'Cargoleria'!M150,SUM(F260:U260)*'Cargoleria'!M150,"")</f>
      </c>
      <c r="AQ260" t="s" s="104">
        <f>IF(SUM(F260:U260)*'Cargoleria'!N150,SUM(F260:U260)*'Cargoleria'!N150,"")</f>
      </c>
      <c r="AR260" t="s" s="104">
        <f>IF(SUM(F260:U260)*'Cargoleria'!O150,SUM(F260:U260)*'Cargoleria'!O150,"")</f>
      </c>
      <c r="AS260" t="s" s="104">
        <f>IF(SUM(F260:U260)*'Cargoleria'!P150,SUM(F260:U260)*'Cargoleria'!P150,"")</f>
      </c>
      <c r="AT260" t="s" s="104">
        <f>IF(SUM(F260:U260)*'Cargoleria'!Q150,SUM(F260:U260)*'Cargoleria'!Q150,"")</f>
      </c>
      <c r="AU260" s="49"/>
    </row>
    <row r="261" ht="15" customHeight="1">
      <c r="A261" t="s" s="119">
        <v>409</v>
      </c>
      <c r="B261" s="167"/>
      <c r="C261" t="s" s="168">
        <v>166</v>
      </c>
      <c r="D261" s="86"/>
      <c r="E261" t="s" s="109">
        <v>410</v>
      </c>
      <c r="F261" s="88"/>
      <c r="G261" s="110"/>
      <c r="H261" s="90"/>
      <c r="I261" s="91"/>
      <c r="J261" s="111"/>
      <c r="K261" s="92"/>
      <c r="L261" s="93"/>
      <c r="M261" s="97"/>
      <c r="N261" s="112"/>
      <c r="O261" s="94"/>
      <c r="P261" s="113"/>
      <c r="Q261" s="114"/>
      <c r="R261" s="91"/>
      <c r="S261" s="95"/>
      <c r="T261" s="96"/>
      <c r="U261" s="97"/>
      <c r="V261" s="98">
        <v>2</v>
      </c>
      <c r="W261" t="s" s="99">
        <f>IF((F261*V261)+(G261*V261)+(H261*V261)+(I261*V261)+(J261*V261)+(K261*V261)+(L261*V261)+(M261*V261)+(N261*V261)+(O261*V261)+(T261*V261)+(P261*V261)+(Q261*V261)+(R261*V261)+(U261*V261),(F261*V261)+(G261*V261)+(H261*V261)+(I261*V261)+(J261*V261)+(K261*V261)+(L261*V261)+(M261*V261)+(N261*V261)+(O261*V261)+(T261*V261)+(P261*V261)+(Q261*V261)+(R261*V261)+(U261*V261),"")</f>
      </c>
      <c r="X261" s="100">
        <v>1.9</v>
      </c>
      <c r="Y261" t="s" s="99">
        <f>IF((F261*X261)+(G261*X261)+(H261*X261)+(I261*X261)+(J261*X261)+(K261*X261)+(L261*X261)+(M261*X261)+(N261*X261)+(O261*X261)+(P261*X261)+(Q261*X261)+(R261*X261)+(T261*X261)+(U261*X261),(F261*X261)+(G261*X261)+(H261*X261)+(I261*X261)+(J261*X261)+(K261*X261)+(L261*X261)+(M261*X261)+(N261*X261)+(O261*X261)+(P261*X261)+(S261*X261)+(Q261*X261)+(R261*X261)+(T261*X261)+(U261*X261),"")</f>
      </c>
      <c r="Z261" s="166">
        <v>46.6923076923077</v>
      </c>
      <c r="AA261" s="101">
        <f>SUM(Z261*(F261+(F261*0/100)))+SUM(Z261*(G261+(G261*0/100)))+SUM(Z261*(H261+(H261*0/100)))+SUM(Z261*(I261+(I261*0/100)))+SUM(Z261*(K261+(K261*0/100)))+SUM(Z261*(L261+(L261*0/100)))+SUM(Z261*(M261+(M261*0/100)))+SUM(Z261*(N261+(N261*0/100)))+SUM(Z261*(O261+(O261*0/100)))+SUM(Z261*(P261+(P261*0/100)))+SUM(Z261*U261)+SUM(Z261*(Q261+(Q261*0/100)))+SUM(Z261*(R261+(R261*0/100)))+SUM(Z261*(T261+(T261*0/100)))+SUM(Z261*(S261+(S261*0/100)))+SUM(Z261*(J261+(J261*0/100)))</f>
        <v>0</v>
      </c>
      <c r="AB261" s="102"/>
      <c r="AC261" s="103"/>
      <c r="AD261" s="49"/>
      <c r="AE261" s="50"/>
      <c r="AF261" t="s" s="104">
        <f>IF(SUM(F261:U261)*'Cargoleria'!C151,SUM(F261:U261)*'Cargoleria'!C151,"")</f>
      </c>
      <c r="AG261" t="s" s="104">
        <f>IF(SUM(F261:U261)*'Cargoleria'!D151,SUM(F261:U261)*'Cargoleria'!D151,"")</f>
      </c>
      <c r="AH261" t="s" s="104">
        <f>IF(SUM(F261:U261)*'Cargoleria'!E151,SUM(F261:U261)*'Cargoleria'!E151,"")</f>
      </c>
      <c r="AI261" t="s" s="104">
        <f>IF(SUM(F261:U261)*'Cargoleria'!F151,SUM(F261:U261)*'Cargoleria'!F151,"")</f>
      </c>
      <c r="AJ261" t="s" s="104">
        <f>IF(SUM(F261:U261)*'Cargoleria'!G151,SUM(F261:U261)*'Cargoleria'!G151,"")</f>
      </c>
      <c r="AK261" t="s" s="104">
        <f>IF(SUM(F261:U261)*'Cargoleria'!H151,SUM(F261:U261)*'Cargoleria'!H151,"")</f>
      </c>
      <c r="AL261" t="s" s="104">
        <f>IF(SUM(F261:U261)*'Cargoleria'!I151,SUM(F261:U261)*'Cargoleria'!I151,"")</f>
      </c>
      <c r="AM261" t="s" s="104">
        <f>IF(SUM(F261:U261)*'Cargoleria'!J151,SUM(F261:U261)*'Cargoleria'!J151,"")</f>
      </c>
      <c r="AN261" t="s" s="104">
        <f>IF(SUM(F261:U261)*'Cargoleria'!K151,SUM(F261:U261)*'Cargoleria'!K151,"")</f>
      </c>
      <c r="AO261" t="s" s="104">
        <f>IF(SUM(F261:U261)*'Cargoleria'!L151,SUM(F261:U261)*'Cargoleria'!L151,"")</f>
      </c>
      <c r="AP261" t="s" s="104">
        <f>IF(SUM(F261:U261)*'Cargoleria'!M151,SUM(F261:U261)*'Cargoleria'!M151,"")</f>
      </c>
      <c r="AQ261" t="s" s="104">
        <f>IF(SUM(F261:U261)*'Cargoleria'!N151,SUM(F261:U261)*'Cargoleria'!N151,"")</f>
      </c>
      <c r="AR261" t="s" s="104">
        <f>IF(SUM(F261:U261)*'Cargoleria'!O151,SUM(F261:U261)*'Cargoleria'!O151,"")</f>
      </c>
      <c r="AS261" t="s" s="104">
        <f>IF(SUM(F261:U261)*'Cargoleria'!P151,SUM(F261:U261)*'Cargoleria'!P151,"")</f>
      </c>
      <c r="AT261" t="s" s="104">
        <f>IF(SUM(F261:U261)*'Cargoleria'!Q151,SUM(F261:U261)*'Cargoleria'!Q151,"")</f>
      </c>
      <c r="AU261" s="49"/>
    </row>
    <row r="262" ht="15" customHeight="1">
      <c r="A262" t="s" s="119">
        <v>411</v>
      </c>
      <c r="B262" s="167"/>
      <c r="C262" t="s" s="168">
        <v>166</v>
      </c>
      <c r="D262" s="86"/>
      <c r="E262" t="s" s="109">
        <v>412</v>
      </c>
      <c r="F262" s="88"/>
      <c r="G262" s="110"/>
      <c r="H262" s="90"/>
      <c r="I262" s="91"/>
      <c r="J262" s="111"/>
      <c r="K262" s="92"/>
      <c r="L262" s="93"/>
      <c r="M262" s="97"/>
      <c r="N262" s="112"/>
      <c r="O262" s="94"/>
      <c r="P262" s="113"/>
      <c r="Q262" s="114"/>
      <c r="R262" s="91"/>
      <c r="S262" s="95"/>
      <c r="T262" s="96"/>
      <c r="U262" s="97"/>
      <c r="V262" s="98">
        <v>2</v>
      </c>
      <c r="W262" t="s" s="99">
        <f>IF((F262*V262)+(G262*V262)+(H262*V262)+(I262*V262)+(J262*V262)+(K262*V262)+(L262*V262)+(M262*V262)+(N262*V262)+(O262*V262)+(T262*V262)+(P262*V262)+(Q262*V262)+(R262*V262)+(U262*V262),(F262*V262)+(G262*V262)+(H262*V262)+(I262*V262)+(J262*V262)+(K262*V262)+(L262*V262)+(M262*V262)+(N262*V262)+(O262*V262)+(T262*V262)+(P262*V262)+(Q262*V262)+(R262*V262)+(U262*V262),"")</f>
      </c>
      <c r="X262" s="100">
        <v>1.2</v>
      </c>
      <c r="Y262" t="s" s="99">
        <f>IF((F262*X262)+(G262*X262)+(H262*X262)+(I262*X262)+(J262*X262)+(K262*X262)+(L262*X262)+(M262*X262)+(N262*X262)+(O262*X262)+(P262*X262)+(Q262*X262)+(R262*X262)+(T262*X262)+(U262*X262),(F262*X262)+(G262*X262)+(H262*X262)+(I262*X262)+(J262*X262)+(K262*X262)+(L262*X262)+(M262*X262)+(N262*X262)+(O262*X262)+(P262*X262)+(S262*X262)+(Q262*X262)+(R262*X262)+(T262*X262)+(U262*X262),"")</f>
      </c>
      <c r="Z262" s="166">
        <v>52.6461538461538</v>
      </c>
      <c r="AA262" s="101">
        <f>SUM(Z262*(F262+(F262*0/100)))+SUM(Z262*(G262+(G262*0/100)))+SUM(Z262*(H262+(H262*0/100)))+SUM(Z262*(I262+(I262*0/100)))+SUM(Z262*(K262+(K262*0/100)))+SUM(Z262*(L262+(L262*0/100)))+SUM(Z262*(M262+(M262*0/100)))+SUM(Z262*(N262+(N262*0/100)))+SUM(Z262*(O262+(O262*0/100)))+SUM(Z262*(P262+(P262*0/100)))+SUM(Z262*U262)+SUM(Z262*(Q262+(Q262*0/100)))+SUM(Z262*(R262+(R262*0/100)))+SUM(Z262*(T262+(T262*0/100)))+SUM(Z262*(S262+(S262*0/100)))+SUM(Z262*(J262+(J262*0/100)))</f>
        <v>0</v>
      </c>
      <c r="AB262" s="102"/>
      <c r="AC262" s="103"/>
      <c r="AD262" s="49"/>
      <c r="AE262" s="50"/>
      <c r="AF262" t="s" s="104">
        <f>IF(SUM(F262:U262)*'Cargoleria'!C152,SUM(F262:U262)*'Cargoleria'!C152,"")</f>
      </c>
      <c r="AG262" t="s" s="104">
        <f>IF(SUM(F262:U262)*'Cargoleria'!D152,SUM(F262:U262)*'Cargoleria'!D152,"")</f>
      </c>
      <c r="AH262" t="s" s="104">
        <f>IF(SUM(F262:U262)*'Cargoleria'!E152,SUM(F262:U262)*'Cargoleria'!E152,"")</f>
      </c>
      <c r="AI262" t="s" s="104">
        <f>IF(SUM(F262:U262)*'Cargoleria'!F152,SUM(F262:U262)*'Cargoleria'!F152,"")</f>
      </c>
      <c r="AJ262" t="s" s="104">
        <f>IF(SUM(F262:U262)*'Cargoleria'!G152,SUM(F262:U262)*'Cargoleria'!G152,"")</f>
      </c>
      <c r="AK262" t="s" s="104">
        <f>IF(SUM(F262:U262)*'Cargoleria'!H152,SUM(F262:U262)*'Cargoleria'!H152,"")</f>
      </c>
      <c r="AL262" t="s" s="104">
        <f>IF(SUM(F262:U262)*'Cargoleria'!I152,SUM(F262:U262)*'Cargoleria'!I152,"")</f>
      </c>
      <c r="AM262" t="s" s="104">
        <f>IF(SUM(F262:U262)*'Cargoleria'!J152,SUM(F262:U262)*'Cargoleria'!J152,"")</f>
      </c>
      <c r="AN262" t="s" s="104">
        <f>IF(SUM(F262:U262)*'Cargoleria'!K152,SUM(F262:U262)*'Cargoleria'!K152,"")</f>
      </c>
      <c r="AO262" t="s" s="104">
        <f>IF(SUM(F262:U262)*'Cargoleria'!L152,SUM(F262:U262)*'Cargoleria'!L152,"")</f>
      </c>
      <c r="AP262" t="s" s="104">
        <f>IF(SUM(F262:U262)*'Cargoleria'!M152,SUM(F262:U262)*'Cargoleria'!M152,"")</f>
      </c>
      <c r="AQ262" t="s" s="104">
        <f>IF(SUM(F262:U262)*'Cargoleria'!N152,SUM(F262:U262)*'Cargoleria'!N152,"")</f>
      </c>
      <c r="AR262" t="s" s="104">
        <f>IF(SUM(F262:U262)*'Cargoleria'!O152,SUM(F262:U262)*'Cargoleria'!O152,"")</f>
      </c>
      <c r="AS262" t="s" s="104">
        <f>IF(SUM(F262:U262)*'Cargoleria'!P152,SUM(F262:U262)*'Cargoleria'!P152,"")</f>
      </c>
      <c r="AT262" t="s" s="104">
        <f>IF(SUM(F262:U262)*'Cargoleria'!Q152,SUM(F262:U262)*'Cargoleria'!Q152,"")</f>
      </c>
      <c r="AU262" s="49"/>
    </row>
    <row r="263" ht="13.75" customHeight="1">
      <c r="A263" t="s" s="119">
        <v>413</v>
      </c>
      <c r="B263" s="167"/>
      <c r="C263" t="s" s="107">
        <v>71</v>
      </c>
      <c r="D263" s="86"/>
      <c r="E263" s="127"/>
      <c r="F263" s="88"/>
      <c r="G263" s="110"/>
      <c r="H263" s="90"/>
      <c r="I263" s="91"/>
      <c r="J263" s="111"/>
      <c r="K263" s="92"/>
      <c r="L263" s="93"/>
      <c r="M263" s="97"/>
      <c r="N263" s="112"/>
      <c r="O263" s="94"/>
      <c r="P263" s="113"/>
      <c r="Q263" s="114"/>
      <c r="R263" s="91"/>
      <c r="S263" s="95"/>
      <c r="T263" s="96"/>
      <c r="U263" s="97"/>
      <c r="V263" s="98">
        <v>1</v>
      </c>
      <c r="W263" t="s" s="99">
        <f>IF((F263*V263)+(G263*V263)+(H263*V263)+(I263*V263)+(J263*V263)+(K263*V263)+(L263*V263)+(M263*V263)+(N263*V263)+(O263*V263)+(T263*V263)+(P263*V263)+(Q263*V263)+(R263*V263)+(U263*V263),(F263*V263)+(G263*V263)+(H263*V263)+(I263*V263)+(J263*V263)+(K263*V263)+(L263*V263)+(M263*V263)+(N263*V263)+(O263*V263)+(T263*V263)+(P263*V263)+(Q263*V263)+(R263*V263)+(U263*V263),"")</f>
      </c>
      <c r="X263" s="100">
        <v>7</v>
      </c>
      <c r="Y263" t="s" s="99">
        <f>IF((F263*X263)+(G263*X263)+(H263*X263)+(I263*X263)+(J263*X263)+(K263*X263)+(L263*X263)+(M263*X263)+(N263*X263)+(O263*X263)+(P263*X263)+(Q263*X263)+(R263*X263)+(T263*X263)+(U263*X263),(F263*X263)+(G263*X263)+(H263*X263)+(I263*X263)+(J263*X263)+(K263*X263)+(L263*X263)+(M263*X263)+(N263*X263)+(O263*X263)+(P263*X263)+(S263*X263)+(Q263*X263)+(R263*X263)+(T263*X263)+(U263*X263),"")</f>
      </c>
      <c r="Z263" s="166">
        <v>78.1538461538461</v>
      </c>
      <c r="AA263" s="101">
        <f>SUM(Z263*(F263+(F263*0/100)))+SUM(Z263*(G263+(G263*0/100)))+SUM(Z263*(H263+(H263*0/100)))+SUM(Z263*(I263+(I263*0/100)))+SUM(Z263*(K263+(K263*0/100)))+SUM(Z263*(L263+(L263*0/100)))+SUM(Z263*(M263+(M263*0/100)))+SUM(Z263*(N263+(N263*0/100)))+SUM(Z263*(O263+(O263*0/100)))+SUM(Z263*(P263+(P263*0/100)))+SUM(Z263*U263)+SUM(Z263*(Q263+(Q263*0/100)))+SUM(Z263*(R263+(R263*0/100)))+SUM(Z263*(T263+(T263*0/100)))+SUM(Z263*(S263+(S263*0/100)))+SUM(Z263*(J263+(J263*0/100)))</f>
        <v>0</v>
      </c>
      <c r="AB263" s="102"/>
      <c r="AC263" s="103"/>
      <c r="AD263" s="49"/>
      <c r="AE263" s="50"/>
      <c r="AF263" t="s" s="104">
        <f>IF(SUM(F263:U263)*'Cargoleria'!C153,SUM(F263:U263)*'Cargoleria'!C153,"")</f>
      </c>
      <c r="AG263" t="s" s="104">
        <f>IF(SUM(F263:U263)*'Cargoleria'!D153,SUM(F263:U263)*'Cargoleria'!D153,"")</f>
      </c>
      <c r="AH263" t="s" s="104">
        <f>IF(SUM(F263:U263)*'Cargoleria'!E153,SUM(F263:U263)*'Cargoleria'!E153,"")</f>
      </c>
      <c r="AI263" t="s" s="104">
        <f>IF(SUM(F263:U263)*'Cargoleria'!F153,SUM(F263:U263)*'Cargoleria'!F153,"")</f>
      </c>
      <c r="AJ263" t="s" s="104">
        <f>IF(SUM(F263:U263)*'Cargoleria'!G153,SUM(F263:U263)*'Cargoleria'!G153,"")</f>
      </c>
      <c r="AK263" t="s" s="104">
        <f>IF(SUM(F263:U263)*'Cargoleria'!H153,SUM(F263:U263)*'Cargoleria'!H153,"")</f>
      </c>
      <c r="AL263" t="s" s="104">
        <f>IF(SUM(F263:U263)*'Cargoleria'!I153,SUM(F263:U263)*'Cargoleria'!I153,"")</f>
      </c>
      <c r="AM263" t="s" s="104">
        <f>IF(SUM(F263:U263)*'Cargoleria'!J153,SUM(F263:U263)*'Cargoleria'!J153,"")</f>
      </c>
      <c r="AN263" t="s" s="104">
        <f>IF(SUM(F263:U263)*'Cargoleria'!K153,SUM(F263:U263)*'Cargoleria'!K153,"")</f>
      </c>
      <c r="AO263" t="s" s="104">
        <f>IF(SUM(F263:U263)*'Cargoleria'!L153,SUM(F263:U263)*'Cargoleria'!L153,"")</f>
      </c>
      <c r="AP263" t="s" s="104">
        <f>IF(SUM(F263:U263)*'Cargoleria'!M153,SUM(F263:U263)*'Cargoleria'!M153,"")</f>
      </c>
      <c r="AQ263" t="s" s="104">
        <f>IF(SUM(F263:U263)*'Cargoleria'!N153,SUM(F263:U263)*'Cargoleria'!N153,"")</f>
      </c>
      <c r="AR263" t="s" s="104">
        <f>IF(SUM(F263:U263)*'Cargoleria'!O153,SUM(F263:U263)*'Cargoleria'!O153,"")</f>
      </c>
      <c r="AS263" t="s" s="104">
        <f>IF(SUM(F263:U263)*'Cargoleria'!P153,SUM(F263:U263)*'Cargoleria'!P153,"")</f>
      </c>
      <c r="AT263" t="s" s="104">
        <f>IF(SUM(F263:U263)*'Cargoleria'!Q153,SUM(F263:U263)*'Cargoleria'!Q153,"")</f>
      </c>
      <c r="AU263" s="49"/>
    </row>
    <row r="264" ht="21" customHeight="1">
      <c r="A264" t="s" s="156">
        <v>414</v>
      </c>
      <c r="B264" s="157"/>
      <c r="C264" s="158"/>
      <c r="D264" s="159"/>
      <c r="E264" s="159"/>
      <c r="F264" s="159"/>
      <c r="G264" s="159"/>
      <c r="H264" s="159"/>
      <c r="I264" s="159"/>
      <c r="J264" s="159"/>
      <c r="K264" s="159"/>
      <c r="L264" s="159"/>
      <c r="M264" s="159"/>
      <c r="N264" s="159"/>
      <c r="O264" s="159"/>
      <c r="P264" s="159"/>
      <c r="Q264" s="159"/>
      <c r="R264" s="159"/>
      <c r="S264" s="159"/>
      <c r="T264" s="159"/>
      <c r="U264" s="159"/>
      <c r="V264" s="160"/>
      <c r="W264" s="160"/>
      <c r="X264" s="161"/>
      <c r="Y264" s="159"/>
      <c r="Z264" s="159"/>
      <c r="AA264" s="162"/>
      <c r="AB264" s="163"/>
      <c r="AC264" s="163"/>
      <c r="AD264" s="49"/>
      <c r="AE264" s="50"/>
      <c r="AF264" s="164"/>
      <c r="AG264" s="164"/>
      <c r="AH264" s="164"/>
      <c r="AI264" s="164"/>
      <c r="AJ264" s="164"/>
      <c r="AK264" s="164"/>
      <c r="AL264" s="164"/>
      <c r="AM264" s="164"/>
      <c r="AN264" s="164"/>
      <c r="AO264" s="164"/>
      <c r="AP264" s="164"/>
      <c r="AQ264" s="164"/>
      <c r="AR264" s="164"/>
      <c r="AS264" s="164"/>
      <c r="AT264" s="164"/>
      <c r="AU264" s="49"/>
    </row>
    <row r="265" ht="13.75" customHeight="1">
      <c r="A265" t="s" s="119">
        <v>415</v>
      </c>
      <c r="B265" s="167"/>
      <c r="C265" t="s" s="107">
        <v>71</v>
      </c>
      <c r="D265" s="86"/>
      <c r="E265" t="s" s="109">
        <v>416</v>
      </c>
      <c r="F265" s="88"/>
      <c r="G265" s="110"/>
      <c r="H265" s="90"/>
      <c r="I265" s="91"/>
      <c r="J265" s="111"/>
      <c r="K265" s="92"/>
      <c r="L265" s="93"/>
      <c r="M265" s="97"/>
      <c r="N265" s="112"/>
      <c r="O265" s="94"/>
      <c r="P265" s="113"/>
      <c r="Q265" s="114"/>
      <c r="R265" s="91"/>
      <c r="S265" s="95"/>
      <c r="T265" s="96"/>
      <c r="U265" s="97"/>
      <c r="V265" s="98">
        <v>2</v>
      </c>
      <c r="W265" t="s" s="99">
        <f>IF((F265*V265)+(G265*V265)+(H265*V265)+(I265*V265)+(J265*V265)+(K265*V265)+(L265*V265)+(M265*V265)+(N265*V265)+(O265*V265)+(T265*V265)+(P265*V265)+(Q265*V265)+(R265*V265)+(U265*V265),(F265*V265)+(G265*V265)+(H265*V265)+(I265*V265)+(J265*V265)+(K265*V265)+(L265*V265)+(M265*V265)+(N265*V265)+(O265*V265)+(T265*V265)+(P265*V265)+(Q265*V265)+(R265*V265)+(U265*V265),"")</f>
      </c>
      <c r="X265" s="100">
        <v>2.4</v>
      </c>
      <c r="Y265" t="s" s="99">
        <f>IF((F265*X265)+(G265*X265)+(H265*X265)+(I265*X265)+(J265*X265)+(K265*X265)+(L265*X265)+(M265*X265)+(N265*X265)+(O265*X265)+(P265*X265)+(Q265*X265)+(R265*X265)+(T265*X265)+(U265*X265),(F265*X265)+(G265*X265)+(H265*X265)+(I265*X265)+(J265*X265)+(K265*X265)+(L265*X265)+(M265*X265)+(N265*X265)+(O265*X265)+(P265*X265)+(S265*X265)+(Q265*X265)+(R265*X265)+(T265*X265)+(U265*X265),"")</f>
      </c>
      <c r="Z265" s="166">
        <v>29.1428571428571</v>
      </c>
      <c r="AA265" s="101">
        <f>SUM(Z265*(F265+(F265*0/100)))+SUM(Z265*(G265+(G265*0/100)))+SUM(Z265*(H265+(H265*0/100)))+SUM(Z265*(I265+(I265*0/100)))+SUM(Z265*(K265+(K265*0/100)))+SUM(Z265*(L265+(L265*0/100)))+SUM(Z265*(M265+(M265*0/100)))+SUM(Z265*(N265+(N265*0/100)))+SUM(Z265*(O265+(O265*0/100)))+SUM(Z265*(P265+(P265*0/100)))+SUM(Z265*U265)+SUM(Z265*(Q265+(Q265*0/100)))+SUM(Z265*(R265+(R265*0/100)))+SUM(Z265*(T265+(T265*0/100)))+SUM(Z265*(S265+(S265*0/100)))+SUM(Z265*(J265+(J265*0/100)))</f>
        <v>0</v>
      </c>
      <c r="AB265" s="102"/>
      <c r="AC265" s="103"/>
      <c r="AD265" s="49"/>
      <c r="AE265" s="50"/>
      <c r="AF265" t="s" s="104">
        <f>IF(SUM(F265:U265)*'Cargoleria'!C155,SUM(F265:U265)*'Cargoleria'!C155,"")</f>
      </c>
      <c r="AG265" t="s" s="104">
        <f>IF(SUM(F265:U265)*'Cargoleria'!D155,SUM(F265:U265)*'Cargoleria'!D155,"")</f>
      </c>
      <c r="AH265" t="s" s="104">
        <f>IF(SUM(F265:U265)*'Cargoleria'!E155,SUM(F265:U265)*'Cargoleria'!E155,"")</f>
      </c>
      <c r="AI265" t="s" s="104">
        <f>IF(SUM(F265:U265)*'Cargoleria'!F155,SUM(F265:U265)*'Cargoleria'!F155,"")</f>
      </c>
      <c r="AJ265" t="s" s="104">
        <f>IF(SUM(F265:U265)*'Cargoleria'!G155,SUM(F265:U265)*'Cargoleria'!G155,"")</f>
      </c>
      <c r="AK265" t="s" s="104">
        <f>IF(SUM(F265:U265)*'Cargoleria'!H155,SUM(F265:U265)*'Cargoleria'!H155,"")</f>
      </c>
      <c r="AL265" t="s" s="104">
        <f>IF(SUM(F265:U265)*'Cargoleria'!I155,SUM(F265:U265)*'Cargoleria'!I155,"")</f>
      </c>
      <c r="AM265" t="s" s="104">
        <f>IF(SUM(F265:U265)*'Cargoleria'!J155,SUM(F265:U265)*'Cargoleria'!J155,"")</f>
      </c>
      <c r="AN265" t="s" s="104">
        <f>IF(SUM(F265:U265)*'Cargoleria'!K155,SUM(F265:U265)*'Cargoleria'!K155,"")</f>
      </c>
      <c r="AO265" t="s" s="104">
        <f>IF(SUM(F265:U265)*'Cargoleria'!L155,SUM(F265:U265)*'Cargoleria'!L155,"")</f>
      </c>
      <c r="AP265" t="s" s="104">
        <f>IF(SUM(F265:U265)*'Cargoleria'!M155,SUM(F265:U265)*'Cargoleria'!M155,"")</f>
      </c>
      <c r="AQ265" t="s" s="104">
        <f>IF(SUM(F265:U265)*'Cargoleria'!N155,SUM(F265:U265)*'Cargoleria'!N155,"")</f>
      </c>
      <c r="AR265" t="s" s="104">
        <f>IF(SUM(F265:U265)*'Cargoleria'!O155,SUM(F265:U265)*'Cargoleria'!O155,"")</f>
      </c>
      <c r="AS265" t="s" s="104">
        <f>IF(SUM(F265:U265)*'Cargoleria'!P155,SUM(F265:U265)*'Cargoleria'!P155,"")</f>
      </c>
      <c r="AT265" t="s" s="104">
        <f>IF(SUM(F265:U265)*'Cargoleria'!Q155,SUM(F265:U265)*'Cargoleria'!Q155,"")</f>
      </c>
      <c r="AU265" s="49"/>
    </row>
    <row r="266" ht="13.75" customHeight="1">
      <c r="A266" t="s" s="119">
        <v>417</v>
      </c>
      <c r="B266" s="167"/>
      <c r="C266" t="s" s="107">
        <v>71</v>
      </c>
      <c r="D266" s="86"/>
      <c r="E266" s="127"/>
      <c r="F266" s="88"/>
      <c r="G266" s="110"/>
      <c r="H266" s="90"/>
      <c r="I266" s="91"/>
      <c r="J266" s="111"/>
      <c r="K266" s="92"/>
      <c r="L266" s="93"/>
      <c r="M266" s="97"/>
      <c r="N266" s="112"/>
      <c r="O266" s="94"/>
      <c r="P266" s="113"/>
      <c r="Q266" s="114"/>
      <c r="R266" s="91"/>
      <c r="S266" s="95"/>
      <c r="T266" s="96"/>
      <c r="U266" s="97"/>
      <c r="V266" s="98">
        <v>2</v>
      </c>
      <c r="W266" t="s" s="99">
        <f>IF((F266*V266)+(G266*V266)+(H266*V266)+(I266*V266)+(J266*V266)+(K266*V266)+(L266*V266)+(M266*V266)+(N266*V266)+(O266*V266)+(T266*V266)+(P266*V266)+(Q266*V266)+(R266*V266)+(U266*V266),(F266*V266)+(G266*V266)+(H266*V266)+(I266*V266)+(J266*V266)+(K266*V266)+(L266*V266)+(M266*V266)+(N266*V266)+(O266*V266)+(T266*V266)+(P266*V266)+(Q266*V266)+(R266*V266)+(U266*V266),"")</f>
      </c>
      <c r="X266" s="100">
        <v>0.78</v>
      </c>
      <c r="Y266" t="s" s="99">
        <f>IF((F266*X266)+(G266*X266)+(H266*X266)+(I266*X266)+(J266*X266)+(K266*X266)+(L266*X266)+(M266*X266)+(N266*X266)+(O266*X266)+(P266*X266)+(Q266*X266)+(R266*X266)+(T266*X266)+(U266*X266),(F266*X266)+(G266*X266)+(H266*X266)+(I266*X266)+(J266*X266)+(K266*X266)+(L266*X266)+(M266*X266)+(N266*X266)+(O266*X266)+(P266*X266)+(S266*X266)+(Q266*X266)+(R266*X266)+(T266*X266)+(U266*X266),"")</f>
      </c>
      <c r="Z266" s="166">
        <v>19.0516955102041</v>
      </c>
      <c r="AA266" s="101">
        <f>SUM(Z266*(F266+(F266*0/100)))+SUM(Z266*(G266+(G266*0/100)))+SUM(Z266*(H266+(H266*0/100)))+SUM(Z266*(I266+(I266*0/100)))+SUM(Z266*(K266+(K266*0/100)))+SUM(Z266*(L266+(L266*0/100)))+SUM(Z266*(M266+(M266*0/100)))+SUM(Z266*(N266+(N266*0/100)))+SUM(Z266*(O266+(O266*0/100)))+SUM(Z266*(P266+(P266*0/100)))+SUM(Z266*U266)+SUM(Z266*(Q266+(Q266*0/100)))+SUM(Z266*(R266+(R266*0/100)))+SUM(Z266*(T266+(T266*0/100)))+SUM(Z266*(S266+(S266*0/100)))+SUM(Z266*(J266+(J266*0/100)))</f>
        <v>0</v>
      </c>
      <c r="AB266" s="102"/>
      <c r="AC266" s="103"/>
      <c r="AD266" s="49"/>
      <c r="AE266" s="50"/>
      <c r="AF266" t="s" s="104">
        <f>IF(SUM(F266:U266)*'Cargoleria'!C168,SUM(F266:U266)*'Cargoleria'!C168,"")</f>
      </c>
      <c r="AG266" t="s" s="104">
        <f>IF(SUM(F266:U266)*'Cargoleria'!D168,SUM(F266:U266)*'Cargoleria'!D168,"")</f>
      </c>
      <c r="AH266" t="s" s="104">
        <f>IF(SUM(F266:U266)*'Cargoleria'!E168,SUM(F266:U266)*'Cargoleria'!E168,"")</f>
      </c>
      <c r="AI266" t="s" s="104">
        <f>IF(SUM(F266:U266)*'Cargoleria'!F168,SUM(F266:U266)*'Cargoleria'!F168,"")</f>
      </c>
      <c r="AJ266" t="s" s="104">
        <f>IF(SUM(F266:U266)*'Cargoleria'!G168,SUM(F266:U266)*'Cargoleria'!G168,"")</f>
      </c>
      <c r="AK266" t="s" s="104">
        <f>IF(SUM(F266:U266)*'Cargoleria'!H168,SUM(F266:U266)*'Cargoleria'!H168,"")</f>
      </c>
      <c r="AL266" t="s" s="104">
        <f>IF(SUM(F266:U266)*'Cargoleria'!I168,SUM(F266:U266)*'Cargoleria'!I168,"")</f>
      </c>
      <c r="AM266" t="s" s="104">
        <f>IF(SUM(F266:U266)*'Cargoleria'!J168,SUM(F266:U266)*'Cargoleria'!J168,"")</f>
      </c>
      <c r="AN266" t="s" s="104">
        <f>IF(SUM(F266:U266)*'Cargoleria'!K168,SUM(F266:U266)*'Cargoleria'!K168,"")</f>
      </c>
      <c r="AO266" t="s" s="104">
        <f>IF(SUM(F266:U266)*'Cargoleria'!L168,SUM(F266:U266)*'Cargoleria'!L168,"")</f>
      </c>
      <c r="AP266" t="s" s="104">
        <f>IF(SUM(F266:U266)*'Cargoleria'!M168,SUM(F266:U266)*'Cargoleria'!M168,"")</f>
      </c>
      <c r="AQ266" t="s" s="104">
        <f>IF(SUM(F266:U266)*'Cargoleria'!N168,SUM(F266:U266)*'Cargoleria'!N168,"")</f>
      </c>
      <c r="AR266" t="s" s="104">
        <f>IF(SUM(F266:U266)*'Cargoleria'!O168,SUM(F266:U266)*'Cargoleria'!O168,"")</f>
      </c>
      <c r="AS266" t="s" s="104">
        <f>IF(SUM(F266:U266)*'Cargoleria'!P168,SUM(F266:U266)*'Cargoleria'!P168,"")</f>
      </c>
      <c r="AT266" t="s" s="104">
        <f>IF(SUM(F266:U266)*'Cargoleria'!Q168,SUM(F266:U266)*'Cargoleria'!Q168,"")</f>
      </c>
      <c r="AU266" s="49"/>
    </row>
    <row r="267" ht="13.75" customHeight="1">
      <c r="A267" t="s" s="119">
        <v>418</v>
      </c>
      <c r="B267" s="167"/>
      <c r="C267" t="s" s="107">
        <v>71</v>
      </c>
      <c r="D267" s="86"/>
      <c r="E267" s="127"/>
      <c r="F267" s="88"/>
      <c r="G267" s="110"/>
      <c r="H267" s="90"/>
      <c r="I267" s="91"/>
      <c r="J267" s="111"/>
      <c r="K267" s="92"/>
      <c r="L267" s="93"/>
      <c r="M267" s="97"/>
      <c r="N267" s="112"/>
      <c r="O267" s="94"/>
      <c r="P267" s="113"/>
      <c r="Q267" s="114"/>
      <c r="R267" s="91"/>
      <c r="S267" s="95"/>
      <c r="T267" s="96"/>
      <c r="U267" s="97"/>
      <c r="V267" s="98">
        <v>2</v>
      </c>
      <c r="W267" t="s" s="99">
        <f>IF((F267*V267)+(G267*V267)+(H267*V267)+(I267*V267)+(J267*V267)+(K267*V267)+(L267*V267)+(M267*V267)+(N267*V267)+(O267*V267)+(T267*V267)+(P267*V267)+(Q267*V267)+(R267*V267)+(U267*V267),(F267*V267)+(G267*V267)+(H267*V267)+(I267*V267)+(J267*V267)+(K267*V267)+(L267*V267)+(M267*V267)+(N267*V267)+(O267*V267)+(T267*V267)+(P267*V267)+(Q267*V267)+(R267*V267)+(U267*V267),"")</f>
      </c>
      <c r="X267" s="100">
        <v>1.1</v>
      </c>
      <c r="Y267" t="s" s="99">
        <f>IF((F267*X267)+(G267*X267)+(H267*X267)+(I267*X267)+(J267*X267)+(K267*X267)+(L267*X267)+(M267*X267)+(N267*X267)+(O267*X267)+(P267*X267)+(Q267*X267)+(R267*X267)+(T267*X267)+(U267*X267),(F267*X267)+(G267*X267)+(H267*X267)+(I267*X267)+(J267*X267)+(K267*X267)+(L267*X267)+(M267*X267)+(N267*X267)+(O267*X267)+(P267*X267)+(S267*X267)+(Q267*X267)+(R267*X267)+(T267*X267)+(U267*X267),"")</f>
      </c>
      <c r="Z267" s="166">
        <v>24.9827975510204</v>
      </c>
      <c r="AA267" s="101">
        <f>SUM(Z267*(F267+(F267*0/100)))+SUM(Z267*(G267+(G267*0/100)))+SUM(Z267*(H267+(H267*0/100)))+SUM(Z267*(I267+(I267*0/100)))+SUM(Z267*(K267+(K267*0/100)))+SUM(Z267*(L267+(L267*0/100)))+SUM(Z267*(M267+(M267*0/100)))+SUM(Z267*(N267+(N267*0/100)))+SUM(Z267*(O267+(O267*0/100)))+SUM(Z267*(P267+(P267*0/100)))+SUM(Z267*U267)+SUM(Z267*(Q267+(Q267*0/100)))+SUM(Z267*(R267+(R267*0/100)))+SUM(Z267*(T267+(T267*0/100)))+SUM(Z267*(S267+(S267*0/100)))+SUM(Z267*(J267+(J267*0/100)))</f>
        <v>0</v>
      </c>
      <c r="AB267" s="102"/>
      <c r="AC267" s="103"/>
      <c r="AD267" s="49"/>
      <c r="AE267" s="50"/>
      <c r="AF267" t="s" s="104">
        <f>IF(SUM(F267:U267)*'Cargoleria'!C169,SUM(F267:U267)*'Cargoleria'!C169,"")</f>
      </c>
      <c r="AG267" t="s" s="104">
        <f>IF(SUM(F267:U267)*'Cargoleria'!D169,SUM(F267:U267)*'Cargoleria'!D169,"")</f>
      </c>
      <c r="AH267" t="s" s="104">
        <f>IF(SUM(F267:U267)*'Cargoleria'!E169,SUM(F267:U267)*'Cargoleria'!E169,"")</f>
      </c>
      <c r="AI267" t="s" s="104">
        <f>IF(SUM(F267:U267)*'Cargoleria'!F169,SUM(F267:U267)*'Cargoleria'!F169,"")</f>
      </c>
      <c r="AJ267" t="s" s="104">
        <f>IF(SUM(F267:U267)*'Cargoleria'!G169,SUM(F267:U267)*'Cargoleria'!G169,"")</f>
      </c>
      <c r="AK267" t="s" s="104">
        <f>IF(SUM(F267:U267)*'Cargoleria'!H169,SUM(F267:U267)*'Cargoleria'!H169,"")</f>
      </c>
      <c r="AL267" t="s" s="104">
        <f>IF(SUM(F267:U267)*'Cargoleria'!I169,SUM(F267:U267)*'Cargoleria'!I169,"")</f>
      </c>
      <c r="AM267" t="s" s="104">
        <f>IF(SUM(F267:U267)*'Cargoleria'!J169,SUM(F267:U267)*'Cargoleria'!J169,"")</f>
      </c>
      <c r="AN267" t="s" s="104">
        <f>IF(SUM(F267:U267)*'Cargoleria'!K169,SUM(F267:U267)*'Cargoleria'!K169,"")</f>
      </c>
      <c r="AO267" t="s" s="104">
        <f>IF(SUM(F267:U267)*'Cargoleria'!L169,SUM(F267:U267)*'Cargoleria'!L169,"")</f>
      </c>
      <c r="AP267" t="s" s="104">
        <f>IF(SUM(F267:U267)*'Cargoleria'!M169,SUM(F267:U267)*'Cargoleria'!M169,"")</f>
      </c>
      <c r="AQ267" t="s" s="104">
        <f>IF(SUM(F267:U267)*'Cargoleria'!N169,SUM(F267:U267)*'Cargoleria'!N169,"")</f>
      </c>
      <c r="AR267" t="s" s="104">
        <f>IF(SUM(F267:U267)*'Cargoleria'!O169,SUM(F267:U267)*'Cargoleria'!O169,"")</f>
      </c>
      <c r="AS267" t="s" s="104">
        <f>IF(SUM(F267:U267)*'Cargoleria'!P169,SUM(F267:U267)*'Cargoleria'!P169,"")</f>
      </c>
      <c r="AT267" t="s" s="104">
        <f>IF(SUM(F267:U267)*'Cargoleria'!Q169,SUM(F267:U267)*'Cargoleria'!Q169,"")</f>
      </c>
      <c r="AU267" s="49"/>
    </row>
    <row r="268" ht="13.75" customHeight="1">
      <c r="A268" t="s" s="119">
        <v>419</v>
      </c>
      <c r="B268" s="167"/>
      <c r="C268" t="s" s="107">
        <v>71</v>
      </c>
      <c r="D268" s="86"/>
      <c r="E268" s="127"/>
      <c r="F268" s="88"/>
      <c r="G268" s="110"/>
      <c r="H268" s="90"/>
      <c r="I268" s="91"/>
      <c r="J268" s="111"/>
      <c r="K268" s="92"/>
      <c r="L268" s="93"/>
      <c r="M268" s="97"/>
      <c r="N268" s="112"/>
      <c r="O268" s="94"/>
      <c r="P268" s="113"/>
      <c r="Q268" s="114"/>
      <c r="R268" s="91"/>
      <c r="S268" s="95"/>
      <c r="T268" s="96"/>
      <c r="U268" s="97"/>
      <c r="V268" s="98">
        <v>2</v>
      </c>
      <c r="W268" t="s" s="99">
        <f>IF((F268*V268)+(G268*V268)+(H268*V268)+(I268*V268)+(J268*V268)+(K268*V268)+(L268*V268)+(M268*V268)+(N268*V268)+(O268*V268)+(T268*V268)+(P268*V268)+(Q268*V268)+(R268*V268)+(U268*V268),(F268*V268)+(G268*V268)+(H268*V268)+(I268*V268)+(J268*V268)+(K268*V268)+(L268*V268)+(M268*V268)+(N268*V268)+(O268*V268)+(T268*V268)+(P268*V268)+(Q268*V268)+(R268*V268)+(U268*V268),"")</f>
      </c>
      <c r="X268" s="100">
        <v>0.68</v>
      </c>
      <c r="Y268" t="s" s="99">
        <f>IF((F268*X268)+(G268*X268)+(H268*X268)+(I268*X268)+(J268*X268)+(K268*X268)+(L268*X268)+(M268*X268)+(N268*X268)+(O268*X268)+(P268*X268)+(Q268*X268)+(R268*X268)+(T268*X268)+(U268*X268),(F268*X268)+(G268*X268)+(H268*X268)+(I268*X268)+(J268*X268)+(K268*X268)+(L268*X268)+(M268*X268)+(N268*X268)+(O268*X268)+(P268*X268)+(S268*X268)+(Q268*X268)+(R268*X268)+(T268*X268)+(U268*X268),"")</f>
      </c>
      <c r="Z268" s="166">
        <v>17.5342004081633</v>
      </c>
      <c r="AA268" s="101">
        <f>SUM(Z268*(F268+(F268*0/100)))+SUM(Z268*(G268+(G268*0/100)))+SUM(Z268*(H268+(H268*0/100)))+SUM(Z268*(I268+(I268*0/100)))+SUM(Z268*(K268+(K268*0/100)))+SUM(Z268*(L268+(L268*0/100)))+SUM(Z268*(M268+(M268*0/100)))+SUM(Z268*(N268+(N268*0/100)))+SUM(Z268*(O268+(O268*0/100)))+SUM(Z268*(P268+(P268*0/100)))+SUM(Z268*U268)+SUM(Z268*(Q268+(Q268*0/100)))+SUM(Z268*(R268+(R268*0/100)))+SUM(Z268*(T268+(T268*0/100)))+SUM(Z268*(S268+(S268*0/100)))+SUM(Z268*(J268+(J268*0/100)))</f>
        <v>0</v>
      </c>
      <c r="AB268" s="102"/>
      <c r="AC268" s="103"/>
      <c r="AD268" s="49"/>
      <c r="AE268" s="50"/>
      <c r="AF268" t="s" s="104">
        <f>IF(SUM(F268:U268)*'Cargoleria'!C170,SUM(F268:U268)*'Cargoleria'!C170,"")</f>
      </c>
      <c r="AG268" t="s" s="104">
        <f>IF(SUM(F268:U268)*'Cargoleria'!D170,SUM(F268:U268)*'Cargoleria'!D170,"")</f>
      </c>
      <c r="AH268" t="s" s="104">
        <f>IF(SUM(F268:U268)*'Cargoleria'!E170,SUM(F268:U268)*'Cargoleria'!E170,"")</f>
      </c>
      <c r="AI268" t="s" s="104">
        <f>IF(SUM(F268:U268)*'Cargoleria'!F170,SUM(F268:U268)*'Cargoleria'!F170,"")</f>
      </c>
      <c r="AJ268" t="s" s="104">
        <f>IF(SUM(F268:U268)*'Cargoleria'!G170,SUM(F268:U268)*'Cargoleria'!G170,"")</f>
      </c>
      <c r="AK268" t="s" s="104">
        <f>IF(SUM(F268:U268)*'Cargoleria'!H170,SUM(F268:U268)*'Cargoleria'!H170,"")</f>
      </c>
      <c r="AL268" t="s" s="104">
        <f>IF(SUM(F268:U268)*'Cargoleria'!I170,SUM(F268:U268)*'Cargoleria'!I170,"")</f>
      </c>
      <c r="AM268" t="s" s="104">
        <f>IF(SUM(F268:U268)*'Cargoleria'!J170,SUM(F268:U268)*'Cargoleria'!J170,"")</f>
      </c>
      <c r="AN268" t="s" s="104">
        <f>IF(SUM(F268:U268)*'Cargoleria'!K170,SUM(F268:U268)*'Cargoleria'!K170,"")</f>
      </c>
      <c r="AO268" t="s" s="104">
        <f>IF(SUM(F268:U268)*'Cargoleria'!L170,SUM(F268:U268)*'Cargoleria'!L170,"")</f>
      </c>
      <c r="AP268" t="s" s="104">
        <f>IF(SUM(F268:U268)*'Cargoleria'!M170,SUM(F268:U268)*'Cargoleria'!M170,"")</f>
      </c>
      <c r="AQ268" t="s" s="104">
        <f>IF(SUM(F268:U268)*'Cargoleria'!N170,SUM(F268:U268)*'Cargoleria'!N170,"")</f>
      </c>
      <c r="AR268" t="s" s="104">
        <f>IF(SUM(F268:U268)*'Cargoleria'!O170,SUM(F268:U268)*'Cargoleria'!O170,"")</f>
      </c>
      <c r="AS268" t="s" s="104">
        <f>IF(SUM(F268:U268)*'Cargoleria'!P170,SUM(F268:U268)*'Cargoleria'!P170,"")</f>
      </c>
      <c r="AT268" t="s" s="104">
        <f>IF(SUM(F268:U268)*'Cargoleria'!Q170,SUM(F268:U268)*'Cargoleria'!Q170,"")</f>
      </c>
      <c r="AU268" s="49"/>
    </row>
    <row r="269" ht="13.75" customHeight="1">
      <c r="A269" t="s" s="119">
        <v>420</v>
      </c>
      <c r="B269" s="167"/>
      <c r="C269" t="s" s="107">
        <v>71</v>
      </c>
      <c r="D269" s="86"/>
      <c r="E269" s="127"/>
      <c r="F269" s="88"/>
      <c r="G269" s="110"/>
      <c r="H269" s="90"/>
      <c r="I269" s="91"/>
      <c r="J269" s="111"/>
      <c r="K269" s="92"/>
      <c r="L269" s="93"/>
      <c r="M269" s="97"/>
      <c r="N269" s="112"/>
      <c r="O269" s="94"/>
      <c r="P269" s="113"/>
      <c r="Q269" s="114"/>
      <c r="R269" s="91"/>
      <c r="S269" s="95"/>
      <c r="T269" s="96"/>
      <c r="U269" s="97"/>
      <c r="V269" s="98">
        <v>2</v>
      </c>
      <c r="W269" t="s" s="99">
        <f>IF((F269*V269)+(G269*V269)+(H269*V269)+(I269*V269)+(J269*V269)+(K269*V269)+(L269*V269)+(M269*V269)+(N269*V269)+(O269*V269)+(T269*V269)+(P269*V269)+(Q269*V269)+(R269*V269)+(U269*V269),(F269*V269)+(G269*V269)+(H269*V269)+(I269*V269)+(J269*V269)+(K269*V269)+(L269*V269)+(M269*V269)+(N269*V269)+(O269*V269)+(T269*V269)+(P269*V269)+(Q269*V269)+(R269*V269)+(U269*V269),"")</f>
      </c>
      <c r="X269" s="100">
        <v>0.9</v>
      </c>
      <c r="Y269" t="s" s="99">
        <f>IF((F269*X269)+(G269*X269)+(H269*X269)+(I269*X269)+(J269*X269)+(K269*X269)+(L269*X269)+(M269*X269)+(N269*X269)+(O269*X269)+(P269*X269)+(Q269*X269)+(R269*X269)+(T269*X269)+(U269*X269),(F269*X269)+(G269*X269)+(H269*X269)+(I269*X269)+(J269*X269)+(K269*X269)+(L269*X269)+(M269*X269)+(N269*X269)+(O269*X269)+(P269*X269)+(S269*X269)+(Q269*X269)+(R269*X269)+(T269*X269)+(U269*X269),"")</f>
      </c>
      <c r="Z269" s="166">
        <v>21.0431006122449</v>
      </c>
      <c r="AA269" s="101">
        <f>SUM(Z269*(F269+(F269*0/100)))+SUM(Z269*(G269+(G269*0/100)))+SUM(Z269*(H269+(H269*0/100)))+SUM(Z269*(I269+(I269*0/100)))+SUM(Z269*(K269+(K269*0/100)))+SUM(Z269*(L269+(L269*0/100)))+SUM(Z269*(M269+(M269*0/100)))+SUM(Z269*(N269+(N269*0/100)))+SUM(Z269*(O269+(O269*0/100)))+SUM(Z269*(P269+(P269*0/100)))+SUM(Z269*U269)+SUM(Z269*(Q269+(Q269*0/100)))+SUM(Z269*(R269+(R269*0/100)))+SUM(Z269*(T269+(T269*0/100)))+SUM(Z269*(S269+(S269*0/100)))+SUM(Z269*(J269+(J269*0/100)))</f>
        <v>0</v>
      </c>
      <c r="AB269" s="102"/>
      <c r="AC269" s="103"/>
      <c r="AD269" s="49"/>
      <c r="AE269" s="50"/>
      <c r="AF269" t="s" s="104">
        <f>IF(SUM(F269:U269)*'Cargoleria'!C171,SUM(F269:U269)*'Cargoleria'!C171,"")</f>
      </c>
      <c r="AG269" t="s" s="104">
        <f>IF(SUM(F269:U269)*'Cargoleria'!D171,SUM(F269:U269)*'Cargoleria'!D171,"")</f>
      </c>
      <c r="AH269" t="s" s="104">
        <f>IF(SUM(F269:U269)*'Cargoleria'!E171,SUM(F269:U269)*'Cargoleria'!E171,"")</f>
      </c>
      <c r="AI269" t="s" s="104">
        <f>IF(SUM(F269:U269)*'Cargoleria'!F171,SUM(F269:U269)*'Cargoleria'!F171,"")</f>
      </c>
      <c r="AJ269" t="s" s="104">
        <f>IF(SUM(F269:U269)*'Cargoleria'!G171,SUM(F269:U269)*'Cargoleria'!G171,"")</f>
      </c>
      <c r="AK269" t="s" s="104">
        <f>IF(SUM(F269:U269)*'Cargoleria'!H171,SUM(F269:U269)*'Cargoleria'!H171,"")</f>
      </c>
      <c r="AL269" t="s" s="104">
        <f>IF(SUM(F269:U269)*'Cargoleria'!I171,SUM(F269:U269)*'Cargoleria'!I171,"")</f>
      </c>
      <c r="AM269" t="s" s="104">
        <f>IF(SUM(F269:U269)*'Cargoleria'!J171,SUM(F269:U269)*'Cargoleria'!J171,"")</f>
      </c>
      <c r="AN269" t="s" s="104">
        <f>IF(SUM(F269:U269)*'Cargoleria'!K171,SUM(F269:U269)*'Cargoleria'!K171,"")</f>
      </c>
      <c r="AO269" t="s" s="104">
        <f>IF(SUM(F269:U269)*'Cargoleria'!L171,SUM(F269:U269)*'Cargoleria'!L171,"")</f>
      </c>
      <c r="AP269" t="s" s="104">
        <f>IF(SUM(F269:U269)*'Cargoleria'!M171,SUM(F269:U269)*'Cargoleria'!M171,"")</f>
      </c>
      <c r="AQ269" t="s" s="104">
        <f>IF(SUM(F269:U269)*'Cargoleria'!N171,SUM(F269:U269)*'Cargoleria'!N171,"")</f>
      </c>
      <c r="AR269" t="s" s="104">
        <f>IF(SUM(F269:U269)*'Cargoleria'!O171,SUM(F269:U269)*'Cargoleria'!O171,"")</f>
      </c>
      <c r="AS269" t="s" s="104">
        <f>IF(SUM(F269:U269)*'Cargoleria'!P171,SUM(F269:U269)*'Cargoleria'!P171,"")</f>
      </c>
      <c r="AT269" t="s" s="104">
        <f>IF(SUM(F269:U269)*'Cargoleria'!Q171,SUM(F269:U269)*'Cargoleria'!Q171,"")</f>
      </c>
      <c r="AU269" s="49"/>
    </row>
    <row r="270" ht="13.75" customHeight="1">
      <c r="A270" t="s" s="119">
        <v>421</v>
      </c>
      <c r="B270" s="167"/>
      <c r="C270" t="s" s="107">
        <v>71</v>
      </c>
      <c r="D270" s="108"/>
      <c r="E270" s="127"/>
      <c r="F270" s="88"/>
      <c r="G270" s="110"/>
      <c r="H270" s="90"/>
      <c r="I270" s="91"/>
      <c r="J270" s="111"/>
      <c r="K270" s="92"/>
      <c r="L270" s="93"/>
      <c r="M270" s="97"/>
      <c r="N270" s="112"/>
      <c r="O270" s="94"/>
      <c r="P270" s="113"/>
      <c r="Q270" s="114"/>
      <c r="R270" s="91"/>
      <c r="S270" s="95"/>
      <c r="T270" s="96"/>
      <c r="U270" s="97"/>
      <c r="V270" s="98">
        <v>2</v>
      </c>
      <c r="W270" t="s" s="99">
        <f>IF((F270*V270)+(G270*V270)+(H270*V270)+(I270*V270)+(J270*V270)+(K270*V270)+(L270*V270)+(M270*V270)+(N270*V270)+(O270*V270)+(T270*V270)+(P270*V270)+(Q270*V270)+(R270*V270)+(U270*V270),(F270*V270)+(G270*V270)+(H270*V270)+(I270*V270)+(J270*V270)+(K270*V270)+(L270*V270)+(M270*V270)+(N270*V270)+(O270*V270)+(T270*V270)+(P270*V270)+(Q270*V270)+(R270*V270)+(U270*V270),"")</f>
      </c>
      <c r="X270" s="100">
        <v>1.3</v>
      </c>
      <c r="Y270" t="s" s="99">
        <f>IF((F270*X270)+(G270*X270)+(H270*X270)+(I270*X270)+(J270*X270)+(K270*X270)+(L270*X270)+(M270*X270)+(N270*X270)+(O270*X270)+(P270*X270)+(Q270*X270)+(R270*X270)+(T270*X270)+(U270*X270),(F270*X270)+(G270*X270)+(H270*X270)+(I270*X270)+(J270*X270)+(K270*X270)+(L270*X270)+(M270*X270)+(N270*X270)+(O270*X270)+(P270*X270)+(S270*X270)+(Q270*X270)+(R270*X270)+(T270*X270)+(U270*X270),"")</f>
      </c>
      <c r="Z270" s="166">
        <v>28.9161418367347</v>
      </c>
      <c r="AA270" s="101">
        <f>SUM(Z270*(F270+(F270*0/100)))+SUM(Z270*(G270+(G270*0/100)))+SUM(Z270*(H270+(H270*0/100)))+SUM(Z270*(I270+(I270*0/100)))+SUM(Z270*(K270+(K270*0/100)))+SUM(Z270*(L270+(L270*0/100)))+SUM(Z270*(M270+(M270*0/100)))+SUM(Z270*(N270+(N270*0/100)))+SUM(Z270*(O270+(O270*0/100)))+SUM(Z270*(P270+(P270*0/100)))+SUM(Z270*U270)+SUM(Z270*(Q270+(Q270*0/100)))+SUM(Z270*(R270+(R270*0/100)))+SUM(Z270*(T270+(T270*0/100)))+SUM(Z270*(S270+(S270*0/100)))+SUM(Z270*(J270+(J270*0/100)))</f>
        <v>0</v>
      </c>
      <c r="AB270" s="102"/>
      <c r="AC270" s="103"/>
      <c r="AD270" s="49"/>
      <c r="AE270" s="50"/>
      <c r="AF270" t="s" s="104">
        <f>IF(SUM(F270:U270)*'Cargoleria'!C172,SUM(F270:U270)*'Cargoleria'!C172,"")</f>
      </c>
      <c r="AG270" t="s" s="104">
        <f>IF(SUM(F270:U270)*'Cargoleria'!D172,SUM(F270:U270)*'Cargoleria'!D172,"")</f>
      </c>
      <c r="AH270" t="s" s="104">
        <f>IF(SUM(F270:U270)*'Cargoleria'!E172,SUM(F270:U270)*'Cargoleria'!E172,"")</f>
      </c>
      <c r="AI270" t="s" s="104">
        <f>IF(SUM(F270:U270)*'Cargoleria'!F172,SUM(F270:U270)*'Cargoleria'!F172,"")</f>
      </c>
      <c r="AJ270" t="s" s="104">
        <f>IF(SUM(F270:U270)*'Cargoleria'!G172,SUM(F270:U270)*'Cargoleria'!G172,"")</f>
      </c>
      <c r="AK270" t="s" s="104">
        <f>IF(SUM(F270:U270)*'Cargoleria'!H172,SUM(F270:U270)*'Cargoleria'!H172,"")</f>
      </c>
      <c r="AL270" t="s" s="104">
        <f>IF(SUM(F270:U270)*'Cargoleria'!I172,SUM(F270:U270)*'Cargoleria'!I172,"")</f>
      </c>
      <c r="AM270" t="s" s="104">
        <f>IF(SUM(F270:U270)*'Cargoleria'!J172,SUM(F270:U270)*'Cargoleria'!J172,"")</f>
      </c>
      <c r="AN270" t="s" s="104">
        <f>IF(SUM(F270:U270)*'Cargoleria'!K172,SUM(F270:U270)*'Cargoleria'!K172,"")</f>
      </c>
      <c r="AO270" t="s" s="104">
        <f>IF(SUM(F270:U270)*'Cargoleria'!L172,SUM(F270:U270)*'Cargoleria'!L172,"")</f>
      </c>
      <c r="AP270" t="s" s="104">
        <f>IF(SUM(F270:U270)*'Cargoleria'!M172,SUM(F270:U270)*'Cargoleria'!M172,"")</f>
      </c>
      <c r="AQ270" t="s" s="104">
        <f>IF(SUM(F270:U270)*'Cargoleria'!N172,SUM(F270:U270)*'Cargoleria'!N172,"")</f>
      </c>
      <c r="AR270" t="s" s="104">
        <f>IF(SUM(F270:U270)*'Cargoleria'!O172,SUM(F270:U270)*'Cargoleria'!O172,"")</f>
      </c>
      <c r="AS270" t="s" s="104">
        <f>IF(SUM(F270:U270)*'Cargoleria'!P172,SUM(F270:U270)*'Cargoleria'!P172,"")</f>
      </c>
      <c r="AT270" t="s" s="104">
        <f>IF(SUM(F270:U270)*'Cargoleria'!Q172,SUM(F270:U270)*'Cargoleria'!Q172,"")</f>
      </c>
      <c r="AU270" s="49"/>
    </row>
    <row r="271" ht="13.75" customHeight="1">
      <c r="A271" t="s" s="119">
        <v>422</v>
      </c>
      <c r="B271" s="167"/>
      <c r="C271" t="s" s="107">
        <v>71</v>
      </c>
      <c r="D271" s="108"/>
      <c r="E271" s="127"/>
      <c r="F271" s="88"/>
      <c r="G271" s="110"/>
      <c r="H271" s="90"/>
      <c r="I271" s="91"/>
      <c r="J271" s="111"/>
      <c r="K271" s="92"/>
      <c r="L271" s="93"/>
      <c r="M271" s="97"/>
      <c r="N271" s="112"/>
      <c r="O271" s="94"/>
      <c r="P271" s="113"/>
      <c r="Q271" s="114"/>
      <c r="R271" s="91"/>
      <c r="S271" s="95"/>
      <c r="T271" s="96"/>
      <c r="U271" s="97"/>
      <c r="V271" s="98">
        <v>2</v>
      </c>
      <c r="W271" t="s" s="99">
        <f>IF((F271*V271)+(G271*V271)+(H271*V271)+(I271*V271)+(J271*V271)+(K271*V271)+(L271*V271)+(M271*V271)+(N271*V271)+(O271*V271)+(T271*V271)+(P271*V271)+(Q271*V271)+(R271*V271)+(U271*V271),(F271*V271)+(G271*V271)+(H271*V271)+(I271*V271)+(J271*V271)+(K271*V271)+(L271*V271)+(M271*V271)+(N271*V271)+(O271*V271)+(T271*V271)+(P271*V271)+(Q271*V271)+(R271*V271)+(U271*V271),"")</f>
      </c>
      <c r="X271" s="100">
        <v>0.45</v>
      </c>
      <c r="Y271" t="s" s="99">
        <f>IF((F271*X271)+(G271*X271)+(H271*X271)+(I271*X271)+(J271*X271)+(K271*X271)+(L271*X271)+(M271*X271)+(N271*X271)+(O271*X271)+(P271*X271)+(Q271*X271)+(R271*X271)+(T271*X271)+(U271*X271),(F271*X271)+(G271*X271)+(H271*X271)+(I271*X271)+(J271*X271)+(K271*X271)+(L271*X271)+(M271*X271)+(N271*X271)+(O271*X271)+(P271*X271)+(S271*X271)+(Q271*X271)+(R271*X271)+(T271*X271)+(U271*X271),"")</f>
      </c>
      <c r="Z271" s="166">
        <v>15.1044183673469</v>
      </c>
      <c r="AA271" s="101">
        <f>SUM(Z271*(F271+(F271*0/100)))+SUM(Z271*(G271+(G271*0/100)))+SUM(Z271*(H271+(H271*0/100)))+SUM(Z271*(I271+(I271*0/100)))+SUM(Z271*(K271+(K271*0/100)))+SUM(Z271*(L271+(L271*0/100)))+SUM(Z271*(M271+(M271*0/100)))+SUM(Z271*(N271+(N271*0/100)))+SUM(Z271*(O271+(O271*0/100)))+SUM(Z271*(P271+(P271*0/100)))+SUM(Z271*U271)+SUM(Z271*(Q271+(Q271*0/100)))+SUM(Z271*(R271+(R271*0/100)))+SUM(Z271*(T271+(T271*0/100)))+SUM(Z271*(S271+(S271*0/100)))+SUM(Z271*(J271+(J271*0/100)))</f>
        <v>0</v>
      </c>
      <c r="AB271" s="102"/>
      <c r="AC271" s="103"/>
      <c r="AD271" s="49"/>
      <c r="AE271" s="50"/>
      <c r="AF271" t="s" s="104">
        <f>IF(SUM(F271:U271)*'Cargoleria'!C173,SUM(F271:U271)*'Cargoleria'!C173,"")</f>
      </c>
      <c r="AG271" t="s" s="104">
        <f>IF(SUM(F271:U271)*'Cargoleria'!D173,SUM(F271:U271)*'Cargoleria'!D173,"")</f>
      </c>
      <c r="AH271" t="s" s="104">
        <f>IF(SUM(F271:U271)*'Cargoleria'!E173,SUM(F271:U271)*'Cargoleria'!E173,"")</f>
      </c>
      <c r="AI271" t="s" s="104">
        <f>IF(SUM(F271:U271)*'Cargoleria'!F173,SUM(F271:U271)*'Cargoleria'!F173,"")</f>
      </c>
      <c r="AJ271" t="s" s="104">
        <f>IF(SUM(F271:U271)*'Cargoleria'!G173,SUM(F271:U271)*'Cargoleria'!G173,"")</f>
      </c>
      <c r="AK271" t="s" s="104">
        <f>IF(SUM(F271:U271)*'Cargoleria'!H173,SUM(F271:U271)*'Cargoleria'!H173,"")</f>
      </c>
      <c r="AL271" t="s" s="104">
        <f>IF(SUM(F271:U271)*'Cargoleria'!I173,SUM(F271:U271)*'Cargoleria'!I173,"")</f>
      </c>
      <c r="AM271" t="s" s="104">
        <f>IF(SUM(F271:U271)*'Cargoleria'!J173,SUM(F271:U271)*'Cargoleria'!J173,"")</f>
      </c>
      <c r="AN271" t="s" s="104">
        <f>IF(SUM(F271:U271)*'Cargoleria'!K173,SUM(F271:U271)*'Cargoleria'!K173,"")</f>
      </c>
      <c r="AO271" t="s" s="104">
        <f>IF(SUM(F271:U271)*'Cargoleria'!L173,SUM(F271:U271)*'Cargoleria'!L173,"")</f>
      </c>
      <c r="AP271" t="s" s="104">
        <f>IF(SUM(F271:U271)*'Cargoleria'!M173,SUM(F271:U271)*'Cargoleria'!M173,"")</f>
      </c>
      <c r="AQ271" t="s" s="104">
        <f>IF(SUM(F271:U271)*'Cargoleria'!N173,SUM(F271:U271)*'Cargoleria'!N173,"")</f>
      </c>
      <c r="AR271" t="s" s="104">
        <f>IF(SUM(F271:U271)*'Cargoleria'!O173,SUM(F271:U271)*'Cargoleria'!O173,"")</f>
      </c>
      <c r="AS271" t="s" s="104">
        <f>IF(SUM(F271:U271)*'Cargoleria'!P173,SUM(F271:U271)*'Cargoleria'!P173,"")</f>
      </c>
      <c r="AT271" t="s" s="104">
        <f>IF(SUM(F271:U271)*'Cargoleria'!Q173,SUM(F271:U271)*'Cargoleria'!Q173,"")</f>
      </c>
      <c r="AU271" s="49"/>
    </row>
    <row r="272" ht="13.75" customHeight="1">
      <c r="A272" t="s" s="119">
        <v>423</v>
      </c>
      <c r="B272" s="167"/>
      <c r="C272" t="s" s="107">
        <v>71</v>
      </c>
      <c r="D272" s="108"/>
      <c r="E272" s="127"/>
      <c r="F272" s="88"/>
      <c r="G272" s="110"/>
      <c r="H272" s="90"/>
      <c r="I272" s="91"/>
      <c r="J272" s="111"/>
      <c r="K272" s="92"/>
      <c r="L272" s="93"/>
      <c r="M272" s="97"/>
      <c r="N272" s="112"/>
      <c r="O272" s="94"/>
      <c r="P272" s="113"/>
      <c r="Q272" s="114"/>
      <c r="R272" s="91"/>
      <c r="S272" s="95"/>
      <c r="T272" s="96"/>
      <c r="U272" s="97"/>
      <c r="V272" s="98">
        <v>2</v>
      </c>
      <c r="W272" t="s" s="99">
        <f>IF((F272*V272)+(G272*V272)+(H272*V272)+(I272*V272)+(J272*V272)+(K272*V272)+(L272*V272)+(M272*V272)+(N272*V272)+(O272*V272)+(T272*V272)+(P272*V272)+(Q272*V272)+(R272*V272)+(U272*V272),(F272*V272)+(G272*V272)+(H272*V272)+(I272*V272)+(J272*V272)+(K272*V272)+(L272*V272)+(M272*V272)+(N272*V272)+(O272*V272)+(T272*V272)+(P272*V272)+(Q272*V272)+(R272*V272)+(U272*V272),"")</f>
      </c>
      <c r="X272" s="100">
        <v>0.6</v>
      </c>
      <c r="Y272" t="s" s="99">
        <f>IF((F272*X272)+(G272*X272)+(H272*X272)+(I272*X272)+(J272*X272)+(K272*X272)+(L272*X272)+(M272*X272)+(N272*X272)+(O272*X272)+(P272*X272)+(Q272*X272)+(R272*X272)+(T272*X272)+(U272*X272),(F272*X272)+(G272*X272)+(H272*X272)+(I272*X272)+(J272*X272)+(K272*X272)+(L272*X272)+(M272*X272)+(N272*X272)+(O272*X272)+(P272*X272)+(S272*X272)+(Q272*X272)+(R272*X272)+(T272*X272)+(U272*X272),"")</f>
      </c>
      <c r="Z272" s="166">
        <v>18.0120783673469</v>
      </c>
      <c r="AA272" s="101">
        <f>SUM(Z272*(F272+(F272*0/100)))+SUM(Z272*(G272+(G272*0/100)))+SUM(Z272*(H272+(H272*0/100)))+SUM(Z272*(I272+(I272*0/100)))+SUM(Z272*(K272+(K272*0/100)))+SUM(Z272*(L272+(L272*0/100)))+SUM(Z272*(M272+(M272*0/100)))+SUM(Z272*(N272+(N272*0/100)))+SUM(Z272*(O272+(O272*0/100)))+SUM(Z272*(P272+(P272*0/100)))+SUM(Z272*U272)+SUM(Z272*(Q272+(Q272*0/100)))+SUM(Z272*(R272+(R272*0/100)))+SUM(Z272*(T272+(T272*0/100)))+SUM(Z272*(S272+(S272*0/100)))+SUM(Z272*(J272+(J272*0/100)))</f>
        <v>0</v>
      </c>
      <c r="AB272" s="102"/>
      <c r="AC272" s="103"/>
      <c r="AD272" s="49"/>
      <c r="AE272" s="50"/>
      <c r="AF272" t="s" s="104">
        <f>IF(SUM(F272:U272)*'Cargoleria'!C174,SUM(F272:U272)*'Cargoleria'!C174,"")</f>
      </c>
      <c r="AG272" t="s" s="104">
        <f>IF(SUM(F272:U272)*'Cargoleria'!D174,SUM(F272:U272)*'Cargoleria'!D174,"")</f>
      </c>
      <c r="AH272" t="s" s="104">
        <f>IF(SUM(F272:U272)*'Cargoleria'!E174,SUM(F272:U272)*'Cargoleria'!E174,"")</f>
      </c>
      <c r="AI272" t="s" s="104">
        <f>IF(SUM(F272:U272)*'Cargoleria'!F174,SUM(F272:U272)*'Cargoleria'!F174,"")</f>
      </c>
      <c r="AJ272" t="s" s="104">
        <f>IF(SUM(F272:U272)*'Cargoleria'!G174,SUM(F272:U272)*'Cargoleria'!G174,"")</f>
      </c>
      <c r="AK272" t="s" s="104">
        <f>IF(SUM(F272:U272)*'Cargoleria'!H174,SUM(F272:U272)*'Cargoleria'!H174,"")</f>
      </c>
      <c r="AL272" t="s" s="104">
        <f>IF(SUM(F272:U272)*'Cargoleria'!I174,SUM(F272:U272)*'Cargoleria'!I174,"")</f>
      </c>
      <c r="AM272" t="s" s="104">
        <f>IF(SUM(F272:U272)*'Cargoleria'!J174,SUM(F272:U272)*'Cargoleria'!J174,"")</f>
      </c>
      <c r="AN272" t="s" s="104">
        <f>IF(SUM(F272:U272)*'Cargoleria'!K174,SUM(F272:U272)*'Cargoleria'!K174,"")</f>
      </c>
      <c r="AO272" t="s" s="104">
        <f>IF(SUM(F272:U272)*'Cargoleria'!L174,SUM(F272:U272)*'Cargoleria'!L174,"")</f>
      </c>
      <c r="AP272" t="s" s="104">
        <f>IF(SUM(F272:U272)*'Cargoleria'!M174,SUM(F272:U272)*'Cargoleria'!M174,"")</f>
      </c>
      <c r="AQ272" t="s" s="104">
        <f>IF(SUM(F272:U272)*'Cargoleria'!N174,SUM(F272:U272)*'Cargoleria'!N174,"")</f>
      </c>
      <c r="AR272" t="s" s="104">
        <f>IF(SUM(F272:U272)*'Cargoleria'!O174,SUM(F272:U272)*'Cargoleria'!O174,"")</f>
      </c>
      <c r="AS272" t="s" s="104">
        <f>IF(SUM(F272:U272)*'Cargoleria'!P174,SUM(F272:U272)*'Cargoleria'!P174,"")</f>
      </c>
      <c r="AT272" t="s" s="104">
        <f>IF(SUM(F272:U272)*'Cargoleria'!Q174,SUM(F272:U272)*'Cargoleria'!Q174,"")</f>
      </c>
      <c r="AU272" s="49"/>
    </row>
    <row r="273" ht="21" customHeight="1">
      <c r="A273" t="s" s="151">
        <v>424</v>
      </c>
      <c r="B273" s="77"/>
      <c r="C273" s="78"/>
      <c r="D273" s="152"/>
      <c r="E273" s="152"/>
      <c r="F273" s="152"/>
      <c r="G273" s="152"/>
      <c r="H273" s="152"/>
      <c r="I273" s="152"/>
      <c r="J273" s="152"/>
      <c r="K273" s="152"/>
      <c r="L273" s="152"/>
      <c r="M273" s="152"/>
      <c r="N273" s="152"/>
      <c r="O273" s="152"/>
      <c r="P273" s="152"/>
      <c r="Q273" s="152"/>
      <c r="R273" s="152"/>
      <c r="S273" s="152"/>
      <c r="T273" s="152"/>
      <c r="U273" s="152"/>
      <c r="V273" s="79"/>
      <c r="W273" s="79"/>
      <c r="X273" s="153"/>
      <c r="Y273" s="152"/>
      <c r="Z273" s="152"/>
      <c r="AA273" s="154"/>
      <c r="AB273" s="163"/>
      <c r="AC273" s="163"/>
      <c r="AD273" s="49"/>
      <c r="AE273" s="50"/>
      <c r="AF273" t="s" s="82">
        <v>48</v>
      </c>
      <c r="AG273" t="s" s="82">
        <v>49</v>
      </c>
      <c r="AH273" t="s" s="82">
        <v>50</v>
      </c>
      <c r="AI273" t="s" s="82">
        <v>51</v>
      </c>
      <c r="AJ273" t="s" s="82">
        <v>52</v>
      </c>
      <c r="AK273" t="s" s="82">
        <v>53</v>
      </c>
      <c r="AL273" t="s" s="82">
        <v>54</v>
      </c>
      <c r="AM273" t="s" s="82">
        <v>55</v>
      </c>
      <c r="AN273" t="s" s="82">
        <v>56</v>
      </c>
      <c r="AO273" t="s" s="82">
        <v>57</v>
      </c>
      <c r="AP273" t="s" s="82">
        <v>58</v>
      </c>
      <c r="AQ273" t="s" s="82">
        <v>59</v>
      </c>
      <c r="AR273" t="s" s="82">
        <v>60</v>
      </c>
      <c r="AS273" t="s" s="82">
        <v>61</v>
      </c>
      <c r="AT273" t="s" s="82">
        <v>62</v>
      </c>
      <c r="AU273" s="49"/>
    </row>
    <row r="274" ht="21" customHeight="1">
      <c r="A274" t="s" s="156">
        <v>385</v>
      </c>
      <c r="B274" s="157"/>
      <c r="C274" s="158"/>
      <c r="D274" s="159"/>
      <c r="E274" s="159"/>
      <c r="F274" s="159"/>
      <c r="G274" s="159"/>
      <c r="H274" s="159"/>
      <c r="I274" s="159"/>
      <c r="J274" s="159"/>
      <c r="K274" s="159"/>
      <c r="L274" s="159"/>
      <c r="M274" s="159"/>
      <c r="N274" s="159"/>
      <c r="O274" s="159"/>
      <c r="P274" s="159"/>
      <c r="Q274" s="159"/>
      <c r="R274" s="159"/>
      <c r="S274" s="159"/>
      <c r="T274" s="159"/>
      <c r="U274" s="159"/>
      <c r="V274" s="160"/>
      <c r="W274" s="160"/>
      <c r="X274" s="161"/>
      <c r="Y274" s="159"/>
      <c r="Z274" s="159"/>
      <c r="AA274" s="162"/>
      <c r="AB274" s="163"/>
      <c r="AC274" s="163"/>
      <c r="AD274" s="49"/>
      <c r="AE274" s="50"/>
      <c r="AF274" s="164"/>
      <c r="AG274" s="164"/>
      <c r="AH274" s="164"/>
      <c r="AI274" s="164"/>
      <c r="AJ274" s="164"/>
      <c r="AK274" s="164"/>
      <c r="AL274" s="164"/>
      <c r="AM274" s="164"/>
      <c r="AN274" s="164"/>
      <c r="AO274" s="164"/>
      <c r="AP274" s="164"/>
      <c r="AQ274" s="164"/>
      <c r="AR274" s="164"/>
      <c r="AS274" s="164"/>
      <c r="AT274" s="164"/>
      <c r="AU274" s="49"/>
    </row>
    <row r="275" ht="15" customHeight="1">
      <c r="A275" t="s" s="169">
        <v>425</v>
      </c>
      <c r="B275" s="170"/>
      <c r="C275" s="171"/>
      <c r="D275" s="86"/>
      <c r="E275" t="s" s="87">
        <v>426</v>
      </c>
      <c r="F275" s="89"/>
      <c r="G275" s="89"/>
      <c r="H275" s="89"/>
      <c r="I275" s="89"/>
      <c r="J275" s="89"/>
      <c r="K275" s="89"/>
      <c r="L275" s="89"/>
      <c r="M275" s="89"/>
      <c r="N275" s="89"/>
      <c r="O275" s="89"/>
      <c r="P275" s="89"/>
      <c r="Q275" s="89"/>
      <c r="R275" s="89"/>
      <c r="S275" s="89"/>
      <c r="T275" s="89"/>
      <c r="U275" s="97"/>
      <c r="V275" s="98">
        <v>1</v>
      </c>
      <c r="W275" t="s" s="99">
        <f>IF((F275*V275)+(G275*V275)+(H275*V275)+(I275*V275)+(K275*V275)+(L275*V275)+(M275*V275)+(N275*V275)+(O275*V275)+(T275*V275)+(P275*V275)+(Q275*V275)+(R275*V275)+(U275*V275),(F275*V275)+(G275*V275)+(H275*V275)+(I275*V275)+(K275*V275)+(L275*V275)+(M275*V275)+(N275*V275)+(O275*V275)+(T275*V275)+(P275*V275)+(Q275*V275)+(R275*V275)+(U275*V275),"")</f>
      </c>
      <c r="X275" s="100">
        <v>5</v>
      </c>
      <c r="Y275" t="s" s="99">
        <f>IF((U275*X275),(U275*X275),"")</f>
      </c>
      <c r="Z275" s="166">
        <v>120</v>
      </c>
      <c r="AA275" s="101">
        <f>SUM(Z275*(F275+(F275*3/100)))+SUM(Z275*(G275+(G275*3/100)))+SUM(Z275*(H275+(H275*3/100)))+SUM(Z275*(I275+(I275*3/100)))+SUM(Z275*(K275+(K275*3/100)))+SUM(Z275*(L275+(L275*3/100)))+SUM(Z275*(M275+(M275*3/100)))+SUM(Z275*(N275+(N275*3/100)))+SUM(Z275*(O275+(O275*3/100)))+SUM(Z275*(P275+(P275*3/100)))+SUM(Z275*U275)+SUM(Z275*(Q275+(Q275*3/100)))+SUM(Z275*(R275+(R275*3/100)))+SUM(Z275*(T275+(T275*3/100)))+SUM(Z275*(S275+(S275*3/100)))</f>
        <v>0</v>
      </c>
      <c r="AB275" s="101">
        <f>SUM(AA275*(G275+(G275*3/100)))+SUM(AA275*(H275+(H275*3/100)))+SUM(AA275*(I275+(I275*3/100)))+SUM(AA275*(K275+(K275*3/100)))+SUM(AA275*(L275+(L275*3/100)))+SUM(AA275*(M275+(M275*3/100)))+SUM(AA275*(N275+(N275*3/100)))+SUM(AA275*(O275+(O275*3/100)))+SUM(AA275*(P275+(P275*3/100)))+SUM(AA275*(Q275+(Q275*3/100)))+SUM(AA275*V275)+SUM(AA275*(R275+(R275*3/100)))+SUM(AA275*(S275+(S275*3/100)))+SUM(AA275*(U275+(U275*3/100)))+SUM(AA275*(T275+(T275*3/100)))</f>
        <v>0</v>
      </c>
      <c r="AC275" s="101">
        <f>SUM(AB275*(H275+(H275*3/100)))+SUM(AB275*(I275+(I275*3/100)))+SUM(AB275*(K275+(K275*3/100)))+SUM(AB275*(L275+(L275*3/100)))+SUM(AB275*(M275+(M275*3/100)))+SUM(AB275*(N275+(N275*3/100)))+SUM(AB275*(O275+(O275*3/100)))+SUM(AB275*(P275+(P275*3/100)))+SUM(AB275*(Q275+(Q275*3/100)))+SUM(AB275*(R275+(R275*3/100)))+SUM(AB275*W275)+SUM(AB275*(S275+(S275*3/100)))+SUM(AB275*(T275+(T275*3/100)))+SUM(AB275*(V275+(V275*3/100)))+SUM(AB275*(U275+(U275*3/100)))</f>
      </c>
      <c r="AD275" s="49"/>
      <c r="AE275" s="50"/>
      <c r="AF275" t="s" s="104">
        <f>IF(SUM(F275:U275)*'Cargoleria'!C177,SUM(F275:U275)*'Cargoleria'!C177,"")</f>
      </c>
      <c r="AG275" t="s" s="104">
        <f>IF(SUM(F275:U275)*'Cargoleria'!D177,SUM(F275:U275)*'Cargoleria'!D177,"")</f>
      </c>
      <c r="AH275" t="s" s="104">
        <f>IF(SUM(F275:U275)*'Cargoleria'!E177,SUM(F275:U275)*'Cargoleria'!E177,"")</f>
      </c>
      <c r="AI275" t="s" s="104">
        <f>IF(SUM(F275:U275)*'Cargoleria'!F177,SUM(F275:U275)*'Cargoleria'!F177,"")</f>
      </c>
      <c r="AJ275" t="s" s="104">
        <f>IF(SUM(F275:U275)*'Cargoleria'!G177,SUM(F275:U275)*'Cargoleria'!G177,"")</f>
      </c>
      <c r="AK275" t="s" s="104">
        <f>IF(SUM(F275:U275)*'Cargoleria'!H177,SUM(F275:U275)*'Cargoleria'!H177,"")</f>
      </c>
      <c r="AL275" t="s" s="104">
        <f>IF(SUM(F275:U275)*'Cargoleria'!I177,SUM(F275:U275)*'Cargoleria'!I177,"")</f>
      </c>
      <c r="AM275" t="s" s="104">
        <f>IF(SUM(F275:U275)*'Cargoleria'!J177,SUM(F275:U275)*'Cargoleria'!J177,"")</f>
      </c>
      <c r="AN275" t="s" s="104">
        <f>IF(SUM(F275:U275)*'Cargoleria'!K177,SUM(F275:U275)*'Cargoleria'!K177,"")</f>
      </c>
      <c r="AO275" t="s" s="104">
        <f>IF(SUM(F275:U275)*'Cargoleria'!L177,SUM(F275:U275)*'Cargoleria'!L177,"")</f>
      </c>
      <c r="AP275" t="s" s="104">
        <f>IF(SUM(F275:U275)*'Cargoleria'!M177,SUM(F275:U275)*'Cargoleria'!M177,"")</f>
      </c>
      <c r="AQ275" t="s" s="104">
        <f>IF(SUM(F275:U275)*'Cargoleria'!N177,SUM(F275:U275)*'Cargoleria'!N177,"")</f>
      </c>
      <c r="AR275" t="s" s="104">
        <f>IF(SUM(F275:U275)*'Cargoleria'!O177,SUM(F275:U275)*'Cargoleria'!O177,"")</f>
      </c>
      <c r="AS275" t="s" s="104">
        <f>IF(SUM(F275:U275)*'Cargoleria'!P177,SUM(F275:U275)*'Cargoleria'!P177,"")</f>
      </c>
      <c r="AT275" t="s" s="104">
        <f>IF(SUM(F275:U275)*'Cargoleria'!Q177,SUM(F275:U275)*'Cargoleria'!Q177,"")</f>
      </c>
      <c r="AU275" s="49"/>
    </row>
    <row r="276" ht="15" customHeight="1">
      <c r="A276" t="s" s="169">
        <v>427</v>
      </c>
      <c r="B276" s="170"/>
      <c r="C276" s="171"/>
      <c r="D276" s="86"/>
      <c r="E276" s="172"/>
      <c r="F276" s="89"/>
      <c r="G276" s="89"/>
      <c r="H276" s="89"/>
      <c r="I276" s="89"/>
      <c r="J276" s="89"/>
      <c r="K276" s="89"/>
      <c r="L276" s="89"/>
      <c r="M276" s="89"/>
      <c r="N276" s="89"/>
      <c r="O276" s="89"/>
      <c r="P276" s="89"/>
      <c r="Q276" s="89"/>
      <c r="R276" s="89"/>
      <c r="S276" s="89"/>
      <c r="T276" s="89"/>
      <c r="U276" s="97"/>
      <c r="V276" s="98">
        <v>1</v>
      </c>
      <c r="W276" t="s" s="99">
        <f>IF((F276*V276)+(G276*V276)+(H276*V276)+(I276*V276)+(K276*V276)+(L276*V276)+(M276*V276)+(N276*V276)+(O276*V276)+(T276*V276)+(P276*V276)+(Q276*V276)+(R276*V276)+(U276*V276),(F276*V276)+(G276*V276)+(H276*V276)+(I276*V276)+(K276*V276)+(L276*V276)+(M276*V276)+(N276*V276)+(O276*V276)+(T276*V276)+(P276*V276)+(Q276*V276)+(R276*V276)+(U276*V276),"")</f>
      </c>
      <c r="X276" s="100">
        <v>3</v>
      </c>
      <c r="Y276" t="s" s="99">
        <f>IF((U276*X276),(U276*X276),"")</f>
      </c>
      <c r="Z276" s="166">
        <v>131.085714285714</v>
      </c>
      <c r="AA276" s="101">
        <f>SUM(Z276*(F276+(F276*3/100)))+SUM(Z276*(G276+(G276*3/100)))+SUM(Z276*(H276+(H276*3/100)))+SUM(Z276*(I276+(I276*3/100)))+SUM(Z276*(K276+(K276*3/100)))+SUM(Z276*(L276+(L276*3/100)))+SUM(Z276*(M276+(M276*3/100)))+SUM(Z276*(N276+(N276*3/100)))+SUM(Z276*(O276+(O276*3/100)))+SUM(Z276*(P276+(P276*3/100)))+SUM(Z276*U276)+SUM(Z276*(Q276+(Q276*3/100)))+SUM(Z276*(R276+(R276*3/100)))+SUM(Z276*(T276+(T276*3/100)))+SUM(Z276*(S276+(S276*3/100)))</f>
        <v>0</v>
      </c>
      <c r="AB276" s="102"/>
      <c r="AC276" s="103"/>
      <c r="AD276" s="49"/>
      <c r="AE276" s="50"/>
      <c r="AF276" s="98"/>
      <c r="AG276" s="98"/>
      <c r="AH276" s="98"/>
      <c r="AI276" s="98"/>
      <c r="AJ276" s="98"/>
      <c r="AK276" s="98"/>
      <c r="AL276" s="98"/>
      <c r="AM276" s="98"/>
      <c r="AN276" s="98"/>
      <c r="AO276" s="98"/>
      <c r="AP276" s="98"/>
      <c r="AQ276" s="98"/>
      <c r="AR276" s="98"/>
      <c r="AS276" s="98"/>
      <c r="AT276" s="98"/>
      <c r="AU276" s="49"/>
    </row>
    <row r="277" ht="15" customHeight="1">
      <c r="A277" t="s" s="169">
        <v>428</v>
      </c>
      <c r="B277" s="173"/>
      <c r="C277" s="135"/>
      <c r="D277" s="86"/>
      <c r="E277" t="s" s="87">
        <v>429</v>
      </c>
      <c r="F277" s="89"/>
      <c r="G277" s="89"/>
      <c r="H277" s="89"/>
      <c r="I277" s="89"/>
      <c r="J277" s="89"/>
      <c r="K277" s="89"/>
      <c r="L277" s="89"/>
      <c r="M277" s="89"/>
      <c r="N277" s="89"/>
      <c r="O277" s="89"/>
      <c r="P277" s="89"/>
      <c r="Q277" s="89"/>
      <c r="R277" s="89"/>
      <c r="S277" s="89"/>
      <c r="T277" s="89"/>
      <c r="U277" s="97"/>
      <c r="V277" s="98">
        <v>1</v>
      </c>
      <c r="W277" s="133"/>
      <c r="X277" s="100">
        <v>1</v>
      </c>
      <c r="Y277" s="116"/>
      <c r="Z277" s="166">
        <v>49.8461538461538</v>
      </c>
      <c r="AA277" s="101">
        <f>SUM(Z277*(F277+(F277*3/100)))+SUM(Z277*(G277+(G277*3/100)))+SUM(Z277*(H277+(H277*3/100)))+SUM(Z277*(I277+(I277*3/100)))+SUM(Z277*(K277+(K277*3/100)))+SUM(Z277*(L277+(L277*3/100)))+SUM(Z277*(M277+(M277*3/100)))+SUM(Z277*(N277+(N277*3/100)))+SUM(Z277*(O277+(O277*3/100)))+SUM(Z277*(P277+(P277*3/100)))+SUM(Z277*U277)+SUM(Z277*(Q277+(Q277*3/100)))+SUM(Z277*(R277+(R277*3/100)))+SUM(Z277*(T277+(T277*3/100)))+SUM(Z277*(S277+(S277*3/100)))</f>
        <v>0</v>
      </c>
      <c r="AB277" s="102"/>
      <c r="AC277" s="103"/>
      <c r="AD277" s="49"/>
      <c r="AE277" s="50"/>
      <c r="AF277" s="98"/>
      <c r="AG277" s="98"/>
      <c r="AH277" s="98"/>
      <c r="AI277" s="98"/>
      <c r="AJ277" s="98"/>
      <c r="AK277" s="98"/>
      <c r="AL277" s="98"/>
      <c r="AM277" s="98"/>
      <c r="AN277" s="98"/>
      <c r="AO277" s="98"/>
      <c r="AP277" s="98"/>
      <c r="AQ277" s="98"/>
      <c r="AR277" s="98"/>
      <c r="AS277" s="98"/>
      <c r="AT277" s="98"/>
      <c r="AU277" s="49"/>
    </row>
    <row r="278" ht="15" customHeight="1">
      <c r="A278" t="s" s="169">
        <v>430</v>
      </c>
      <c r="B278" s="173"/>
      <c r="C278" s="135"/>
      <c r="D278" s="86"/>
      <c r="E278" t="s" s="87">
        <v>431</v>
      </c>
      <c r="F278" s="89"/>
      <c r="G278" s="89"/>
      <c r="H278" s="89"/>
      <c r="I278" s="89"/>
      <c r="J278" s="89"/>
      <c r="K278" s="89"/>
      <c r="L278" s="89"/>
      <c r="M278" s="89"/>
      <c r="N278" s="89"/>
      <c r="O278" s="89"/>
      <c r="P278" s="89"/>
      <c r="Q278" s="89"/>
      <c r="R278" s="89"/>
      <c r="S278" s="89"/>
      <c r="T278" s="89"/>
      <c r="U278" s="97"/>
      <c r="V278" s="98">
        <v>1</v>
      </c>
      <c r="W278" s="133"/>
      <c r="X278" s="100">
        <v>1</v>
      </c>
      <c r="Y278" s="116"/>
      <c r="Z278" s="166">
        <v>68.30769230769231</v>
      </c>
      <c r="AA278" s="101">
        <f>SUM(Z278*(F278+(F278*3/100)))+SUM(Z278*(G278+(G278*3/100)))+SUM(Z278*(H278+(H278*3/100)))+SUM(Z278*(I278+(I278*3/100)))+SUM(Z278*(K278+(K278*3/100)))+SUM(Z278*(L278+(L278*3/100)))+SUM(Z278*(M278+(M278*3/100)))+SUM(Z278*(N278+(N278*3/100)))+SUM(Z278*(O278+(O278*3/100)))+SUM(Z278*(P278+(P278*3/100)))+SUM(Z278*U278)+SUM(Z278*(Q278+(Q278*3/100)))+SUM(Z278*(R278+(R278*3/100)))+SUM(Z278*(T278+(T278*3/100)))+SUM(Z278*(S278+(S278*3/100)))</f>
        <v>0</v>
      </c>
      <c r="AB278" s="102"/>
      <c r="AC278" s="103"/>
      <c r="AD278" s="49"/>
      <c r="AE278" s="50"/>
      <c r="AF278" s="98"/>
      <c r="AG278" s="98"/>
      <c r="AH278" s="98"/>
      <c r="AI278" s="98"/>
      <c r="AJ278" s="98"/>
      <c r="AK278" s="98"/>
      <c r="AL278" s="98"/>
      <c r="AM278" s="98"/>
      <c r="AN278" s="98"/>
      <c r="AO278" s="98"/>
      <c r="AP278" s="98"/>
      <c r="AQ278" s="98"/>
      <c r="AR278" s="98"/>
      <c r="AS278" s="98"/>
      <c r="AT278" s="98"/>
      <c r="AU278" s="49"/>
    </row>
    <row r="279" ht="21" customHeight="1">
      <c r="A279" t="s" s="156">
        <v>392</v>
      </c>
      <c r="B279" s="157"/>
      <c r="C279" s="158"/>
      <c r="D279" s="159"/>
      <c r="E279" s="159"/>
      <c r="F279" s="159"/>
      <c r="G279" s="159"/>
      <c r="H279" s="159"/>
      <c r="I279" s="159"/>
      <c r="J279" s="159"/>
      <c r="K279" s="159"/>
      <c r="L279" s="159"/>
      <c r="M279" s="159"/>
      <c r="N279" s="159"/>
      <c r="O279" s="159"/>
      <c r="P279" s="159"/>
      <c r="Q279" s="159"/>
      <c r="R279" s="159"/>
      <c r="S279" s="159"/>
      <c r="T279" s="159"/>
      <c r="U279" s="159"/>
      <c r="V279" s="160"/>
      <c r="W279" s="160"/>
      <c r="X279" s="161"/>
      <c r="Y279" s="159"/>
      <c r="Z279" s="159"/>
      <c r="AA279" s="162"/>
      <c r="AB279" s="163"/>
      <c r="AC279" s="163"/>
      <c r="AD279" s="49"/>
      <c r="AE279" s="50"/>
      <c r="AF279" s="164"/>
      <c r="AG279" s="164"/>
      <c r="AH279" s="164"/>
      <c r="AI279" s="164"/>
      <c r="AJ279" s="164"/>
      <c r="AK279" s="164"/>
      <c r="AL279" s="164"/>
      <c r="AM279" s="164"/>
      <c r="AN279" s="164"/>
      <c r="AO279" s="164"/>
      <c r="AP279" s="164"/>
      <c r="AQ279" s="164"/>
      <c r="AR279" s="164"/>
      <c r="AS279" s="164"/>
      <c r="AT279" s="164"/>
      <c r="AU279" s="49"/>
    </row>
    <row r="280" ht="15" customHeight="1">
      <c r="A280" t="s" s="132">
        <v>432</v>
      </c>
      <c r="B280" s="174"/>
      <c r="C280" s="171"/>
      <c r="D280" s="86"/>
      <c r="E280" s="172"/>
      <c r="F280" s="89"/>
      <c r="G280" s="89"/>
      <c r="H280" s="89"/>
      <c r="I280" s="89"/>
      <c r="J280" s="89"/>
      <c r="K280" s="89"/>
      <c r="L280" s="89"/>
      <c r="M280" s="89"/>
      <c r="N280" s="89"/>
      <c r="O280" s="89"/>
      <c r="P280" s="89"/>
      <c r="Q280" s="89"/>
      <c r="R280" s="89"/>
      <c r="S280" s="89"/>
      <c r="T280" s="89"/>
      <c r="U280" s="97"/>
      <c r="V280" s="98">
        <v>2</v>
      </c>
      <c r="W280" t="s" s="99">
        <f>IF((F280*V280)+(G280*V280)+(H280*V280)+(I280*V280)+(K280*V280)+(L280*V280)+(M280*V280)+(N280*V280)+(O280*V280)+(T280*V280)+(P280*V280)+(Q280*V280)+(R280*V280)+(U280*V280),(F280*V280)+(G280*V280)+(H280*V280)+(I280*V280)+(K280*V280)+(L280*V280)+(M280*V280)+(N280*V280)+(O280*V280)+(T280*V280)+(P280*V280)+(Q280*V280)+(R280*V280)+(U280*V280),"")</f>
      </c>
      <c r="X280" s="100">
        <v>0</v>
      </c>
      <c r="Y280" t="s" s="99">
        <f>IF((U280*X280),(U280*X280),"")</f>
      </c>
      <c r="Z280" s="166">
        <v>22.88</v>
      </c>
      <c r="AA280" s="101">
        <f>SUM(Z280*(F280+(F280*3/100)))+SUM(Z280*(G280+(G280*3/100)))+SUM(Z280*(H280+(H280*3/100)))+SUM(Z280*(I280+(I280*3/100)))+SUM(Z280*(K280+(K280*3/100)))+SUM(Z280*(L280+(L280*3/100)))+SUM(Z280*(M280+(M280*3/100)))+SUM(Z280*(N280+(N280*3/100)))+SUM(Z280*(O280+(O280*3/100)))+SUM(Z280*(P280+(P280*3/100)))+SUM(Z280*U280)+SUM(Z280*(Q280+(Q280*3/100)))+SUM(Z280*(R280+(R280*3/100)))+SUM(Z280*(T280+(T280*3/100)))+SUM(Z280*(S280+(S280*3/100)))</f>
        <v>0</v>
      </c>
      <c r="AB280" s="102"/>
      <c r="AC280" s="103"/>
      <c r="AD280" s="49"/>
      <c r="AE280" s="50"/>
      <c r="AF280" t="s" s="104">
        <f>IF(SUM(F280:U280)*'Cargoleria'!C157,SUM(F280:U280)*'Cargoleria'!C157,"")</f>
      </c>
      <c r="AG280" t="s" s="104">
        <f>IF(SUM(F280:U280)*'Cargoleria'!D157,SUM(F280:U280)*'Cargoleria'!D157,"")</f>
      </c>
      <c r="AH280" t="s" s="104">
        <f>IF(SUM(F280:U280)*'Cargoleria'!E157,SUM(F280:U280)*'Cargoleria'!E157,"")</f>
      </c>
      <c r="AI280" t="s" s="104">
        <f>IF(SUM(F280:U280)*'Cargoleria'!F157,SUM(F280:U280)*'Cargoleria'!F157,"")</f>
      </c>
      <c r="AJ280" t="s" s="104">
        <f>IF(SUM(F280:U280)*'Cargoleria'!G157,SUM(F280:U280)*'Cargoleria'!G157,"")</f>
      </c>
      <c r="AK280" t="s" s="104">
        <f>IF(SUM(F280:U280)*'Cargoleria'!H157,SUM(F280:U280)*'Cargoleria'!H157,"")</f>
      </c>
      <c r="AL280" t="s" s="104">
        <f>IF(SUM(F280:U280)*'Cargoleria'!I157,SUM(F280:U280)*'Cargoleria'!I157,"")</f>
      </c>
      <c r="AM280" t="s" s="104">
        <f>IF(SUM(F280:U280)*'Cargoleria'!J157,SUM(F280:U280)*'Cargoleria'!J157,"")</f>
      </c>
      <c r="AN280" t="s" s="104">
        <f>IF(SUM(F280:U280)*'Cargoleria'!K157,SUM(F280:U280)*'Cargoleria'!K157,"")</f>
      </c>
      <c r="AO280" t="s" s="104">
        <f>IF(SUM(F280:U280)*'Cargoleria'!L157,SUM(F280:U280)*'Cargoleria'!L157,"")</f>
      </c>
      <c r="AP280" t="s" s="104">
        <f>IF(SUM(F280:U280)*'Cargoleria'!M157,SUM(F280:U280)*'Cargoleria'!M157,"")</f>
      </c>
      <c r="AQ280" t="s" s="104">
        <f>IF(SUM(F280:U280)*'Cargoleria'!N157,SUM(F280:U280)*'Cargoleria'!N157,"")</f>
      </c>
      <c r="AR280" t="s" s="104">
        <f>IF(SUM(F280:U280)*'Cargoleria'!O157,SUM(F280:U280)*'Cargoleria'!O157,"")</f>
      </c>
      <c r="AS280" t="s" s="104">
        <f>IF(SUM(F280:U280)*'Cargoleria'!P157,SUM(F280:U280)*'Cargoleria'!P157,"")</f>
      </c>
      <c r="AT280" t="s" s="104">
        <f>IF(SUM(F280:U280)*'Cargoleria'!Q157,SUM(F280:U280)*'Cargoleria'!Q157,"")</f>
      </c>
      <c r="AU280" s="49"/>
    </row>
    <row r="281" ht="15" customHeight="1">
      <c r="A281" t="s" s="132">
        <v>433</v>
      </c>
      <c r="B281" s="174"/>
      <c r="C281" s="171"/>
      <c r="D281" s="86"/>
      <c r="E281" s="172"/>
      <c r="F281" s="89"/>
      <c r="G281" s="89"/>
      <c r="H281" s="89"/>
      <c r="I281" s="89"/>
      <c r="J281" s="89"/>
      <c r="K281" s="89"/>
      <c r="L281" s="89"/>
      <c r="M281" s="89"/>
      <c r="N281" s="89"/>
      <c r="O281" s="89"/>
      <c r="P281" s="89"/>
      <c r="Q281" s="89"/>
      <c r="R281" s="89"/>
      <c r="S281" s="89"/>
      <c r="T281" s="89"/>
      <c r="U281" s="97"/>
      <c r="V281" s="98">
        <v>2</v>
      </c>
      <c r="W281" t="s" s="99">
        <f>IF((F281*V281)+(G281*V281)+(H281*V281)+(I281*V281)+(K281*V281)+(L281*V281)+(M281*V281)+(N281*V281)+(O281*V281)+(T281*V281)+(P281*V281)+(Q281*V281)+(R281*V281)+(U281*V281),(F281*V281)+(G281*V281)+(H281*V281)+(I281*V281)+(K281*V281)+(L281*V281)+(M281*V281)+(N281*V281)+(O281*V281)+(T281*V281)+(P281*V281)+(Q281*V281)+(R281*V281)+(U281*V281),"")</f>
      </c>
      <c r="X281" s="100">
        <v>0</v>
      </c>
      <c r="Y281" t="s" s="99">
        <f>IF((U281*X281),(U281*X281),"")</f>
      </c>
      <c r="Z281" s="166">
        <v>26.9285714285714</v>
      </c>
      <c r="AA281" s="101">
        <f>SUM(Z281*(F281+(F281*3/100)))+SUM(Z281*(G281+(G281*3/100)))+SUM(Z281*(H281+(H281*3/100)))+SUM(Z281*(I281+(I281*3/100)))+SUM(Z281*(K281+(K281*3/100)))+SUM(Z281*(L281+(L281*3/100)))+SUM(Z281*(M281+(M281*3/100)))+SUM(Z281*(N281+(N281*3/100)))+SUM(Z281*(O281+(O281*3/100)))+SUM(Z281*(P281+(P281*3/100)))+SUM(Z281*U281)+SUM(Z281*(Q281+(Q281*3/100)))+SUM(Z281*(R281+(R281*3/100)))+SUM(Z281*(T281+(T281*3/100)))+SUM(Z281*(S281+(S281*3/100)))</f>
        <v>0</v>
      </c>
      <c r="AB281" s="102"/>
      <c r="AC281" s="103"/>
      <c r="AD281" s="49"/>
      <c r="AE281" s="50"/>
      <c r="AF281" t="s" s="104">
        <f>IF(SUM(F281:U281)*'Cargoleria'!C158,SUM(F281:U281)*'Cargoleria'!C158,"")</f>
      </c>
      <c r="AG281" t="s" s="104">
        <f>IF(SUM(F281:U281)*'Cargoleria'!D158,SUM(F281:U281)*'Cargoleria'!D158,"")</f>
      </c>
      <c r="AH281" t="s" s="104">
        <f>IF(SUM(F281:U281)*'Cargoleria'!E158,SUM(F281:U281)*'Cargoleria'!E158,"")</f>
      </c>
      <c r="AI281" t="s" s="104">
        <f>IF(SUM(F281:U281)*'Cargoleria'!F158,SUM(F281:U281)*'Cargoleria'!F158,"")</f>
      </c>
      <c r="AJ281" t="s" s="104">
        <f>IF(SUM(F281:U281)*'Cargoleria'!G158,SUM(F281:U281)*'Cargoleria'!G158,"")</f>
      </c>
      <c r="AK281" t="s" s="104">
        <f>IF(SUM(F281:U281)*'Cargoleria'!H158,SUM(F281:U281)*'Cargoleria'!H158,"")</f>
      </c>
      <c r="AL281" t="s" s="104">
        <f>IF(SUM(F281:U281)*'Cargoleria'!I158,SUM(F281:U281)*'Cargoleria'!I158,"")</f>
      </c>
      <c r="AM281" t="s" s="104">
        <f>IF(SUM(F281:U281)*'Cargoleria'!J158,SUM(F281:U281)*'Cargoleria'!J158,"")</f>
      </c>
      <c r="AN281" t="s" s="104">
        <f>IF(SUM(F281:U281)*'Cargoleria'!K158,SUM(F281:U281)*'Cargoleria'!K158,"")</f>
      </c>
      <c r="AO281" t="s" s="104">
        <f>IF(SUM(F281:U281)*'Cargoleria'!L158,SUM(F281:U281)*'Cargoleria'!L158,"")</f>
      </c>
      <c r="AP281" t="s" s="104">
        <f>IF(SUM(F281:U281)*'Cargoleria'!M158,SUM(F281:U281)*'Cargoleria'!M158,"")</f>
      </c>
      <c r="AQ281" t="s" s="104">
        <f>IF(SUM(F281:U281)*'Cargoleria'!N158,SUM(F281:U281)*'Cargoleria'!N158,"")</f>
      </c>
      <c r="AR281" t="s" s="104">
        <f>IF(SUM(F281:U281)*'Cargoleria'!O158,SUM(F281:U281)*'Cargoleria'!O158,"")</f>
      </c>
      <c r="AS281" t="s" s="104">
        <f>IF(SUM(F281:U281)*'Cargoleria'!P158,SUM(F281:U281)*'Cargoleria'!P158,"")</f>
      </c>
      <c r="AT281" t="s" s="104">
        <f>IF(SUM(F281:U281)*'Cargoleria'!Q158,SUM(F281:U281)*'Cargoleria'!Q158,"")</f>
      </c>
      <c r="AU281" s="49"/>
    </row>
    <row r="282" ht="15" customHeight="1">
      <c r="A282" t="s" s="132">
        <v>434</v>
      </c>
      <c r="B282" s="174"/>
      <c r="C282" s="171"/>
      <c r="D282" s="86"/>
      <c r="E282" s="172"/>
      <c r="F282" s="89"/>
      <c r="G282" s="89"/>
      <c r="H282" s="89"/>
      <c r="I282" s="89"/>
      <c r="J282" s="89"/>
      <c r="K282" s="89"/>
      <c r="L282" s="89"/>
      <c r="M282" s="89"/>
      <c r="N282" s="89"/>
      <c r="O282" s="89"/>
      <c r="P282" s="89"/>
      <c r="Q282" s="89"/>
      <c r="R282" s="89"/>
      <c r="S282" s="89"/>
      <c r="T282" s="89"/>
      <c r="U282" s="97"/>
      <c r="V282" s="98">
        <v>2</v>
      </c>
      <c r="W282" t="s" s="99">
        <f>IF((F282*V282)+(G282*V282)+(H282*V282)+(I282*V282)+(K282*V282)+(L282*V282)+(M282*V282)+(N282*V282)+(O282*V282)+(T282*V282)+(P282*V282)+(Q282*V282)+(R282*V282)+(U282*V282),(F282*V282)+(G282*V282)+(H282*V282)+(I282*V282)+(K282*V282)+(L282*V282)+(M282*V282)+(N282*V282)+(O282*V282)+(T282*V282)+(P282*V282)+(Q282*V282)+(R282*V282)+(U282*V282),"")</f>
      </c>
      <c r="X282" s="100">
        <v>0.25</v>
      </c>
      <c r="Y282" t="s" s="99">
        <f>IF((U282*X282),(U282*X282),"")</f>
      </c>
      <c r="Z282" s="166">
        <v>43.52</v>
      </c>
      <c r="AA282" s="101">
        <f>SUM(Z282*(F282+(F282*3/100)))+SUM(Z282*(G282+(G282*3/100)))+SUM(Z282*(H282+(H282*3/100)))+SUM(Z282*(I282+(I282*3/100)))+SUM(Z282*(K282+(K282*3/100)))+SUM(Z282*(L282+(L282*3/100)))+SUM(Z282*(M282+(M282*3/100)))+SUM(Z282*(N282+(N282*3/100)))+SUM(Z282*(O282+(O282*3/100)))+SUM(Z282*(P282+(P282*3/100)))+SUM(Z282*U282)+SUM(Z282*(Q282+(Q282*3/100)))+SUM(Z282*(R282+(R282*3/100)))+SUM(Z282*(T282+(T282*3/100)))+SUM(Z282*(S282+(S282*3/100)))</f>
        <v>0</v>
      </c>
      <c r="AB282" s="102"/>
      <c r="AC282" s="103"/>
      <c r="AD282" s="49"/>
      <c r="AE282" s="50"/>
      <c r="AF282" t="s" s="104">
        <f>IF(SUM(F282:U282)*'Cargoleria'!C159,SUM(F282:U282)*'Cargoleria'!C159,"")</f>
      </c>
      <c r="AG282" t="s" s="104">
        <f>IF(SUM(F282:U282)*'Cargoleria'!D159,SUM(F282:U282)*'Cargoleria'!D159,"")</f>
      </c>
      <c r="AH282" t="s" s="104">
        <f>IF(SUM(F282:U282)*'Cargoleria'!E159,SUM(F282:U282)*'Cargoleria'!E159,"")</f>
      </c>
      <c r="AI282" t="s" s="104">
        <f>IF(SUM(F282:U282)*'Cargoleria'!F159,SUM(F282:U282)*'Cargoleria'!F159,"")</f>
      </c>
      <c r="AJ282" t="s" s="104">
        <f>IF(SUM(F282:U282)*'Cargoleria'!G159,SUM(F282:U282)*'Cargoleria'!G159,"")</f>
      </c>
      <c r="AK282" t="s" s="104">
        <f>IF(SUM(F282:U282)*'Cargoleria'!H159,SUM(F282:U282)*'Cargoleria'!H159,"")</f>
      </c>
      <c r="AL282" t="s" s="104">
        <f>IF(SUM(F282:U282)*'Cargoleria'!I159,SUM(F282:U282)*'Cargoleria'!I159,"")</f>
      </c>
      <c r="AM282" t="s" s="104">
        <f>IF(SUM(F282:U282)*'Cargoleria'!J159,SUM(F282:U282)*'Cargoleria'!J159,"")</f>
      </c>
      <c r="AN282" t="s" s="104">
        <f>IF(SUM(F282:U282)*'Cargoleria'!K159,SUM(F282:U282)*'Cargoleria'!K159,"")</f>
      </c>
      <c r="AO282" t="s" s="104">
        <f>IF(SUM(F282:U282)*'Cargoleria'!L159,SUM(F282:U282)*'Cargoleria'!L159,"")</f>
      </c>
      <c r="AP282" t="s" s="104">
        <f>IF(SUM(F282:U282)*'Cargoleria'!M159,SUM(F282:U282)*'Cargoleria'!M159,"")</f>
      </c>
      <c r="AQ282" t="s" s="104">
        <f>IF(SUM(F282:U282)*'Cargoleria'!N159,SUM(F282:U282)*'Cargoleria'!N159,"")</f>
      </c>
      <c r="AR282" t="s" s="104">
        <f>IF(SUM(F282:U282)*'Cargoleria'!O159,SUM(F282:U282)*'Cargoleria'!O159,"")</f>
      </c>
      <c r="AS282" t="s" s="104">
        <f>IF(SUM(F282:U282)*'Cargoleria'!P159,SUM(F282:U282)*'Cargoleria'!P159,"")</f>
      </c>
      <c r="AT282" t="s" s="104">
        <f>IF(SUM(F282:U282)*'Cargoleria'!Q159,SUM(F282:U282)*'Cargoleria'!Q159,"")</f>
      </c>
      <c r="AU282" s="49"/>
    </row>
    <row r="283" ht="15" customHeight="1">
      <c r="A283" t="s" s="132">
        <v>435</v>
      </c>
      <c r="B283" s="174"/>
      <c r="C283" s="171"/>
      <c r="D283" s="86"/>
      <c r="E283" s="172"/>
      <c r="F283" s="89"/>
      <c r="G283" s="89"/>
      <c r="H283" s="89"/>
      <c r="I283" s="89"/>
      <c r="J283" s="89"/>
      <c r="K283" s="89"/>
      <c r="L283" s="89"/>
      <c r="M283" s="89"/>
      <c r="N283" s="89"/>
      <c r="O283" s="89"/>
      <c r="P283" s="89"/>
      <c r="Q283" s="89"/>
      <c r="R283" s="89"/>
      <c r="S283" s="89"/>
      <c r="T283" s="89"/>
      <c r="U283" s="97"/>
      <c r="V283" s="98">
        <v>2</v>
      </c>
      <c r="W283" t="s" s="99">
        <f>IF((F283*V283)+(G283*V283)+(H283*V283)+(I283*V283)+(K283*V283)+(L283*V283)+(M283*V283)+(N283*V283)+(O283*V283)+(T283*V283)+(P283*V283)+(Q283*V283)+(R283*V283)+(U283*V283),(F283*V283)+(G283*V283)+(H283*V283)+(I283*V283)+(K283*V283)+(L283*V283)+(M283*V283)+(N283*V283)+(O283*V283)+(T283*V283)+(P283*V283)+(Q283*V283)+(R283*V283)+(U283*V283),"")</f>
      </c>
      <c r="X283" s="100">
        <v>0.44</v>
      </c>
      <c r="Y283" t="s" s="99">
        <f>IF((U283*X283),(U283*X283),"")</f>
      </c>
      <c r="Z283" s="166">
        <v>51.075</v>
      </c>
      <c r="AA283" s="101">
        <f>SUM(Z283*(F283+(F283*3/100)))+SUM(Z283*(G283+(G283*3/100)))+SUM(Z283*(H283+(H283*3/100)))+SUM(Z283*(I283+(I283*3/100)))+SUM(Z283*(K283+(K283*3/100)))+SUM(Z283*(L283+(L283*3/100)))+SUM(Z283*(M283+(M283*3/100)))+SUM(Z283*(N283+(N283*3/100)))+SUM(Z283*(O283+(O283*3/100)))+SUM(Z283*(P283+(P283*3/100)))+SUM(Z283*U283)+SUM(Z283*(Q283+(Q283*3/100)))+SUM(Z283*(R283+(R283*3/100)))+SUM(Z283*(T283+(T283*3/100)))+SUM(Z283*(S283+(S283*3/100)))</f>
        <v>0</v>
      </c>
      <c r="AB283" s="102"/>
      <c r="AC283" s="103"/>
      <c r="AD283" s="49"/>
      <c r="AE283" s="50"/>
      <c r="AF283" t="s" s="104">
        <f>IF(SUM(F283:U283)*'Cargoleria'!C160,SUM(F283:U283)*'Cargoleria'!C160,"")</f>
      </c>
      <c r="AG283" t="s" s="104">
        <f>IF(SUM(F283:U283)*'Cargoleria'!D160,SUM(F283:U283)*'Cargoleria'!D160,"")</f>
      </c>
      <c r="AH283" t="s" s="104">
        <f>IF(SUM(F283:U283)*'Cargoleria'!E160,SUM(F283:U283)*'Cargoleria'!E160,"")</f>
      </c>
      <c r="AI283" t="s" s="104">
        <f>IF(SUM(F283:U283)*'Cargoleria'!F160,SUM(F283:U283)*'Cargoleria'!F160,"")</f>
      </c>
      <c r="AJ283" t="s" s="104">
        <f>IF(SUM(F283:U283)*'Cargoleria'!G160,SUM(F283:U283)*'Cargoleria'!G160,"")</f>
      </c>
      <c r="AK283" t="s" s="104">
        <f>IF(SUM(F283:U283)*'Cargoleria'!H160,SUM(F283:U283)*'Cargoleria'!H160,"")</f>
      </c>
      <c r="AL283" t="s" s="104">
        <f>IF(SUM(F283:U283)*'Cargoleria'!I160,SUM(F283:U283)*'Cargoleria'!I160,"")</f>
      </c>
      <c r="AM283" t="s" s="104">
        <f>IF(SUM(F283:U283)*'Cargoleria'!J160,SUM(F283:U283)*'Cargoleria'!J160,"")</f>
      </c>
      <c r="AN283" t="s" s="104">
        <f>IF(SUM(F283:U283)*'Cargoleria'!K160,SUM(F283:U283)*'Cargoleria'!K160,"")</f>
      </c>
      <c r="AO283" t="s" s="104">
        <f>IF(SUM(F283:U283)*'Cargoleria'!L160,SUM(F283:U283)*'Cargoleria'!L160,"")</f>
      </c>
      <c r="AP283" t="s" s="104">
        <f>IF(SUM(F283:U283)*'Cargoleria'!M160,SUM(F283:U283)*'Cargoleria'!M160,"")</f>
      </c>
      <c r="AQ283" t="s" s="104">
        <f>IF(SUM(F283:U283)*'Cargoleria'!N160,SUM(F283:U283)*'Cargoleria'!N160,"")</f>
      </c>
      <c r="AR283" t="s" s="104">
        <f>IF(SUM(F283:U283)*'Cargoleria'!O160,SUM(F283:U283)*'Cargoleria'!O160,"")</f>
      </c>
      <c r="AS283" t="s" s="104">
        <f>IF(SUM(F283:U283)*'Cargoleria'!P160,SUM(F283:U283)*'Cargoleria'!P160,"")</f>
      </c>
      <c r="AT283" t="s" s="104">
        <f>IF(SUM(F283:U283)*'Cargoleria'!Q160,SUM(F283:U283)*'Cargoleria'!Q160,"")</f>
      </c>
      <c r="AU283" s="49"/>
    </row>
    <row r="284" ht="15" customHeight="1">
      <c r="A284" t="s" s="132">
        <v>436</v>
      </c>
      <c r="B284" s="174"/>
      <c r="C284" s="171"/>
      <c r="D284" s="86"/>
      <c r="E284" s="172"/>
      <c r="F284" s="89"/>
      <c r="G284" s="89"/>
      <c r="H284" s="89"/>
      <c r="I284" s="89"/>
      <c r="J284" s="89"/>
      <c r="K284" s="89"/>
      <c r="L284" s="89"/>
      <c r="M284" s="89"/>
      <c r="N284" s="89"/>
      <c r="O284" s="89"/>
      <c r="P284" s="89"/>
      <c r="Q284" s="89"/>
      <c r="R284" s="89"/>
      <c r="S284" s="89"/>
      <c r="T284" s="89"/>
      <c r="U284" s="97"/>
      <c r="V284" s="98">
        <v>2</v>
      </c>
      <c r="W284" t="s" s="99">
        <f>IF((F284*V284)+(G284*V284)+(H284*V284)+(I284*V284)+(K284*V284)+(L284*V284)+(M284*V284)+(N284*V284)+(O284*V284)+(T284*V284)+(P284*V284)+(Q284*V284)+(R284*V284)+(U284*V284),(F284*V284)+(G284*V284)+(H284*V284)+(I284*V284)+(K284*V284)+(L284*V284)+(M284*V284)+(N284*V284)+(O284*V284)+(T284*V284)+(P284*V284)+(Q284*V284)+(R284*V284)+(U284*V284),"")</f>
      </c>
      <c r="X284" s="100">
        <v>0.68</v>
      </c>
      <c r="Y284" t="s" s="99">
        <f>IF((U284*X284),(U284*X284),"")</f>
      </c>
      <c r="Z284" s="166">
        <v>48.3714285714286</v>
      </c>
      <c r="AA284" s="101">
        <f>SUM(Z284*(F284+(F284*3/100)))+SUM(Z284*(G284+(G284*3/100)))+SUM(Z284*(H284+(H284*3/100)))+SUM(Z284*(I284+(I284*3/100)))+SUM(Z284*(K284+(K284*3/100)))+SUM(Z284*(L284+(L284*3/100)))+SUM(Z284*(M284+(M284*3/100)))+SUM(Z284*(N284+(N284*3/100)))+SUM(Z284*(O284+(O284*3/100)))+SUM(Z284*(P284+(P284*3/100)))+SUM(Z284*U284)+SUM(Z284*(Q284+(Q284*3/100)))+SUM(Z284*(R284+(R284*3/100)))+SUM(Z284*(T284+(T284*3/100)))+SUM(Z284*(S284+(S284*3/100)))</f>
        <v>0</v>
      </c>
      <c r="AB284" s="102"/>
      <c r="AC284" s="103"/>
      <c r="AD284" s="49"/>
      <c r="AE284" s="50"/>
      <c r="AF284" t="s" s="104">
        <f>IF(SUM(F284:U284)*'Cargoleria'!C161,SUM(F284:U284)*'Cargoleria'!C161,"")</f>
      </c>
      <c r="AG284" t="s" s="104">
        <f>IF(SUM(F284:U284)*'Cargoleria'!D161,SUM(F284:U284)*'Cargoleria'!D161,"")</f>
      </c>
      <c r="AH284" t="s" s="104">
        <f>IF(SUM(F284:U284)*'Cargoleria'!E161,SUM(F284:U284)*'Cargoleria'!E161,"")</f>
      </c>
      <c r="AI284" t="s" s="104">
        <f>IF(SUM(F284:U284)*'Cargoleria'!F161,SUM(F284:U284)*'Cargoleria'!F161,"")</f>
      </c>
      <c r="AJ284" t="s" s="104">
        <f>IF(SUM(F284:U284)*'Cargoleria'!G161,SUM(F284:U284)*'Cargoleria'!G161,"")</f>
      </c>
      <c r="AK284" t="s" s="104">
        <f>IF(SUM(F284:U284)*'Cargoleria'!H161,SUM(F284:U284)*'Cargoleria'!H161,"")</f>
      </c>
      <c r="AL284" t="s" s="104">
        <f>IF(SUM(F284:U284)*'Cargoleria'!I161,SUM(F284:U284)*'Cargoleria'!I161,"")</f>
      </c>
      <c r="AM284" t="s" s="104">
        <f>IF(SUM(F284:U284)*'Cargoleria'!J161,SUM(F284:U284)*'Cargoleria'!J161,"")</f>
      </c>
      <c r="AN284" t="s" s="104">
        <f>IF(SUM(F284:U284)*'Cargoleria'!K161,SUM(F284:U284)*'Cargoleria'!K161,"")</f>
      </c>
      <c r="AO284" t="s" s="104">
        <f>IF(SUM(F284:U284)*'Cargoleria'!L161,SUM(F284:U284)*'Cargoleria'!L161,"")</f>
      </c>
      <c r="AP284" t="s" s="104">
        <f>IF(SUM(F284:U284)*'Cargoleria'!M161,SUM(F284:U284)*'Cargoleria'!M161,"")</f>
      </c>
      <c r="AQ284" t="s" s="104">
        <f>IF(SUM(F284:U284)*'Cargoleria'!N161,SUM(F284:U284)*'Cargoleria'!N161,"")</f>
      </c>
      <c r="AR284" t="s" s="104">
        <f>IF(SUM(F284:U284)*'Cargoleria'!O161,SUM(F284:U284)*'Cargoleria'!O161,"")</f>
      </c>
      <c r="AS284" t="s" s="104">
        <f>IF(SUM(F284:U284)*'Cargoleria'!P161,SUM(F284:U284)*'Cargoleria'!P161,"")</f>
      </c>
      <c r="AT284" t="s" s="104">
        <f>IF(SUM(F284:U284)*'Cargoleria'!Q161,SUM(F284:U284)*'Cargoleria'!Q161,"")</f>
      </c>
      <c r="AU284" s="49"/>
    </row>
    <row r="285" ht="21" customHeight="1">
      <c r="A285" t="s" s="156">
        <v>414</v>
      </c>
      <c r="B285" s="157"/>
      <c r="C285" s="158"/>
      <c r="D285" s="159"/>
      <c r="E285" s="159"/>
      <c r="F285" s="159"/>
      <c r="G285" s="159"/>
      <c r="H285" s="159"/>
      <c r="I285" s="159"/>
      <c r="J285" s="159"/>
      <c r="K285" s="159"/>
      <c r="L285" s="159"/>
      <c r="M285" s="159"/>
      <c r="N285" s="159"/>
      <c r="O285" s="159"/>
      <c r="P285" s="159"/>
      <c r="Q285" s="159"/>
      <c r="R285" s="159"/>
      <c r="S285" s="159"/>
      <c r="T285" s="159"/>
      <c r="U285" s="159"/>
      <c r="V285" s="160"/>
      <c r="W285" s="160"/>
      <c r="X285" s="161"/>
      <c r="Y285" s="159"/>
      <c r="Z285" s="159"/>
      <c r="AA285" s="162"/>
      <c r="AB285" s="163"/>
      <c r="AC285" s="163"/>
      <c r="AD285" s="49"/>
      <c r="AE285" s="50"/>
      <c r="AF285" s="164"/>
      <c r="AG285" s="164"/>
      <c r="AH285" s="164"/>
      <c r="AI285" s="164"/>
      <c r="AJ285" s="164"/>
      <c r="AK285" s="164"/>
      <c r="AL285" s="164"/>
      <c r="AM285" s="164"/>
      <c r="AN285" s="164"/>
      <c r="AO285" s="164"/>
      <c r="AP285" s="164"/>
      <c r="AQ285" s="164"/>
      <c r="AR285" s="164"/>
      <c r="AS285" s="164"/>
      <c r="AT285" s="164"/>
      <c r="AU285" s="49"/>
    </row>
    <row r="286" ht="15" customHeight="1">
      <c r="A286" t="s" s="169">
        <v>437</v>
      </c>
      <c r="B286" s="170"/>
      <c r="C286" s="171"/>
      <c r="D286" s="86"/>
      <c r="E286" s="172"/>
      <c r="F286" s="89"/>
      <c r="G286" s="89"/>
      <c r="H286" s="89"/>
      <c r="I286" s="89"/>
      <c r="J286" s="89"/>
      <c r="K286" s="89"/>
      <c r="L286" s="89"/>
      <c r="M286" s="89"/>
      <c r="N286" s="89"/>
      <c r="O286" s="89"/>
      <c r="P286" s="89"/>
      <c r="Q286" s="89"/>
      <c r="R286" s="89"/>
      <c r="S286" s="89"/>
      <c r="T286" s="89"/>
      <c r="U286" s="97"/>
      <c r="V286" s="98">
        <v>2</v>
      </c>
      <c r="W286" t="s" s="99">
        <f>IF((F286*V286)+(G286*V286)+(H286*V286)+(I286*V286)+(K286*V286)+(L286*V286)+(M286*V286)+(N286*V286)+(O286*V286)+(T286*V286)+(P286*V286)+(Q286*V286)+(R286*V286)+(U286*V286),(F286*V286)+(G286*V286)+(H286*V286)+(I286*V286)+(K286*V286)+(L286*V286)+(M286*V286)+(N286*V286)+(O286*V286)+(T286*V286)+(P286*V286)+(Q286*V286)+(R286*V286)+(U286*V286),"")</f>
      </c>
      <c r="X286" s="100">
        <v>0</v>
      </c>
      <c r="Y286" s="116"/>
      <c r="Z286" s="166">
        <v>11</v>
      </c>
      <c r="AA286" s="101">
        <f>SUM(Z286*(F286+(F286*3/100)))+SUM(Z286*(G286+(G286*3/100)))+SUM(Z286*(H286+(H286*3/100)))+SUM(Z286*(I286+(I286*3/100)))+SUM(Z286*(K286+(K286*3/100)))+SUM(Z286*(L286+(L286*3/100)))+SUM(Z286*(M286+(M286*3/100)))+SUM(Z286*(N286+(N286*3/100)))+SUM(Z286*(O286+(O286*3/100)))+SUM(Z286*(P286+(P286*3/100)))+SUM(Z286*U286)+SUM(Z286*(Q286+(Q286*3/100)))+SUM(Z286*(R286+(R286*3/100)))+SUM(Z286*(T286+(T286*3/100)))+SUM(Z286*(S286+(S286*3/100)))</f>
        <v>0</v>
      </c>
      <c r="AB286" s="102"/>
      <c r="AC286" s="103"/>
      <c r="AD286" s="49"/>
      <c r="AE286" s="50"/>
      <c r="AF286" s="98"/>
      <c r="AG286" s="98"/>
      <c r="AH286" s="98"/>
      <c r="AI286" s="98"/>
      <c r="AJ286" s="98"/>
      <c r="AK286" s="98"/>
      <c r="AL286" s="98"/>
      <c r="AM286" s="98"/>
      <c r="AN286" s="98"/>
      <c r="AO286" s="98"/>
      <c r="AP286" s="98"/>
      <c r="AQ286" s="98"/>
      <c r="AR286" s="98"/>
      <c r="AS286" s="98"/>
      <c r="AT286" s="98"/>
      <c r="AU286" s="49"/>
    </row>
    <row r="287" ht="15" customHeight="1">
      <c r="A287" t="s" s="169">
        <v>438</v>
      </c>
      <c r="B287" s="170"/>
      <c r="C287" s="171"/>
      <c r="D287" s="86"/>
      <c r="E287" s="172"/>
      <c r="F287" s="89"/>
      <c r="G287" s="89"/>
      <c r="H287" s="89"/>
      <c r="I287" s="89"/>
      <c r="J287" s="89"/>
      <c r="K287" s="89"/>
      <c r="L287" s="89"/>
      <c r="M287" s="89"/>
      <c r="N287" s="89"/>
      <c r="O287" s="89"/>
      <c r="P287" s="89"/>
      <c r="Q287" s="89"/>
      <c r="R287" s="89"/>
      <c r="S287" s="89"/>
      <c r="T287" s="89"/>
      <c r="U287" s="97"/>
      <c r="V287" s="98">
        <v>2</v>
      </c>
      <c r="W287" t="s" s="99">
        <f>IF((F287*V287)+(G287*V287)+(H287*V287)+(I287*V287)+(K287*V287)+(L287*V287)+(M287*V287)+(N287*V287)+(O287*V287)+(T287*V287)+(P287*V287)+(Q287*V287)+(R287*V287)+(U287*V287),(F287*V287)+(G287*V287)+(H287*V287)+(I287*V287)+(K287*V287)+(L287*V287)+(M287*V287)+(N287*V287)+(O287*V287)+(T287*V287)+(P287*V287)+(Q287*V287)+(R287*V287)+(U287*V287),"")</f>
      </c>
      <c r="X287" s="100">
        <v>0</v>
      </c>
      <c r="Y287" s="116"/>
      <c r="Z287" s="166">
        <v>12</v>
      </c>
      <c r="AA287" s="101">
        <f>SUM(Z287*(F287+(F287*3/100)))+SUM(Z287*(G287+(G287*3/100)))+SUM(Z287*(H287+(H287*3/100)))+SUM(Z287*(I287+(I287*3/100)))+SUM(Z287*(K287+(K287*3/100)))+SUM(Z287*(L287+(L287*3/100)))+SUM(Z287*(M287+(M287*3/100)))+SUM(Z287*(N287+(N287*3/100)))+SUM(Z287*(O287+(O287*3/100)))+SUM(Z287*(P287+(P287*3/100)))+SUM(Z287*U287)+SUM(Z287*(Q287+(Q287*3/100)))+SUM(Z287*(R287+(R287*3/100)))+SUM(Z287*(T287+(T287*3/100)))+SUM(Z287*(S287+(S287*3/100)))</f>
        <v>0</v>
      </c>
      <c r="AB287" s="102"/>
      <c r="AC287" s="103"/>
      <c r="AD287" s="49"/>
      <c r="AE287" s="50"/>
      <c r="AF287" s="98"/>
      <c r="AG287" s="98"/>
      <c r="AH287" s="98"/>
      <c r="AI287" s="98"/>
      <c r="AJ287" s="98"/>
      <c r="AK287" s="98"/>
      <c r="AL287" s="98"/>
      <c r="AM287" s="98"/>
      <c r="AN287" s="98"/>
      <c r="AO287" s="98"/>
      <c r="AP287" s="98"/>
      <c r="AQ287" s="98"/>
      <c r="AR287" s="98"/>
      <c r="AS287" s="98"/>
      <c r="AT287" s="98"/>
      <c r="AU287" s="49"/>
    </row>
    <row r="288" ht="15" customHeight="1">
      <c r="A288" t="s" s="169">
        <v>439</v>
      </c>
      <c r="B288" s="170"/>
      <c r="C288" s="171"/>
      <c r="D288" s="86"/>
      <c r="E288" s="172"/>
      <c r="F288" s="89"/>
      <c r="G288" s="89"/>
      <c r="H288" s="89"/>
      <c r="I288" s="89"/>
      <c r="J288" s="89"/>
      <c r="K288" s="89"/>
      <c r="L288" s="89"/>
      <c r="M288" s="89"/>
      <c r="N288" s="89"/>
      <c r="O288" s="89"/>
      <c r="P288" s="89"/>
      <c r="Q288" s="89"/>
      <c r="R288" s="89"/>
      <c r="S288" s="89"/>
      <c r="T288" s="89"/>
      <c r="U288" s="97"/>
      <c r="V288" s="98">
        <v>2</v>
      </c>
      <c r="W288" t="s" s="99">
        <f>IF((F288*V288)+(G288*V288)+(H288*V288)+(I288*V288)+(K288*V288)+(L288*V288)+(M288*V288)+(N288*V288)+(O288*V288)+(T288*V288)+(P288*V288)+(Q288*V288)+(R288*V288)+(U288*V288),(F288*V288)+(G288*V288)+(H288*V288)+(I288*V288)+(K288*V288)+(L288*V288)+(M288*V288)+(N288*V288)+(O288*V288)+(T288*V288)+(P288*V288)+(Q288*V288)+(R288*V288)+(U288*V288),"")</f>
      </c>
      <c r="X288" s="100">
        <v>0</v>
      </c>
      <c r="Y288" s="116"/>
      <c r="Z288" s="166">
        <v>15.0857142857143</v>
      </c>
      <c r="AA288" s="101">
        <f>SUM(Z288*(F288+(F288*3/100)))+SUM(Z288*(G288+(G288*3/100)))+SUM(Z288*(H288+(H288*3/100)))+SUM(Z288*(I288+(I288*3/100)))+SUM(Z288*(K288+(K288*3/100)))+SUM(Z288*(L288+(L288*3/100)))+SUM(Z288*(M288+(M288*3/100)))+SUM(Z288*(N288+(N288*3/100)))+SUM(Z288*(O288+(O288*3/100)))+SUM(Z288*(P288+(P288*3/100)))+SUM(Z288*U288)+SUM(Z288*(Q288+(Q288*3/100)))+SUM(Z288*(R288+(R288*3/100)))+SUM(Z288*(T288+(T288*3/100)))+SUM(Z288*(S288+(S288*3/100)))</f>
        <v>0</v>
      </c>
      <c r="AB288" s="102"/>
      <c r="AC288" s="103"/>
      <c r="AD288" s="49"/>
      <c r="AE288" s="50"/>
      <c r="AF288" s="98"/>
      <c r="AG288" s="98"/>
      <c r="AH288" s="98"/>
      <c r="AI288" s="98"/>
      <c r="AJ288" s="98"/>
      <c r="AK288" s="98"/>
      <c r="AL288" s="98"/>
      <c r="AM288" s="98"/>
      <c r="AN288" s="98"/>
      <c r="AO288" s="98"/>
      <c r="AP288" s="98"/>
      <c r="AQ288" s="98"/>
      <c r="AR288" s="98"/>
      <c r="AS288" s="98"/>
      <c r="AT288" s="98"/>
      <c r="AU288" s="49"/>
    </row>
    <row r="289" ht="15" customHeight="1">
      <c r="A289" t="s" s="169">
        <v>440</v>
      </c>
      <c r="B289" s="170"/>
      <c r="C289" s="171"/>
      <c r="D289" s="86"/>
      <c r="E289" s="172"/>
      <c r="F289" s="89"/>
      <c r="G289" s="89"/>
      <c r="H289" s="89"/>
      <c r="I289" s="89"/>
      <c r="J289" s="89"/>
      <c r="K289" s="89"/>
      <c r="L289" s="89"/>
      <c r="M289" s="89"/>
      <c r="N289" s="89"/>
      <c r="O289" s="89"/>
      <c r="P289" s="89"/>
      <c r="Q289" s="89"/>
      <c r="R289" s="89"/>
      <c r="S289" s="89"/>
      <c r="T289" s="89"/>
      <c r="U289" s="97"/>
      <c r="V289" s="98">
        <v>2</v>
      </c>
      <c r="W289" t="s" s="99">
        <f>IF((F289*V289)+(G289*V289)+(H289*V289)+(I289*V289)+(K289*V289)+(L289*V289)+(M289*V289)+(N289*V289)+(O289*V289)+(T289*V289)+(P289*V289)+(Q289*V289)+(R289*V289)+(U289*V289),(F289*V289)+(G289*V289)+(H289*V289)+(I289*V289)+(K289*V289)+(L289*V289)+(M289*V289)+(N289*V289)+(O289*V289)+(T289*V289)+(P289*V289)+(Q289*V289)+(R289*V289)+(U289*V289),"")</f>
      </c>
      <c r="X289" s="100">
        <v>0</v>
      </c>
      <c r="Y289" s="116"/>
      <c r="Z289" s="166">
        <v>16.4571428571429</v>
      </c>
      <c r="AA289" s="101">
        <f>SUM(Z289*(F289+(F289*3/100)))+SUM(Z289*(G289+(G289*3/100)))+SUM(Z289*(H289+(H289*3/100)))+SUM(Z289*(I289+(I289*3/100)))+SUM(Z289*(K289+(K289*3/100)))+SUM(Z289*(L289+(L289*3/100)))+SUM(Z289*(M289+(M289*3/100)))+SUM(Z289*(N289+(N289*3/100)))+SUM(Z289*(O289+(O289*3/100)))+SUM(Z289*(P289+(P289*3/100)))+SUM(Z289*U289)+SUM(Z289*(Q289+(Q289*3/100)))+SUM(Z289*(R289+(R289*3/100)))+SUM(Z289*(T289+(T289*3/100)))+SUM(Z289*(S289+(S289*3/100)))</f>
        <v>0</v>
      </c>
      <c r="AB289" s="102"/>
      <c r="AC289" s="103"/>
      <c r="AD289" s="49"/>
      <c r="AE289" s="50"/>
      <c r="AF289" s="98"/>
      <c r="AG289" s="98"/>
      <c r="AH289" s="98"/>
      <c r="AI289" s="98"/>
      <c r="AJ289" s="98"/>
      <c r="AK289" s="98"/>
      <c r="AL289" s="98"/>
      <c r="AM289" s="98"/>
      <c r="AN289" s="98"/>
      <c r="AO289" s="98"/>
      <c r="AP289" s="98"/>
      <c r="AQ289" s="98"/>
      <c r="AR289" s="98"/>
      <c r="AS289" s="98"/>
      <c r="AT289" s="98"/>
      <c r="AU289" s="49"/>
    </row>
    <row r="290" ht="15" customHeight="1">
      <c r="A290" t="s" s="169">
        <v>441</v>
      </c>
      <c r="B290" s="170"/>
      <c r="C290" s="171"/>
      <c r="D290" s="86"/>
      <c r="E290" s="172"/>
      <c r="F290" s="89"/>
      <c r="G290" s="89"/>
      <c r="H290" s="89"/>
      <c r="I290" s="89"/>
      <c r="J290" s="89"/>
      <c r="K290" s="89"/>
      <c r="L290" s="89"/>
      <c r="M290" s="89"/>
      <c r="N290" s="89"/>
      <c r="O290" s="89"/>
      <c r="P290" s="89"/>
      <c r="Q290" s="89"/>
      <c r="R290" s="89"/>
      <c r="S290" s="89"/>
      <c r="T290" s="89"/>
      <c r="U290" s="97"/>
      <c r="V290" s="98">
        <v>2</v>
      </c>
      <c r="W290" t="s" s="99">
        <f>IF((F290*V290)+(G290*V290)+(H290*V290)+(I290*V290)+(K290*V290)+(L290*V290)+(M290*V290)+(N290*V290)+(O290*V290)+(T290*V290)+(P290*V290)+(Q290*V290)+(R290*V290)+(U290*V290),(F290*V290)+(G290*V290)+(H290*V290)+(I290*V290)+(K290*V290)+(L290*V290)+(M290*V290)+(N290*V290)+(O290*V290)+(T290*V290)+(P290*V290)+(Q290*V290)+(R290*V290)+(U290*V290),"")</f>
      </c>
      <c r="X290" s="100">
        <v>0</v>
      </c>
      <c r="Y290" s="116"/>
      <c r="Z290" s="166">
        <v>22.5714285714286</v>
      </c>
      <c r="AA290" s="101">
        <f>SUM(Z290*(F290+(F290*3/100)))+SUM(Z290*(G290+(G290*3/100)))+SUM(Z290*(H290+(H290*3/100)))+SUM(Z290*(I290+(I290*3/100)))+SUM(Z290*(K290+(K290*3/100)))+SUM(Z290*(L290+(L290*3/100)))+SUM(Z290*(M290+(M290*3/100)))+SUM(Z290*(N290+(N290*3/100)))+SUM(Z290*(O290+(O290*3/100)))+SUM(Z290*(P290+(P290*3/100)))+SUM(Z290*U290)+SUM(Z290*(Q290+(Q290*3/100)))+SUM(Z290*(R290+(R290*3/100)))+SUM(Z290*(T290+(T290*3/100)))+SUM(Z290*(S290+(S290*3/100)))</f>
        <v>0</v>
      </c>
      <c r="AB290" s="102"/>
      <c r="AC290" s="103"/>
      <c r="AD290" s="49"/>
      <c r="AE290" s="50"/>
      <c r="AF290" s="98"/>
      <c r="AG290" s="98"/>
      <c r="AH290" s="98"/>
      <c r="AI290" s="98"/>
      <c r="AJ290" s="98"/>
      <c r="AK290" s="98"/>
      <c r="AL290" s="98"/>
      <c r="AM290" s="98"/>
      <c r="AN290" s="98"/>
      <c r="AO290" s="98"/>
      <c r="AP290" s="98"/>
      <c r="AQ290" s="98"/>
      <c r="AR290" s="98"/>
      <c r="AS290" s="98"/>
      <c r="AT290" s="98"/>
      <c r="AU290" s="49"/>
    </row>
    <row r="291" ht="15" customHeight="1">
      <c r="A291" t="s" s="132">
        <v>442</v>
      </c>
      <c r="B291" s="174"/>
      <c r="C291" s="171"/>
      <c r="D291" s="86"/>
      <c r="E291" s="172"/>
      <c r="F291" s="89"/>
      <c r="G291" s="89"/>
      <c r="H291" s="89"/>
      <c r="I291" s="89"/>
      <c r="J291" s="89"/>
      <c r="K291" s="89"/>
      <c r="L291" s="89"/>
      <c r="M291" s="89"/>
      <c r="N291" s="89"/>
      <c r="O291" s="89"/>
      <c r="P291" s="89"/>
      <c r="Q291" s="89"/>
      <c r="R291" s="89"/>
      <c r="S291" s="89"/>
      <c r="T291" s="89"/>
      <c r="U291" s="97"/>
      <c r="V291" s="98">
        <v>5</v>
      </c>
      <c r="W291" t="s" s="99">
        <f>IF((F291*V291)+(G291*V291)+(H291*V291)+(I291*V291)+(K291*V291)+(L291*V291)+(M291*V291)+(N291*V291)+(O291*V291)+(T291*V291)+(P291*V291)+(Q291*V291)+(R291*V291)+(U291*V291),(F291*V291)+(G291*V291)+(H291*V291)+(I291*V291)+(K291*V291)+(L291*V291)+(M291*V291)+(N291*V291)+(O291*V291)+(T291*V291)+(P291*V291)+(Q291*V291)+(R291*V291)+(U291*V291),"")</f>
      </c>
      <c r="X291" s="100">
        <v>0</v>
      </c>
      <c r="Y291" s="116"/>
      <c r="Z291" s="166">
        <v>28.821375</v>
      </c>
      <c r="AA291" s="101">
        <f>SUM(Z291*(F291+(F291*3/100)))+SUM(Z291*(G291+(G291*3/100)))+SUM(Z291*(H291+(H291*3/100)))+SUM(Z291*(I291+(I291*3/100)))+SUM(Z291*(K291+(K291*3/100)))+SUM(Z291*(L291+(L291*3/100)))+SUM(Z291*(M291+(M291*3/100)))+SUM(Z291*(N291+(N291*3/100)))+SUM(Z291*(O291+(O291*3/100)))+SUM(Z291*(P291+(P291*3/100)))+SUM(Z291*U291)+SUM(Z291*(Q291+(Q291*3/100)))+SUM(Z291*(R291+(R291*3/100)))+SUM(Z291*(T291+(T291*3/100)))+SUM(Z291*(S291+(S291*3/100)))</f>
        <v>0</v>
      </c>
      <c r="AB291" s="102"/>
      <c r="AC291" s="103"/>
      <c r="AD291" s="49"/>
      <c r="AE291" s="50"/>
      <c r="AF291" s="98"/>
      <c r="AG291" s="98"/>
      <c r="AH291" s="98"/>
      <c r="AI291" s="98"/>
      <c r="AJ291" s="98"/>
      <c r="AK291" s="98"/>
      <c r="AL291" s="98"/>
      <c r="AM291" s="98"/>
      <c r="AN291" s="98"/>
      <c r="AO291" s="98"/>
      <c r="AP291" s="98"/>
      <c r="AQ291" s="98"/>
      <c r="AR291" s="98"/>
      <c r="AS291" s="98"/>
      <c r="AT291" s="98"/>
      <c r="AU291" s="49"/>
    </row>
    <row r="292" ht="15" customHeight="1">
      <c r="A292" t="s" s="132">
        <v>443</v>
      </c>
      <c r="B292" s="174"/>
      <c r="C292" s="171"/>
      <c r="D292" s="86"/>
      <c r="E292" s="172"/>
      <c r="F292" s="89"/>
      <c r="G292" s="89"/>
      <c r="H292" s="89"/>
      <c r="I292" s="89"/>
      <c r="J292" s="89"/>
      <c r="K292" s="89"/>
      <c r="L292" s="89"/>
      <c r="M292" s="89"/>
      <c r="N292" s="89"/>
      <c r="O292" s="89"/>
      <c r="P292" s="89"/>
      <c r="Q292" s="89"/>
      <c r="R292" s="89"/>
      <c r="S292" s="89"/>
      <c r="T292" s="89"/>
      <c r="U292" s="97"/>
      <c r="V292" s="98">
        <v>5</v>
      </c>
      <c r="W292" t="s" s="99">
        <f>IF((F292*V292)+(G292*V292)+(H292*V292)+(I292*V292)+(K292*V292)+(L292*V292)+(M292*V292)+(N292*V292)+(O292*V292)+(T292*V292)+(P292*V292)+(Q292*V292)+(R292*V292)+(U292*V292),(F292*V292)+(G292*V292)+(H292*V292)+(I292*V292)+(K292*V292)+(L292*V292)+(M292*V292)+(N292*V292)+(O292*V292)+(T292*V292)+(P292*V292)+(Q292*V292)+(R292*V292)+(U292*V292),"")</f>
      </c>
      <c r="X292" s="100">
        <v>0</v>
      </c>
      <c r="Y292" s="116"/>
      <c r="Z292" s="166">
        <v>29.71875</v>
      </c>
      <c r="AA292" s="101">
        <f>SUM(Z292*(F292+(F292*3/100)))+SUM(Z292*(G292+(G292*3/100)))+SUM(Z292*(H292+(H292*3/100)))+SUM(Z292*(I292+(I292*3/100)))+SUM(Z292*(K292+(K292*3/100)))+SUM(Z292*(L292+(L292*3/100)))+SUM(Z292*(M292+(M292*3/100)))+SUM(Z292*(N292+(N292*3/100)))+SUM(Z292*(O292+(O292*3/100)))+SUM(Z292*(P292+(P292*3/100)))+SUM(Z292*U292)+SUM(Z292*(Q292+(Q292*3/100)))+SUM(Z292*(R292+(R292*3/100)))+SUM(Z292*(T292+(T292*3/100)))+SUM(Z292*(S292+(S292*3/100)))</f>
        <v>0</v>
      </c>
      <c r="AB292" s="102"/>
      <c r="AC292" s="103"/>
      <c r="AD292" s="49"/>
      <c r="AE292" s="50"/>
      <c r="AF292" s="98"/>
      <c r="AG292" s="98"/>
      <c r="AH292" s="98"/>
      <c r="AI292" s="98"/>
      <c r="AJ292" s="98"/>
      <c r="AK292" s="98"/>
      <c r="AL292" s="98"/>
      <c r="AM292" s="98"/>
      <c r="AN292" s="98"/>
      <c r="AO292" s="98"/>
      <c r="AP292" s="98"/>
      <c r="AQ292" s="98"/>
      <c r="AR292" s="98"/>
      <c r="AS292" s="98"/>
      <c r="AT292" s="98"/>
      <c r="AU292" s="49"/>
    </row>
    <row r="293" ht="15" customHeight="1">
      <c r="A293" t="s" s="132">
        <v>444</v>
      </c>
      <c r="B293" s="174"/>
      <c r="C293" s="171"/>
      <c r="D293" s="86"/>
      <c r="E293" s="172"/>
      <c r="F293" s="89"/>
      <c r="G293" s="89"/>
      <c r="H293" s="89"/>
      <c r="I293" s="89"/>
      <c r="J293" s="89"/>
      <c r="K293" s="89"/>
      <c r="L293" s="89"/>
      <c r="M293" s="89"/>
      <c r="N293" s="89"/>
      <c r="O293" s="89"/>
      <c r="P293" s="89"/>
      <c r="Q293" s="89"/>
      <c r="R293" s="89"/>
      <c r="S293" s="89"/>
      <c r="T293" s="89"/>
      <c r="U293" s="97"/>
      <c r="V293" s="98">
        <v>5</v>
      </c>
      <c r="W293" t="s" s="99">
        <f>IF((F293*V293)+(G293*V293)+(H293*V293)+(I293*V293)+(K293*V293)+(L293*V293)+(M293*V293)+(N293*V293)+(O293*V293)+(T293*V293)+(P293*V293)+(Q293*V293)+(R293*V293)+(U293*V293),(F293*V293)+(G293*V293)+(H293*V293)+(I293*V293)+(K293*V293)+(L293*V293)+(M293*V293)+(N293*V293)+(O293*V293)+(T293*V293)+(P293*V293)+(Q293*V293)+(R293*V293)+(U293*V293),"")</f>
      </c>
      <c r="X293" s="100">
        <v>0</v>
      </c>
      <c r="Y293" s="116"/>
      <c r="Z293" s="166">
        <v>30.75</v>
      </c>
      <c r="AA293" s="101">
        <f>SUM(Z293*(F293+(F293*3/100)))+SUM(Z293*(G293+(G293*3/100)))+SUM(Z293*(H293+(H293*3/100)))+SUM(Z293*(I293+(I293*3/100)))+SUM(Z293*(K293+(K293*3/100)))+SUM(Z293*(L293+(L293*3/100)))+SUM(Z293*(M293+(M293*3/100)))+SUM(Z293*(N293+(N293*3/100)))+SUM(Z293*(O293+(O293*3/100)))+SUM(Z293*(P293+(P293*3/100)))+SUM(Z293*U293)+SUM(Z293*(Q293+(Q293*3/100)))+SUM(Z293*(R293+(R293*3/100)))+SUM(Z293*(T293+(T293*3/100)))+SUM(Z293*(S293+(S293*3/100)))</f>
        <v>0</v>
      </c>
      <c r="AB293" s="102"/>
      <c r="AC293" s="103"/>
      <c r="AD293" s="49"/>
      <c r="AE293" s="50"/>
      <c r="AF293" s="98"/>
      <c r="AG293" s="98"/>
      <c r="AH293" s="98"/>
      <c r="AI293" s="98"/>
      <c r="AJ293" s="98"/>
      <c r="AK293" s="98"/>
      <c r="AL293" s="98"/>
      <c r="AM293" s="98"/>
      <c r="AN293" s="98"/>
      <c r="AO293" s="98"/>
      <c r="AP293" s="98"/>
      <c r="AQ293" s="98"/>
      <c r="AR293" s="98"/>
      <c r="AS293" s="98"/>
      <c r="AT293" s="98"/>
      <c r="AU293" s="49"/>
    </row>
    <row r="294" ht="15" customHeight="1">
      <c r="A294" t="s" s="132">
        <v>445</v>
      </c>
      <c r="B294" s="174"/>
      <c r="C294" s="171"/>
      <c r="D294" s="86"/>
      <c r="E294" s="172"/>
      <c r="F294" s="89"/>
      <c r="G294" s="89"/>
      <c r="H294" s="89"/>
      <c r="I294" s="89"/>
      <c r="J294" s="89"/>
      <c r="K294" s="89"/>
      <c r="L294" s="89"/>
      <c r="M294" s="89"/>
      <c r="N294" s="89"/>
      <c r="O294" s="89"/>
      <c r="P294" s="89"/>
      <c r="Q294" s="89"/>
      <c r="R294" s="89"/>
      <c r="S294" s="89"/>
      <c r="T294" s="89"/>
      <c r="U294" s="97"/>
      <c r="V294" s="98">
        <v>5</v>
      </c>
      <c r="W294" t="s" s="99">
        <f>IF((F294*V294)+(G294*V294)+(H294*V294)+(I294*V294)+(K294*V294)+(L294*V294)+(M294*V294)+(N294*V294)+(O294*V294)+(T294*V294)+(P294*V294)+(Q294*V294)+(R294*V294)+(U294*V294),(F294*V294)+(G294*V294)+(H294*V294)+(I294*V294)+(K294*V294)+(L294*V294)+(M294*V294)+(N294*V294)+(O294*V294)+(T294*V294)+(P294*V294)+(Q294*V294)+(R294*V294)+(U294*V294),"")</f>
      </c>
      <c r="X294" s="100">
        <v>0</v>
      </c>
      <c r="Y294" s="116"/>
      <c r="Z294" s="166">
        <v>31.78125</v>
      </c>
      <c r="AA294" s="101">
        <f>SUM(Z294*(F294+(F294*3/100)))+SUM(Z294*(G294+(G294*3/100)))+SUM(Z294*(H294+(H294*3/100)))+SUM(Z294*(I294+(I294*3/100)))+SUM(Z294*(K294+(K294*3/100)))+SUM(Z294*(L294+(L294*3/100)))+SUM(Z294*(M294+(M294*3/100)))+SUM(Z294*(N294+(N294*3/100)))+SUM(Z294*(O294+(O294*3/100)))+SUM(Z294*(P294+(P294*3/100)))+SUM(Z294*U294)+SUM(Z294*(Q294+(Q294*3/100)))+SUM(Z294*(R294+(R294*3/100)))+SUM(Z294*(T294+(T294*3/100)))+SUM(Z294*(S294+(S294*3/100)))</f>
        <v>0</v>
      </c>
      <c r="AB294" s="102"/>
      <c r="AC294" s="103"/>
      <c r="AD294" s="49"/>
      <c r="AE294" s="50"/>
      <c r="AF294" s="98"/>
      <c r="AG294" s="98"/>
      <c r="AH294" s="98"/>
      <c r="AI294" s="98"/>
      <c r="AJ294" s="98"/>
      <c r="AK294" s="98"/>
      <c r="AL294" s="98"/>
      <c r="AM294" s="98"/>
      <c r="AN294" s="98"/>
      <c r="AO294" s="98"/>
      <c r="AP294" s="98"/>
      <c r="AQ294" s="98"/>
      <c r="AR294" s="98"/>
      <c r="AS294" s="98"/>
      <c r="AT294" s="98"/>
      <c r="AU294" s="49"/>
    </row>
    <row r="295" ht="15" customHeight="1">
      <c r="A295" t="s" s="132">
        <v>446</v>
      </c>
      <c r="B295" s="174"/>
      <c r="C295" s="171"/>
      <c r="D295" s="86"/>
      <c r="E295" s="172"/>
      <c r="F295" s="89"/>
      <c r="G295" s="89"/>
      <c r="H295" s="89"/>
      <c r="I295" s="89"/>
      <c r="J295" s="89"/>
      <c r="K295" s="89"/>
      <c r="L295" s="89"/>
      <c r="M295" s="89"/>
      <c r="N295" s="89"/>
      <c r="O295" s="89"/>
      <c r="P295" s="89"/>
      <c r="Q295" s="89"/>
      <c r="R295" s="89"/>
      <c r="S295" s="89"/>
      <c r="T295" s="89"/>
      <c r="U295" s="97"/>
      <c r="V295" s="98">
        <v>5</v>
      </c>
      <c r="W295" t="s" s="99">
        <f>IF((F295*V295)+(G295*V295)+(H295*V295)+(I295*V295)+(K295*V295)+(L295*V295)+(M295*V295)+(N295*V295)+(O295*V295)+(T295*V295)+(P295*V295)+(Q295*V295)+(R295*V295)+(U295*V295),(F295*V295)+(G295*V295)+(H295*V295)+(I295*V295)+(K295*V295)+(L295*V295)+(M295*V295)+(N295*V295)+(O295*V295)+(T295*V295)+(P295*V295)+(Q295*V295)+(R295*V295)+(U295*V295),"")</f>
      </c>
      <c r="X295" s="100">
        <v>0</v>
      </c>
      <c r="Y295" s="116"/>
      <c r="Z295" s="166">
        <v>32.8125</v>
      </c>
      <c r="AA295" s="101">
        <f>SUM(Z295*(F295+(F295*3/100)))+SUM(Z295*(G295+(G295*3/100)))+SUM(Z295*(H295+(H295*3/100)))+SUM(Z295*(I295+(I295*3/100)))+SUM(Z295*(K295+(K295*3/100)))+SUM(Z295*(L295+(L295*3/100)))+SUM(Z295*(M295+(M295*3/100)))+SUM(Z295*(N295+(N295*3/100)))+SUM(Z295*(O295+(O295*3/100)))+SUM(Z295*(P295+(P295*3/100)))+SUM(Z295*U295)+SUM(Z295*(Q295+(Q295*3/100)))+SUM(Z295*(R295+(R295*3/100)))+SUM(Z295*(T295+(T295*3/100)))+SUM(Z295*(S295+(S295*3/100)))</f>
        <v>0</v>
      </c>
      <c r="AB295" s="102"/>
      <c r="AC295" s="103"/>
      <c r="AD295" s="49"/>
      <c r="AE295" s="50"/>
      <c r="AF295" s="98"/>
      <c r="AG295" s="98"/>
      <c r="AH295" s="98"/>
      <c r="AI295" s="98"/>
      <c r="AJ295" s="98"/>
      <c r="AK295" s="98"/>
      <c r="AL295" s="98"/>
      <c r="AM295" s="98"/>
      <c r="AN295" s="98"/>
      <c r="AO295" s="98"/>
      <c r="AP295" s="98"/>
      <c r="AQ295" s="98"/>
      <c r="AR295" s="98"/>
      <c r="AS295" s="98"/>
      <c r="AT295" s="98"/>
      <c r="AU295" s="49"/>
    </row>
    <row r="296" ht="15" customHeight="1">
      <c r="A296" t="s" s="132">
        <v>447</v>
      </c>
      <c r="B296" s="174"/>
      <c r="C296" s="171"/>
      <c r="D296" s="86"/>
      <c r="E296" s="172"/>
      <c r="F296" s="89"/>
      <c r="G296" s="89"/>
      <c r="H296" s="89"/>
      <c r="I296" s="89"/>
      <c r="J296" s="89"/>
      <c r="K296" s="89"/>
      <c r="L296" s="89"/>
      <c r="M296" s="89"/>
      <c r="N296" s="89"/>
      <c r="O296" s="89"/>
      <c r="P296" s="89"/>
      <c r="Q296" s="89"/>
      <c r="R296" s="89"/>
      <c r="S296" s="89"/>
      <c r="T296" s="89"/>
      <c r="U296" s="97"/>
      <c r="V296" s="98">
        <v>6</v>
      </c>
      <c r="W296" t="s" s="99">
        <f>IF((F296*V296)+(G296*V296)+(H296*V296)+(I296*V296)+(K296*V296)+(L296*V296)+(M296*V296)+(N296*V296)+(O296*V296)+(T296*V296)+(P296*V296)+(Q296*V296)+(R296*V296)+(U296*V296),(F296*V296)+(G296*V296)+(H296*V296)+(I296*V296)+(K296*V296)+(L296*V296)+(M296*V296)+(N296*V296)+(O296*V296)+(T296*V296)+(P296*V296)+(Q296*V296)+(R296*V296)+(U296*V296),"")</f>
      </c>
      <c r="X296" s="100">
        <v>0.3</v>
      </c>
      <c r="Y296" s="116"/>
      <c r="Z296" s="166">
        <v>9.6</v>
      </c>
      <c r="AA296" s="101">
        <f>SUM(Z296*(F296+(F296*3/100)))+SUM(Z296*(G296+(G296*3/100)))+SUM(Z296*(H296+(H296*3/100)))+SUM(Z296*(I296+(I296*3/100)))+SUM(Z296*(K296+(K296*3/100)))+SUM(Z296*(L296+(L296*3/100)))+SUM(Z296*(M296+(M296*3/100)))+SUM(Z296*(N296+(N296*3/100)))+SUM(Z296*(O296+(O296*3/100)))+SUM(Z296*(P296+(P296*3/100)))+SUM(Z296*U296)+SUM(Z296*(Q296+(Q296*3/100)))+SUM(Z296*(R296+(R296*3/100)))+SUM(Z296*(T296+(T296*3/100)))+SUM(Z296*(S296+(S296*3/100)))</f>
        <v>0</v>
      </c>
      <c r="AB296" s="102"/>
      <c r="AC296" s="103"/>
      <c r="AD296" s="49"/>
      <c r="AE296" s="50"/>
      <c r="AF296" s="98"/>
      <c r="AG296" s="98"/>
      <c r="AH296" s="98"/>
      <c r="AI296" s="98"/>
      <c r="AJ296" s="98"/>
      <c r="AK296" s="98"/>
      <c r="AL296" s="98"/>
      <c r="AM296" s="98"/>
      <c r="AN296" s="98"/>
      <c r="AO296" s="98"/>
      <c r="AP296" s="98"/>
      <c r="AQ296" s="98"/>
      <c r="AR296" s="98"/>
      <c r="AS296" s="98"/>
      <c r="AT296" s="98"/>
      <c r="AU296" s="49"/>
    </row>
    <row r="297" ht="15" customHeight="1">
      <c r="A297" t="s" s="132">
        <v>448</v>
      </c>
      <c r="B297" s="174"/>
      <c r="C297" s="171"/>
      <c r="D297" s="86"/>
      <c r="E297" s="172"/>
      <c r="F297" s="89"/>
      <c r="G297" s="89"/>
      <c r="H297" s="89"/>
      <c r="I297" s="89"/>
      <c r="J297" s="89"/>
      <c r="K297" s="89"/>
      <c r="L297" s="89"/>
      <c r="M297" s="89"/>
      <c r="N297" s="89"/>
      <c r="O297" s="89"/>
      <c r="P297" s="89"/>
      <c r="Q297" s="89"/>
      <c r="R297" s="89"/>
      <c r="S297" s="89"/>
      <c r="T297" s="89"/>
      <c r="U297" s="97"/>
      <c r="V297" s="98">
        <v>7</v>
      </c>
      <c r="W297" t="s" s="99">
        <f>IF((F297*V297)+(G297*V297)+(H297*V297)+(I297*V297)+(K297*V297)+(L297*V297)+(M297*V297)+(N297*V297)+(O297*V297)+(T297*V297)+(P297*V297)+(Q297*V297)+(R297*V297)+(U297*V297),(F297*V297)+(G297*V297)+(H297*V297)+(I297*V297)+(K297*V297)+(L297*V297)+(M297*V297)+(N297*V297)+(O297*V297)+(T297*V297)+(P297*V297)+(Q297*V297)+(R297*V297)+(U297*V297),"")</f>
      </c>
      <c r="X297" s="100">
        <v>0.3</v>
      </c>
      <c r="Y297" s="116"/>
      <c r="Z297" s="166">
        <v>10</v>
      </c>
      <c r="AA297" s="101">
        <f>SUM(Z297*(F297+(F297*3/100)))+SUM(Z297*(G297+(G297*3/100)))+SUM(Z297*(H297+(H297*3/100)))+SUM(Z297*(I297+(I297*3/100)))+SUM(Z297*(K297+(K297*3/100)))+SUM(Z297*(L297+(L297*3/100)))+SUM(Z297*(M297+(M297*3/100)))+SUM(Z297*(N297+(N297*3/100)))+SUM(Z297*(O297+(O297*3/100)))+SUM(Z297*(P297+(P297*3/100)))+SUM(Z297*U297)+SUM(Z297*(Q297+(Q297*3/100)))+SUM(Z297*(R297+(R297*3/100)))+SUM(Z297*(T297+(T297*3/100)))+SUM(Z297*(S297+(S297*3/100)))</f>
        <v>0</v>
      </c>
      <c r="AB297" s="102"/>
      <c r="AC297" s="103"/>
      <c r="AD297" s="49"/>
      <c r="AE297" s="50"/>
      <c r="AF297" s="98"/>
      <c r="AG297" s="98"/>
      <c r="AH297" s="98"/>
      <c r="AI297" s="98"/>
      <c r="AJ297" s="98"/>
      <c r="AK297" s="98"/>
      <c r="AL297" s="98"/>
      <c r="AM297" s="98"/>
      <c r="AN297" s="98"/>
      <c r="AO297" s="98"/>
      <c r="AP297" s="98"/>
      <c r="AQ297" s="98"/>
      <c r="AR297" s="98"/>
      <c r="AS297" s="98"/>
      <c r="AT297" s="98"/>
      <c r="AU297" s="49"/>
    </row>
    <row r="298" ht="15" customHeight="1">
      <c r="A298" t="s" s="132">
        <v>449</v>
      </c>
      <c r="B298" s="174"/>
      <c r="C298" s="171"/>
      <c r="D298" s="86"/>
      <c r="E298" s="172"/>
      <c r="F298" s="89"/>
      <c r="G298" s="89"/>
      <c r="H298" s="89"/>
      <c r="I298" s="89"/>
      <c r="J298" s="89"/>
      <c r="K298" s="89"/>
      <c r="L298" s="89"/>
      <c r="M298" s="89"/>
      <c r="N298" s="89"/>
      <c r="O298" s="89"/>
      <c r="P298" s="89"/>
      <c r="Q298" s="89"/>
      <c r="R298" s="89"/>
      <c r="S298" s="89"/>
      <c r="T298" s="89"/>
      <c r="U298" s="97"/>
      <c r="V298" s="98">
        <v>8</v>
      </c>
      <c r="W298" t="s" s="99">
        <f>IF((F298*V298)+(G298*V298)+(H298*V298)+(I298*V298)+(K298*V298)+(L298*V298)+(M298*V298)+(N298*V298)+(O298*V298)+(T298*V298)+(P298*V298)+(Q298*V298)+(R298*V298)+(U298*V298),(F298*V298)+(G298*V298)+(H298*V298)+(I298*V298)+(K298*V298)+(L298*V298)+(M298*V298)+(N298*V298)+(O298*V298)+(T298*V298)+(P298*V298)+(Q298*V298)+(R298*V298)+(U298*V298),"")</f>
      </c>
      <c r="X298" s="100">
        <v>0.3</v>
      </c>
      <c r="Y298" s="116"/>
      <c r="Z298" s="166">
        <v>10.4</v>
      </c>
      <c r="AA298" s="101">
        <f>SUM(Z298*(F298+(F298*3/100)))+SUM(Z298*(G298+(G298*3/100)))+SUM(Z298*(H298+(H298*3/100)))+SUM(Z298*(I298+(I298*3/100)))+SUM(Z298*(K298+(K298*3/100)))+SUM(Z298*(L298+(L298*3/100)))+SUM(Z298*(M298+(M298*3/100)))+SUM(Z298*(N298+(N298*3/100)))+SUM(Z298*(O298+(O298*3/100)))+SUM(Z298*(P298+(P298*3/100)))+SUM(Z298*U298)+SUM(Z298*(Q298+(Q298*3/100)))+SUM(Z298*(R298+(R298*3/100)))+SUM(Z298*(T298+(T298*3/100)))+SUM(Z298*(S298+(S298*3/100)))</f>
        <v>0</v>
      </c>
      <c r="AB298" s="102"/>
      <c r="AC298" s="103"/>
      <c r="AD298" s="49"/>
      <c r="AE298" s="50"/>
      <c r="AF298" s="98"/>
      <c r="AG298" s="98"/>
      <c r="AH298" s="98"/>
      <c r="AI298" s="98"/>
      <c r="AJ298" s="98"/>
      <c r="AK298" s="98"/>
      <c r="AL298" s="98"/>
      <c r="AM298" s="98"/>
      <c r="AN298" s="98"/>
      <c r="AO298" s="98"/>
      <c r="AP298" s="98"/>
      <c r="AQ298" s="98"/>
      <c r="AR298" s="98"/>
      <c r="AS298" s="98"/>
      <c r="AT298" s="98"/>
      <c r="AU298" s="49"/>
    </row>
    <row r="299" ht="15" customHeight="1">
      <c r="A299" t="s" s="132">
        <v>450</v>
      </c>
      <c r="B299" s="174"/>
      <c r="C299" s="171"/>
      <c r="D299" s="86"/>
      <c r="E299" s="172"/>
      <c r="F299" s="89"/>
      <c r="G299" s="89"/>
      <c r="H299" s="89"/>
      <c r="I299" s="89"/>
      <c r="J299" s="89"/>
      <c r="K299" s="89"/>
      <c r="L299" s="89"/>
      <c r="M299" s="89"/>
      <c r="N299" s="89"/>
      <c r="O299" s="89"/>
      <c r="P299" s="89"/>
      <c r="Q299" s="89"/>
      <c r="R299" s="89"/>
      <c r="S299" s="89"/>
      <c r="T299" s="89"/>
      <c r="U299" s="97"/>
      <c r="V299" s="98">
        <v>9</v>
      </c>
      <c r="W299" t="s" s="99">
        <f>IF((F299*V299)+(G299*V299)+(H299*V299)+(I299*V299)+(K299*V299)+(L299*V299)+(M299*V299)+(N299*V299)+(O299*V299)+(T299*V299)+(P299*V299)+(Q299*V299)+(R299*V299)+(U299*V299),(F299*V299)+(G299*V299)+(H299*V299)+(I299*V299)+(K299*V299)+(L299*V299)+(M299*V299)+(N299*V299)+(O299*V299)+(T299*V299)+(P299*V299)+(Q299*V299)+(R299*V299)+(U299*V299),"")</f>
      </c>
      <c r="X299" s="100">
        <v>0.3</v>
      </c>
      <c r="Y299" s="116"/>
      <c r="Z299" s="166">
        <v>10.8</v>
      </c>
      <c r="AA299" s="101">
        <f>SUM(Z299*(F299+(F299*3/100)))+SUM(Z299*(G299+(G299*3/100)))+SUM(Z299*(H299+(H299*3/100)))+SUM(Z299*(I299+(I299*3/100)))+SUM(Z299*(K299+(K299*3/100)))+SUM(Z299*(L299+(L299*3/100)))+SUM(Z299*(M299+(M299*3/100)))+SUM(Z299*(N299+(N299*3/100)))+SUM(Z299*(O299+(O299*3/100)))+SUM(Z299*(P299+(P299*3/100)))+SUM(Z299*U299)+SUM(Z299*(Q299+(Q299*3/100)))+SUM(Z299*(R299+(R299*3/100)))+SUM(Z299*(T299+(T299*3/100)))+SUM(Z299*(S299+(S299*3/100)))</f>
        <v>0</v>
      </c>
      <c r="AB299" s="102"/>
      <c r="AC299" s="103"/>
      <c r="AD299" s="49"/>
      <c r="AE299" s="50"/>
      <c r="AF299" s="98"/>
      <c r="AG299" s="98"/>
      <c r="AH299" s="98"/>
      <c r="AI299" s="98"/>
      <c r="AJ299" s="98"/>
      <c r="AK299" s="98"/>
      <c r="AL299" s="98"/>
      <c r="AM299" s="98"/>
      <c r="AN299" s="98"/>
      <c r="AO299" s="98"/>
      <c r="AP299" s="98"/>
      <c r="AQ299" s="98"/>
      <c r="AR299" s="98"/>
      <c r="AS299" s="98"/>
      <c r="AT299" s="98"/>
      <c r="AU299" s="49"/>
    </row>
    <row r="300" ht="15" customHeight="1">
      <c r="A300" t="s" s="132">
        <v>451</v>
      </c>
      <c r="B300" s="174"/>
      <c r="C300" s="171"/>
      <c r="D300" s="86"/>
      <c r="E300" s="172"/>
      <c r="F300" s="89"/>
      <c r="G300" s="89"/>
      <c r="H300" s="89"/>
      <c r="I300" s="89"/>
      <c r="J300" s="89"/>
      <c r="K300" s="89"/>
      <c r="L300" s="89"/>
      <c r="M300" s="89"/>
      <c r="N300" s="89"/>
      <c r="O300" s="89"/>
      <c r="P300" s="89"/>
      <c r="Q300" s="89"/>
      <c r="R300" s="89"/>
      <c r="S300" s="89"/>
      <c r="T300" s="89"/>
      <c r="U300" s="97"/>
      <c r="V300" s="98">
        <v>10</v>
      </c>
      <c r="W300" t="s" s="99">
        <f>IF((F300*V300)+(G300*V300)+(H300*V300)+(I300*V300)+(K300*V300)+(L300*V300)+(M300*V300)+(N300*V300)+(O300*V300)+(T300*V300)+(P300*V300)+(Q300*V300)+(R300*V300)+(U300*V300),(F300*V300)+(G300*V300)+(H300*V300)+(I300*V300)+(K300*V300)+(L300*V300)+(M300*V300)+(N300*V300)+(O300*V300)+(T300*V300)+(P300*V300)+(Q300*V300)+(R300*V300)+(U300*V300),"")</f>
      </c>
      <c r="X300" s="100">
        <v>0.3</v>
      </c>
      <c r="Y300" s="116"/>
      <c r="Z300" s="166">
        <v>11.2</v>
      </c>
      <c r="AA300" s="101">
        <f>SUM(Z300*(F300+(F300*3/100)))+SUM(Z300*(G300+(G300*3/100)))+SUM(Z300*(H300+(H300*3/100)))+SUM(Z300*(I300+(I300*3/100)))+SUM(Z300*(K300+(K300*3/100)))+SUM(Z300*(L300+(L300*3/100)))+SUM(Z300*(M300+(M300*3/100)))+SUM(Z300*(N300+(N300*3/100)))+SUM(Z300*(O300+(O300*3/100)))+SUM(Z300*(P300+(P300*3/100)))+SUM(Z300*U300)+SUM(Z300*(Q300+(Q300*3/100)))+SUM(Z300*(R300+(R300*3/100)))+SUM(Z300*(T300+(T300*3/100)))+SUM(Z300*(S300+(S300*3/100)))</f>
        <v>0</v>
      </c>
      <c r="AB300" s="102"/>
      <c r="AC300" s="103"/>
      <c r="AD300" s="49"/>
      <c r="AE300" s="50"/>
      <c r="AF300" s="98"/>
      <c r="AG300" s="98"/>
      <c r="AH300" s="98"/>
      <c r="AI300" s="98"/>
      <c r="AJ300" s="98"/>
      <c r="AK300" s="98"/>
      <c r="AL300" s="98"/>
      <c r="AM300" s="98"/>
      <c r="AN300" s="98"/>
      <c r="AO300" s="98"/>
      <c r="AP300" s="98"/>
      <c r="AQ300" s="98"/>
      <c r="AR300" s="98"/>
      <c r="AS300" s="98"/>
      <c r="AT300" s="98"/>
      <c r="AU300" s="49"/>
    </row>
    <row r="301" ht="15" customHeight="1">
      <c r="A301" t="s" s="132">
        <v>452</v>
      </c>
      <c r="B301" s="174"/>
      <c r="C301" s="171"/>
      <c r="D301" s="86"/>
      <c r="E301" s="172"/>
      <c r="F301" s="89"/>
      <c r="G301" s="89"/>
      <c r="H301" s="89"/>
      <c r="I301" s="89"/>
      <c r="J301" s="89"/>
      <c r="K301" s="89"/>
      <c r="L301" s="89"/>
      <c r="M301" s="89"/>
      <c r="N301" s="89"/>
      <c r="O301" s="89"/>
      <c r="P301" s="89"/>
      <c r="Q301" s="89"/>
      <c r="R301" s="89"/>
      <c r="S301" s="89"/>
      <c r="T301" s="89"/>
      <c r="U301" s="97"/>
      <c r="V301" s="98">
        <v>2</v>
      </c>
      <c r="W301" t="s" s="99">
        <f>IF((F301*V301)+(G301*V301)+(H301*V301)+(I301*V301)+(K301*V301)+(L301*V301)+(M301*V301)+(N301*V301)+(O301*V301)+(T301*V301)+(P301*V301)+(Q301*V301)+(R301*V301)+(U301*V301),(F301*V301)+(G301*V301)+(H301*V301)+(I301*V301)+(K301*V301)+(L301*V301)+(M301*V301)+(N301*V301)+(O301*V301)+(T301*V301)+(P301*V301)+(Q301*V301)+(R301*V301)+(U301*V301),"")</f>
      </c>
      <c r="X301" s="100">
        <v>0</v>
      </c>
      <c r="Y301" s="116"/>
      <c r="Z301" s="166">
        <v>18.7285714285714</v>
      </c>
      <c r="AA301" s="101">
        <f>SUM(Z301*(F301+(F301*3/100)))+SUM(Z301*(G301+(G301*3/100)))+SUM(Z301*(H301+(H301*3/100)))+SUM(Z301*(I301+(I301*3/100)))+SUM(Z301*(K301+(K301*3/100)))+SUM(Z301*(L301+(L301*3/100)))+SUM(Z301*(M301+(M301*3/100)))+SUM(Z301*(N301+(N301*3/100)))+SUM(Z301*(O301+(O301*3/100)))+SUM(Z301*(P301+(P301*3/100)))+SUM(Z301*U301)+SUM(Z301*(Q301+(Q301*3/100)))+SUM(Z301*(R301+(R301*3/100)))+SUM(Z301*(T301+(T301*3/100)))+SUM(Z301*(S301+(S301*3/100)))</f>
        <v>0</v>
      </c>
      <c r="AB301" s="102"/>
      <c r="AC301" s="103"/>
      <c r="AD301" s="49"/>
      <c r="AE301" s="50"/>
      <c r="AF301" s="98"/>
      <c r="AG301" s="98"/>
      <c r="AH301" s="98"/>
      <c r="AI301" s="98"/>
      <c r="AJ301" s="98"/>
      <c r="AK301" s="98"/>
      <c r="AL301" s="98"/>
      <c r="AM301" s="98"/>
      <c r="AN301" s="98"/>
      <c r="AO301" s="98"/>
      <c r="AP301" s="98"/>
      <c r="AQ301" s="98"/>
      <c r="AR301" s="98"/>
      <c r="AS301" s="98"/>
      <c r="AT301" s="98"/>
      <c r="AU301" s="49"/>
    </row>
    <row r="302" ht="15" customHeight="1">
      <c r="A302" t="s" s="132">
        <v>453</v>
      </c>
      <c r="B302" s="174"/>
      <c r="C302" s="171"/>
      <c r="D302" s="86"/>
      <c r="E302" s="172"/>
      <c r="F302" s="89"/>
      <c r="G302" s="89"/>
      <c r="H302" s="89"/>
      <c r="I302" s="89"/>
      <c r="J302" s="89"/>
      <c r="K302" s="89"/>
      <c r="L302" s="89"/>
      <c r="M302" s="89"/>
      <c r="N302" s="89"/>
      <c r="O302" s="89"/>
      <c r="P302" s="89"/>
      <c r="Q302" s="89"/>
      <c r="R302" s="89"/>
      <c r="S302" s="89"/>
      <c r="T302" s="89"/>
      <c r="U302" s="97"/>
      <c r="V302" s="98">
        <v>2</v>
      </c>
      <c r="W302" t="s" s="99">
        <f>IF((F302*V302)+(G302*V302)+(H302*V302)+(I302*V302)+(K302*V302)+(L302*V302)+(M302*V302)+(N302*V302)+(O302*V302)+(T302*V302)+(P302*V302)+(Q302*V302)+(R302*V302)+(U302*V302),(F302*V302)+(G302*V302)+(H302*V302)+(I302*V302)+(K302*V302)+(L302*V302)+(M302*V302)+(N302*V302)+(O302*V302)+(T302*V302)+(P302*V302)+(Q302*V302)+(R302*V302)+(U302*V302),"")</f>
      </c>
      <c r="X302" s="100">
        <v>0</v>
      </c>
      <c r="Y302" s="116"/>
      <c r="Z302" s="166">
        <v>18.7285714285714</v>
      </c>
      <c r="AA302" s="101">
        <f>SUM(Z302*(F302+(F302*3/100)))+SUM(Z302*(G302+(G302*3/100)))+SUM(Z302*(H302+(H302*3/100)))+SUM(Z302*(I302+(I302*3/100)))+SUM(Z302*(K302+(K302*3/100)))+SUM(Z302*(L302+(L302*3/100)))+SUM(Z302*(M302+(M302*3/100)))+SUM(Z302*(N302+(N302*3/100)))+SUM(Z302*(O302+(O302*3/100)))+SUM(Z302*(P302+(P302*3/100)))+SUM(Z302*U302)+SUM(Z302*(Q302+(Q302*3/100)))+SUM(Z302*(R302+(R302*3/100)))+SUM(Z302*(T302+(T302*3/100)))+SUM(Z302*(S302+(S302*3/100)))</f>
        <v>0</v>
      </c>
      <c r="AB302" s="102"/>
      <c r="AC302" s="103"/>
      <c r="AD302" s="49"/>
      <c r="AE302" s="50"/>
      <c r="AF302" s="98"/>
      <c r="AG302" s="98"/>
      <c r="AH302" s="98"/>
      <c r="AI302" s="98"/>
      <c r="AJ302" s="98"/>
      <c r="AK302" s="98"/>
      <c r="AL302" s="98"/>
      <c r="AM302" s="98"/>
      <c r="AN302" s="98"/>
      <c r="AO302" s="98"/>
      <c r="AP302" s="98"/>
      <c r="AQ302" s="98"/>
      <c r="AR302" s="98"/>
      <c r="AS302" s="98"/>
      <c r="AT302" s="98"/>
      <c r="AU302" s="49"/>
    </row>
    <row r="303" ht="15" customHeight="1">
      <c r="A303" t="s" s="132">
        <v>454</v>
      </c>
      <c r="B303" s="174"/>
      <c r="C303" s="171"/>
      <c r="D303" s="86"/>
      <c r="E303" s="172"/>
      <c r="F303" s="89"/>
      <c r="G303" s="89"/>
      <c r="H303" s="89"/>
      <c r="I303" s="89"/>
      <c r="J303" s="89"/>
      <c r="K303" s="89"/>
      <c r="L303" s="89"/>
      <c r="M303" s="89"/>
      <c r="N303" s="89"/>
      <c r="O303" s="89"/>
      <c r="P303" s="89"/>
      <c r="Q303" s="89"/>
      <c r="R303" s="89"/>
      <c r="S303" s="89"/>
      <c r="T303" s="89"/>
      <c r="U303" s="97"/>
      <c r="V303" s="98">
        <v>2</v>
      </c>
      <c r="W303" t="s" s="99">
        <f>IF((F303*V303)+(G303*V303)+(H303*V303)+(I303*V303)+(K303*V303)+(L303*V303)+(M303*V303)+(N303*V303)+(O303*V303)+(T303*V303)+(P303*V303)+(Q303*V303)+(R303*V303)+(U303*V303),(F303*V303)+(G303*V303)+(H303*V303)+(I303*V303)+(K303*V303)+(L303*V303)+(M303*V303)+(N303*V303)+(O303*V303)+(T303*V303)+(P303*V303)+(Q303*V303)+(R303*V303)+(U303*V303),"")</f>
      </c>
      <c r="X303" s="100">
        <v>0</v>
      </c>
      <c r="Y303" t="s" s="99">
        <f>IF((U303*X303),(U303*X303),"")</f>
      </c>
      <c r="Z303" s="166">
        <v>20.5542857142857</v>
      </c>
      <c r="AA303" s="101">
        <f>SUM(Z303*(F303+(F303*3/100)))+SUM(Z303*(G303+(G303*3/100)))+SUM(Z303*(H303+(H303*3/100)))+SUM(Z303*(I303+(I303*3/100)))+SUM(Z303*(K303+(K303*3/100)))+SUM(Z303*(L303+(L303*3/100)))+SUM(Z303*(M303+(M303*3/100)))+SUM(Z303*(N303+(N303*3/100)))+SUM(Z303*(O303+(O303*3/100)))+SUM(Z303*(P303+(P303*3/100)))+SUM(Z303*U303)+SUM(Z303*(Q303+(Q303*3/100)))+SUM(Z303*(R303+(R303*3/100)))+SUM(Z303*(T303+(T303*3/100)))+SUM(Z303*(S303+(S303*3/100)))</f>
        <v>0</v>
      </c>
      <c r="AB303" s="102"/>
      <c r="AC303" s="103"/>
      <c r="AD303" s="49"/>
      <c r="AE303" s="50"/>
      <c r="AF303" t="s" s="104">
        <f>IF(SUM(F303:U303)*'Cargoleria'!C178,SUM(F303:U303)*'Cargoleria'!C178,"")</f>
      </c>
      <c r="AG303" t="s" s="104">
        <f>IF(SUM(F303:U303)*'Cargoleria'!D178,SUM(F303:U303)*'Cargoleria'!D178,"")</f>
      </c>
      <c r="AH303" t="s" s="104">
        <f>IF(SUM(F303:U303)*'Cargoleria'!E178,SUM(F303:U303)*'Cargoleria'!E178,"")</f>
      </c>
      <c r="AI303" t="s" s="104">
        <f>IF(SUM(F303:U303)*'Cargoleria'!F178,SUM(F303:U303)*'Cargoleria'!F178,"")</f>
      </c>
      <c r="AJ303" t="s" s="104">
        <f>IF(SUM(F303:U303)*'Cargoleria'!G178,SUM(F303:U303)*'Cargoleria'!G178,"")</f>
      </c>
      <c r="AK303" t="s" s="104">
        <f>IF(SUM(F303:U303)*'Cargoleria'!H178,SUM(F303:U303)*'Cargoleria'!H178,"")</f>
      </c>
      <c r="AL303" t="s" s="104">
        <f>IF(SUM(F303:U303)*'Cargoleria'!I178,SUM(F303:U303)*'Cargoleria'!I178,"")</f>
      </c>
      <c r="AM303" t="s" s="104">
        <f>IF(SUM(F303:U303)*'Cargoleria'!J178,SUM(F303:U303)*'Cargoleria'!J178,"")</f>
      </c>
      <c r="AN303" t="s" s="104">
        <f>IF(SUM(F303:U303)*'Cargoleria'!K178,SUM(F303:U303)*'Cargoleria'!K178,"")</f>
      </c>
      <c r="AO303" t="s" s="104">
        <f>IF(SUM(F303:U303)*'Cargoleria'!L178,SUM(F303:U303)*'Cargoleria'!L178,"")</f>
      </c>
      <c r="AP303" t="s" s="104">
        <f>IF(SUM(F303:U303)*'Cargoleria'!M178,SUM(F303:U303)*'Cargoleria'!M178,"")</f>
      </c>
      <c r="AQ303" t="s" s="104">
        <f>IF(SUM(F303:U303)*'Cargoleria'!N178,SUM(F303:U303)*'Cargoleria'!N178,"")</f>
      </c>
      <c r="AR303" t="s" s="104">
        <f>IF(SUM(F303:U303)*'Cargoleria'!O178,SUM(F303:U303)*'Cargoleria'!O178,"")</f>
      </c>
      <c r="AS303" t="s" s="104">
        <f>IF(SUM(F303:U303)*'Cargoleria'!P178,SUM(F303:U303)*'Cargoleria'!P178,"")</f>
      </c>
      <c r="AT303" t="s" s="104">
        <f>IF(SUM(F303:U303)*'Cargoleria'!Q178,SUM(F303:U303)*'Cargoleria'!Q178,"")</f>
      </c>
      <c r="AU303" s="49"/>
    </row>
    <row r="304" ht="15" customHeight="1">
      <c r="A304" t="s" s="132">
        <v>455</v>
      </c>
      <c r="B304" s="174"/>
      <c r="C304" s="171"/>
      <c r="D304" s="86"/>
      <c r="E304" s="172"/>
      <c r="F304" s="89"/>
      <c r="G304" s="89"/>
      <c r="H304" s="89"/>
      <c r="I304" s="89"/>
      <c r="J304" s="89"/>
      <c r="K304" s="89"/>
      <c r="L304" s="89"/>
      <c r="M304" s="89"/>
      <c r="N304" s="89"/>
      <c r="O304" s="89"/>
      <c r="P304" s="89"/>
      <c r="Q304" s="89"/>
      <c r="R304" s="89"/>
      <c r="S304" s="89"/>
      <c r="T304" s="89"/>
      <c r="U304" s="97"/>
      <c r="V304" s="98">
        <v>2</v>
      </c>
      <c r="W304" t="s" s="99">
        <f>IF((F304*V304)+(G304*V304)+(H304*V304)+(I304*V304)+(K304*V304)+(L304*V304)+(M304*V304)+(N304*V304)+(O304*V304)+(T304*V304)+(P304*V304)+(Q304*V304)+(R304*V304)+(U304*V304),(F304*V304)+(G304*V304)+(H304*V304)+(I304*V304)+(K304*V304)+(L304*V304)+(M304*V304)+(N304*V304)+(O304*V304)+(T304*V304)+(P304*V304)+(Q304*V304)+(R304*V304)+(U304*V304),"")</f>
      </c>
      <c r="X304" s="100">
        <v>0</v>
      </c>
      <c r="Y304" t="s" s="99">
        <f>IF((U304*X304),(U304*X304),"")</f>
      </c>
      <c r="Z304" s="166">
        <v>21.4885714285714</v>
      </c>
      <c r="AA304" s="101">
        <f>SUM(Z304*(F304+(F304*3/100)))+SUM(Z304*(G304+(G304*3/100)))+SUM(Z304*(H304+(H304*3/100)))+SUM(Z304*(I304+(I304*3/100)))+SUM(Z304*(K304+(K304*3/100)))+SUM(Z304*(L304+(L304*3/100)))+SUM(Z304*(M304+(M304*3/100)))+SUM(Z304*(N304+(N304*3/100)))+SUM(Z304*(O304+(O304*3/100)))+SUM(Z304*(P304+(P304*3/100)))+SUM(Z304*U304)+SUM(Z304*(Q304+(Q304*3/100)))+SUM(Z304*(R304+(R304*3/100)))+SUM(Z304*(T304+(T304*3/100)))+SUM(Z304*(S304+(S304*3/100)))</f>
        <v>0</v>
      </c>
      <c r="AB304" s="102"/>
      <c r="AC304" s="103"/>
      <c r="AD304" s="49"/>
      <c r="AE304" s="50"/>
      <c r="AF304" t="s" s="104">
        <f>IF(SUM(F304:U304)*'Cargoleria'!C179,SUM(F304:U304)*'Cargoleria'!C179,"")</f>
      </c>
      <c r="AG304" t="s" s="104">
        <f>IF(SUM(F304:U304)*'Cargoleria'!D179,SUM(F304:U304)*'Cargoleria'!D179,"")</f>
      </c>
      <c r="AH304" t="s" s="104">
        <f>IF(SUM(F304:U304)*'Cargoleria'!E179,SUM(F304:U304)*'Cargoleria'!E179,"")</f>
      </c>
      <c r="AI304" t="s" s="104">
        <f>IF(SUM(F304:U304)*'Cargoleria'!F179,SUM(F304:U304)*'Cargoleria'!F179,"")</f>
      </c>
      <c r="AJ304" s="98"/>
      <c r="AK304" t="s" s="104">
        <f>IF(SUM(F304:U304)*'Cargoleria'!H179,SUM(F304:U304)*'Cargoleria'!H179,"")</f>
      </c>
      <c r="AL304" t="s" s="104">
        <f>IF(SUM(F304:U304)*'Cargoleria'!I179,SUM(F304:U304)*'Cargoleria'!I179,"")</f>
      </c>
      <c r="AM304" t="s" s="104">
        <f>IF(SUM(F304:U304)*'Cargoleria'!J179,SUM(F304:U304)*'Cargoleria'!J179,"")</f>
      </c>
      <c r="AN304" t="s" s="104">
        <f>IF(SUM(F304:U304)*'Cargoleria'!K179,SUM(F304:U304)*'Cargoleria'!K179,"")</f>
      </c>
      <c r="AO304" t="s" s="104">
        <f>IF(SUM(F304:U304)*'Cargoleria'!L179,SUM(F304:U304)*'Cargoleria'!L179,"")</f>
      </c>
      <c r="AP304" t="s" s="104">
        <f>IF(SUM(F304:U304)*'Cargoleria'!M179,SUM(F304:U304)*'Cargoleria'!M179,"")</f>
      </c>
      <c r="AQ304" t="s" s="104">
        <f>IF(SUM(F304:U304)*'Cargoleria'!N179,SUM(F304:U304)*'Cargoleria'!N179,"")</f>
      </c>
      <c r="AR304" t="s" s="104">
        <f>IF(SUM(F304:U304)*'Cargoleria'!O179,SUM(F304:U304)*'Cargoleria'!O179,"")</f>
      </c>
      <c r="AS304" t="s" s="104">
        <f>IF(SUM(F304:U304)*'Cargoleria'!P179,SUM(F304:U304)*'Cargoleria'!P179,"")</f>
      </c>
      <c r="AT304" t="s" s="104">
        <f>IF(SUM(F304:U304)*'Cargoleria'!Q179,SUM(F304:U304)*'Cargoleria'!Q179,"")</f>
      </c>
      <c r="AU304" s="49"/>
    </row>
    <row r="305" ht="15" customHeight="1">
      <c r="A305" t="s" s="132">
        <v>456</v>
      </c>
      <c r="B305" s="174"/>
      <c r="C305" s="171"/>
      <c r="D305" s="86"/>
      <c r="E305" s="172"/>
      <c r="F305" s="89"/>
      <c r="G305" s="89"/>
      <c r="H305" s="89"/>
      <c r="I305" s="89"/>
      <c r="J305" s="89"/>
      <c r="K305" s="89"/>
      <c r="L305" s="89"/>
      <c r="M305" s="89"/>
      <c r="N305" s="89"/>
      <c r="O305" s="89"/>
      <c r="P305" s="89"/>
      <c r="Q305" s="89"/>
      <c r="R305" s="89"/>
      <c r="S305" s="89"/>
      <c r="T305" s="89"/>
      <c r="U305" s="97"/>
      <c r="V305" s="98">
        <v>2</v>
      </c>
      <c r="W305" t="s" s="99">
        <f>IF((F305*V305)+(G305*V305)+(H305*V305)+(I305*V305)+(K305*V305)+(L305*V305)+(M305*V305)+(N305*V305)+(O305*V305)+(T305*V305)+(P305*V305)+(Q305*V305)+(R305*V305)+(U305*V305),(F305*V305)+(G305*V305)+(H305*V305)+(I305*V305)+(K305*V305)+(L305*V305)+(M305*V305)+(N305*V305)+(O305*V305)+(T305*V305)+(P305*V305)+(Q305*V305)+(R305*V305)+(U305*V305),"")</f>
      </c>
      <c r="X305" s="100">
        <v>0</v>
      </c>
      <c r="Y305" t="s" s="99">
        <f>IF((U305*X305),(U305*X305),"")</f>
      </c>
      <c r="Z305" s="166">
        <v>20.5542857142857</v>
      </c>
      <c r="AA305" s="101">
        <f>SUM(Z305*(F305+(F305*3/100)))+SUM(Z305*(G305+(G305*3/100)))+SUM(Z305*(H305+(H305*3/100)))+SUM(Z305*(I305+(I305*3/100)))+SUM(Z305*(K305+(K305*3/100)))+SUM(Z305*(L305+(L305*3/100)))+SUM(Z305*(M305+(M305*3/100)))+SUM(Z305*(N305+(N305*3/100)))+SUM(Z305*(O305+(O305*3/100)))+SUM(Z305*(P305+(P305*3/100)))+SUM(Z305*U305)+SUM(Z305*(Q305+(Q305*3/100)))+SUM(Z305*(R305+(R305*3/100)))+SUM(Z305*(T305+(T305*3/100)))+SUM(Z305*(S305+(S305*3/100)))</f>
        <v>0</v>
      </c>
      <c r="AB305" s="102"/>
      <c r="AC305" s="103"/>
      <c r="AD305" s="49"/>
      <c r="AE305" s="50"/>
      <c r="AF305" t="s" s="104">
        <f>IF(SUM(F305:U305)*'Cargoleria'!C180,SUM(F305:U305)*'Cargoleria'!C180,"")</f>
      </c>
      <c r="AG305" t="s" s="104">
        <f>IF(SUM(F305:U305)*'Cargoleria'!D180,SUM(F305:U305)*'Cargoleria'!D180,"")</f>
      </c>
      <c r="AH305" t="s" s="104">
        <f>IF(SUM(F305:U305)*'Cargoleria'!E180,SUM(F305:U305)*'Cargoleria'!E180,"")</f>
      </c>
      <c r="AI305" t="s" s="104">
        <f>IF(SUM(F305:U305)*'Cargoleria'!F180,SUM(F305:U305)*'Cargoleria'!F180,"")</f>
      </c>
      <c r="AJ305" t="s" s="104">
        <f>IF(SUM(F305:U305)*'Cargoleria'!G180,SUM(F305:U305)*'Cargoleria'!G180,"")</f>
      </c>
      <c r="AK305" t="s" s="104">
        <f>IF(SUM(F305:U305)*'Cargoleria'!H180,SUM(F305:U305)*'Cargoleria'!H180,"")</f>
      </c>
      <c r="AL305" t="s" s="104">
        <f>IF(SUM(F305:U305)*'Cargoleria'!I180,SUM(F305:U305)*'Cargoleria'!I180,"")</f>
      </c>
      <c r="AM305" t="s" s="104">
        <f>IF(SUM(F305:U305)*'Cargoleria'!J180,SUM(F305:U305)*'Cargoleria'!J180,"")</f>
      </c>
      <c r="AN305" t="s" s="104">
        <f>IF(SUM(F305:U305)*'Cargoleria'!K180,SUM(F305:U305)*'Cargoleria'!K180,"")</f>
      </c>
      <c r="AO305" t="s" s="104">
        <f>IF(SUM(F305:U305)*'Cargoleria'!L180,SUM(F305:U305)*'Cargoleria'!L180,"")</f>
      </c>
      <c r="AP305" t="s" s="104">
        <f>IF(SUM(F305:U305)*'Cargoleria'!M180,SUM(F305:U305)*'Cargoleria'!M180,"")</f>
      </c>
      <c r="AQ305" t="s" s="104">
        <f>IF(SUM(F305:U305)*'Cargoleria'!N180,SUM(F305:U305)*'Cargoleria'!N180,"")</f>
      </c>
      <c r="AR305" t="s" s="104">
        <f>IF(SUM(F305:U305)*'Cargoleria'!O180,SUM(F305:U305)*'Cargoleria'!O180,"")</f>
      </c>
      <c r="AS305" t="s" s="104">
        <f>IF(SUM(F305:U305)*'Cargoleria'!P180,SUM(F305:U305)*'Cargoleria'!P180,"")</f>
      </c>
      <c r="AT305" t="s" s="104">
        <f>IF(SUM(F305:U305)*'Cargoleria'!Q180,SUM(F305:U305)*'Cargoleria'!Q180,"")</f>
      </c>
      <c r="AU305" s="49"/>
    </row>
    <row r="306" ht="15" customHeight="1">
      <c r="A306" t="s" s="132">
        <v>457</v>
      </c>
      <c r="B306" s="174"/>
      <c r="C306" s="171"/>
      <c r="D306" s="86"/>
      <c r="E306" s="172"/>
      <c r="F306" s="89"/>
      <c r="G306" s="89"/>
      <c r="H306" s="89"/>
      <c r="I306" s="89"/>
      <c r="J306" s="89"/>
      <c r="K306" s="89"/>
      <c r="L306" s="89"/>
      <c r="M306" s="89"/>
      <c r="N306" s="89"/>
      <c r="O306" s="89"/>
      <c r="P306" s="89"/>
      <c r="Q306" s="89"/>
      <c r="R306" s="89"/>
      <c r="S306" s="89"/>
      <c r="T306" s="89"/>
      <c r="U306" s="97"/>
      <c r="V306" s="98">
        <v>2</v>
      </c>
      <c r="W306" t="s" s="99">
        <f>IF((F306*V306)+(G306*V306)+(H306*V306)+(I306*V306)+(K306*V306)+(L306*V306)+(M306*V306)+(N306*V306)+(O306*V306)+(T306*V306)+(P306*V306)+(Q306*V306)+(R306*V306)+(U306*V306),(F306*V306)+(G306*V306)+(H306*V306)+(I306*V306)+(K306*V306)+(L306*V306)+(M306*V306)+(N306*V306)+(O306*V306)+(T306*V306)+(P306*V306)+(Q306*V306)+(R306*V306)+(U306*V306),"")</f>
      </c>
      <c r="X306" s="100">
        <v>0</v>
      </c>
      <c r="Y306" t="s" s="99">
        <f>IF((U306*X306),(U306*X306),"")</f>
      </c>
      <c r="Z306" s="166">
        <v>26.5257142857143</v>
      </c>
      <c r="AA306" s="101">
        <f>SUM(Z306*(F306+(F306*3/100)))+SUM(Z306*(G306+(G306*3/100)))+SUM(Z306*(H306+(H306*3/100)))+SUM(Z306*(I306+(I306*3/100)))+SUM(Z306*(K306+(K306*3/100)))+SUM(Z306*(L306+(L306*3/100)))+SUM(Z306*(M306+(M306*3/100)))+SUM(Z306*(N306+(N306*3/100)))+SUM(Z306*(O306+(O306*3/100)))+SUM(Z306*(P306+(P306*3/100)))+SUM(Z306*U306)+SUM(Z306*(Q306+(Q306*3/100)))+SUM(Z306*(R306+(R306*3/100)))+SUM(Z306*(T306+(T306*3/100)))+SUM(Z306*(S306+(S306*3/100)))</f>
        <v>0</v>
      </c>
      <c r="AB306" s="102"/>
      <c r="AC306" s="103"/>
      <c r="AD306" s="49"/>
      <c r="AE306" s="50"/>
      <c r="AF306" t="s" s="104">
        <f>IF(SUM(F306:U306)*'Cargoleria'!C181,SUM(F306:U306)*'Cargoleria'!C181,"")</f>
      </c>
      <c r="AG306" t="s" s="104">
        <f>IF(SUM(F306:U306)*'Cargoleria'!D181,SUM(F306:U306)*'Cargoleria'!D181,"")</f>
      </c>
      <c r="AH306" t="s" s="104">
        <f>IF(SUM(F306:U306)*'Cargoleria'!E181,SUM(F306:U306)*'Cargoleria'!E181,"")</f>
      </c>
      <c r="AI306" t="s" s="104">
        <f>IF(SUM(F306:U306)*'Cargoleria'!F181,SUM(F306:U306)*'Cargoleria'!F181,"")</f>
      </c>
      <c r="AJ306" t="s" s="104">
        <f>IF(SUM(F306:U306)*'Cargoleria'!G181,SUM(F306:U306)*'Cargoleria'!G181,"")</f>
      </c>
      <c r="AK306" t="s" s="104">
        <f>IF(SUM(F306:U306)*'Cargoleria'!H181,SUM(F306:U306)*'Cargoleria'!H181,"")</f>
      </c>
      <c r="AL306" t="s" s="104">
        <f>IF(SUM(F306:U306)*'Cargoleria'!I181,SUM(F306:U306)*'Cargoleria'!I181,"")</f>
      </c>
      <c r="AM306" t="s" s="104">
        <f>IF(SUM(F306:U306)*'Cargoleria'!J181,SUM(F306:U306)*'Cargoleria'!J181,"")</f>
      </c>
      <c r="AN306" t="s" s="104">
        <f>IF(SUM(F306:U306)*'Cargoleria'!K181,SUM(F306:U306)*'Cargoleria'!K181,"")</f>
      </c>
      <c r="AO306" t="s" s="104">
        <f>IF(SUM(F306:U306)*'Cargoleria'!L181,SUM(F306:U306)*'Cargoleria'!L181,"")</f>
      </c>
      <c r="AP306" t="s" s="104">
        <f>IF(SUM(F306:U306)*'Cargoleria'!M181,SUM(F306:U306)*'Cargoleria'!M181,"")</f>
      </c>
      <c r="AQ306" t="s" s="104">
        <f>IF(SUM(F306:U306)*'Cargoleria'!N181,SUM(F306:U306)*'Cargoleria'!N181,"")</f>
      </c>
      <c r="AR306" t="s" s="104">
        <f>IF(SUM(F306:U306)*'Cargoleria'!O181,SUM(F306:U306)*'Cargoleria'!O181,"")</f>
      </c>
      <c r="AS306" t="s" s="104">
        <f>IF(SUM(F306:U306)*'Cargoleria'!P181,SUM(F306:U306)*'Cargoleria'!P181,"")</f>
      </c>
      <c r="AT306" t="s" s="104">
        <f>IF(SUM(F306:U306)*'Cargoleria'!Q181,SUM(F306:U306)*'Cargoleria'!Q181,"")</f>
      </c>
      <c r="AU306" s="49"/>
    </row>
    <row r="307" ht="13" customHeight="1">
      <c r="A307" s="175"/>
      <c r="B307" s="175"/>
      <c r="C307" s="175"/>
      <c r="D307" s="175"/>
      <c r="E307" s="176"/>
      <c r="F307" s="175"/>
      <c r="G307" s="175"/>
      <c r="H307" s="175"/>
      <c r="I307" s="175"/>
      <c r="J307" s="175"/>
      <c r="K307" s="175"/>
      <c r="L307" s="175"/>
      <c r="M307" s="175"/>
      <c r="N307" s="175"/>
      <c r="O307" s="177"/>
      <c r="P307" s="177"/>
      <c r="Q307" s="177"/>
      <c r="R307" s="177"/>
      <c r="S307" s="177"/>
      <c r="T307" s="177"/>
      <c r="U307" s="177"/>
      <c r="V307" s="177"/>
      <c r="W307" s="177"/>
      <c r="X307" s="178"/>
      <c r="Y307" s="179"/>
      <c r="Z307" s="180"/>
      <c r="AA307" s="180"/>
      <c r="AB307" s="180"/>
      <c r="AC307" s="180"/>
      <c r="AD307" s="5"/>
      <c r="AE307" s="5"/>
      <c r="AF307" s="175"/>
      <c r="AG307" s="175"/>
      <c r="AH307" s="175"/>
      <c r="AI307" s="175"/>
      <c r="AJ307" s="175"/>
      <c r="AK307" s="175"/>
      <c r="AL307" s="175"/>
      <c r="AM307" s="175"/>
      <c r="AN307" s="175"/>
      <c r="AO307" s="175"/>
      <c r="AP307" s="175"/>
      <c r="AQ307" s="175"/>
      <c r="AR307" s="175"/>
      <c r="AS307" s="175"/>
      <c r="AT307" s="175"/>
      <c r="AU307" s="5"/>
    </row>
    <row r="308" ht="21" customHeight="1">
      <c r="A308" t="s" s="151">
        <v>458</v>
      </c>
      <c r="B308" s="77"/>
      <c r="C308" s="78"/>
      <c r="D308" s="152"/>
      <c r="E308" s="152"/>
      <c r="F308" s="152"/>
      <c r="G308" s="152"/>
      <c r="H308" s="152"/>
      <c r="I308" s="152"/>
      <c r="J308" s="152"/>
      <c r="K308" s="152"/>
      <c r="L308" s="152"/>
      <c r="M308" s="152"/>
      <c r="N308" s="152"/>
      <c r="O308" s="152"/>
      <c r="P308" s="152"/>
      <c r="Q308" s="152"/>
      <c r="R308" s="152"/>
      <c r="S308" s="152"/>
      <c r="T308" s="152"/>
      <c r="U308" s="152"/>
      <c r="V308" s="79"/>
      <c r="W308" s="79"/>
      <c r="X308" s="153"/>
      <c r="Y308" s="152"/>
      <c r="Z308" s="152"/>
      <c r="AA308" s="154"/>
      <c r="AB308" s="163"/>
      <c r="AC308" s="163"/>
      <c r="AD308" s="49"/>
      <c r="AE308" s="50"/>
      <c r="AF308" t="s" s="82">
        <v>48</v>
      </c>
      <c r="AG308" t="s" s="82">
        <v>49</v>
      </c>
      <c r="AH308" t="s" s="82">
        <v>50</v>
      </c>
      <c r="AI308" t="s" s="82">
        <v>51</v>
      </c>
      <c r="AJ308" t="s" s="82">
        <v>52</v>
      </c>
      <c r="AK308" t="s" s="82">
        <v>53</v>
      </c>
      <c r="AL308" t="s" s="82">
        <v>54</v>
      </c>
      <c r="AM308" t="s" s="82">
        <v>55</v>
      </c>
      <c r="AN308" t="s" s="82">
        <v>56</v>
      </c>
      <c r="AO308" t="s" s="82">
        <v>57</v>
      </c>
      <c r="AP308" t="s" s="82">
        <v>58</v>
      </c>
      <c r="AQ308" t="s" s="82">
        <v>59</v>
      </c>
      <c r="AR308" t="s" s="82">
        <v>60</v>
      </c>
      <c r="AS308" t="s" s="82">
        <v>61</v>
      </c>
      <c r="AT308" t="s" s="82">
        <v>62</v>
      </c>
      <c r="AU308" s="49"/>
    </row>
    <row r="309" ht="15" customHeight="1">
      <c r="A309" t="s" s="132">
        <v>459</v>
      </c>
      <c r="B309" s="174"/>
      <c r="C309" s="171"/>
      <c r="D309" s="86"/>
      <c r="E309" s="172"/>
      <c r="F309" s="89"/>
      <c r="G309" s="89"/>
      <c r="H309" s="89"/>
      <c r="I309" s="89"/>
      <c r="J309" s="89"/>
      <c r="K309" s="89"/>
      <c r="L309" s="89"/>
      <c r="M309" s="89"/>
      <c r="N309" s="89"/>
      <c r="O309" s="89"/>
      <c r="P309" s="89"/>
      <c r="Q309" s="89"/>
      <c r="R309" s="89"/>
      <c r="S309" s="89"/>
      <c r="T309" s="89"/>
      <c r="U309" s="97"/>
      <c r="V309" s="98"/>
      <c r="W309" t="s" s="99">
        <f>IF((F309*V309)+(G309*V309)+(H309*V309)+(I309*V309)+(K309*V309)+(L309*V309)+(M309*V309)+(N309*V309)+(O309*V309)+(T309*V309)+(P309*V309)+(Q309*V309)+(R309*V309)+(U309*V309),(F309*V309)+(G309*V309)+(H309*V309)+(I309*V309)+(K309*V309)+(L309*V309)+(M309*V309)+(N309*V309)+(O309*V309)+(T309*V309)+(P309*V309)+(Q309*V309)+(R309*V309)+(U309*V309),"")</f>
      </c>
      <c r="X309" s="100">
        <v>0</v>
      </c>
      <c r="Y309" t="s" s="99">
        <f>IF((U309*X309),(U309*X309),"")</f>
      </c>
      <c r="Z309" s="166"/>
      <c r="AA309" s="101"/>
      <c r="AB309" s="102"/>
      <c r="AC309" s="103"/>
      <c r="AD309" s="49"/>
      <c r="AE309" s="50"/>
      <c r="AF309" s="98"/>
      <c r="AG309" s="98"/>
      <c r="AH309" s="98"/>
      <c r="AI309" s="98"/>
      <c r="AJ309" s="98"/>
      <c r="AK309" s="98"/>
      <c r="AL309" s="98"/>
      <c r="AM309" s="98"/>
      <c r="AN309" s="98"/>
      <c r="AO309" s="98"/>
      <c r="AP309" s="98"/>
      <c r="AQ309" s="98"/>
      <c r="AR309" s="98"/>
      <c r="AS309" s="98"/>
      <c r="AT309" s="98"/>
      <c r="AU309" s="49"/>
    </row>
    <row r="310" ht="13" customHeight="1">
      <c r="A310" s="175"/>
      <c r="B310" s="175"/>
      <c r="C310" s="175"/>
      <c r="D310" s="175"/>
      <c r="E310" s="176"/>
      <c r="F310" s="175"/>
      <c r="G310" s="175"/>
      <c r="H310" s="175"/>
      <c r="I310" s="175"/>
      <c r="J310" s="175"/>
      <c r="K310" s="175"/>
      <c r="L310" s="175"/>
      <c r="M310" s="175"/>
      <c r="N310" s="175"/>
      <c r="O310" s="177"/>
      <c r="P310" s="177"/>
      <c r="Q310" s="177"/>
      <c r="R310" s="177"/>
      <c r="S310" s="177"/>
      <c r="T310" s="177"/>
      <c r="U310" s="177"/>
      <c r="V310" s="177"/>
      <c r="W310" s="177"/>
      <c r="X310" s="178"/>
      <c r="Y310" s="179"/>
      <c r="Z310" s="180"/>
      <c r="AA310" s="180"/>
      <c r="AB310" s="180"/>
      <c r="AC310" s="180"/>
      <c r="AD310" s="5"/>
      <c r="AE310" s="11"/>
      <c r="AF310" s="175"/>
      <c r="AG310" s="175"/>
      <c r="AH310" s="175"/>
      <c r="AI310" s="175"/>
      <c r="AJ310" s="175"/>
      <c r="AK310" s="175"/>
      <c r="AL310" s="175"/>
      <c r="AM310" s="175"/>
      <c r="AN310" s="175"/>
      <c r="AO310" s="175"/>
      <c r="AP310" s="175"/>
      <c r="AQ310" s="175"/>
      <c r="AR310" s="175"/>
      <c r="AS310" s="175"/>
      <c r="AT310" s="175"/>
      <c r="AU310" s="11"/>
    </row>
    <row r="311" ht="20" customHeight="1">
      <c r="A311" s="181"/>
      <c r="B311" s="182"/>
      <c r="C311" s="182"/>
      <c r="D311" s="183"/>
      <c r="E311" s="184"/>
      <c r="F311" s="185"/>
      <c r="G311" s="185"/>
      <c r="H311" s="185"/>
      <c r="I311" s="185"/>
      <c r="J311" s="185"/>
      <c r="K311" s="185"/>
      <c r="L311" s="185"/>
      <c r="M311" s="185"/>
      <c r="N311" s="185"/>
      <c r="O311" s="185"/>
      <c r="P311" s="185"/>
      <c r="Q311" s="185"/>
      <c r="R311" s="185"/>
      <c r="S311" s="185"/>
      <c r="T311" s="185"/>
      <c r="U311" s="185"/>
      <c r="V311" t="s" s="186">
        <v>460</v>
      </c>
      <c r="W311" s="187">
        <f>SUM(W8:W307)</f>
        <v>0</v>
      </c>
      <c r="X311" t="s" s="188">
        <v>461</v>
      </c>
      <c r="Y311" s="189">
        <f>SUM(Y8:Y306)</f>
        <v>0</v>
      </c>
      <c r="Z311" s="190"/>
      <c r="AA311" s="190">
        <f>SUM(AA8:AA307)</f>
        <v>0</v>
      </c>
      <c r="AB311" s="191">
        <f>SUM(AB307:AB307)</f>
        <v>0</v>
      </c>
      <c r="AC311" s="191">
        <f>SUM(AC307:AC307)</f>
        <v>0</v>
      </c>
      <c r="AD311" s="192"/>
      <c r="AE311" t="s" s="193">
        <v>462</v>
      </c>
      <c r="AF311" s="194">
        <f>SUM(AF8:AF9)+SUM(AF53:AF65)+SUM(AF68:AF73)+SUM(AF78:AF106)+SUM(AF109:AF129)+SUM(AF149:AF157)+SUM(AF159:AF170)+SUM(AF176:AF190)+SUM(AF220:AF233)+SUM(AF235:AF243)+SUM(AF248:AF272)+SUM(AF275:AF309)</f>
        <v>0</v>
      </c>
      <c r="AG311" s="194">
        <f>SUM(AG8:AG9)+SUM(AG53:AG65)+SUM(AG68:AG73)+SUM(AG78:AG106)+SUM(AG109:AG129)+SUM(AG149:AG157)+SUM(AG159:AG170)+SUM(AG176:AG190)+SUM(AG220:AG233)+SUM(AG235:AG243)+SUM(AG248:AG272)+SUM(AG275:AG309)</f>
        <v>0</v>
      </c>
      <c r="AH311" s="194">
        <f>SUM(AH8:AH9)+SUM(AH53:AH65)+SUM(AH68:AH73)+SUM(AH78:AH106)+SUM(AH109:AH129)+SUM(AH149:AH157)+SUM(AH159:AH170)+SUM(AH176:AH190)+SUM(AH220:AH233)+SUM(AH235:AH243)+SUM(AH248:AH272)+SUM(AH275:AH306)</f>
        <v>0</v>
      </c>
      <c r="AI311" s="194">
        <f>SUM(AI8:AI9)+SUM(AI53:AI65)+SUM(AI68:AI73)+SUM(AI78:AI106)+SUM(AI109:AI129)+SUM(AI149:AI157)+SUM(AI159:AI170)+SUM(AI176:AI190)+SUM(AI220:AI233)+SUM(AI235:AI243)+SUM(AI248:AI272)+SUM(AI275:AI306)</f>
        <v>0</v>
      </c>
      <c r="AJ311" s="194">
        <f>SUM(AJ8:AJ9)+SUM(AJ53:AJ65)+SUM(AJ68:AJ73)+SUM(AJ78:AJ106)+SUM(AJ109:AJ129)+SUM(AJ149:AJ157)+SUM(AJ159:AJ170)+SUM(AJ176:AJ190)+SUM(AJ220:AJ233)+SUM(AJ235:AJ243)+SUM(AJ248:AJ272)+SUM(AJ275:AJ306)</f>
        <v>0</v>
      </c>
      <c r="AK311" s="194">
        <f>SUM(AK8:AK9)+SUM(AK53:AK65)+SUM(AK68:AK73)+SUM(AK78:AK106)+SUM(AK109:AK129)+SUM(AK149:AK157)+SUM(AK159:AK170)+SUM(AK176:AK190)+SUM(AK220:AK233)+SUM(AK235:AK243)+SUM(AK248:AK272)+SUM(AK275:AK306)</f>
        <v>0</v>
      </c>
      <c r="AL311" s="194">
        <f>SUM(AL8:AL9)+SUM(AL53:AL65)+SUM(AL68:AL73)+SUM(AL78:AL106)+SUM(AL109:AL129)+SUM(AL149:AL157)+SUM(AL159:AL170)+SUM(AL176:AL190)+SUM(AL220:AL233)+SUM(AL235:AL243)+SUM(AL248:AL272)+SUM(AL275:AL306)</f>
        <v>0</v>
      </c>
      <c r="AM311" s="194">
        <f>SUM(AM8:AM9)+SUM(AM53:AM65)+SUM(AM68:AM73)+SUM(AM78:AM106)+SUM(AM109:AM129)+SUM(AM149:AM157)+SUM(AM159:AM170)+SUM(AM176:AM190)+SUM(AM220:AM233)+SUM(AM235:AM243)+SUM(AM248:AM272)+SUM(AM275:AM306)</f>
        <v>0</v>
      </c>
      <c r="AN311" s="194">
        <f>SUM(AN8:AN9)+SUM(AN53:AN65)+SUM(AN68:AN73)+SUM(AN78:AN106)+SUM(AN109:AN129)+SUM(AN149:AN157)+SUM(AN159:AN170)+SUM(AN176:AN190)+SUM(AN220:AN233)+SUM(AN235:AN243)+SUM(AN248:AN272)+SUM(AN275:AN306)</f>
        <v>0</v>
      </c>
      <c r="AO311" s="194">
        <f>SUM(AO8:AO9)+SUM(AO53:AO65)+SUM(AO68:AO73)+SUM(AO78:AO106)+SUM(AO109:AO129)+SUM(AO149:AO157)+SUM(AO159:AO170)+SUM(AO176:AO190)+SUM(AO220:AO233)+SUM(AO235:AO243)+SUM(AO248:AO272)+SUM(AO275:AO306)</f>
        <v>0</v>
      </c>
      <c r="AP311" s="194">
        <f>SUM(AP8:AP9)+SUM(AP53:AP65)+SUM(AP68:AP73)+SUM(AP78:AP106)+SUM(AP109:AP129)+SUM(AP149:AP157)+SUM(AP159:AP170)+SUM(AP176:AP190)+SUM(AP220:AP233)+SUM(AP235:AP243)+SUM(AP248:AP272)+SUM(AP275:AP306)</f>
        <v>0</v>
      </c>
      <c r="AQ311" s="194">
        <f>SUM(AQ8:AQ9)+SUM(AQ53:AQ65)+SUM(AQ68:AQ73)+SUM(AQ78:AQ106)+SUM(AQ109:AQ129)+SUM(AQ149:AQ157)+SUM(AQ159:AQ170)+SUM(AQ176:AQ190)+SUM(AQ220:AQ233)+SUM(AQ235:AQ243)+SUM(AQ248:AQ272)+SUM(AQ275:AQ306)</f>
        <v>0</v>
      </c>
      <c r="AR311" s="194">
        <f>SUM(AR8:AR9)+SUM(AR53:AR65)+SUM(AR68:AR73)+SUM(AR78:AR106)+SUM(AR109:AR129)+SUM(AR149:AR157)+SUM(AR159:AR170)+SUM(AR176:AR190)+SUM(AR220:AR233)+SUM(AR235:AR243)+SUM(AR248:AR272)+SUM(AR275:AR306)</f>
        <v>0</v>
      </c>
      <c r="AS311" s="194">
        <f>SUM(AS8:AS9)+SUM(AS53:AS65)+SUM(AS68:AS73)+SUM(AS78:AS106)+SUM(AS109:AS129)+SUM(AS149:AS157)+SUM(AS159:AS170)+SUM(AS176:AS190)+SUM(AS220:AS233)+SUM(AS235:AS243)+SUM(AS248:AS272)+SUM(AS275:AS306)</f>
        <v>0</v>
      </c>
      <c r="AT311" s="194">
        <f>SUM(AT8:AT9)+SUM(AT53:AT65)+SUM(AT68:AT73)+SUM(AT78:AT106)+SUM(AT109:AT129)+SUM(AT149:AT157)+SUM(AT159:AT170)+SUM(AT176:AT190)+SUM(AT220:AT233)+SUM(AT235:AT243)+SUM(AT248:AT272)+SUM(AT275:AT306)</f>
        <v>0</v>
      </c>
      <c r="AU311" s="195">
        <f>SUM(AF311:AT311)</f>
        <v>0</v>
      </c>
    </row>
    <row r="312" ht="20" customHeight="1">
      <c r="A312" s="181"/>
      <c r="B312" s="182"/>
      <c r="C312" s="182"/>
      <c r="D312" s="183"/>
      <c r="E312" s="184"/>
      <c r="F312" s="185"/>
      <c r="G312" s="185"/>
      <c r="H312" s="185"/>
      <c r="I312" s="185"/>
      <c r="J312" s="185"/>
      <c r="K312" s="185"/>
      <c r="L312" s="185"/>
      <c r="M312" s="185"/>
      <c r="N312" s="185"/>
      <c r="O312" s="185"/>
      <c r="P312" s="185"/>
      <c r="Q312" s="185"/>
      <c r="R312" s="185"/>
      <c r="S312" s="185"/>
      <c r="T312" s="185"/>
      <c r="U312" s="185"/>
      <c r="V312" s="196"/>
      <c r="W312" s="197"/>
      <c r="X312" s="198"/>
      <c r="Y312" s="199"/>
      <c r="Z312" s="200"/>
      <c r="AA312" s="201"/>
      <c r="AB312" s="191"/>
      <c r="AC312" s="191"/>
      <c r="AD312" s="192"/>
      <c r="AE312" t="s" s="202">
        <v>463</v>
      </c>
      <c r="AF312" t="s" s="203">
        <v>48</v>
      </c>
      <c r="AG312" t="s" s="203">
        <v>49</v>
      </c>
      <c r="AH312" t="s" s="203">
        <v>50</v>
      </c>
      <c r="AI312" t="s" s="203">
        <v>51</v>
      </c>
      <c r="AJ312" t="s" s="203">
        <v>52</v>
      </c>
      <c r="AK312" t="s" s="203">
        <v>53</v>
      </c>
      <c r="AL312" t="s" s="203">
        <v>54</v>
      </c>
      <c r="AM312" t="s" s="203">
        <v>55</v>
      </c>
      <c r="AN312" t="s" s="203">
        <v>56</v>
      </c>
      <c r="AO312" t="s" s="203">
        <v>57</v>
      </c>
      <c r="AP312" t="s" s="203">
        <v>58</v>
      </c>
      <c r="AQ312" t="s" s="203">
        <v>59</v>
      </c>
      <c r="AR312" t="s" s="203">
        <v>60</v>
      </c>
      <c r="AS312" t="s" s="203">
        <v>61</v>
      </c>
      <c r="AT312" t="s" s="203">
        <v>62</v>
      </c>
      <c r="AU312" t="s" s="204">
        <v>464</v>
      </c>
    </row>
    <row r="313" ht="18" customHeight="1">
      <c r="A313" s="205"/>
      <c r="B313" s="206"/>
      <c r="C313" s="206"/>
      <c r="D313" s="206"/>
      <c r="E313" s="207"/>
      <c r="F313" s="206"/>
      <c r="G313" s="206"/>
      <c r="H313" s="206"/>
      <c r="I313" s="206"/>
      <c r="J313" s="206"/>
      <c r="K313" s="206"/>
      <c r="L313" s="206"/>
      <c r="M313" s="206"/>
      <c r="N313" s="206"/>
      <c r="O313" s="208"/>
      <c r="P313" s="208"/>
      <c r="Q313" s="208"/>
      <c r="R313" s="208"/>
      <c r="S313" s="208"/>
      <c r="T313" s="208"/>
      <c r="U313" s="208"/>
      <c r="V313" s="208"/>
      <c r="W313" s="208"/>
      <c r="X313" s="209"/>
      <c r="Y313" t="s" s="210">
        <v>462</v>
      </c>
      <c r="Z313" s="211"/>
      <c r="AA313" s="211">
        <f>SUM(AA311+AA312)</f>
        <v>0</v>
      </c>
      <c r="AB313" s="212"/>
      <c r="AC313" s="212"/>
      <c r="AD313" s="192"/>
      <c r="AE313" t="s" s="213">
        <v>465</v>
      </c>
      <c r="AF313" s="214">
        <f>SUM(AF311*'Cargoleria'!C6)</f>
        <v>0</v>
      </c>
      <c r="AG313" s="214">
        <f>SUM(AG311*'Cargoleria'!D6)</f>
        <v>0</v>
      </c>
      <c r="AH313" s="214">
        <f>SUM(AH311*'Cargoleria'!E6)</f>
        <v>0</v>
      </c>
      <c r="AI313" s="214">
        <f>SUM(AI311*'Cargoleria'!F6)</f>
        <v>0</v>
      </c>
      <c r="AJ313" s="214">
        <f>SUM(AJ311*'Cargoleria'!G6)</f>
        <v>0</v>
      </c>
      <c r="AK313" s="214">
        <f>SUM(AK311*'Cargoleria'!H6)</f>
        <v>0</v>
      </c>
      <c r="AL313" s="214">
        <f>SUM(AL311*'Cargoleria'!I6)</f>
        <v>0</v>
      </c>
      <c r="AM313" s="214">
        <f>SUM(AM311*'Cargoleria'!J6)</f>
        <v>0</v>
      </c>
      <c r="AN313" s="214">
        <f>SUM(AN311*'Cargoleria'!K6)</f>
        <v>0</v>
      </c>
      <c r="AO313" s="214">
        <f>SUM(AO311*'Cargoleria'!L6)</f>
        <v>0</v>
      </c>
      <c r="AP313" s="214">
        <f>SUM(AP311*'Cargoleria'!M6)</f>
        <v>0</v>
      </c>
      <c r="AQ313" s="214">
        <f>SUM(AQ311*'Cargoleria'!N6)</f>
        <v>0</v>
      </c>
      <c r="AR313" s="214">
        <f>SUM(AR311*'Cargoleria'!O6)</f>
        <v>0</v>
      </c>
      <c r="AS313" s="214">
        <f>SUM(AS311*'Cargoleria'!P6)</f>
        <v>0</v>
      </c>
      <c r="AT313" s="214">
        <f>SUM(AT311*'Cargoleria'!Q6)</f>
        <v>0</v>
      </c>
      <c r="AU313" s="215">
        <f>SUM(AF313:AT313)</f>
        <v>0</v>
      </c>
    </row>
    <row r="314" ht="15" customHeight="1">
      <c r="A314" s="216"/>
      <c r="B314" s="216"/>
      <c r="C314" s="216"/>
      <c r="D314" s="216"/>
      <c r="E314" s="217"/>
      <c r="F314" s="216"/>
      <c r="G314" s="216"/>
      <c r="H314" s="216"/>
      <c r="I314" s="216"/>
      <c r="J314" s="216"/>
      <c r="K314" s="216"/>
      <c r="L314" s="216"/>
      <c r="M314" s="216"/>
      <c r="N314" s="216"/>
      <c r="O314" s="216"/>
      <c r="P314" s="216"/>
      <c r="Q314" s="216"/>
      <c r="R314" s="216"/>
      <c r="S314" s="216"/>
      <c r="T314" s="216"/>
      <c r="U314" s="216"/>
      <c r="V314" s="216"/>
      <c r="W314" s="216"/>
      <c r="X314" s="218"/>
      <c r="Y314" s="218"/>
      <c r="Z314" s="218"/>
      <c r="AA314" s="218"/>
      <c r="AB314" s="218"/>
      <c r="AC314" s="218"/>
      <c r="AD314" s="5"/>
      <c r="AE314" s="216"/>
      <c r="AF314" s="216"/>
      <c r="AG314" s="216"/>
      <c r="AH314" s="216"/>
      <c r="AI314" s="216"/>
      <c r="AJ314" s="216"/>
      <c r="AK314" s="216"/>
      <c r="AL314" s="216"/>
      <c r="AM314" s="216"/>
      <c r="AN314" s="216"/>
      <c r="AO314" s="216"/>
      <c r="AP314" s="216"/>
      <c r="AQ314" s="216"/>
      <c r="AR314" s="216"/>
      <c r="AS314" s="216"/>
      <c r="AT314" s="216"/>
      <c r="AU314" s="216"/>
    </row>
    <row r="315" ht="15.75" customHeight="1" hidden="1">
      <c r="A315" s="5"/>
      <c r="B315" s="5"/>
      <c r="C315" s="5"/>
      <c r="D315" s="5"/>
      <c r="E315" s="219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13"/>
      <c r="Y315" t="s" s="220">
        <v>466</v>
      </c>
      <c r="Z315" t="s" s="220">
        <v>467</v>
      </c>
      <c r="AA315" s="221"/>
      <c r="AB315" s="13"/>
      <c r="AC315" s="13"/>
      <c r="AD315" s="5"/>
      <c r="AE315" s="5"/>
      <c r="AF315" s="5"/>
      <c r="AG315" s="5"/>
      <c r="AH315" s="5"/>
      <c r="AI315" s="5"/>
      <c r="AJ315" s="5"/>
      <c r="AK315" s="5"/>
      <c r="AL315" s="5"/>
      <c r="AM315" s="5"/>
      <c r="AN315" s="5"/>
      <c r="AO315" s="5"/>
      <c r="AP315" s="5"/>
      <c r="AQ315" s="5"/>
      <c r="AR315" s="5"/>
      <c r="AS315" s="5"/>
      <c r="AT315" s="5"/>
      <c r="AU315" s="5"/>
    </row>
    <row r="316" ht="13" customHeight="1">
      <c r="A316" s="5"/>
      <c r="B316" s="5"/>
      <c r="C316" s="5"/>
      <c r="D316" s="5"/>
      <c r="E316" s="219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13"/>
      <c r="Y316" s="13"/>
      <c r="Z316" s="221"/>
      <c r="AA316" s="13"/>
      <c r="AB316" s="13"/>
      <c r="AC316" s="13"/>
      <c r="AD316" s="5"/>
      <c r="AE316" s="5"/>
      <c r="AF316" s="5"/>
      <c r="AG316" s="5"/>
      <c r="AH316" s="5"/>
      <c r="AI316" s="5"/>
      <c r="AJ316" s="5"/>
      <c r="AK316" s="5"/>
      <c r="AL316" s="5"/>
      <c r="AM316" s="5"/>
      <c r="AN316" s="5"/>
      <c r="AO316" s="5"/>
      <c r="AP316" s="5"/>
      <c r="AQ316" s="5"/>
      <c r="AR316" s="5"/>
      <c r="AS316" s="5"/>
      <c r="AT316" s="5"/>
      <c r="AU316" s="5"/>
    </row>
    <row r="317" ht="13" customHeight="1">
      <c r="A317" s="5"/>
      <c r="B317" s="5"/>
      <c r="C317" s="5"/>
      <c r="D317" s="5"/>
      <c r="E317" t="s" s="222">
        <v>468</v>
      </c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13"/>
      <c r="Y317" s="13"/>
      <c r="Z317" s="13"/>
      <c r="AA317" s="13"/>
      <c r="AB317" s="13"/>
      <c r="AC317" s="13"/>
      <c r="AD317" s="5"/>
      <c r="AE317" s="5"/>
      <c r="AF317" s="5"/>
      <c r="AG317" s="5"/>
      <c r="AH317" s="5"/>
      <c r="AI317" s="5"/>
      <c r="AJ317" s="5"/>
      <c r="AK317" s="5"/>
      <c r="AL317" s="5"/>
      <c r="AM317" s="5"/>
      <c r="AN317" s="5"/>
      <c r="AO317" s="5"/>
      <c r="AP317" s="5"/>
      <c r="AQ317" s="5"/>
      <c r="AR317" s="5"/>
      <c r="AS317" s="5"/>
      <c r="AT317" s="5"/>
      <c r="AU317" s="5"/>
    </row>
    <row r="318" ht="13" customHeight="1">
      <c r="A318" s="5"/>
      <c r="B318" s="5"/>
      <c r="C318" s="5"/>
      <c r="D318" s="5"/>
      <c r="E318" s="219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13"/>
      <c r="Y318" s="223"/>
      <c r="Z318" s="5"/>
      <c r="AA318" s="13"/>
      <c r="AB318" s="13"/>
      <c r="AC318" s="13"/>
      <c r="AD318" s="5"/>
      <c r="AE318" s="5"/>
      <c r="AF318" s="5"/>
      <c r="AG318" s="5"/>
      <c r="AH318" s="5"/>
      <c r="AI318" s="5"/>
      <c r="AJ318" s="5"/>
      <c r="AK318" s="5"/>
      <c r="AL318" s="5"/>
      <c r="AM318" s="5"/>
      <c r="AN318" s="5"/>
      <c r="AO318" s="5"/>
      <c r="AP318" s="5"/>
      <c r="AQ318" s="5"/>
      <c r="AR318" s="5"/>
      <c r="AS318" s="5"/>
      <c r="AT318" s="5"/>
      <c r="AU318" s="5"/>
    </row>
    <row r="319" ht="13" customHeight="1">
      <c r="A319" s="5"/>
      <c r="B319" s="5"/>
      <c r="C319" s="5"/>
      <c r="D319" s="5"/>
      <c r="E319" s="219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13"/>
      <c r="Y319" s="13"/>
      <c r="Z319" s="13"/>
      <c r="AA319" s="13"/>
      <c r="AB319" s="13"/>
      <c r="AC319" s="13"/>
      <c r="AD319" s="5"/>
      <c r="AE319" s="5"/>
      <c r="AF319" s="5"/>
      <c r="AG319" s="5"/>
      <c r="AH319" s="5"/>
      <c r="AI319" s="5"/>
      <c r="AJ319" s="5"/>
      <c r="AK319" s="5"/>
      <c r="AL319" s="5"/>
      <c r="AM319" s="5"/>
      <c r="AN319" s="5"/>
      <c r="AO319" s="5"/>
      <c r="AP319" s="5"/>
      <c r="AQ319" s="5"/>
      <c r="AR319" s="5"/>
      <c r="AS319" s="5"/>
      <c r="AT319" s="5"/>
      <c r="AU319" s="5"/>
    </row>
    <row r="320" ht="13" customHeight="1">
      <c r="A320" s="5"/>
      <c r="B320" s="5"/>
      <c r="C320" s="5"/>
      <c r="D320" s="5"/>
      <c r="E320" s="219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13"/>
      <c r="Y320" s="13"/>
      <c r="Z320" s="13"/>
      <c r="AA320" s="13"/>
      <c r="AB320" s="13"/>
      <c r="AC320" s="13"/>
      <c r="AD320" s="5"/>
      <c r="AE320" s="5"/>
      <c r="AF320" s="5"/>
      <c r="AG320" s="5"/>
      <c r="AH320" s="5"/>
      <c r="AI320" s="5"/>
      <c r="AJ320" s="5"/>
      <c r="AK320" s="5"/>
      <c r="AL320" s="5"/>
      <c r="AM320" s="5"/>
      <c r="AN320" s="5"/>
      <c r="AO320" s="5"/>
      <c r="AP320" s="5"/>
      <c r="AQ320" s="5"/>
      <c r="AR320" s="5"/>
      <c r="AS320" s="5"/>
      <c r="AT320" s="5"/>
      <c r="AU320" s="5"/>
    </row>
    <row r="321" ht="13" customHeight="1">
      <c r="A321" s="5"/>
      <c r="B321" s="5"/>
      <c r="C321" s="5"/>
      <c r="D321" s="5"/>
      <c r="E321" s="219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13"/>
      <c r="Y321" s="13"/>
      <c r="Z321" s="13"/>
      <c r="AA321" s="13"/>
      <c r="AB321" s="13"/>
      <c r="AC321" s="13"/>
      <c r="AD321" s="5"/>
      <c r="AE321" s="5"/>
      <c r="AF321" s="5"/>
      <c r="AG321" s="5"/>
      <c r="AH321" s="5"/>
      <c r="AI321" s="5"/>
      <c r="AJ321" s="5"/>
      <c r="AK321" s="5"/>
      <c r="AL321" s="5"/>
      <c r="AM321" s="5"/>
      <c r="AN321" s="5"/>
      <c r="AO321" s="5"/>
      <c r="AP321" s="5"/>
      <c r="AQ321" s="5"/>
      <c r="AR321" s="5"/>
      <c r="AS321" s="5"/>
      <c r="AT321" s="5"/>
      <c r="AU321" s="5"/>
    </row>
    <row r="322" ht="13" customHeight="1">
      <c r="A322" s="5"/>
      <c r="B322" s="5"/>
      <c r="C322" s="5"/>
      <c r="D322" s="5"/>
      <c r="E322" s="219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13"/>
      <c r="Y322" s="13"/>
      <c r="Z322" s="13"/>
      <c r="AA322" s="13"/>
      <c r="AB322" s="13"/>
      <c r="AC322" s="13"/>
      <c r="AD322" s="5"/>
      <c r="AE322" s="5"/>
      <c r="AF322" s="5"/>
      <c r="AG322" s="5"/>
      <c r="AH322" s="5"/>
      <c r="AI322" s="5"/>
      <c r="AJ322" s="5"/>
      <c r="AK322" s="5"/>
      <c r="AL322" s="5"/>
      <c r="AM322" s="5"/>
      <c r="AN322" s="5"/>
      <c r="AO322" s="5"/>
      <c r="AP322" s="5"/>
      <c r="AQ322" s="5"/>
      <c r="AR322" s="5"/>
      <c r="AS322" s="5"/>
      <c r="AT322" s="5"/>
      <c r="AU322" s="5"/>
    </row>
    <row r="323" ht="13" customHeight="1">
      <c r="A323" s="5"/>
      <c r="B323" s="5"/>
      <c r="C323" s="5"/>
      <c r="D323" s="5"/>
      <c r="E323" s="219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13"/>
      <c r="Y323" s="13"/>
      <c r="Z323" s="13"/>
      <c r="AA323" s="13"/>
      <c r="AB323" s="13"/>
      <c r="AC323" s="13"/>
      <c r="AD323" s="5"/>
      <c r="AE323" s="5"/>
      <c r="AF323" s="5"/>
      <c r="AG323" s="5"/>
      <c r="AH323" s="5"/>
      <c r="AI323" s="5"/>
      <c r="AJ323" s="5"/>
      <c r="AK323" s="5"/>
      <c r="AL323" s="5"/>
      <c r="AM323" s="5"/>
      <c r="AN323" s="5"/>
      <c r="AO323" s="5"/>
      <c r="AP323" s="5"/>
      <c r="AQ323" s="5"/>
      <c r="AR323" s="5"/>
      <c r="AS323" s="5"/>
      <c r="AT323" s="5"/>
      <c r="AU323" s="5"/>
    </row>
    <row r="324" ht="13" customHeight="1">
      <c r="A324" s="5"/>
      <c r="B324" s="5"/>
      <c r="C324" s="5"/>
      <c r="D324" s="5"/>
      <c r="E324" s="219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13"/>
      <c r="Y324" s="13"/>
      <c r="Z324" s="13"/>
      <c r="AA324" s="13"/>
      <c r="AB324" s="13"/>
      <c r="AC324" s="13"/>
      <c r="AD324" s="5"/>
      <c r="AE324" s="5"/>
      <c r="AF324" s="5"/>
      <c r="AG324" s="5"/>
      <c r="AH324" s="5"/>
      <c r="AI324" s="5"/>
      <c r="AJ324" s="5"/>
      <c r="AK324" s="5"/>
      <c r="AL324" s="5"/>
      <c r="AM324" s="5"/>
      <c r="AN324" s="5"/>
      <c r="AO324" s="5"/>
      <c r="AP324" s="5"/>
      <c r="AQ324" s="5"/>
      <c r="AR324" s="5"/>
      <c r="AS324" s="5"/>
      <c r="AT324" s="5"/>
      <c r="AU324" s="5"/>
    </row>
    <row r="325" ht="13" customHeight="1">
      <c r="A325" s="5"/>
      <c r="B325" s="5"/>
      <c r="C325" s="5"/>
      <c r="D325" s="5"/>
      <c r="E325" s="219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13"/>
      <c r="Y325" s="13"/>
      <c r="Z325" s="13"/>
      <c r="AA325" s="13"/>
      <c r="AB325" s="13"/>
      <c r="AC325" s="13"/>
      <c r="AD325" s="5"/>
      <c r="AE325" s="5"/>
      <c r="AF325" s="5"/>
      <c r="AG325" s="5"/>
      <c r="AH325" s="5"/>
      <c r="AI325" s="5"/>
      <c r="AJ325" s="5"/>
      <c r="AK325" s="5"/>
      <c r="AL325" s="5"/>
      <c r="AM325" s="5"/>
      <c r="AN325" s="5"/>
      <c r="AO325" s="5"/>
      <c r="AP325" s="5"/>
      <c r="AQ325" s="5"/>
      <c r="AR325" s="5"/>
      <c r="AS325" s="5"/>
      <c r="AT325" s="5"/>
      <c r="AU325" s="5"/>
    </row>
    <row r="326" ht="13" customHeight="1">
      <c r="A326" s="5"/>
      <c r="B326" s="5"/>
      <c r="C326" s="5"/>
      <c r="D326" s="5"/>
      <c r="E326" s="219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13"/>
      <c r="Y326" s="13"/>
      <c r="Z326" s="13"/>
      <c r="AA326" s="13"/>
      <c r="AB326" s="13"/>
      <c r="AC326" s="13"/>
      <c r="AD326" s="5"/>
      <c r="AE326" s="5"/>
      <c r="AF326" s="5"/>
      <c r="AG326" s="5"/>
      <c r="AH326" s="5"/>
      <c r="AI326" s="5"/>
      <c r="AJ326" s="5"/>
      <c r="AK326" s="5"/>
      <c r="AL326" s="5"/>
      <c r="AM326" s="5"/>
      <c r="AN326" s="5"/>
      <c r="AO326" s="5"/>
      <c r="AP326" s="5"/>
      <c r="AQ326" s="5"/>
      <c r="AR326" s="5"/>
      <c r="AS326" s="5"/>
      <c r="AT326" s="5"/>
      <c r="AU326" s="5"/>
    </row>
    <row r="327" ht="13" customHeight="1">
      <c r="A327" s="5"/>
      <c r="B327" s="5"/>
      <c r="C327" s="5"/>
      <c r="D327" s="5"/>
      <c r="E327" s="219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13"/>
      <c r="Y327" s="13"/>
      <c r="Z327" s="13"/>
      <c r="AA327" s="13"/>
      <c r="AB327" s="13"/>
      <c r="AC327" s="13"/>
      <c r="AD327" s="5"/>
      <c r="AE327" s="5"/>
      <c r="AF327" s="5"/>
      <c r="AG327" s="5"/>
      <c r="AH327" s="5"/>
      <c r="AI327" s="5"/>
      <c r="AJ327" s="5"/>
      <c r="AK327" s="5"/>
      <c r="AL327" s="5"/>
      <c r="AM327" s="5"/>
      <c r="AN327" s="5"/>
      <c r="AO327" s="5"/>
      <c r="AP327" s="5"/>
      <c r="AQ327" s="5"/>
      <c r="AR327" s="5"/>
      <c r="AS327" s="5"/>
      <c r="AT327" s="5"/>
      <c r="AU327" s="5"/>
    </row>
    <row r="328" ht="13" customHeight="1">
      <c r="A328" s="5"/>
      <c r="B328" s="5"/>
      <c r="C328" s="5"/>
      <c r="D328" s="5"/>
      <c r="E328" s="219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13"/>
      <c r="Y328" s="13"/>
      <c r="Z328" s="13"/>
      <c r="AA328" s="13"/>
      <c r="AB328" s="13"/>
      <c r="AC328" s="13"/>
      <c r="AD328" s="5"/>
      <c r="AE328" s="5"/>
      <c r="AF328" s="5"/>
      <c r="AG328" s="5"/>
      <c r="AH328" s="5"/>
      <c r="AI328" s="5"/>
      <c r="AJ328" s="5"/>
      <c r="AK328" s="5"/>
      <c r="AL328" s="5"/>
      <c r="AM328" s="5"/>
      <c r="AN328" s="5"/>
      <c r="AO328" s="5"/>
      <c r="AP328" s="5"/>
      <c r="AQ328" s="5"/>
      <c r="AR328" s="5"/>
      <c r="AS328" s="5"/>
      <c r="AT328" s="5"/>
      <c r="AU328" s="5"/>
    </row>
  </sheetData>
  <mergeCells count="2">
    <mergeCell ref="F5:U5"/>
    <mergeCell ref="AF3:AT3"/>
  </mergeCells>
  <conditionalFormatting sqref="Z3:AC5 Z8:AC9 Z11:AC21 Z23:AC34 Z36:AC51 Z53:AC66 Z68:AC73 Z75:AC76 Z78:AC107 Z109:AC129 Z131:AC139 Z141:AC147 Z149:AC157 Z159:AC170 Z172:AC174 Z176:AC190 Z192:AC201 AB202:AC202 Z203:AC218 Z220:AC233 Z235:AC245 AA248:AC250 Z251:AC251 AA253:AC263 AA265:AC272 AA275:AC278 AA280:AC284 AA286:AC306 Z307:AC307 AA309:AC309 Z310:AC311 X312:Y312 AA312:AC312 Y313:AC313 Z315 Y318">
    <cfRule type="cellIs" dxfId="0" priority="1" operator="lessThan" stopIfTrue="1">
      <formula>0</formula>
    </cfRule>
  </conditionalFormatting>
  <hyperlinks>
    <hyperlink ref="B8" r:id="rId1" location="" tooltip="" display="Photo"/>
    <hyperlink ref="B9" r:id="rId2" location="" tooltip="" display="Photo"/>
    <hyperlink ref="B20" r:id="rId3" location="" tooltip="" display="Photo"/>
    <hyperlink ref="B34" r:id="rId4" location="" tooltip="" display="Photo"/>
    <hyperlink ref="B51" r:id="rId5" location="" tooltip="" display="Photo"/>
    <hyperlink ref="B68" r:id="rId6" location="" tooltip="" display="Photo"/>
    <hyperlink ref="B69" r:id="rId7" location="" tooltip="" display="Photo"/>
    <hyperlink ref="B70" r:id="rId8" location="" tooltip="" display="Photo"/>
    <hyperlink ref="B71" r:id="rId9" location="" tooltip="" display="Photo"/>
    <hyperlink ref="B72" r:id="rId10" location="" tooltip="" display="Photo"/>
    <hyperlink ref="B73" r:id="rId11" location="" tooltip="" display="Photo"/>
    <hyperlink ref="B75" r:id="rId12" location="" tooltip="" display="Photo"/>
    <hyperlink ref="B76" r:id="rId13" location="" tooltip="" display="Photo"/>
    <hyperlink ref="B78" r:id="rId14" location="" tooltip="" display="Photo"/>
    <hyperlink ref="B79" r:id="rId15" location="" tooltip="" display="Photo"/>
    <hyperlink ref="B80" r:id="rId16" location="" tooltip="" display="Photo"/>
    <hyperlink ref="B81" r:id="rId17" location="" tooltip="" display="Photo"/>
    <hyperlink ref="B82" r:id="rId18" location="" tooltip="" display="Photo"/>
    <hyperlink ref="B83" r:id="rId19" location="" tooltip="" display="Photo"/>
    <hyperlink ref="B84" r:id="rId20" location="" tooltip="" display="Photo"/>
    <hyperlink ref="B85" r:id="rId21" location="" tooltip="" display="Photo"/>
    <hyperlink ref="B86" r:id="rId22" location="" tooltip="" display="Photo"/>
    <hyperlink ref="B87" r:id="rId23" location="" tooltip="" display="Photo"/>
    <hyperlink ref="B88" r:id="rId24" location="" tooltip="" display="Photo"/>
    <hyperlink ref="B89" r:id="rId25" location="" tooltip="" display="Photo"/>
    <hyperlink ref="B90" r:id="rId26" location="" tooltip="" display="Photo"/>
    <hyperlink ref="B91" r:id="rId27" location="" tooltip="" display="Photo"/>
    <hyperlink ref="B92" r:id="rId28" location="" tooltip="" display="Photo"/>
    <hyperlink ref="B93" r:id="rId29" location="" tooltip="" display="Photo"/>
    <hyperlink ref="B94" r:id="rId30" location="" tooltip="" display="Photo"/>
    <hyperlink ref="B95" r:id="rId31" location="" tooltip="" display="Photo"/>
    <hyperlink ref="B96" r:id="rId32" location="" tooltip="" display="Photo"/>
    <hyperlink ref="B97" r:id="rId33" location="" tooltip="" display="Photo"/>
    <hyperlink ref="B98" r:id="rId34" location="" tooltip="" display="Photo"/>
    <hyperlink ref="B99" r:id="rId35" location="" tooltip="" display="Photo"/>
    <hyperlink ref="B100" r:id="rId36" location="" tooltip="" display="Photo"/>
    <hyperlink ref="B101" r:id="rId37" location="" tooltip="" display="Photo"/>
    <hyperlink ref="B102" r:id="rId38" location="" tooltip="" display="Photo"/>
    <hyperlink ref="B103" r:id="rId39" location="" tooltip="" display="Photo"/>
    <hyperlink ref="B104" r:id="rId40" location="" tooltip="" display="Photo"/>
    <hyperlink ref="B105" r:id="rId41" location="" tooltip="" display="Photo"/>
    <hyperlink ref="B106" r:id="rId42" location="" tooltip="" display="Photo"/>
    <hyperlink ref="B109" r:id="rId43" location="" tooltip="" display="Photo"/>
    <hyperlink ref="B110" r:id="rId44" location="" tooltip="" display="Photo"/>
    <hyperlink ref="B111" r:id="rId45" location="" tooltip="" display="Photo"/>
    <hyperlink ref="B112" r:id="rId46" location="" tooltip="" display="Photo"/>
    <hyperlink ref="B113" r:id="rId47" location="" tooltip="" display="Photo"/>
    <hyperlink ref="B114" r:id="rId48" location="" tooltip="" display="Photo"/>
    <hyperlink ref="B115" r:id="rId49" location="" tooltip="" display="Photo"/>
    <hyperlink ref="B116" r:id="rId50" location="" tooltip="" display="Photo"/>
    <hyperlink ref="B117" r:id="rId51" location="" tooltip="" display="Photo"/>
    <hyperlink ref="B118" r:id="rId52" location="" tooltip="" display="Photo"/>
    <hyperlink ref="B119" r:id="rId53" location="" tooltip="" display="Photo"/>
    <hyperlink ref="B120" r:id="rId54" location="" tooltip="" display="Photo"/>
    <hyperlink ref="B121" r:id="rId55" location="" tooltip="" display="Photo"/>
    <hyperlink ref="B122" r:id="rId56" location="" tooltip="" display="Photo"/>
    <hyperlink ref="B123" r:id="rId57" location="" tooltip="" display="Photo"/>
    <hyperlink ref="B124" r:id="rId58" location="" tooltip="" display="Photo"/>
    <hyperlink ref="B125" r:id="rId59" location="" tooltip="" display="Photo"/>
    <hyperlink ref="B126" r:id="rId60" location="" tooltip="" display="Photo"/>
    <hyperlink ref="B127" r:id="rId61" location="" tooltip="" display="Photo"/>
    <hyperlink ref="B128" r:id="rId62" location="" tooltip="" display="Photo"/>
    <hyperlink ref="B129" r:id="rId63" location="" tooltip="" display="Photo"/>
    <hyperlink ref="B139" r:id="rId64" location="" tooltip="" display="Photo"/>
    <hyperlink ref="B147" r:id="rId65" location="" tooltip="" display="Photo"/>
    <hyperlink ref="B149" r:id="rId66" location="" tooltip="" display="Photo"/>
    <hyperlink ref="B150" r:id="rId67" location="" tooltip="" display="Photo"/>
    <hyperlink ref="B151" r:id="rId68" location="" tooltip="" display="Photo"/>
    <hyperlink ref="B152" r:id="rId69" location="" tooltip="" display="Photo"/>
    <hyperlink ref="B153" r:id="rId70" location="" tooltip="" display="Photo"/>
    <hyperlink ref="B154" r:id="rId71" location="" tooltip="" display="Photo"/>
    <hyperlink ref="B155" r:id="rId72" location="" tooltip="" display="Photo"/>
    <hyperlink ref="B156" r:id="rId73" location="" tooltip="" display="Photo"/>
    <hyperlink ref="B193" r:id="rId74" location="" tooltip="" display="Photo"/>
    <hyperlink ref="B194" r:id="rId75" location="" tooltip="" display="Photo"/>
    <hyperlink ref="B195" r:id="rId76" location="" tooltip="" display="Photo"/>
    <hyperlink ref="B196" r:id="rId77" location="" tooltip="" display="Photo"/>
    <hyperlink ref="B197" r:id="rId78" location="" tooltip="" display="Photo"/>
    <hyperlink ref="B198" r:id="rId79" location="" tooltip="" display="Photo"/>
    <hyperlink ref="B199" r:id="rId80" location="" tooltip="" display="Photo"/>
    <hyperlink ref="B220" r:id="rId81" location="" tooltip="" display="Photo"/>
    <hyperlink ref="B221" r:id="rId82" location="" tooltip="" display="Photo"/>
    <hyperlink ref="B222" r:id="rId83" location="" tooltip="" display="Photo"/>
    <hyperlink ref="B223" r:id="rId84" location="" tooltip="" display="Photo"/>
    <hyperlink ref="B224" r:id="rId85" location="" tooltip="" display="Photo"/>
    <hyperlink ref="B226" r:id="rId86" location="" tooltip="" display="Photo"/>
    <hyperlink ref="B227" r:id="rId87" location="" tooltip="" display="Photo"/>
    <hyperlink ref="B228" r:id="rId88" location="" tooltip="" display="Photo"/>
    <hyperlink ref="B229" r:id="rId89" location="" tooltip="" display="Photo"/>
    <hyperlink ref="B232" r:id="rId90" location="" tooltip="" display="Photo"/>
  </hyperlinks>
  <pageMargins left="0.748031" right="0.748031" top="0.42" bottom="0.984252" header="0.24" footer="0.511811"/>
  <pageSetup firstPageNumber="1" fitToHeight="1" fitToWidth="1" scale="100" useFirstPageNumber="0" orientation="landscape" pageOrder="downThenOver"/>
  <headerFooter>
    <oddFooter>&amp;C&amp;"Helvetica Neue,Regular"&amp;12&amp;K000000&amp;P</oddFooter>
  </headerFooter>
  <drawing r:id="rId91"/>
</worksheet>
</file>

<file path=xl/worksheets/sheet3.xml><?xml version="1.0" encoding="utf-8"?>
<worksheet xmlns:r="http://schemas.openxmlformats.org/officeDocument/2006/relationships" xmlns="http://schemas.openxmlformats.org/spreadsheetml/2006/main">
  <dimension ref="A1:AD89"/>
  <sheetViews>
    <sheetView workbookViewId="0" showGridLines="0" defaultGridColor="1"/>
  </sheetViews>
  <sheetFormatPr defaultColWidth="9.16667" defaultRowHeight="13" customHeight="1" outlineLevelRow="0" outlineLevelCol="0"/>
  <cols>
    <col min="1" max="1" width="6" style="224" customWidth="1"/>
    <col min="2" max="2" width="25.1719" style="224" customWidth="1"/>
    <col min="3" max="3" width="6" style="224" customWidth="1"/>
    <col min="4" max="4" width="24.5" style="224" customWidth="1"/>
    <col min="5" max="5" width="6" style="224" customWidth="1"/>
    <col min="6" max="6" width="8.67188" style="224" customWidth="1"/>
    <col min="7" max="13" width="6.35156" style="224" customWidth="1"/>
    <col min="14" max="14" width="7" style="224" customWidth="1"/>
    <col min="15" max="15" hidden="1" width="9.16667" style="224" customWidth="1"/>
    <col min="16" max="16" width="7.85156" style="224" customWidth="1"/>
    <col min="17" max="17" width="11.5" style="224" customWidth="1"/>
    <col min="18" max="18" width="9.67188" style="224" customWidth="1"/>
    <col min="19" max="19" width="11.3516" style="224" customWidth="1"/>
    <col min="20" max="20" width="9.67188" style="224" customWidth="1"/>
    <col min="21" max="21" width="10.8516" style="224" customWidth="1"/>
    <col min="22" max="22" width="12.5" style="224" customWidth="1"/>
    <col min="23" max="24" hidden="1" width="9.16667" style="224" customWidth="1"/>
    <col min="25" max="25" width="9.17188" style="224" customWidth="1"/>
    <col min="26" max="26" width="9.85156" style="224" customWidth="1"/>
    <col min="27" max="27" width="9.5" style="224" customWidth="1"/>
    <col min="28" max="30" width="9.17188" style="224" customWidth="1"/>
    <col min="31" max="16384" width="9.17188" style="224" customWidth="1"/>
  </cols>
  <sheetData>
    <row r="1" ht="100.5" customHeight="1">
      <c r="A1" s="5"/>
      <c r="B1" s="5"/>
      <c r="C1" s="5"/>
      <c r="D1" s="10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5"/>
      <c r="R1" s="5"/>
      <c r="S1" s="13"/>
      <c r="T1" s="13"/>
      <c r="U1" s="13"/>
      <c r="V1" s="13"/>
      <c r="W1" s="13"/>
      <c r="X1" s="13"/>
      <c r="Y1" s="5"/>
      <c r="Z1" s="5"/>
      <c r="AA1" s="5"/>
      <c r="AB1" s="5"/>
      <c r="AC1" s="5"/>
      <c r="AD1" s="5"/>
    </row>
    <row r="2" ht="15" customHeight="1">
      <c r="A2" s="5"/>
      <c r="B2" s="11"/>
      <c r="C2" s="11"/>
      <c r="D2" s="14"/>
      <c r="E2" t="s" s="17">
        <v>4</v>
      </c>
      <c r="F2" t="s" s="19">
        <v>6</v>
      </c>
      <c r="G2" t="s" s="20">
        <v>7</v>
      </c>
      <c r="H2" t="s" s="15">
        <v>2</v>
      </c>
      <c r="I2" t="s" s="18">
        <v>469</v>
      </c>
      <c r="J2" t="s" s="16">
        <v>3</v>
      </c>
      <c r="K2" t="s" s="24">
        <v>11</v>
      </c>
      <c r="L2" t="s" s="23">
        <v>10</v>
      </c>
      <c r="M2" t="s" s="225">
        <v>8</v>
      </c>
      <c r="N2" t="s" s="16">
        <v>14</v>
      </c>
      <c r="O2" t="s" s="18">
        <v>12</v>
      </c>
      <c r="P2" t="s" s="27">
        <v>13</v>
      </c>
      <c r="Q2" s="28"/>
      <c r="R2" s="11"/>
      <c r="S2" s="29"/>
      <c r="T2" s="29"/>
      <c r="U2" s="29"/>
      <c r="V2" s="29"/>
      <c r="W2" s="29"/>
      <c r="X2" s="29"/>
      <c r="Y2" s="5"/>
      <c r="Z2" s="5"/>
      <c r="AA2" s="5"/>
      <c r="AB2" s="5"/>
      <c r="AC2" s="5"/>
      <c r="AD2" s="5"/>
    </row>
    <row r="3" ht="24.75" customHeight="1">
      <c r="A3" s="50"/>
      <c r="B3" t="s" s="226">
        <v>15</v>
      </c>
      <c r="C3" t="s" s="47">
        <v>18</v>
      </c>
      <c r="D3" t="s" s="47">
        <v>470</v>
      </c>
      <c r="E3" t="s" s="227">
        <v>471</v>
      </c>
      <c r="F3" t="s" s="37">
        <v>24</v>
      </c>
      <c r="G3" t="s" s="228">
        <v>25</v>
      </c>
      <c r="H3" t="s" s="229">
        <v>472</v>
      </c>
      <c r="I3" t="s" s="230">
        <v>473</v>
      </c>
      <c r="J3" t="s" s="231">
        <v>474</v>
      </c>
      <c r="K3" t="s" s="232">
        <v>475</v>
      </c>
      <c r="L3" t="s" s="233">
        <v>476</v>
      </c>
      <c r="M3" t="s" s="234">
        <v>477</v>
      </c>
      <c r="N3" t="s" s="235">
        <v>478</v>
      </c>
      <c r="O3" t="s" s="236">
        <v>479</v>
      </c>
      <c r="P3" t="s" s="237">
        <v>480</v>
      </c>
      <c r="Q3" t="s" s="226">
        <v>463</v>
      </c>
      <c r="R3" t="s" s="226">
        <v>17</v>
      </c>
      <c r="S3" t="s" s="226">
        <v>38</v>
      </c>
      <c r="T3" t="s" s="226">
        <v>39</v>
      </c>
      <c r="U3" t="s" s="226">
        <v>40</v>
      </c>
      <c r="V3" t="s" s="226">
        <v>41</v>
      </c>
      <c r="W3" t="s" s="234">
        <v>42</v>
      </c>
      <c r="X3" t="s" s="48">
        <v>43</v>
      </c>
      <c r="Y3" s="49"/>
      <c r="Z3" s="5"/>
      <c r="AA3" s="5"/>
      <c r="AB3" s="5"/>
      <c r="AC3" s="5"/>
      <c r="AD3" s="5"/>
    </row>
    <row r="4" ht="8" customHeight="1">
      <c r="A4" s="5"/>
      <c r="B4" s="54"/>
      <c r="C4" s="54"/>
      <c r="D4" s="55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t="s" s="238">
        <v>481</v>
      </c>
      <c r="S4" s="57"/>
      <c r="T4" s="58"/>
      <c r="U4" s="59"/>
      <c r="V4" s="59"/>
      <c r="W4" s="59"/>
      <c r="X4" s="59"/>
      <c r="Y4" s="5"/>
      <c r="Z4" s="5"/>
      <c r="AA4" s="5"/>
      <c r="AB4" s="5"/>
      <c r="AC4" s="5"/>
      <c r="AD4" s="5"/>
    </row>
    <row r="5" ht="20" customHeight="1">
      <c r="A5" s="5"/>
      <c r="B5" s="11"/>
      <c r="C5" s="11"/>
      <c r="D5" s="61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11"/>
      <c r="R5" s="64"/>
      <c r="S5" s="65"/>
      <c r="T5" s="66"/>
      <c r="U5" s="67"/>
      <c r="V5" s="67"/>
      <c r="W5" s="68"/>
      <c r="X5" s="68"/>
      <c r="Y5" s="5"/>
      <c r="Z5" s="5"/>
      <c r="AA5" s="5"/>
      <c r="AB5" s="5"/>
      <c r="AC5" s="5"/>
      <c r="AD5" s="5"/>
    </row>
    <row r="6" ht="17" customHeight="1">
      <c r="A6" s="239"/>
      <c r="B6" t="s" s="240">
        <v>68</v>
      </c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9"/>
      <c r="R6" s="79"/>
      <c r="S6" s="78"/>
      <c r="T6" s="78"/>
      <c r="U6" s="78"/>
      <c r="V6" s="241"/>
      <c r="W6" s="155"/>
      <c r="X6" s="155"/>
      <c r="Y6" s="49"/>
      <c r="Z6" s="5"/>
      <c r="AA6" s="5"/>
      <c r="AB6" s="5"/>
      <c r="AC6" s="5"/>
      <c r="AD6" s="5"/>
    </row>
    <row r="7" ht="15" customHeight="1">
      <c r="A7" t="s" s="242">
        <v>482</v>
      </c>
      <c r="B7" t="s" s="243">
        <v>483</v>
      </c>
      <c r="C7" s="244"/>
      <c r="D7" t="s" s="245">
        <v>484</v>
      </c>
      <c r="E7" s="246"/>
      <c r="F7" s="247"/>
      <c r="G7" s="248"/>
      <c r="H7" s="249"/>
      <c r="I7" s="250"/>
      <c r="J7" s="251"/>
      <c r="K7" s="252"/>
      <c r="L7" s="253"/>
      <c r="M7" s="254"/>
      <c r="N7" s="255"/>
      <c r="O7" s="256"/>
      <c r="P7" s="257"/>
      <c r="Q7" t="s" s="258">
        <v>485</v>
      </c>
      <c r="R7" t="s" s="259">
        <v>83</v>
      </c>
      <c r="S7" s="260"/>
      <c r="T7" s="261"/>
      <c r="U7" s="262">
        <v>117.692307692308</v>
      </c>
      <c r="V7" s="262">
        <f>SUM(U7*(E7+(E7*0/100)))+SUM(U7*(F7+(F7*0/100)))+SUM(U7*(G7+(G7*0/100)))+SUM(U7*(H7+(H7*0/100)))+SUM(U7*(I7+(I7*0/100)))+SUM(U7*(J7+(J7*0/100)))+SUM(U7*(K7+(K7*0/100)))+SUM(U7*(L7+(L7*0/100)))+SUM(U7*(M7+(M7*0/100)))+SUM(U7*(N7+(N7*0/100)))+SUM(U7*(O7+(O7*0/100)))+SUM(U7*(P7+(P7*0/100)))</f>
        <v>0</v>
      </c>
      <c r="W7" s="102"/>
      <c r="X7" s="103"/>
      <c r="Y7" s="49"/>
      <c r="Z7" s="5"/>
      <c r="AA7" s="5"/>
      <c r="AB7" s="5"/>
      <c r="AC7" s="5"/>
      <c r="AD7" s="5"/>
    </row>
    <row r="8" ht="15" customHeight="1">
      <c r="A8" t="s" s="242">
        <v>482</v>
      </c>
      <c r="B8" t="s" s="243">
        <v>486</v>
      </c>
      <c r="C8" s="244"/>
      <c r="D8" t="s" s="245">
        <v>487</v>
      </c>
      <c r="E8" s="246"/>
      <c r="F8" s="247"/>
      <c r="G8" s="248"/>
      <c r="H8" s="249"/>
      <c r="I8" s="250"/>
      <c r="J8" s="251"/>
      <c r="K8" s="252"/>
      <c r="L8" s="253"/>
      <c r="M8" s="254"/>
      <c r="N8" s="255"/>
      <c r="O8" s="256"/>
      <c r="P8" s="257"/>
      <c r="Q8" t="s" s="258">
        <v>485</v>
      </c>
      <c r="R8" t="s" s="259">
        <v>83</v>
      </c>
      <c r="S8" s="260"/>
      <c r="T8" s="261"/>
      <c r="U8" s="262">
        <v>131.538461538462</v>
      </c>
      <c r="V8" s="262">
        <f>SUM(U8*(E8+(E8*0/100)))+SUM(U8*(F8+(F8*0/100)))+SUM(U8*(G8+(G8*0/100)))+SUM(U8*(H8+(H8*0/100)))+SUM(U8*(I8+(I8*0/100)))+SUM(U8*(J8+(J8*0/100)))+SUM(U8*(K8+(K8*0/100)))+SUM(U8*(L8+(L8*0/100)))+SUM(U8*(M8+(M8*0/100)))+SUM(U8*(N8+(N8*0/100)))+SUM(U8*(O8+(O8*0/100)))+SUM(U8*(P8+(P8*0/100)))</f>
        <v>0</v>
      </c>
      <c r="W8" s="102"/>
      <c r="X8" s="103"/>
      <c r="Y8" s="49"/>
      <c r="Z8" s="5"/>
      <c r="AA8" s="5"/>
      <c r="AB8" s="5"/>
      <c r="AC8" s="5"/>
      <c r="AD8" s="5"/>
    </row>
    <row r="9" ht="15" customHeight="1">
      <c r="A9" t="s" s="242">
        <v>482</v>
      </c>
      <c r="B9" t="s" s="243">
        <v>488</v>
      </c>
      <c r="C9" s="244"/>
      <c r="D9" t="s" s="245">
        <v>489</v>
      </c>
      <c r="E9" s="246"/>
      <c r="F9" s="247"/>
      <c r="G9" s="248"/>
      <c r="H9" s="249"/>
      <c r="I9" s="250"/>
      <c r="J9" s="251"/>
      <c r="K9" s="252"/>
      <c r="L9" s="253"/>
      <c r="M9" s="254"/>
      <c r="N9" s="255"/>
      <c r="O9" s="256"/>
      <c r="P9" s="257"/>
      <c r="Q9" t="s" s="258">
        <v>485</v>
      </c>
      <c r="R9" t="s" s="259">
        <v>83</v>
      </c>
      <c r="S9" s="260"/>
      <c r="T9" s="261"/>
      <c r="U9" s="262">
        <v>140.769230769231</v>
      </c>
      <c r="V9" s="262">
        <f>SUM(U9*(E9+(E9*0/100)))+SUM(U9*(F9+(F9*0/100)))+SUM(U9*(G9+(G9*0/100)))+SUM(U9*(H9+(H9*0/100)))+SUM(U9*(I9+(I9*0/100)))+SUM(U9*(J9+(J9*0/100)))+SUM(U9*(K9+(K9*0/100)))+SUM(U9*(L9+(L9*0/100)))+SUM(U9*(M9+(M9*0/100)))+SUM(U9*(N9+(N9*0/100)))+SUM(U9*(O9+(O9*0/100)))+SUM(U9*(P9+(P9*0/100)))</f>
        <v>0</v>
      </c>
      <c r="W9" s="102"/>
      <c r="X9" s="103"/>
      <c r="Y9" s="49"/>
      <c r="Z9" s="5"/>
      <c r="AA9" s="5"/>
      <c r="AB9" s="5"/>
      <c r="AC9" s="5"/>
      <c r="AD9" s="5"/>
    </row>
    <row r="10" ht="15" customHeight="1">
      <c r="A10" t="s" s="242">
        <v>482</v>
      </c>
      <c r="B10" t="s" s="243">
        <v>490</v>
      </c>
      <c r="C10" s="244"/>
      <c r="D10" t="s" s="245">
        <v>491</v>
      </c>
      <c r="E10" s="246"/>
      <c r="F10" s="247"/>
      <c r="G10" s="248"/>
      <c r="H10" s="249"/>
      <c r="I10" s="250"/>
      <c r="J10" s="251"/>
      <c r="K10" s="252"/>
      <c r="L10" s="253"/>
      <c r="M10" s="254"/>
      <c r="N10" s="255"/>
      <c r="O10" s="256"/>
      <c r="P10" s="257"/>
      <c r="Q10" t="s" s="258">
        <v>485</v>
      </c>
      <c r="R10" t="s" s="259">
        <v>83</v>
      </c>
      <c r="S10" s="260"/>
      <c r="T10" s="261"/>
      <c r="U10" s="262">
        <v>161.538461538462</v>
      </c>
      <c r="V10" s="262">
        <f>SUM(U10*(E10+(E10*0/100)))+SUM(U10*(F10+(F10*0/100)))+SUM(U10*(G10+(G10*0/100)))+SUM(U10*(H10+(H10*0/100)))+SUM(U10*(I10+(I10*0/100)))+SUM(U10*(J10+(J10*0/100)))+SUM(U10*(K10+(K10*0/100)))+SUM(U10*(L10+(L10*0/100)))+SUM(U10*(M10+(M10*0/100)))+SUM(U10*(N10+(N10*0/100)))+SUM(U10*(O10+(O10*0/100)))+SUM(U10*(P10+(P10*0/100)))</f>
        <v>0</v>
      </c>
      <c r="W10" s="102"/>
      <c r="X10" s="103"/>
      <c r="Y10" s="49"/>
      <c r="Z10" s="5"/>
      <c r="AA10" s="5"/>
      <c r="AB10" s="5"/>
      <c r="AC10" s="5"/>
      <c r="AD10" s="5"/>
    </row>
    <row r="11" ht="15" customHeight="1">
      <c r="A11" t="s" s="242">
        <v>482</v>
      </c>
      <c r="B11" t="s" s="243">
        <v>492</v>
      </c>
      <c r="C11" s="244"/>
      <c r="D11" t="s" s="245">
        <v>493</v>
      </c>
      <c r="E11" s="246"/>
      <c r="F11" s="247"/>
      <c r="G11" s="248"/>
      <c r="H11" s="249"/>
      <c r="I11" s="250"/>
      <c r="J11" s="251"/>
      <c r="K11" s="252"/>
      <c r="L11" s="253"/>
      <c r="M11" s="254"/>
      <c r="N11" s="255"/>
      <c r="O11" s="256"/>
      <c r="P11" s="257"/>
      <c r="Q11" t="s" s="258">
        <v>485</v>
      </c>
      <c r="R11" t="s" s="259">
        <v>83</v>
      </c>
      <c r="S11" s="260"/>
      <c r="T11" s="261"/>
      <c r="U11" s="262">
        <v>184.615384615385</v>
      </c>
      <c r="V11" s="262">
        <f>SUM(U11*(E11+(E11*0/100)))+SUM(U11*(F11+(F11*0/100)))+SUM(U11*(G11+(G11*0/100)))+SUM(U11*(H11+(H11*0/100)))+SUM(U11*(I11+(I11*0/100)))+SUM(U11*(J11+(J11*0/100)))+SUM(U11*(K11+(K11*0/100)))+SUM(U11*(L11+(L11*0/100)))+SUM(U11*(M11+(M11*0/100)))+SUM(U11*(N11+(N11*0/100)))+SUM(U11*(O11+(O11*0/100)))+SUM(U11*(P11+(P11*0/100)))</f>
        <v>0</v>
      </c>
      <c r="W11" s="102"/>
      <c r="X11" s="103"/>
      <c r="Y11" s="49"/>
      <c r="Z11" s="5"/>
      <c r="AA11" s="5"/>
      <c r="AB11" s="5"/>
      <c r="AC11" s="5"/>
      <c r="AD11" s="5"/>
    </row>
    <row r="12" ht="15" customHeight="1">
      <c r="A12" t="s" s="242">
        <v>482</v>
      </c>
      <c r="B12" t="s" s="243">
        <v>494</v>
      </c>
      <c r="C12" s="244"/>
      <c r="D12" t="s" s="245">
        <v>495</v>
      </c>
      <c r="E12" s="246"/>
      <c r="F12" s="247"/>
      <c r="G12" s="248"/>
      <c r="H12" s="249"/>
      <c r="I12" s="250"/>
      <c r="J12" s="251"/>
      <c r="K12" s="252"/>
      <c r="L12" s="253"/>
      <c r="M12" s="254"/>
      <c r="N12" s="255"/>
      <c r="O12" s="256"/>
      <c r="P12" s="257"/>
      <c r="Q12" t="s" s="258">
        <v>485</v>
      </c>
      <c r="R12" t="s" s="259">
        <v>83</v>
      </c>
      <c r="S12" s="260"/>
      <c r="T12" s="261"/>
      <c r="U12" s="262">
        <v>177.692307692308</v>
      </c>
      <c r="V12" s="262">
        <f>SUM(U12*(E12+(E12*0/100)))+SUM(U12*(F12+(F12*0/100)))+SUM(U12*(G12+(G12*0/100)))+SUM(U12*(H12+(H12*0/100)))+SUM(U12*(I12+(I12*0/100)))+SUM(U12*(J12+(J12*0/100)))+SUM(U12*(K12+(K12*0/100)))+SUM(U12*(L12+(L12*0/100)))+SUM(U12*(M12+(M12*0/100)))+SUM(U12*(N12+(N12*0/100)))+SUM(U12*(O12+(O12*0/100)))+SUM(U12*(P12+(P12*0/100)))</f>
        <v>0</v>
      </c>
      <c r="W12" s="102"/>
      <c r="X12" s="103"/>
      <c r="Y12" s="49"/>
      <c r="Z12" s="5"/>
      <c r="AA12" s="5"/>
      <c r="AB12" s="5"/>
      <c r="AC12" s="5"/>
      <c r="AD12" s="5"/>
    </row>
    <row r="13" ht="15" customHeight="1">
      <c r="A13" t="s" s="242">
        <v>482</v>
      </c>
      <c r="B13" t="s" s="243">
        <v>496</v>
      </c>
      <c r="C13" s="244"/>
      <c r="D13" s="263"/>
      <c r="E13" s="246"/>
      <c r="F13" s="247"/>
      <c r="G13" s="248"/>
      <c r="H13" s="249"/>
      <c r="I13" s="250"/>
      <c r="J13" s="251"/>
      <c r="K13" s="252"/>
      <c r="L13" s="253"/>
      <c r="M13" s="254"/>
      <c r="N13" s="255"/>
      <c r="O13" s="256"/>
      <c r="P13" s="257"/>
      <c r="Q13" t="s" s="258">
        <v>485</v>
      </c>
      <c r="R13" t="s" s="259">
        <v>83</v>
      </c>
      <c r="S13" s="260"/>
      <c r="T13" s="261"/>
      <c r="U13" s="262">
        <v>913.846153846154</v>
      </c>
      <c r="V13" s="262">
        <f>SUM(U13*(E13+(E13*0/100)))+SUM(U13*(F13+(F13*0/100)))+SUM(U13*(G13+(G13*0/100)))+SUM(U13*(H13+(H13*0/100)))+SUM(U13*(I13+(I13*0/100)))+SUM(U13*(J13+(J13*0/100)))+SUM(U13*(K13+(K13*0/100)))+SUM(U13*(L13+(L13*0/100)))+SUM(U13*(M13+(M13*0/100)))+SUM(U13*(N13+(N13*0/100)))+SUM(U13*(O13+(O13*0/100)))+SUM(U13*(P13+(P13*0/100)))</f>
        <v>0</v>
      </c>
      <c r="W13" s="102"/>
      <c r="X13" s="103"/>
      <c r="Y13" s="49"/>
      <c r="Z13" s="5"/>
      <c r="AA13" s="5"/>
      <c r="AB13" s="5"/>
      <c r="AC13" s="5"/>
      <c r="AD13" s="5"/>
    </row>
    <row r="14" ht="17" customHeight="1">
      <c r="A14" s="264"/>
      <c r="B14" t="s" s="240">
        <v>497</v>
      </c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9"/>
      <c r="R14" s="79"/>
      <c r="S14" s="78"/>
      <c r="T14" s="78"/>
      <c r="U14" s="78"/>
      <c r="V14" s="241"/>
      <c r="W14" s="163"/>
      <c r="X14" s="163"/>
      <c r="Y14" s="49"/>
      <c r="Z14" s="5"/>
      <c r="AA14" s="5"/>
      <c r="AB14" s="5"/>
      <c r="AC14" s="5"/>
      <c r="AD14" s="5"/>
    </row>
    <row r="15" ht="15" customHeight="1">
      <c r="A15" s="265"/>
      <c r="B15" t="s" s="243">
        <v>498</v>
      </c>
      <c r="C15" t="s" s="266">
        <v>64</v>
      </c>
      <c r="D15" t="s" s="245">
        <v>499</v>
      </c>
      <c r="E15" s="246"/>
      <c r="F15" s="247"/>
      <c r="G15" s="248"/>
      <c r="H15" s="249"/>
      <c r="I15" s="250"/>
      <c r="J15" s="251"/>
      <c r="K15" s="252"/>
      <c r="L15" s="253"/>
      <c r="M15" s="254"/>
      <c r="N15" s="255"/>
      <c r="O15" s="256"/>
      <c r="P15" s="257"/>
      <c r="Q15" t="s" s="258">
        <v>485</v>
      </c>
      <c r="R15" t="s" s="259">
        <v>83</v>
      </c>
      <c r="S15" s="260"/>
      <c r="T15" s="261"/>
      <c r="U15" s="262">
        <v>201.6</v>
      </c>
      <c r="V15" s="262">
        <f>SUM(U15*(E15+(E15*0/100)))+SUM(U15*(F15+(F15*0/100)))+SUM(U15*(G15+(G15*0/100)))+SUM(U15*(H15+(H15*0/100)))+SUM(U15*(I15+(I15*0/100)))+SUM(U15*(J15+(J15*0/100)))+SUM(U15*(K15+(K15*0/100)))+SUM(U15*(L15+(L15*0/100)))+SUM(U15*(M15+(M15*0/100)))+SUM(U15*(N15+(N15*0/100)))+SUM(U15*(O15+(O15*0/100)))+SUM(U15*(P15+(P15*0/100)))</f>
        <v>0</v>
      </c>
      <c r="W15" s="102"/>
      <c r="X15" s="103"/>
      <c r="Y15" s="49"/>
      <c r="Z15" s="5"/>
      <c r="AA15" s="5"/>
      <c r="AB15" s="5"/>
      <c r="AC15" s="5"/>
      <c r="AD15" s="5"/>
    </row>
    <row r="16" ht="15" customHeight="1">
      <c r="A16" s="265"/>
      <c r="B16" t="s" s="243">
        <v>500</v>
      </c>
      <c r="C16" t="s" s="266">
        <v>64</v>
      </c>
      <c r="D16" t="s" s="245">
        <v>501</v>
      </c>
      <c r="E16" s="246"/>
      <c r="F16" s="247"/>
      <c r="G16" s="248"/>
      <c r="H16" s="249"/>
      <c r="I16" s="250"/>
      <c r="J16" s="251"/>
      <c r="K16" s="252"/>
      <c r="L16" s="253"/>
      <c r="M16" s="254"/>
      <c r="N16" s="255"/>
      <c r="O16" s="256"/>
      <c r="P16" s="257"/>
      <c r="Q16" t="s" s="258">
        <v>485</v>
      </c>
      <c r="R16" t="s" s="259">
        <v>83</v>
      </c>
      <c r="S16" s="260"/>
      <c r="T16" s="261"/>
      <c r="U16" s="262">
        <v>206.4</v>
      </c>
      <c r="V16" s="262">
        <f>SUM(U16*(E16+(E16*0/100)))+SUM(U16*(F16+(F16*0/100)))+SUM(U16*(G16+(G16*0/100)))+SUM(U16*(H16+(H16*0/100)))+SUM(U16*(I16+(I16*0/100)))+SUM(U16*(J16+(J16*0/100)))+SUM(U16*(K16+(K16*0/100)))+SUM(U16*(L16+(L16*0/100)))+SUM(U16*(M16+(M16*0/100)))+SUM(U16*(N16+(N16*0/100)))+SUM(U16*(O16+(O16*0/100)))+SUM(U16*(P16+(P16*0/100)))</f>
        <v>0</v>
      </c>
      <c r="W16" s="102"/>
      <c r="X16" s="103"/>
      <c r="Y16" s="49"/>
      <c r="Z16" s="5"/>
      <c r="AA16" s="5"/>
      <c r="AB16" s="5"/>
      <c r="AC16" s="5"/>
      <c r="AD16" s="5"/>
    </row>
    <row r="17" ht="15" customHeight="1">
      <c r="A17" s="265"/>
      <c r="B17" t="s" s="243">
        <v>502</v>
      </c>
      <c r="C17" t="s" s="266">
        <v>64</v>
      </c>
      <c r="D17" t="s" s="245">
        <v>503</v>
      </c>
      <c r="E17" s="246"/>
      <c r="F17" s="247"/>
      <c r="G17" s="248"/>
      <c r="H17" s="249"/>
      <c r="I17" s="250"/>
      <c r="J17" s="251"/>
      <c r="K17" s="252"/>
      <c r="L17" s="253"/>
      <c r="M17" s="254"/>
      <c r="N17" s="255"/>
      <c r="O17" s="256"/>
      <c r="P17" s="257"/>
      <c r="Q17" t="s" s="258">
        <v>485</v>
      </c>
      <c r="R17" t="s" s="259">
        <v>83</v>
      </c>
      <c r="S17" s="260"/>
      <c r="T17" s="261"/>
      <c r="U17" s="262">
        <v>213.6</v>
      </c>
      <c r="V17" s="262">
        <f>SUM(U17*(E17+(E17*0/100)))+SUM(U17*(F17+(F17*0/100)))+SUM(U17*(G17+(G17*0/100)))+SUM(U17*(H17+(H17*0/100)))+SUM(U17*(I17+(I17*0/100)))+SUM(U17*(J17+(J17*0/100)))+SUM(U17*(K17+(K17*0/100)))+SUM(U17*(L17+(L17*0/100)))+SUM(U17*(M17+(M17*0/100)))+SUM(U17*(N17+(N17*0/100)))+SUM(U17*(O17+(O17*0/100)))+SUM(U17*(P17+(P17*0/100)))</f>
        <v>0</v>
      </c>
      <c r="W17" s="102"/>
      <c r="X17" s="103"/>
      <c r="Y17" s="49"/>
      <c r="Z17" s="5"/>
      <c r="AA17" s="5"/>
      <c r="AB17" s="5"/>
      <c r="AC17" s="5"/>
      <c r="AD17" s="5"/>
    </row>
    <row r="18" ht="15" customHeight="1">
      <c r="A18" s="265"/>
      <c r="B18" t="s" s="243">
        <v>504</v>
      </c>
      <c r="C18" t="s" s="266">
        <v>64</v>
      </c>
      <c r="D18" t="s" s="245">
        <v>505</v>
      </c>
      <c r="E18" s="246"/>
      <c r="F18" s="247"/>
      <c r="G18" s="248"/>
      <c r="H18" s="249"/>
      <c r="I18" s="250"/>
      <c r="J18" s="251"/>
      <c r="K18" s="252"/>
      <c r="L18" s="253"/>
      <c r="M18" s="254"/>
      <c r="N18" s="255"/>
      <c r="O18" s="256"/>
      <c r="P18" s="257"/>
      <c r="Q18" t="s" s="258">
        <v>485</v>
      </c>
      <c r="R18" t="s" s="259">
        <v>83</v>
      </c>
      <c r="S18" s="260"/>
      <c r="T18" s="261"/>
      <c r="U18" s="262">
        <v>213.6</v>
      </c>
      <c r="V18" s="262">
        <f>SUM(U18*(E18+(E18*0/100)))+SUM(U18*(F18+(F18*0/100)))+SUM(U18*(G18+(G18*0/100)))+SUM(U18*(H18+(H18*0/100)))+SUM(U18*(I18+(I18*0/100)))+SUM(U18*(J18+(J18*0/100)))+SUM(U18*(K18+(K18*0/100)))+SUM(U18*(L18+(L18*0/100)))+SUM(U18*(M18+(M18*0/100)))+SUM(U18*(N18+(N18*0/100)))+SUM(U18*(O18+(O18*0/100)))+SUM(U18*(P18+(P18*0/100)))</f>
        <v>0</v>
      </c>
      <c r="W18" s="102"/>
      <c r="X18" s="103"/>
      <c r="Y18" s="49"/>
      <c r="Z18" s="5"/>
      <c r="AA18" s="5"/>
      <c r="AB18" s="5"/>
      <c r="AC18" s="5"/>
      <c r="AD18" s="5"/>
    </row>
    <row r="19" ht="15" customHeight="1">
      <c r="A19" s="265"/>
      <c r="B19" t="s" s="243">
        <v>506</v>
      </c>
      <c r="C19" t="s" s="266">
        <v>64</v>
      </c>
      <c r="D19" t="s" s="245">
        <v>507</v>
      </c>
      <c r="E19" s="246"/>
      <c r="F19" s="247"/>
      <c r="G19" s="248"/>
      <c r="H19" s="249"/>
      <c r="I19" s="250"/>
      <c r="J19" s="251"/>
      <c r="K19" s="252"/>
      <c r="L19" s="253"/>
      <c r="M19" s="254"/>
      <c r="N19" s="255"/>
      <c r="O19" s="256"/>
      <c r="P19" s="257"/>
      <c r="Q19" s="267"/>
      <c r="R19" t="s" s="259">
        <v>83</v>
      </c>
      <c r="S19" s="260"/>
      <c r="T19" s="261"/>
      <c r="U19" s="262">
        <v>835.2</v>
      </c>
      <c r="V19" s="262">
        <f>SUM(U19*(E19+(E19*0/100)))+SUM(U19*(F19+(F19*0/100)))+SUM(U19*(G19+(G19*0/100)))+SUM(U19*(H19+(H19*0/100)))+SUM(U19*(I19+(I19*0/100)))+SUM(U19*(J19+(J19*0/100)))+SUM(U19*(K19+(K19*0/100)))+SUM(U19*(L19+(L19*0/100)))+SUM(U19*(M19+(M19*0/100)))+SUM(U19*(N19+(N19*0/100)))+SUM(U19*(O19+(O19*0/100)))+SUM(U19*(P19+(P19*0/100)))</f>
        <v>0</v>
      </c>
      <c r="W19" s="102"/>
      <c r="X19" s="103"/>
      <c r="Y19" s="49"/>
      <c r="Z19" s="5"/>
      <c r="AA19" s="5"/>
      <c r="AB19" s="5"/>
      <c r="AC19" s="5"/>
      <c r="AD19" s="5"/>
    </row>
    <row r="20" ht="17" customHeight="1">
      <c r="A20" s="268"/>
      <c r="B20" t="s" s="240">
        <v>508</v>
      </c>
      <c r="C20" s="269"/>
      <c r="D20" s="269"/>
      <c r="E20" s="269"/>
      <c r="F20" s="269"/>
      <c r="G20" s="269"/>
      <c r="H20" s="269"/>
      <c r="I20" s="269"/>
      <c r="J20" s="269"/>
      <c r="K20" s="269"/>
      <c r="L20" s="269"/>
      <c r="M20" s="269"/>
      <c r="N20" s="269"/>
      <c r="O20" s="269"/>
      <c r="P20" s="269"/>
      <c r="Q20" s="270"/>
      <c r="R20" s="270"/>
      <c r="S20" s="269"/>
      <c r="T20" s="269"/>
      <c r="U20" s="269"/>
      <c r="V20" s="271"/>
      <c r="W20" s="163"/>
      <c r="X20" s="163"/>
      <c r="Y20" s="49"/>
      <c r="Z20" s="5"/>
      <c r="AA20" s="5"/>
      <c r="AB20" s="5"/>
      <c r="AC20" s="5"/>
      <c r="AD20" s="5"/>
    </row>
    <row r="21" ht="15" customHeight="1">
      <c r="A21" s="265"/>
      <c r="B21" t="s" s="243">
        <v>509</v>
      </c>
      <c r="C21" t="s" s="266">
        <v>64</v>
      </c>
      <c r="D21" t="s" s="245">
        <v>510</v>
      </c>
      <c r="E21" s="246"/>
      <c r="F21" s="247"/>
      <c r="G21" s="248"/>
      <c r="H21" s="249"/>
      <c r="I21" s="250"/>
      <c r="J21" s="251"/>
      <c r="K21" s="252"/>
      <c r="L21" s="253"/>
      <c r="M21" s="254"/>
      <c r="N21" s="255"/>
      <c r="O21" s="256"/>
      <c r="P21" s="257"/>
      <c r="Q21" t="s" s="258">
        <v>511</v>
      </c>
      <c r="R21" t="s" s="259">
        <v>83</v>
      </c>
      <c r="S21" s="260"/>
      <c r="T21" s="261"/>
      <c r="U21" s="262">
        <v>168</v>
      </c>
      <c r="V21" s="262">
        <f>SUM(U21*(E21+(E21*0/100)))+SUM(U21*(F21+(F21*0/100)))+SUM(U21*(G21+(G21*0/100)))+SUM(U21*(H21+(H21*0/100)))+SUM(U21*(I21+(I21*0/100)))+SUM(U21*(J21+(J21*0/100)))+SUM(U21*(K21+(K21*0/100)))+SUM(U21*(L21+(L21*0/100)))+SUM(U21*(M21+(M21*0/100)))+SUM(U21*(N21+(N21*0/100)))+SUM(U21*(O21+(O21*0/100)))+SUM(U21*(P21+(P21*0/100)))</f>
        <v>0</v>
      </c>
      <c r="W21" s="102"/>
      <c r="X21" s="103"/>
      <c r="Y21" s="49"/>
      <c r="Z21" s="5"/>
      <c r="AA21" s="5"/>
      <c r="AB21" s="5"/>
      <c r="AC21" s="5"/>
      <c r="AD21" s="5"/>
    </row>
    <row r="22" ht="15" customHeight="1">
      <c r="A22" s="265"/>
      <c r="B22" t="s" s="243">
        <v>512</v>
      </c>
      <c r="C22" t="s" s="266">
        <v>64</v>
      </c>
      <c r="D22" t="s" s="245">
        <v>513</v>
      </c>
      <c r="E22" s="246"/>
      <c r="F22" s="247"/>
      <c r="G22" s="248"/>
      <c r="H22" s="249"/>
      <c r="I22" s="250"/>
      <c r="J22" s="251"/>
      <c r="K22" s="252"/>
      <c r="L22" s="253"/>
      <c r="M22" s="254"/>
      <c r="N22" s="255"/>
      <c r="O22" s="256"/>
      <c r="P22" s="257"/>
      <c r="Q22" t="s" s="258">
        <v>485</v>
      </c>
      <c r="R22" t="s" s="259">
        <v>83</v>
      </c>
      <c r="S22" s="260"/>
      <c r="T22" s="261"/>
      <c r="U22" s="262">
        <v>213.6</v>
      </c>
      <c r="V22" s="262">
        <f>SUM(U22*(E22+(E22*0/100)))+SUM(U22*(F22+(F22*0/100)))+SUM(U22*(G22+(G22*0/100)))+SUM(U22*(H22+(H22*0/100)))+SUM(U22*(I22+(I22*0/100)))+SUM(U22*(J22+(J22*0/100)))+SUM(U22*(K22+(K22*0/100)))+SUM(U22*(L22+(L22*0/100)))+SUM(U22*(M22+(M22*0/100)))+SUM(U22*(N22+(N22*0/100)))+SUM(U22*(O22+(O22*0/100)))+SUM(U22*(P22+(P22*0/100)))</f>
        <v>0</v>
      </c>
      <c r="W22" s="102"/>
      <c r="X22" s="103"/>
      <c r="Y22" s="49"/>
      <c r="Z22" s="5"/>
      <c r="AA22" s="5"/>
      <c r="AB22" s="5"/>
      <c r="AC22" s="5"/>
      <c r="AD22" s="5"/>
    </row>
    <row r="23" ht="15" customHeight="1">
      <c r="A23" s="265"/>
      <c r="B23" t="s" s="243">
        <v>514</v>
      </c>
      <c r="C23" t="s" s="266">
        <v>64</v>
      </c>
      <c r="D23" t="s" s="245">
        <v>515</v>
      </c>
      <c r="E23" s="246"/>
      <c r="F23" s="247"/>
      <c r="G23" s="248"/>
      <c r="H23" s="249"/>
      <c r="I23" s="250"/>
      <c r="J23" s="251"/>
      <c r="K23" s="252"/>
      <c r="L23" s="253"/>
      <c r="M23" s="254"/>
      <c r="N23" s="255"/>
      <c r="O23" s="256"/>
      <c r="P23" s="257"/>
      <c r="Q23" t="s" s="258">
        <v>511</v>
      </c>
      <c r="R23" t="s" s="259">
        <v>83</v>
      </c>
      <c r="S23" s="260"/>
      <c r="T23" s="261"/>
      <c r="U23" s="262">
        <v>189.6</v>
      </c>
      <c r="V23" s="262">
        <f>SUM(U23*(E23+(E23*0/100)))+SUM(U23*(F23+(F23*0/100)))+SUM(U23*(G23+(G23*0/100)))+SUM(U23*(H23+(H23*0/100)))+SUM(U23*(I23+(I23*0/100)))+SUM(U23*(J23+(J23*0/100)))+SUM(U23*(K23+(K23*0/100)))+SUM(U23*(L23+(L23*0/100)))+SUM(U23*(M23+(M23*0/100)))+SUM(U23*(N23+(N23*0/100)))+SUM(U23*(O23+(O23*0/100)))+SUM(U23*(P23+(P23*0/100)))</f>
        <v>0</v>
      </c>
      <c r="W23" s="102"/>
      <c r="X23" s="103"/>
      <c r="Y23" s="49"/>
      <c r="Z23" s="5"/>
      <c r="AA23" s="5"/>
      <c r="AB23" s="5"/>
      <c r="AC23" s="5"/>
      <c r="AD23" s="5"/>
    </row>
    <row r="24" ht="15" customHeight="1">
      <c r="A24" s="265"/>
      <c r="B24" t="s" s="243">
        <v>516</v>
      </c>
      <c r="C24" t="s" s="266">
        <v>64</v>
      </c>
      <c r="D24" t="s" s="245">
        <v>517</v>
      </c>
      <c r="E24" s="246"/>
      <c r="F24" s="247"/>
      <c r="G24" s="248"/>
      <c r="H24" s="249"/>
      <c r="I24" s="250"/>
      <c r="J24" s="251"/>
      <c r="K24" s="252"/>
      <c r="L24" s="253"/>
      <c r="M24" s="254"/>
      <c r="N24" s="255"/>
      <c r="O24" s="256"/>
      <c r="P24" s="257"/>
      <c r="Q24" t="s" s="258">
        <v>511</v>
      </c>
      <c r="R24" t="s" s="259">
        <v>83</v>
      </c>
      <c r="S24" s="260"/>
      <c r="T24" s="261"/>
      <c r="U24" s="262">
        <v>201.6</v>
      </c>
      <c r="V24" s="262">
        <f>SUM(U24*(E24+(E24*0/100)))+SUM(U24*(F24+(F24*0/100)))+SUM(U24*(G24+(G24*0/100)))+SUM(U24*(H24+(H24*0/100)))+SUM(U24*(I24+(I24*0/100)))+SUM(U24*(J24+(J24*0/100)))+SUM(U24*(K24+(K24*0/100)))+SUM(U24*(L24+(L24*0/100)))+SUM(U24*(M24+(M24*0/100)))+SUM(U24*(N24+(N24*0/100)))+SUM(U24*(O24+(O24*0/100)))+SUM(U24*(P24+(P24*0/100)))</f>
        <v>0</v>
      </c>
      <c r="W24" s="102"/>
      <c r="X24" s="103"/>
      <c r="Y24" s="49"/>
      <c r="Z24" s="5"/>
      <c r="AA24" s="5"/>
      <c r="AB24" s="5"/>
      <c r="AC24" s="5"/>
      <c r="AD24" s="5"/>
    </row>
    <row r="25" ht="15" customHeight="1">
      <c r="A25" s="265"/>
      <c r="B25" t="s" s="243">
        <v>518</v>
      </c>
      <c r="C25" t="s" s="266">
        <v>64</v>
      </c>
      <c r="D25" t="s" s="245">
        <v>519</v>
      </c>
      <c r="E25" s="246"/>
      <c r="F25" s="247"/>
      <c r="G25" s="248"/>
      <c r="H25" s="249"/>
      <c r="I25" s="250"/>
      <c r="J25" s="251"/>
      <c r="K25" s="252"/>
      <c r="L25" s="253"/>
      <c r="M25" s="254"/>
      <c r="N25" s="255"/>
      <c r="O25" s="256"/>
      <c r="P25" s="257"/>
      <c r="Q25" t="s" s="258">
        <v>485</v>
      </c>
      <c r="R25" t="s" s="259">
        <v>83</v>
      </c>
      <c r="S25" s="260"/>
      <c r="T25" s="261"/>
      <c r="U25" s="262">
        <v>220.8</v>
      </c>
      <c r="V25" s="262">
        <f>SUM(U25*(E25+(E25*0/100)))+SUM(U25*(F25+(F25*0/100)))+SUM(U25*(G25+(G25*0/100)))+SUM(U25*(H25+(H25*0/100)))+SUM(U25*(I25+(I25*0/100)))+SUM(U25*(J25+(J25*0/100)))+SUM(U25*(K25+(K25*0/100)))+SUM(U25*(L25+(L25*0/100)))+SUM(U25*(M25+(M25*0/100)))+SUM(U25*(N25+(N25*0/100)))+SUM(U25*(O25+(O25*0/100)))+SUM(U25*(P25+(P25*0/100)))</f>
        <v>0</v>
      </c>
      <c r="W25" s="102"/>
      <c r="X25" s="103"/>
      <c r="Y25" s="49"/>
      <c r="Z25" s="5"/>
      <c r="AA25" s="5"/>
      <c r="AB25" s="5"/>
      <c r="AC25" s="5"/>
      <c r="AD25" s="5"/>
    </row>
    <row r="26" ht="15" customHeight="1">
      <c r="A26" s="265"/>
      <c r="B26" t="s" s="243">
        <v>520</v>
      </c>
      <c r="C26" t="s" s="266">
        <v>64</v>
      </c>
      <c r="D26" t="s" s="245">
        <v>521</v>
      </c>
      <c r="E26" s="246"/>
      <c r="F26" s="247"/>
      <c r="G26" s="248"/>
      <c r="H26" s="249"/>
      <c r="I26" s="250"/>
      <c r="J26" s="251"/>
      <c r="K26" s="252"/>
      <c r="L26" s="253"/>
      <c r="M26" s="254"/>
      <c r="N26" s="255"/>
      <c r="O26" s="256"/>
      <c r="P26" s="257"/>
      <c r="Q26" s="267"/>
      <c r="R26" t="s" s="259">
        <v>83</v>
      </c>
      <c r="S26" s="260"/>
      <c r="T26" s="261"/>
      <c r="U26" s="262">
        <v>993.6</v>
      </c>
      <c r="V26" s="262">
        <f>SUM(U26*(E26+(E26*0/100)))+SUM(U26*(F26+(F26*0/100)))+SUM(U26*(G26+(G26*0/100)))+SUM(U26*(H26+(H26*0/100)))+SUM(U26*(I26+(I26*0/100)))+SUM(U26*(J26+(J26*0/100)))+SUM(U26*(K26+(K26*0/100)))+SUM(U26*(L26+(L26*0/100)))+SUM(U26*(M26+(M26*0/100)))+SUM(U26*(N26+(N26*0/100)))+SUM(U26*(O26+(O26*0/100)))+SUM(U26*(P26+(P26*0/100)))</f>
        <v>0</v>
      </c>
      <c r="W26" s="102"/>
      <c r="X26" s="103"/>
      <c r="Y26" s="49"/>
      <c r="Z26" s="5"/>
      <c r="AA26" s="5"/>
      <c r="AB26" s="5"/>
      <c r="AC26" s="5"/>
      <c r="AD26" s="5"/>
    </row>
    <row r="27" ht="17" customHeight="1">
      <c r="A27" s="268"/>
      <c r="B27" t="s" s="240">
        <v>522</v>
      </c>
      <c r="C27" s="269"/>
      <c r="D27" s="269"/>
      <c r="E27" s="269"/>
      <c r="F27" s="269"/>
      <c r="G27" s="269"/>
      <c r="H27" s="269"/>
      <c r="I27" s="269"/>
      <c r="J27" s="269"/>
      <c r="K27" s="269"/>
      <c r="L27" s="269"/>
      <c r="M27" s="269"/>
      <c r="N27" s="269"/>
      <c r="O27" s="269"/>
      <c r="P27" s="269"/>
      <c r="Q27" s="270"/>
      <c r="R27" s="270"/>
      <c r="S27" s="269"/>
      <c r="T27" s="269"/>
      <c r="U27" s="269"/>
      <c r="V27" s="271"/>
      <c r="W27" s="163"/>
      <c r="X27" s="163"/>
      <c r="Y27" s="49"/>
      <c r="Z27" s="5"/>
      <c r="AA27" s="5"/>
      <c r="AB27" s="5"/>
      <c r="AC27" s="5"/>
      <c r="AD27" s="5"/>
    </row>
    <row r="28" ht="15" customHeight="1">
      <c r="A28" s="265"/>
      <c r="B28" t="s" s="243">
        <v>523</v>
      </c>
      <c r="C28" t="s" s="266">
        <v>64</v>
      </c>
      <c r="D28" t="s" s="245">
        <v>524</v>
      </c>
      <c r="E28" s="246"/>
      <c r="F28" s="247"/>
      <c r="G28" s="248"/>
      <c r="H28" s="249"/>
      <c r="I28" s="250"/>
      <c r="J28" s="251"/>
      <c r="K28" s="252"/>
      <c r="L28" s="253"/>
      <c r="M28" s="254"/>
      <c r="N28" s="255"/>
      <c r="O28" s="256"/>
      <c r="P28" s="257"/>
      <c r="Q28" t="s" s="258">
        <v>511</v>
      </c>
      <c r="R28" t="s" s="259">
        <v>83</v>
      </c>
      <c r="S28" s="260"/>
      <c r="T28" s="261"/>
      <c r="U28" s="262">
        <v>146.4</v>
      </c>
      <c r="V28" s="262">
        <f>SUM(U28*(E28+(E28*0/100)))+SUM(U28*(F28+(F28*0/100)))+SUM(U28*(G28+(G28*0/100)))+SUM(U28*(H28+(H28*0/100)))+SUM(U28*(I28+(I28*0/100)))+SUM(U28*(J28+(J28*0/100)))+SUM(U28*(K28+(K28*0/100)))+SUM(U28*(L28+(L28*0/100)))+SUM(U28*(M28+(M28*0/100)))+SUM(U28*(N28+(N28*0/100)))+SUM(U28*(O28+(O28*0/100)))+SUM(U28*(P28+(P28*0/100)))</f>
        <v>0</v>
      </c>
      <c r="W28" s="102"/>
      <c r="X28" s="103"/>
      <c r="Y28" s="49"/>
      <c r="Z28" s="5"/>
      <c r="AA28" s="5"/>
      <c r="AB28" s="5"/>
      <c r="AC28" s="5"/>
      <c r="AD28" s="5"/>
    </row>
    <row r="29" ht="15" customHeight="1">
      <c r="A29" s="265"/>
      <c r="B29" t="s" s="243">
        <v>525</v>
      </c>
      <c r="C29" t="s" s="266">
        <v>64</v>
      </c>
      <c r="D29" t="s" s="245">
        <v>526</v>
      </c>
      <c r="E29" s="246"/>
      <c r="F29" s="247"/>
      <c r="G29" s="248"/>
      <c r="H29" s="249"/>
      <c r="I29" s="250"/>
      <c r="J29" s="251"/>
      <c r="K29" s="252"/>
      <c r="L29" s="253"/>
      <c r="M29" s="254"/>
      <c r="N29" s="255"/>
      <c r="O29" s="256"/>
      <c r="P29" s="257"/>
      <c r="Q29" t="s" s="258">
        <v>511</v>
      </c>
      <c r="R29" t="s" s="259">
        <v>83</v>
      </c>
      <c r="S29" s="260"/>
      <c r="T29" s="261"/>
      <c r="U29" s="262">
        <v>172.8</v>
      </c>
      <c r="V29" s="262">
        <f>SUM(U29*(E29+(E29*0/100)))+SUM(U29*(F29+(F29*0/100)))+SUM(U29*(G29+(G29*0/100)))+SUM(U29*(H29+(H29*0/100)))+SUM(U29*(I29+(I29*0/100)))+SUM(U29*(J29+(J29*0/100)))+SUM(U29*(K29+(K29*0/100)))+SUM(U29*(L29+(L29*0/100)))+SUM(U29*(M29+(M29*0/100)))+SUM(U29*(N29+(N29*0/100)))+SUM(U29*(O29+(O29*0/100)))+SUM(U29*(P29+(P29*0/100)))</f>
        <v>0</v>
      </c>
      <c r="W29" s="102"/>
      <c r="X29" s="103"/>
      <c r="Y29" s="49"/>
      <c r="Z29" s="5"/>
      <c r="AA29" s="5"/>
      <c r="AB29" s="5"/>
      <c r="AC29" s="5"/>
      <c r="AD29" s="5"/>
    </row>
    <row r="30" ht="15" customHeight="1">
      <c r="A30" s="265"/>
      <c r="B30" t="s" s="243">
        <v>527</v>
      </c>
      <c r="C30" t="s" s="266">
        <v>64</v>
      </c>
      <c r="D30" t="s" s="245">
        <v>528</v>
      </c>
      <c r="E30" s="246"/>
      <c r="F30" s="247"/>
      <c r="G30" s="248"/>
      <c r="H30" s="249"/>
      <c r="I30" s="250"/>
      <c r="J30" s="251"/>
      <c r="K30" s="252"/>
      <c r="L30" s="253"/>
      <c r="M30" s="254"/>
      <c r="N30" s="255"/>
      <c r="O30" s="256"/>
      <c r="P30" s="257"/>
      <c r="Q30" t="s" s="258">
        <v>511</v>
      </c>
      <c r="R30" t="s" s="259">
        <v>83</v>
      </c>
      <c r="S30" s="260"/>
      <c r="T30" s="261"/>
      <c r="U30" s="262">
        <v>172.8</v>
      </c>
      <c r="V30" s="262">
        <f>SUM(U30*(E30+(E30*0/100)))+SUM(U30*(F30+(F30*0/100)))+SUM(U30*(G30+(G30*0/100)))+SUM(U30*(H30+(H30*0/100)))+SUM(U30*(I30+(I30*0/100)))+SUM(U30*(J30+(J30*0/100)))+SUM(U30*(K30+(K30*0/100)))+SUM(U30*(L30+(L30*0/100)))+SUM(U30*(M30+(M30*0/100)))+SUM(U30*(N30+(N30*0/100)))+SUM(U30*(O30+(O30*0/100)))+SUM(U30*(P30+(P30*0/100)))</f>
        <v>0</v>
      </c>
      <c r="W30" s="102"/>
      <c r="X30" s="103"/>
      <c r="Y30" s="49"/>
      <c r="Z30" s="5"/>
      <c r="AA30" s="5"/>
      <c r="AB30" s="5"/>
      <c r="AC30" s="5"/>
      <c r="AD30" s="5"/>
    </row>
    <row r="31" ht="15" customHeight="1">
      <c r="A31" s="265"/>
      <c r="B31" t="s" s="243">
        <v>529</v>
      </c>
      <c r="C31" t="s" s="266">
        <v>64</v>
      </c>
      <c r="D31" t="s" s="245">
        <v>530</v>
      </c>
      <c r="E31" s="246"/>
      <c r="F31" s="247"/>
      <c r="G31" s="248"/>
      <c r="H31" s="249"/>
      <c r="I31" s="250"/>
      <c r="J31" s="251"/>
      <c r="K31" s="252"/>
      <c r="L31" s="253"/>
      <c r="M31" s="254"/>
      <c r="N31" s="255"/>
      <c r="O31" s="256"/>
      <c r="P31" s="257"/>
      <c r="Q31" t="s" s="258">
        <v>485</v>
      </c>
      <c r="R31" t="s" s="259">
        <v>83</v>
      </c>
      <c r="S31" s="260"/>
      <c r="T31" s="261"/>
      <c r="U31" s="262">
        <v>175.2</v>
      </c>
      <c r="V31" s="262">
        <f>SUM(U31*(E31+(E31*0/100)))+SUM(U31*(F31+(F31*0/100)))+SUM(U31*(G31+(G31*0/100)))+SUM(U31*(H31+(H31*0/100)))+SUM(U31*(I31+(I31*0/100)))+SUM(U31*(J31+(J31*0/100)))+SUM(U31*(K31+(K31*0/100)))+SUM(U31*(L31+(L31*0/100)))+SUM(U31*(M31+(M31*0/100)))+SUM(U31*(N31+(N31*0/100)))+SUM(U31*(O31+(O31*0/100)))+SUM(U31*(P31+(P31*0/100)))</f>
        <v>0</v>
      </c>
      <c r="W31" s="102"/>
      <c r="X31" s="103"/>
      <c r="Y31" s="49"/>
      <c r="Z31" s="5"/>
      <c r="AA31" s="5"/>
      <c r="AB31" s="5"/>
      <c r="AC31" s="5"/>
      <c r="AD31" s="5"/>
    </row>
    <row r="32" ht="15" customHeight="1">
      <c r="A32" s="272"/>
      <c r="B32" t="s" s="273">
        <v>531</v>
      </c>
      <c r="C32" t="s" s="266">
        <v>64</v>
      </c>
      <c r="D32" t="s" s="245">
        <v>532</v>
      </c>
      <c r="E32" s="246"/>
      <c r="F32" s="247"/>
      <c r="G32" s="248"/>
      <c r="H32" s="249"/>
      <c r="I32" s="250"/>
      <c r="J32" s="251"/>
      <c r="K32" s="252"/>
      <c r="L32" s="253"/>
      <c r="M32" s="254"/>
      <c r="N32" s="255"/>
      <c r="O32" s="256"/>
      <c r="P32" s="257"/>
      <c r="Q32" t="s" s="258">
        <v>511</v>
      </c>
      <c r="R32" t="s" s="259">
        <v>83</v>
      </c>
      <c r="S32" s="260"/>
      <c r="T32" s="261"/>
      <c r="U32" s="262">
        <v>201.6</v>
      </c>
      <c r="V32" s="262">
        <f>SUM(U32*(E32+(E32*0/100)))+SUM(U32*(F32+(F32*0/100)))+SUM(U32*(G32+(G32*0/100)))+SUM(U32*(H32+(H32*0/100)))+SUM(U32*(I32+(I32*0/100)))+SUM(U32*(J32+(J32*0/100)))+SUM(U32*(K32+(K32*0/100)))+SUM(U32*(L32+(L32*0/100)))+SUM(U32*(M32+(M32*0/100)))+SUM(U32*(N32+(N32*0/100)))+SUM(U32*(O32+(O32*0/100)))+SUM(U32*(P32+(P32*0/100)))</f>
        <v>0</v>
      </c>
      <c r="W32" s="274"/>
      <c r="X32" s="275"/>
      <c r="Y32" s="49"/>
      <c r="Z32" s="5"/>
      <c r="AA32" s="5"/>
      <c r="AB32" s="5"/>
      <c r="AC32" s="5"/>
      <c r="AD32" s="5"/>
    </row>
    <row r="33" ht="15" customHeight="1">
      <c r="A33" s="272"/>
      <c r="B33" t="s" s="273">
        <v>533</v>
      </c>
      <c r="C33" t="s" s="266">
        <v>64</v>
      </c>
      <c r="D33" t="s" s="245">
        <v>534</v>
      </c>
      <c r="E33" s="246"/>
      <c r="F33" s="247"/>
      <c r="G33" s="248"/>
      <c r="H33" s="249"/>
      <c r="I33" s="250"/>
      <c r="J33" s="251"/>
      <c r="K33" s="252"/>
      <c r="L33" s="253"/>
      <c r="M33" s="254"/>
      <c r="N33" s="255"/>
      <c r="O33" s="256"/>
      <c r="P33" s="257"/>
      <c r="Q33" t="s" s="258">
        <v>485</v>
      </c>
      <c r="R33" t="s" s="259">
        <v>83</v>
      </c>
      <c r="S33" s="260"/>
      <c r="T33" s="261"/>
      <c r="U33" s="262">
        <v>201.6</v>
      </c>
      <c r="V33" s="262">
        <f>SUM(U33*(E33+(E33*0/100)))+SUM(U33*(F33+(F33*0/100)))+SUM(U33*(G33+(G33*0/100)))+SUM(U33*(H33+(H33*0/100)))+SUM(U33*(I33+(I33*0/100)))+SUM(U33*(J33+(J33*0/100)))+SUM(U33*(K33+(K33*0/100)))+SUM(U33*(L33+(L33*0/100)))+SUM(U33*(M33+(M33*0/100)))+SUM(U33*(N33+(N33*0/100)))+SUM(U33*(O33+(O33*0/100)))+SUM(U33*(P33+(P33*0/100)))</f>
        <v>0</v>
      </c>
      <c r="W33" s="276"/>
      <c r="X33" s="277"/>
      <c r="Y33" s="49"/>
      <c r="Z33" s="5"/>
      <c r="AA33" s="5"/>
      <c r="AB33" s="5"/>
      <c r="AC33" s="5"/>
      <c r="AD33" s="5"/>
    </row>
    <row r="34" ht="15" customHeight="1">
      <c r="A34" s="272"/>
      <c r="B34" t="s" s="273">
        <v>535</v>
      </c>
      <c r="C34" t="s" s="266">
        <v>64</v>
      </c>
      <c r="D34" t="s" s="245">
        <v>536</v>
      </c>
      <c r="E34" s="246"/>
      <c r="F34" s="247"/>
      <c r="G34" s="248"/>
      <c r="H34" s="249"/>
      <c r="I34" s="250"/>
      <c r="J34" s="251"/>
      <c r="K34" s="252"/>
      <c r="L34" s="253"/>
      <c r="M34" s="254"/>
      <c r="N34" s="255"/>
      <c r="O34" s="256"/>
      <c r="P34" s="257"/>
      <c r="Q34" s="267"/>
      <c r="R34" t="s" s="259">
        <v>83</v>
      </c>
      <c r="S34" s="260"/>
      <c r="T34" s="261"/>
      <c r="U34" s="262">
        <v>1070.4</v>
      </c>
      <c r="V34" s="262">
        <f>SUM(U34*(E34+(E34*0/100)))+SUM(U34*(F34+(F34*0/100)))+SUM(U34*(G34+(G34*0/100)))+SUM(U34*(H34+(H34*0/100)))+SUM(U34*(I34+(I34*0/100)))+SUM(U34*(J34+(J34*0/100)))+SUM(U34*(K34+(K34*0/100)))+SUM(U34*(L34+(L34*0/100)))+SUM(U34*(M34+(M34*0/100)))+SUM(U34*(N34+(N34*0/100)))+SUM(U34*(O34+(O34*0/100)))+SUM(U34*(P34+(P34*0/100)))</f>
        <v>0</v>
      </c>
      <c r="W34" s="276"/>
      <c r="X34" s="277"/>
      <c r="Y34" s="49"/>
      <c r="Z34" s="5"/>
      <c r="AA34" s="5"/>
      <c r="AB34" s="5"/>
      <c r="AC34" s="5"/>
      <c r="AD34" s="5"/>
    </row>
    <row r="35" ht="14" customHeight="1">
      <c r="A35" s="278"/>
      <c r="B35" s="279"/>
      <c r="C35" s="280"/>
      <c r="D35" s="281"/>
      <c r="E35" s="282"/>
      <c r="F35" s="282"/>
      <c r="G35" s="282"/>
      <c r="H35" s="282"/>
      <c r="I35" s="282"/>
      <c r="J35" s="282"/>
      <c r="K35" s="282"/>
      <c r="L35" s="282"/>
      <c r="M35" s="282"/>
      <c r="N35" s="282"/>
      <c r="O35" s="282"/>
      <c r="P35" s="282"/>
      <c r="Q35" s="283"/>
      <c r="R35" s="283"/>
      <c r="S35" s="284"/>
      <c r="T35" s="285"/>
      <c r="U35" s="286"/>
      <c r="V35" s="286"/>
      <c r="W35" s="287"/>
      <c r="X35" s="223"/>
      <c r="Y35" s="5"/>
      <c r="Z35" s="5"/>
      <c r="AA35" s="5"/>
      <c r="AB35" s="5"/>
      <c r="AC35" s="5"/>
      <c r="AD35" s="5"/>
    </row>
    <row r="36" ht="23" customHeight="1">
      <c r="A36" s="50"/>
      <c r="B36" t="s" s="288">
        <v>537</v>
      </c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2"/>
      <c r="R36" s="72"/>
      <c r="S36" s="71"/>
      <c r="T36" s="71"/>
      <c r="U36" s="71"/>
      <c r="V36" s="289"/>
      <c r="W36" s="277"/>
      <c r="X36" s="277"/>
      <c r="Y36" s="49"/>
      <c r="Z36" s="5"/>
      <c r="AA36" s="5"/>
      <c r="AB36" s="5"/>
      <c r="AC36" s="5"/>
      <c r="AD36" s="5"/>
    </row>
    <row r="37" ht="23" customHeight="1">
      <c r="A37" s="50"/>
      <c r="B37" t="s" s="240">
        <v>538</v>
      </c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9"/>
      <c r="R37" s="79"/>
      <c r="S37" s="78"/>
      <c r="T37" s="78"/>
      <c r="U37" s="78"/>
      <c r="V37" s="241"/>
      <c r="W37" s="277"/>
      <c r="X37" s="277"/>
      <c r="Y37" s="49"/>
      <c r="Z37" s="5"/>
      <c r="AA37" s="5"/>
      <c r="AB37" s="5"/>
      <c r="AC37" s="5"/>
      <c r="AD37" s="5"/>
    </row>
    <row r="38" ht="15" customHeight="1">
      <c r="A38" s="265"/>
      <c r="B38" t="s" s="243">
        <v>498</v>
      </c>
      <c r="C38" t="s" s="266">
        <v>64</v>
      </c>
      <c r="D38" t="s" s="245">
        <v>499</v>
      </c>
      <c r="E38" s="246"/>
      <c r="F38" s="247"/>
      <c r="G38" s="248"/>
      <c r="H38" s="249"/>
      <c r="I38" s="290"/>
      <c r="J38" s="251"/>
      <c r="K38" s="252"/>
      <c r="L38" s="253"/>
      <c r="M38" s="254"/>
      <c r="N38" s="255"/>
      <c r="O38" s="291"/>
      <c r="P38" s="257"/>
      <c r="Q38" t="s" s="258">
        <v>485</v>
      </c>
      <c r="R38" t="s" s="259">
        <v>83</v>
      </c>
      <c r="S38" s="260"/>
      <c r="T38" s="261"/>
      <c r="U38" s="262">
        <v>308.615384615385</v>
      </c>
      <c r="V38" s="262">
        <f>SUM(U38*(E38+(E38*0/100)))+SUM(U38*(F38+(F38*0/100)))+SUM(U38*(G38+(G38*0/100)))+SUM(U38*(H38+(H38*0/100)))+SUM(U38*(I38+(I38*0/100)))+SUM(U38*(J38+(J38*0/100)))+SUM(U38*(K38+(K38*0/100)))+SUM(U38*(L38+(L38*0/100)))+SUM(U38*(M38+(M38*0/100)))+SUM(U38*(N38+(N38*0/100)))+SUM(U38*(O38+(O38*0/100)))+SUM(U38*(P38+(P38*0/100)))</f>
        <v>0</v>
      </c>
      <c r="W38" s="277"/>
      <c r="X38" s="277"/>
      <c r="Y38" s="49"/>
      <c r="Z38" s="5"/>
      <c r="AA38" s="5"/>
      <c r="AB38" s="5"/>
      <c r="AC38" s="5"/>
      <c r="AD38" s="5"/>
    </row>
    <row r="39" ht="15" customHeight="1">
      <c r="A39" s="265"/>
      <c r="B39" t="s" s="243">
        <v>500</v>
      </c>
      <c r="C39" t="s" s="266">
        <v>64</v>
      </c>
      <c r="D39" t="s" s="245">
        <v>501</v>
      </c>
      <c r="E39" s="246"/>
      <c r="F39" s="247"/>
      <c r="G39" s="248"/>
      <c r="H39" s="249"/>
      <c r="I39" s="290"/>
      <c r="J39" s="251"/>
      <c r="K39" s="252"/>
      <c r="L39" s="253"/>
      <c r="M39" s="254"/>
      <c r="N39" s="255"/>
      <c r="O39" s="291"/>
      <c r="P39" s="257"/>
      <c r="Q39" t="s" s="258">
        <v>485</v>
      </c>
      <c r="R39" t="s" s="259">
        <v>83</v>
      </c>
      <c r="S39" s="260"/>
      <c r="T39" s="261"/>
      <c r="U39" s="262">
        <v>313.846153846154</v>
      </c>
      <c r="V39" s="262">
        <f>SUM(U39*(E39+(E39*0/100)))+SUM(U39*(F39+(F39*0/100)))+SUM(U39*(G39+(G39*0/100)))+SUM(U39*(H39+(H39*0/100)))+SUM(U39*(I39+(I39*0/100)))+SUM(U39*(J39+(J39*0/100)))+SUM(U39*(K39+(K39*0/100)))+SUM(U39*(L39+(L39*0/100)))+SUM(U39*(M39+(M39*0/100)))+SUM(U39*(N39+(N39*0/100)))+SUM(U39*(O39+(O39*0/100)))+SUM(U39*(P39+(P39*0/100)))</f>
        <v>0</v>
      </c>
      <c r="W39" s="277"/>
      <c r="X39" s="277"/>
      <c r="Y39" s="49"/>
      <c r="Z39" s="5"/>
      <c r="AA39" s="5"/>
      <c r="AB39" s="5"/>
      <c r="AC39" s="5"/>
      <c r="AD39" s="5"/>
    </row>
    <row r="40" ht="15" customHeight="1">
      <c r="A40" s="265"/>
      <c r="B40" t="s" s="243">
        <v>502</v>
      </c>
      <c r="C40" t="s" s="266">
        <v>64</v>
      </c>
      <c r="D40" t="s" s="245">
        <v>503</v>
      </c>
      <c r="E40" s="246"/>
      <c r="F40" s="247"/>
      <c r="G40" s="248"/>
      <c r="H40" s="249"/>
      <c r="I40" s="290"/>
      <c r="J40" s="251"/>
      <c r="K40" s="252"/>
      <c r="L40" s="253"/>
      <c r="M40" s="254"/>
      <c r="N40" s="255"/>
      <c r="O40" s="291"/>
      <c r="P40" s="257"/>
      <c r="Q40" t="s" s="258">
        <v>485</v>
      </c>
      <c r="R40" t="s" s="259">
        <v>83</v>
      </c>
      <c r="S40" s="260"/>
      <c r="T40" s="261"/>
      <c r="U40" s="262">
        <v>326.923076923077</v>
      </c>
      <c r="V40" s="262">
        <f>SUM(U40*(E40+(E40*0/100)))+SUM(U40*(F40+(F40*0/100)))+SUM(U40*(G40+(G40*0/100)))+SUM(U40*(H40+(H40*0/100)))+SUM(U40*(I40+(I40*0/100)))+SUM(U40*(J40+(J40*0/100)))+SUM(U40*(K40+(K40*0/100)))+SUM(U40*(L40+(L40*0/100)))+SUM(U40*(M40+(M40*0/100)))+SUM(U40*(N40+(N40*0/100)))+SUM(U40*(O40+(O40*0/100)))+SUM(U40*(P40+(P40*0/100)))</f>
        <v>0</v>
      </c>
      <c r="W40" s="277"/>
      <c r="X40" s="277"/>
      <c r="Y40" s="49"/>
      <c r="Z40" s="5"/>
      <c r="AA40" s="5"/>
      <c r="AB40" s="5"/>
      <c r="AC40" s="5"/>
      <c r="AD40" s="5"/>
    </row>
    <row r="41" ht="15" customHeight="1">
      <c r="A41" s="265"/>
      <c r="B41" t="s" s="243">
        <v>504</v>
      </c>
      <c r="C41" t="s" s="266">
        <v>64</v>
      </c>
      <c r="D41" t="s" s="245">
        <v>505</v>
      </c>
      <c r="E41" s="246"/>
      <c r="F41" s="247"/>
      <c r="G41" s="248"/>
      <c r="H41" s="249"/>
      <c r="I41" s="290"/>
      <c r="J41" s="251"/>
      <c r="K41" s="252"/>
      <c r="L41" s="253"/>
      <c r="M41" s="254"/>
      <c r="N41" s="255"/>
      <c r="O41" s="291"/>
      <c r="P41" s="257"/>
      <c r="Q41" t="s" s="258">
        <v>485</v>
      </c>
      <c r="R41" t="s" s="259">
        <v>83</v>
      </c>
      <c r="S41" s="260"/>
      <c r="T41" s="261"/>
      <c r="U41" s="262">
        <v>326.923076923077</v>
      </c>
      <c r="V41" s="262">
        <f>SUM(U41*(E41+(E41*0/100)))+SUM(U41*(F41+(F41*0/100)))+SUM(U41*(G41+(G41*0/100)))+SUM(U41*(H41+(H41*0/100)))+SUM(U41*(I41+(I41*0/100)))+SUM(U41*(J41+(J41*0/100)))+SUM(U41*(K41+(K41*0/100)))+SUM(U41*(L41+(L41*0/100)))+SUM(U41*(M41+(M41*0/100)))+SUM(U41*(N41+(N41*0/100)))+SUM(U41*(O41+(O41*0/100)))+SUM(U41*(P41+(P41*0/100)))</f>
        <v>0</v>
      </c>
      <c r="W41" s="277"/>
      <c r="X41" s="277"/>
      <c r="Y41" s="49"/>
      <c r="Z41" s="5"/>
      <c r="AA41" s="5"/>
      <c r="AB41" s="5"/>
      <c r="AC41" s="5"/>
      <c r="AD41" s="5"/>
    </row>
    <row r="42" ht="15" customHeight="1">
      <c r="A42" s="265"/>
      <c r="B42" t="s" s="243">
        <v>506</v>
      </c>
      <c r="C42" t="s" s="266">
        <v>64</v>
      </c>
      <c r="D42" t="s" s="245">
        <v>507</v>
      </c>
      <c r="E42" s="246"/>
      <c r="F42" s="247"/>
      <c r="G42" s="248"/>
      <c r="H42" s="249"/>
      <c r="I42" s="290"/>
      <c r="J42" s="251"/>
      <c r="K42" s="252"/>
      <c r="L42" s="253"/>
      <c r="M42" s="254"/>
      <c r="N42" s="255"/>
      <c r="O42" s="291"/>
      <c r="P42" s="257"/>
      <c r="Q42" s="267"/>
      <c r="R42" t="s" s="259">
        <v>83</v>
      </c>
      <c r="S42" s="260"/>
      <c r="T42" s="261"/>
      <c r="U42" s="262">
        <v>1276.307692307690</v>
      </c>
      <c r="V42" s="262">
        <f>SUM(U42*(E42+(E42*0/100)))+SUM(U42*(F42+(F42*0/100)))+SUM(U42*(G42+(G42*0/100)))+SUM(U42*(H42+(H42*0/100)))+SUM(U42*(I42+(I42*0/100)))+SUM(U42*(J42+(J42*0/100)))+SUM(U42*(K42+(K42*0/100)))+SUM(U42*(L42+(L42*0/100)))+SUM(U42*(M42+(M42*0/100)))+SUM(U42*(N42+(N42*0/100)))+SUM(U42*(O42+(O42*0/100)))+SUM(U42*(P42+(P42*0/100)))</f>
        <v>0</v>
      </c>
      <c r="W42" s="277"/>
      <c r="X42" s="277"/>
      <c r="Y42" s="49"/>
      <c r="Z42" s="5"/>
      <c r="AA42" s="5"/>
      <c r="AB42" s="5"/>
      <c r="AC42" s="5"/>
      <c r="AD42" s="5"/>
    </row>
    <row r="43" ht="24" customHeight="1">
      <c r="A43" s="268"/>
      <c r="B43" t="s" s="240">
        <v>539</v>
      </c>
      <c r="C43" s="269"/>
      <c r="D43" s="269"/>
      <c r="E43" s="269"/>
      <c r="F43" s="269"/>
      <c r="G43" s="269"/>
      <c r="H43" s="269"/>
      <c r="I43" s="269"/>
      <c r="J43" s="269"/>
      <c r="K43" s="269"/>
      <c r="L43" s="269"/>
      <c r="M43" s="269"/>
      <c r="N43" s="269"/>
      <c r="O43" s="269"/>
      <c r="P43" s="269"/>
      <c r="Q43" s="270"/>
      <c r="R43" s="270"/>
      <c r="S43" s="269"/>
      <c r="T43" s="269"/>
      <c r="U43" s="269"/>
      <c r="V43" s="271"/>
      <c r="W43" s="277"/>
      <c r="X43" s="277"/>
      <c r="Y43" s="49"/>
      <c r="Z43" s="5"/>
      <c r="AA43" s="5"/>
      <c r="AB43" s="5"/>
      <c r="AC43" s="5"/>
      <c r="AD43" s="5"/>
    </row>
    <row r="44" ht="15" customHeight="1">
      <c r="A44" s="265"/>
      <c r="B44" t="s" s="243">
        <v>509</v>
      </c>
      <c r="C44" t="s" s="266">
        <v>64</v>
      </c>
      <c r="D44" t="s" s="245">
        <v>510</v>
      </c>
      <c r="E44" s="246"/>
      <c r="F44" s="247"/>
      <c r="G44" s="248"/>
      <c r="H44" s="249"/>
      <c r="I44" s="290"/>
      <c r="J44" s="251"/>
      <c r="K44" s="252"/>
      <c r="L44" s="253"/>
      <c r="M44" s="254"/>
      <c r="N44" s="255"/>
      <c r="O44" s="291"/>
      <c r="P44" s="257"/>
      <c r="Q44" t="s" s="258">
        <v>511</v>
      </c>
      <c r="R44" t="s" s="259">
        <v>83</v>
      </c>
      <c r="S44" s="260"/>
      <c r="T44" s="261"/>
      <c r="U44" s="262">
        <v>256.307692307692</v>
      </c>
      <c r="V44" s="262">
        <f>SUM(U44*(E44+(E44*0/100)))+SUM(U44*(F44+(F44*0/100)))+SUM(U44*(G44+(G44*0/100)))+SUM(U44*(H44+(H44*0/100)))+SUM(U44*(I44+(I44*0/100)))+SUM(U44*(J44+(J44*0/100)))+SUM(U44*(K44+(K44*0/100)))+SUM(U44*(L44+(L44*0/100)))+SUM(U44*(M44+(M44*0/100)))+SUM(U44*(N44+(N44*0/100)))+SUM(U44*(O44+(O44*0/100)))+SUM(U44*(P44+(P44*0/100)))</f>
        <v>0</v>
      </c>
      <c r="W44" s="277"/>
      <c r="X44" s="277"/>
      <c r="Y44" s="49"/>
      <c r="Z44" s="5"/>
      <c r="AA44" s="5"/>
      <c r="AB44" s="5"/>
      <c r="AC44" s="5"/>
      <c r="AD44" s="5"/>
    </row>
    <row r="45" ht="15" customHeight="1">
      <c r="A45" s="265"/>
      <c r="B45" t="s" s="243">
        <v>512</v>
      </c>
      <c r="C45" t="s" s="266">
        <v>64</v>
      </c>
      <c r="D45" t="s" s="245">
        <v>513</v>
      </c>
      <c r="E45" s="246"/>
      <c r="F45" s="247"/>
      <c r="G45" s="248"/>
      <c r="H45" s="249"/>
      <c r="I45" s="290"/>
      <c r="J45" s="251"/>
      <c r="K45" s="252"/>
      <c r="L45" s="253"/>
      <c r="M45" s="254"/>
      <c r="N45" s="255"/>
      <c r="O45" s="291"/>
      <c r="P45" s="257"/>
      <c r="Q45" t="s" s="258">
        <v>485</v>
      </c>
      <c r="R45" t="s" s="259">
        <v>83</v>
      </c>
      <c r="S45" s="260"/>
      <c r="T45" s="261"/>
      <c r="U45" s="262">
        <v>326.923076923077</v>
      </c>
      <c r="V45" s="262">
        <f>SUM(U45*(E45+(E45*0/100)))+SUM(U45*(F45+(F45*0/100)))+SUM(U45*(G45+(G45*0/100)))+SUM(U45*(H45+(H45*0/100)))+SUM(U45*(I45+(I45*0/100)))+SUM(U45*(J45+(J45*0/100)))+SUM(U45*(K45+(K45*0/100)))+SUM(U45*(L45+(L45*0/100)))+SUM(U45*(M45+(M45*0/100)))+SUM(U45*(N45+(N45*0/100)))+SUM(U45*(O45+(O45*0/100)))+SUM(U45*(P45+(P45*0/100)))</f>
        <v>0</v>
      </c>
      <c r="W45" s="277"/>
      <c r="X45" s="277"/>
      <c r="Y45" s="49"/>
      <c r="Z45" s="5"/>
      <c r="AA45" s="5"/>
      <c r="AB45" s="5"/>
      <c r="AC45" s="5"/>
      <c r="AD45" s="5"/>
    </row>
    <row r="46" ht="15" customHeight="1">
      <c r="A46" s="265"/>
      <c r="B46" t="s" s="243">
        <v>514</v>
      </c>
      <c r="C46" t="s" s="266">
        <v>64</v>
      </c>
      <c r="D46" t="s" s="245">
        <v>515</v>
      </c>
      <c r="E46" s="246"/>
      <c r="F46" s="247"/>
      <c r="G46" s="248"/>
      <c r="H46" s="249"/>
      <c r="I46" s="290"/>
      <c r="J46" s="251"/>
      <c r="K46" s="252"/>
      <c r="L46" s="253"/>
      <c r="M46" s="254"/>
      <c r="N46" s="255"/>
      <c r="O46" s="291"/>
      <c r="P46" s="257"/>
      <c r="Q46" t="s" s="258">
        <v>511</v>
      </c>
      <c r="R46" t="s" s="259">
        <v>83</v>
      </c>
      <c r="S46" s="260"/>
      <c r="T46" s="261"/>
      <c r="U46" s="262">
        <v>290.307692307692</v>
      </c>
      <c r="V46" s="262">
        <f>SUM(U46*(E46+(E46*0/100)))+SUM(U46*(F46+(F46*0/100)))+SUM(U46*(G46+(G46*0/100)))+SUM(U46*(H46+(H46*0/100)))+SUM(U46*(I46+(I46*0/100)))+SUM(U46*(J46+(J46*0/100)))+SUM(U46*(K46+(K46*0/100)))+SUM(U46*(L46+(L46*0/100)))+SUM(U46*(M46+(M46*0/100)))+SUM(U46*(N46+(N46*0/100)))+SUM(U46*(O46+(O46*0/100)))+SUM(U46*(P46+(P46*0/100)))</f>
        <v>0</v>
      </c>
      <c r="W46" s="277"/>
      <c r="X46" s="277"/>
      <c r="Y46" s="49"/>
      <c r="Z46" s="5"/>
      <c r="AA46" s="5"/>
      <c r="AB46" s="5"/>
      <c r="AC46" s="5"/>
      <c r="AD46" s="5"/>
    </row>
    <row r="47" ht="15" customHeight="1">
      <c r="A47" s="265"/>
      <c r="B47" t="s" s="243">
        <v>516</v>
      </c>
      <c r="C47" t="s" s="266">
        <v>64</v>
      </c>
      <c r="D47" t="s" s="245">
        <v>517</v>
      </c>
      <c r="E47" s="246"/>
      <c r="F47" s="247"/>
      <c r="G47" s="248"/>
      <c r="H47" s="249"/>
      <c r="I47" s="290"/>
      <c r="J47" s="251"/>
      <c r="K47" s="252"/>
      <c r="L47" s="253"/>
      <c r="M47" s="254"/>
      <c r="N47" s="255"/>
      <c r="O47" s="291"/>
      <c r="P47" s="257"/>
      <c r="Q47" t="s" s="258">
        <v>511</v>
      </c>
      <c r="R47" t="s" s="259">
        <v>83</v>
      </c>
      <c r="S47" s="260"/>
      <c r="T47" s="261"/>
      <c r="U47" s="262">
        <v>308.615384615385</v>
      </c>
      <c r="V47" s="262">
        <f>SUM(U47*(E47+(E47*0/100)))+SUM(U47*(F47+(F47*0/100)))+SUM(U47*(G47+(G47*0/100)))+SUM(U47*(H47+(H47*0/100)))+SUM(U47*(I47+(I47*0/100)))+SUM(U47*(J47+(J47*0/100)))+SUM(U47*(K47+(K47*0/100)))+SUM(U47*(L47+(L47*0/100)))+SUM(U47*(M47+(M47*0/100)))+SUM(U47*(N47+(N47*0/100)))+SUM(U47*(O47+(O47*0/100)))+SUM(U47*(P47+(P47*0/100)))</f>
        <v>0</v>
      </c>
      <c r="W47" s="277"/>
      <c r="X47" s="277"/>
      <c r="Y47" s="49"/>
      <c r="Z47" s="5"/>
      <c r="AA47" s="5"/>
      <c r="AB47" s="5"/>
      <c r="AC47" s="5"/>
      <c r="AD47" s="5"/>
    </row>
    <row r="48" ht="15" customHeight="1">
      <c r="A48" s="265"/>
      <c r="B48" t="s" s="243">
        <v>518</v>
      </c>
      <c r="C48" t="s" s="266">
        <v>64</v>
      </c>
      <c r="D48" t="s" s="245">
        <v>519</v>
      </c>
      <c r="E48" s="246"/>
      <c r="F48" s="247"/>
      <c r="G48" s="248"/>
      <c r="H48" s="249"/>
      <c r="I48" s="290"/>
      <c r="J48" s="251"/>
      <c r="K48" s="252"/>
      <c r="L48" s="253"/>
      <c r="M48" s="254"/>
      <c r="N48" s="255"/>
      <c r="O48" s="291"/>
      <c r="P48" s="257"/>
      <c r="Q48" t="s" s="258">
        <v>485</v>
      </c>
      <c r="R48" t="s" s="259">
        <v>83</v>
      </c>
      <c r="S48" s="260"/>
      <c r="T48" s="261"/>
      <c r="U48" s="262">
        <v>337.384615384615</v>
      </c>
      <c r="V48" s="262">
        <f>SUM(U48*(E48+(E48*0/100)))+SUM(U48*(F48+(F48*0/100)))+SUM(U48*(G48+(G48*0/100)))+SUM(U48*(H48+(H48*0/100)))+SUM(U48*(I48+(I48*0/100)))+SUM(U48*(J48+(J48*0/100)))+SUM(U48*(K48+(K48*0/100)))+SUM(U48*(L48+(L48*0/100)))+SUM(U48*(M48+(M48*0/100)))+SUM(U48*(N48+(N48*0/100)))+SUM(U48*(O48+(O48*0/100)))+SUM(U48*(P48+(P48*0/100)))</f>
        <v>0</v>
      </c>
      <c r="W48" s="277"/>
      <c r="X48" s="277"/>
      <c r="Y48" s="49"/>
      <c r="Z48" s="5"/>
      <c r="AA48" s="5"/>
      <c r="AB48" s="5"/>
      <c r="AC48" s="5"/>
      <c r="AD48" s="5"/>
    </row>
    <row r="49" ht="15" customHeight="1">
      <c r="A49" s="265"/>
      <c r="B49" t="s" s="243">
        <v>520</v>
      </c>
      <c r="C49" t="s" s="266">
        <v>64</v>
      </c>
      <c r="D49" t="s" s="245">
        <v>521</v>
      </c>
      <c r="E49" s="246"/>
      <c r="F49" s="247"/>
      <c r="G49" s="248"/>
      <c r="H49" s="249"/>
      <c r="I49" s="290"/>
      <c r="J49" s="251"/>
      <c r="K49" s="252"/>
      <c r="L49" s="253"/>
      <c r="M49" s="254"/>
      <c r="N49" s="255"/>
      <c r="O49" s="291"/>
      <c r="P49" s="257"/>
      <c r="Q49" s="267"/>
      <c r="R49" t="s" s="259">
        <v>83</v>
      </c>
      <c r="S49" s="260"/>
      <c r="T49" s="261"/>
      <c r="U49" s="262">
        <v>1519.538461538460</v>
      </c>
      <c r="V49" s="262">
        <f>SUM(U49*(E49+(E49*0/100)))+SUM(U49*(F49+(F49*0/100)))+SUM(U49*(G49+(G49*0/100)))+SUM(U49*(H49+(H49*0/100)))+SUM(U49*(I49+(I49*0/100)))+SUM(U49*(J49+(J49*0/100)))+SUM(U49*(K49+(K49*0/100)))+SUM(U49*(L49+(L49*0/100)))+SUM(U49*(M49+(M49*0/100)))+SUM(U49*(N49+(N49*0/100)))+SUM(U49*(O49+(O49*0/100)))+SUM(U49*(P49+(P49*0/100)))</f>
        <v>0</v>
      </c>
      <c r="W49" s="277"/>
      <c r="X49" s="277"/>
      <c r="Y49" s="49"/>
      <c r="Z49" s="5"/>
      <c r="AA49" s="5"/>
      <c r="AB49" s="5"/>
      <c r="AC49" s="5"/>
      <c r="AD49" s="5"/>
    </row>
    <row r="50" ht="24" customHeight="1">
      <c r="A50" s="268"/>
      <c r="B50" t="s" s="240">
        <v>540</v>
      </c>
      <c r="C50" s="269"/>
      <c r="D50" s="269"/>
      <c r="E50" s="269"/>
      <c r="F50" s="269"/>
      <c r="G50" s="269"/>
      <c r="H50" s="269"/>
      <c r="I50" s="269"/>
      <c r="J50" s="269"/>
      <c r="K50" s="269"/>
      <c r="L50" s="269"/>
      <c r="M50" s="269"/>
      <c r="N50" s="269"/>
      <c r="O50" s="269"/>
      <c r="P50" s="269"/>
      <c r="Q50" s="270"/>
      <c r="R50" s="270"/>
      <c r="S50" s="269"/>
      <c r="T50" s="269"/>
      <c r="U50" s="269"/>
      <c r="V50" s="271"/>
      <c r="W50" s="277"/>
      <c r="X50" s="277"/>
      <c r="Y50" s="49"/>
      <c r="Z50" s="5"/>
      <c r="AA50" s="5"/>
      <c r="AB50" s="5"/>
      <c r="AC50" s="5"/>
      <c r="AD50" s="5"/>
    </row>
    <row r="51" ht="15" customHeight="1">
      <c r="A51" s="265"/>
      <c r="B51" t="s" s="243">
        <v>523</v>
      </c>
      <c r="C51" t="s" s="292">
        <v>70</v>
      </c>
      <c r="D51" t="s" s="245">
        <v>524</v>
      </c>
      <c r="E51" s="246"/>
      <c r="F51" s="247"/>
      <c r="G51" s="248"/>
      <c r="H51" s="249"/>
      <c r="I51" s="290"/>
      <c r="J51" s="251"/>
      <c r="K51" s="252"/>
      <c r="L51" s="253"/>
      <c r="M51" s="254"/>
      <c r="N51" s="255"/>
      <c r="O51" s="291"/>
      <c r="P51" s="257"/>
      <c r="Q51" t="s" s="258">
        <v>511</v>
      </c>
      <c r="R51" t="s" s="259">
        <v>83</v>
      </c>
      <c r="S51" s="260"/>
      <c r="T51" s="261"/>
      <c r="U51" s="262">
        <v>222.307692307692</v>
      </c>
      <c r="V51" s="262">
        <f>SUM(U51*(E51+(E51*0/100)))+SUM(U51*(F51+(F51*0/100)))+SUM(U51*(G51+(G51*0/100)))+SUM(U51*(H51+(H51*0/100)))+SUM(U51*(I51+(I51*0/100)))+SUM(U51*(J51+(J51*0/100)))+SUM(U51*(K51+(K51*0/100)))+SUM(U51*(L51+(L51*0/100)))+SUM(U51*(M51+(M51*0/100)))+SUM(U51*(N51+(N51*0/100)))+SUM(U51*(O51+(O51*0/100)))+SUM(U51*(P51+(P51*0/100)))</f>
        <v>0</v>
      </c>
      <c r="W51" s="277"/>
      <c r="X51" s="277"/>
      <c r="Y51" s="49"/>
      <c r="Z51" s="5"/>
      <c r="AA51" s="5"/>
      <c r="AB51" s="5"/>
      <c r="AC51" s="5"/>
      <c r="AD51" s="5"/>
    </row>
    <row r="52" ht="15" customHeight="1">
      <c r="A52" s="265"/>
      <c r="B52" t="s" s="243">
        <v>525</v>
      </c>
      <c r="C52" t="s" s="292">
        <v>70</v>
      </c>
      <c r="D52" t="s" s="245">
        <v>526</v>
      </c>
      <c r="E52" s="246"/>
      <c r="F52" s="247"/>
      <c r="G52" s="248"/>
      <c r="H52" s="249"/>
      <c r="I52" s="290"/>
      <c r="J52" s="251"/>
      <c r="K52" s="252"/>
      <c r="L52" s="253"/>
      <c r="M52" s="254"/>
      <c r="N52" s="255"/>
      <c r="O52" s="291"/>
      <c r="P52" s="257"/>
      <c r="Q52" t="s" s="258">
        <v>511</v>
      </c>
      <c r="R52" t="s" s="259">
        <v>83</v>
      </c>
      <c r="S52" s="260"/>
      <c r="T52" s="261"/>
      <c r="U52" s="262">
        <v>264.153846153846</v>
      </c>
      <c r="V52" s="262">
        <f>SUM(U52*(E52+(E52*0/100)))+SUM(U52*(F52+(F52*0/100)))+SUM(U52*(G52+(G52*0/100)))+SUM(U52*(H52+(H52*0/100)))+SUM(U52*(I52+(I52*0/100)))+SUM(U52*(J52+(J52*0/100)))+SUM(U52*(K52+(K52*0/100)))+SUM(U52*(L52+(L52*0/100)))+SUM(U52*(M52+(M52*0/100)))+SUM(U52*(N52+(N52*0/100)))+SUM(U52*(O52+(O52*0/100)))+SUM(U52*(P52+(P52*0/100)))</f>
        <v>0</v>
      </c>
      <c r="W52" s="277"/>
      <c r="X52" s="277"/>
      <c r="Y52" s="49"/>
      <c r="Z52" s="5"/>
      <c r="AA52" s="5"/>
      <c r="AB52" s="5"/>
      <c r="AC52" s="5"/>
      <c r="AD52" s="5"/>
    </row>
    <row r="53" ht="15" customHeight="1">
      <c r="A53" s="265"/>
      <c r="B53" t="s" s="243">
        <v>527</v>
      </c>
      <c r="C53" t="s" s="292">
        <v>70</v>
      </c>
      <c r="D53" t="s" s="245">
        <v>528</v>
      </c>
      <c r="E53" s="246"/>
      <c r="F53" s="247"/>
      <c r="G53" s="248"/>
      <c r="H53" s="249"/>
      <c r="I53" s="290"/>
      <c r="J53" s="251"/>
      <c r="K53" s="252"/>
      <c r="L53" s="253"/>
      <c r="M53" s="254"/>
      <c r="N53" s="255"/>
      <c r="O53" s="291"/>
      <c r="P53" s="257"/>
      <c r="Q53" t="s" s="258">
        <v>511</v>
      </c>
      <c r="R53" t="s" s="259">
        <v>83</v>
      </c>
      <c r="S53" s="260"/>
      <c r="T53" s="261"/>
      <c r="U53" s="262">
        <v>264.153846153846</v>
      </c>
      <c r="V53" s="262">
        <f>SUM(U53*(E53+(E53*0/100)))+SUM(U53*(F53+(F53*0/100)))+SUM(U53*(G53+(G53*0/100)))+SUM(U53*(H53+(H53*0/100)))+SUM(U53*(I53+(I53*0/100)))+SUM(U53*(J53+(J53*0/100)))+SUM(U53*(K53+(K53*0/100)))+SUM(U53*(L53+(L53*0/100)))+SUM(U53*(M53+(M53*0/100)))+SUM(U53*(N53+(N53*0/100)))+SUM(U53*(O53+(O53*0/100)))+SUM(U53*(P53+(P53*0/100)))</f>
        <v>0</v>
      </c>
      <c r="W53" s="277"/>
      <c r="X53" s="277"/>
      <c r="Y53" s="49"/>
      <c r="Z53" s="5"/>
      <c r="AA53" s="5"/>
      <c r="AB53" s="5"/>
      <c r="AC53" s="5"/>
      <c r="AD53" s="5"/>
    </row>
    <row r="54" ht="15" customHeight="1">
      <c r="A54" s="265"/>
      <c r="B54" t="s" s="243">
        <v>529</v>
      </c>
      <c r="C54" t="s" s="292">
        <v>70</v>
      </c>
      <c r="D54" t="s" s="245">
        <v>530</v>
      </c>
      <c r="E54" s="246"/>
      <c r="F54" s="247"/>
      <c r="G54" s="248"/>
      <c r="H54" s="249"/>
      <c r="I54" s="290"/>
      <c r="J54" s="251"/>
      <c r="K54" s="252"/>
      <c r="L54" s="253"/>
      <c r="M54" s="254"/>
      <c r="N54" s="255"/>
      <c r="O54" s="291"/>
      <c r="P54" s="257"/>
      <c r="Q54" t="s" s="258">
        <v>485</v>
      </c>
      <c r="R54" t="s" s="259">
        <v>83</v>
      </c>
      <c r="S54" s="260"/>
      <c r="T54" s="261"/>
      <c r="U54" s="262">
        <v>266.769230769231</v>
      </c>
      <c r="V54" s="262">
        <f>SUM(U54*(E54+(E54*0/100)))+SUM(U54*(F54+(F54*0/100)))+SUM(U54*(G54+(G54*0/100)))+SUM(U54*(H54+(H54*0/100)))+SUM(U54*(I54+(I54*0/100)))+SUM(U54*(J54+(J54*0/100)))+SUM(U54*(K54+(K54*0/100)))+SUM(U54*(L54+(L54*0/100)))+SUM(U54*(M54+(M54*0/100)))+SUM(U54*(N54+(N54*0/100)))+SUM(U54*(O54+(O54*0/100)))+SUM(U54*(P54+(P54*0/100)))</f>
        <v>0</v>
      </c>
      <c r="W54" s="277"/>
      <c r="X54" s="277"/>
      <c r="Y54" s="49"/>
      <c r="Z54" s="5"/>
      <c r="AA54" s="5"/>
      <c r="AB54" s="5"/>
      <c r="AC54" s="5"/>
      <c r="AD54" s="5"/>
    </row>
    <row r="55" ht="15" customHeight="1">
      <c r="A55" s="272"/>
      <c r="B55" t="s" s="273">
        <v>531</v>
      </c>
      <c r="C55" t="s" s="292">
        <v>70</v>
      </c>
      <c r="D55" t="s" s="245">
        <v>532</v>
      </c>
      <c r="E55" s="246"/>
      <c r="F55" s="247"/>
      <c r="G55" s="248"/>
      <c r="H55" s="249"/>
      <c r="I55" s="290"/>
      <c r="J55" s="251"/>
      <c r="K55" s="252"/>
      <c r="L55" s="253"/>
      <c r="M55" s="254"/>
      <c r="N55" s="255"/>
      <c r="O55" s="291"/>
      <c r="P55" s="257"/>
      <c r="Q55" t="s" s="258">
        <v>511</v>
      </c>
      <c r="R55" t="s" s="259">
        <v>83</v>
      </c>
      <c r="S55" s="260"/>
      <c r="T55" s="261"/>
      <c r="U55" s="262">
        <v>308.615384615385</v>
      </c>
      <c r="V55" s="262">
        <f>SUM(U55*(E55+(E55*0/100)))+SUM(U55*(F55+(F55*0/100)))+SUM(U55*(G55+(G55*0/100)))+SUM(U55*(H55+(H55*0/100)))+SUM(U55*(I55+(I55*0/100)))+SUM(U55*(J55+(J55*0/100)))+SUM(U55*(K55+(K55*0/100)))+SUM(U55*(L55+(L55*0/100)))+SUM(U55*(M55+(M55*0/100)))+SUM(U55*(N55+(N55*0/100)))+SUM(U55*(O55+(O55*0/100)))+SUM(U55*(P55+(P55*0/100)))</f>
        <v>0</v>
      </c>
      <c r="W55" s="277"/>
      <c r="X55" s="277"/>
      <c r="Y55" s="49"/>
      <c r="Z55" s="5"/>
      <c r="AA55" s="5"/>
      <c r="AB55" s="5"/>
      <c r="AC55" s="5"/>
      <c r="AD55" s="5"/>
    </row>
    <row r="56" ht="15" customHeight="1">
      <c r="A56" s="272"/>
      <c r="B56" t="s" s="273">
        <v>533</v>
      </c>
      <c r="C56" t="s" s="292">
        <v>70</v>
      </c>
      <c r="D56" t="s" s="245">
        <v>534</v>
      </c>
      <c r="E56" s="246"/>
      <c r="F56" s="247"/>
      <c r="G56" s="248"/>
      <c r="H56" s="249"/>
      <c r="I56" s="290"/>
      <c r="J56" s="251"/>
      <c r="K56" s="252"/>
      <c r="L56" s="253"/>
      <c r="M56" s="254"/>
      <c r="N56" s="255"/>
      <c r="O56" s="291"/>
      <c r="P56" s="257"/>
      <c r="Q56" t="s" s="258">
        <v>485</v>
      </c>
      <c r="R56" t="s" s="259">
        <v>83</v>
      </c>
      <c r="S56" s="260"/>
      <c r="T56" s="261"/>
      <c r="U56" s="262">
        <v>308.615384615385</v>
      </c>
      <c r="V56" s="262">
        <f>SUM(U56*(E56+(E56*0/100)))+SUM(U56*(F56+(F56*0/100)))+SUM(U56*(G56+(G56*0/100)))+SUM(U56*(H56+(H56*0/100)))+SUM(U56*(I56+(I56*0/100)))+SUM(U56*(J56+(J56*0/100)))+SUM(U56*(K56+(K56*0/100)))+SUM(U56*(L56+(L56*0/100)))+SUM(U56*(M56+(M56*0/100)))+SUM(U56*(N56+(N56*0/100)))+SUM(U56*(O56+(O56*0/100)))+SUM(U56*(P56+(P56*0/100)))</f>
        <v>0</v>
      </c>
      <c r="W56" s="277"/>
      <c r="X56" s="277"/>
      <c r="Y56" s="49"/>
      <c r="Z56" s="5"/>
      <c r="AA56" s="5"/>
      <c r="AB56" s="5"/>
      <c r="AC56" s="5"/>
      <c r="AD56" s="5"/>
    </row>
    <row r="57" ht="15" customHeight="1">
      <c r="A57" s="272"/>
      <c r="B57" t="s" s="273">
        <v>535</v>
      </c>
      <c r="C57" t="s" s="292">
        <v>70</v>
      </c>
      <c r="D57" t="s" s="245">
        <v>536</v>
      </c>
      <c r="E57" s="246"/>
      <c r="F57" s="247"/>
      <c r="G57" s="248"/>
      <c r="H57" s="249"/>
      <c r="I57" s="290"/>
      <c r="J57" s="251"/>
      <c r="K57" s="252"/>
      <c r="L57" s="253"/>
      <c r="M57" s="254"/>
      <c r="N57" s="255"/>
      <c r="O57" s="291"/>
      <c r="P57" s="257"/>
      <c r="Q57" s="267"/>
      <c r="R57" t="s" s="259">
        <v>83</v>
      </c>
      <c r="S57" s="260"/>
      <c r="T57" s="261"/>
      <c r="U57" s="262">
        <v>1634.615384615380</v>
      </c>
      <c r="V57" s="262">
        <f>SUM(U57*(E57+(E57*0/100)))+SUM(U57*(F57+(F57*0/100)))+SUM(U57*(G57+(G57*0/100)))+SUM(U57*(H57+(H57*0/100)))+SUM(U57*(I57+(I57*0/100)))+SUM(U57*(J57+(J57*0/100)))+SUM(U57*(K57+(K57*0/100)))+SUM(U57*(L57+(L57*0/100)))+SUM(U57*(M57+(M57*0/100)))+SUM(U57*(N57+(N57*0/100)))+SUM(U57*(O57+(O57*0/100)))+SUM(U57*(P57+(P57*0/100)))</f>
        <v>0</v>
      </c>
      <c r="W57" s="277"/>
      <c r="X57" s="277"/>
      <c r="Y57" s="49"/>
      <c r="Z57" s="5"/>
      <c r="AA57" s="5"/>
      <c r="AB57" s="5"/>
      <c r="AC57" s="5"/>
      <c r="AD57" s="5"/>
    </row>
    <row r="58" ht="24" customHeight="1">
      <c r="A58" s="268"/>
      <c r="B58" t="s" s="240">
        <v>541</v>
      </c>
      <c r="C58" s="269"/>
      <c r="D58" s="269"/>
      <c r="E58" s="269"/>
      <c r="F58" s="269"/>
      <c r="G58" s="269"/>
      <c r="H58" s="269"/>
      <c r="I58" s="269"/>
      <c r="J58" s="269"/>
      <c r="K58" s="269"/>
      <c r="L58" s="269"/>
      <c r="M58" s="269"/>
      <c r="N58" s="269"/>
      <c r="O58" s="269"/>
      <c r="P58" s="269"/>
      <c r="Q58" s="270"/>
      <c r="R58" s="270"/>
      <c r="S58" s="269"/>
      <c r="T58" s="269"/>
      <c r="U58" s="269"/>
      <c r="V58" s="271"/>
      <c r="W58" s="277"/>
      <c r="X58" s="277"/>
      <c r="Y58" s="49"/>
      <c r="Z58" s="5"/>
      <c r="AA58" s="5"/>
      <c r="AB58" s="5"/>
      <c r="AC58" s="5"/>
      <c r="AD58" s="5"/>
    </row>
    <row r="59" ht="15" customHeight="1">
      <c r="A59" s="272"/>
      <c r="B59" t="s" s="273">
        <v>542</v>
      </c>
      <c r="C59" t="s" s="292">
        <v>70</v>
      </c>
      <c r="D59" s="263"/>
      <c r="E59" s="246"/>
      <c r="F59" s="247"/>
      <c r="G59" s="248"/>
      <c r="H59" s="249"/>
      <c r="I59" s="290"/>
      <c r="J59" s="251"/>
      <c r="K59" s="252"/>
      <c r="L59" s="253"/>
      <c r="M59" s="254"/>
      <c r="N59" s="255"/>
      <c r="O59" s="291"/>
      <c r="P59" s="257"/>
      <c r="Q59" t="s" s="293">
        <v>511</v>
      </c>
      <c r="R59" t="s" s="259">
        <v>83</v>
      </c>
      <c r="S59" s="260"/>
      <c r="T59" s="261"/>
      <c r="U59" s="262">
        <v>283.076923076923</v>
      </c>
      <c r="V59" s="262">
        <f>SUM(U59*(E59+(E59*0/100)))+SUM(U59*(F59+(F59*0/100)))+SUM(U59*(G59+(G59*0/100)))+SUM(U59*(H59+(H59*0/100)))+SUM(U59*(I59+(I59*0/100)))+SUM(U59*(J59+(J59*0/100)))+SUM(U59*(K59+(K59*0/100)))+SUM(U59*(L59+(L59*0/100)))+SUM(U59*(M59+(M59*0/100)))+SUM(U59*(N59+(N59*0/100)))+SUM(U59*(O59+(O59*0/100)))+SUM(U59*(P59+(P59*0/100)))</f>
        <v>0</v>
      </c>
      <c r="W59" s="277"/>
      <c r="X59" s="277"/>
      <c r="Y59" s="49"/>
      <c r="Z59" s="5"/>
      <c r="AA59" s="5"/>
      <c r="AB59" s="5"/>
      <c r="AC59" s="5"/>
      <c r="AD59" s="5"/>
    </row>
    <row r="60" ht="15" customHeight="1">
      <c r="A60" s="272"/>
      <c r="B60" t="s" s="273">
        <v>543</v>
      </c>
      <c r="C60" t="s" s="292">
        <v>70</v>
      </c>
      <c r="D60" s="263"/>
      <c r="E60" s="246"/>
      <c r="F60" s="247"/>
      <c r="G60" s="248"/>
      <c r="H60" s="249"/>
      <c r="I60" s="290"/>
      <c r="J60" s="251"/>
      <c r="K60" s="252"/>
      <c r="L60" s="253"/>
      <c r="M60" s="254"/>
      <c r="N60" s="255"/>
      <c r="O60" s="291"/>
      <c r="P60" s="257"/>
      <c r="Q60" t="s" s="293">
        <v>511</v>
      </c>
      <c r="R60" t="s" s="259">
        <v>83</v>
      </c>
      <c r="S60" s="260"/>
      <c r="T60" s="261"/>
      <c r="U60" s="262">
        <v>460</v>
      </c>
      <c r="V60" s="262">
        <f>SUM(U60*(E60+(E60*0/100)))+SUM(U60*(F60+(F60*0/100)))+SUM(U60*(G60+(G60*0/100)))+SUM(U60*(H60+(H60*0/100)))+SUM(U60*(I60+(I60*0/100)))+SUM(U60*(J60+(J60*0/100)))+SUM(U60*(K60+(K60*0/100)))+SUM(U60*(L60+(L60*0/100)))+SUM(U60*(M60+(M60*0/100)))+SUM(U60*(N60+(N60*0/100)))+SUM(U60*(O60+(O60*0/100)))+SUM(U60*(P60+(P60*0/100)))</f>
        <v>0</v>
      </c>
      <c r="W60" s="277"/>
      <c r="X60" s="277"/>
      <c r="Y60" s="49"/>
      <c r="Z60" s="5"/>
      <c r="AA60" s="5"/>
      <c r="AB60" s="5"/>
      <c r="AC60" s="5"/>
      <c r="AD60" s="5"/>
    </row>
    <row r="61" ht="15" customHeight="1">
      <c r="A61" s="272"/>
      <c r="B61" t="s" s="273">
        <v>544</v>
      </c>
      <c r="C61" t="s" s="292">
        <v>70</v>
      </c>
      <c r="D61" s="263"/>
      <c r="E61" s="246"/>
      <c r="F61" s="247"/>
      <c r="G61" s="248"/>
      <c r="H61" s="249"/>
      <c r="I61" s="290"/>
      <c r="J61" s="251"/>
      <c r="K61" s="252"/>
      <c r="L61" s="253"/>
      <c r="M61" s="254"/>
      <c r="N61" s="255"/>
      <c r="O61" s="291"/>
      <c r="P61" s="257"/>
      <c r="Q61" t="s" s="293">
        <v>485</v>
      </c>
      <c r="R61" t="s" s="259">
        <v>83</v>
      </c>
      <c r="S61" s="260"/>
      <c r="T61" s="261"/>
      <c r="U61" s="262">
        <v>530.7692307692309</v>
      </c>
      <c r="V61" s="262">
        <f>SUM(U61*(E61+(E61*0/100)))+SUM(U61*(F61+(F61*0/100)))+SUM(U61*(G61+(G61*0/100)))+SUM(U61*(H61+(H61*0/100)))+SUM(U61*(I61+(I61*0/100)))+SUM(U61*(J61+(J61*0/100)))+SUM(U61*(K61+(K61*0/100)))+SUM(U61*(L61+(L61*0/100)))+SUM(U61*(M61+(M61*0/100)))+SUM(U61*(N61+(N61*0/100)))+SUM(U61*(O61+(O61*0/100)))+SUM(U61*(P61+(P61*0/100)))</f>
        <v>0</v>
      </c>
      <c r="W61" s="277"/>
      <c r="X61" s="277"/>
      <c r="Y61" s="49"/>
      <c r="Z61" s="5"/>
      <c r="AA61" s="5"/>
      <c r="AB61" s="5"/>
      <c r="AC61" s="5"/>
      <c r="AD61" s="5"/>
    </row>
    <row r="62" ht="15" customHeight="1">
      <c r="A62" s="272"/>
      <c r="B62" t="s" s="273">
        <v>545</v>
      </c>
      <c r="C62" t="s" s="266">
        <v>64</v>
      </c>
      <c r="D62" t="s" s="245">
        <v>536</v>
      </c>
      <c r="E62" s="246"/>
      <c r="F62" s="247"/>
      <c r="G62" s="248"/>
      <c r="H62" s="249"/>
      <c r="I62" s="290"/>
      <c r="J62" s="251"/>
      <c r="K62" s="252"/>
      <c r="L62" s="253"/>
      <c r="M62" s="254"/>
      <c r="N62" s="255"/>
      <c r="O62" s="291"/>
      <c r="P62" s="257"/>
      <c r="Q62" s="267"/>
      <c r="R62" t="s" s="259">
        <v>83</v>
      </c>
      <c r="S62" s="260"/>
      <c r="T62" s="261"/>
      <c r="U62" s="262">
        <v>1273.846153846150</v>
      </c>
      <c r="V62" s="262">
        <f>SUM(U62*(E62+(E62*0/100)))+SUM(U62*(F62+(F62*0/100)))+SUM(U62*(G62+(G62*0/100)))+SUM(U62*(H62+(H62*0/100)))+SUM(U62*(I62+(I62*0/100)))+SUM(U62*(J62+(J62*0/100)))+SUM(U62*(K62+(K62*0/100)))+SUM(U62*(L62+(L62*0/100)))+SUM(U62*(M62+(M62*0/100)))+SUM(U62*(N62+(N62*0/100)))+SUM(U62*(O62+(O62*0/100)))+SUM(U62*(P62+(P62*0/100)))</f>
        <v>0</v>
      </c>
      <c r="W62" s="277"/>
      <c r="X62" s="277"/>
      <c r="Y62" s="49"/>
      <c r="Z62" s="5"/>
      <c r="AA62" s="5"/>
      <c r="AB62" s="5"/>
      <c r="AC62" s="5"/>
      <c r="AD62" s="5"/>
    </row>
    <row r="63" ht="14" customHeight="1">
      <c r="A63" s="278"/>
      <c r="B63" s="279"/>
      <c r="C63" s="280"/>
      <c r="D63" s="281"/>
      <c r="E63" s="282"/>
      <c r="F63" s="282"/>
      <c r="G63" s="282"/>
      <c r="H63" s="282"/>
      <c r="I63" s="282"/>
      <c r="J63" s="282"/>
      <c r="K63" s="282"/>
      <c r="L63" s="282"/>
      <c r="M63" s="282"/>
      <c r="N63" s="282"/>
      <c r="O63" s="282"/>
      <c r="P63" s="282"/>
      <c r="Q63" s="283"/>
      <c r="R63" s="283"/>
      <c r="S63" s="284"/>
      <c r="T63" s="285"/>
      <c r="U63" s="286"/>
      <c r="V63" s="286"/>
      <c r="W63" s="223"/>
      <c r="X63" s="223"/>
      <c r="Y63" s="5"/>
      <c r="Z63" s="5"/>
      <c r="AA63" s="5"/>
      <c r="AB63" s="5"/>
      <c r="AC63" s="5"/>
      <c r="AD63" s="5"/>
    </row>
    <row r="64" ht="14" customHeight="1">
      <c r="A64" s="278"/>
      <c r="B64" s="279"/>
      <c r="C64" s="280"/>
      <c r="D64" s="281"/>
      <c r="E64" s="282"/>
      <c r="F64" s="282"/>
      <c r="G64" s="282"/>
      <c r="H64" s="282"/>
      <c r="I64" s="282"/>
      <c r="J64" s="282"/>
      <c r="K64" s="282"/>
      <c r="L64" s="282"/>
      <c r="M64" s="282"/>
      <c r="N64" s="282"/>
      <c r="O64" s="282"/>
      <c r="P64" s="282"/>
      <c r="Q64" s="283"/>
      <c r="R64" s="283"/>
      <c r="S64" s="284"/>
      <c r="T64" s="285"/>
      <c r="U64" s="286"/>
      <c r="V64" s="286"/>
      <c r="W64" s="223"/>
      <c r="X64" s="223"/>
      <c r="Y64" s="5"/>
      <c r="Z64" s="5"/>
      <c r="AA64" s="5"/>
      <c r="AB64" s="5"/>
      <c r="AC64" s="5"/>
      <c r="AD64" s="5"/>
    </row>
    <row r="65" ht="15" customHeight="1">
      <c r="A65" s="294"/>
      <c r="B65" s="295"/>
      <c r="C65" s="296"/>
      <c r="D65" s="297"/>
      <c r="E65" s="295"/>
      <c r="F65" s="295"/>
      <c r="G65" s="295"/>
      <c r="H65" s="295"/>
      <c r="I65" s="295"/>
      <c r="J65" s="295"/>
      <c r="K65" s="295"/>
      <c r="L65" s="295"/>
      <c r="M65" s="295"/>
      <c r="N65" s="295"/>
      <c r="O65" s="295"/>
      <c r="P65" s="295"/>
      <c r="Q65" s="298"/>
      <c r="R65" s="298"/>
      <c r="S65" s="299"/>
      <c r="T65" s="300"/>
      <c r="U65" s="301"/>
      <c r="V65" s="301"/>
      <c r="W65" s="302"/>
      <c r="X65" s="302"/>
      <c r="Y65" s="303"/>
      <c r="Z65" s="5"/>
      <c r="AA65" s="5"/>
      <c r="AB65" s="5"/>
      <c r="AC65" s="5"/>
      <c r="AD65" s="5"/>
    </row>
    <row r="66" ht="20" customHeight="1">
      <c r="A66" s="265"/>
      <c r="B66" s="304"/>
      <c r="C66" s="305"/>
      <c r="D66" t="s" s="306">
        <v>546</v>
      </c>
      <c r="E66" s="307">
        <f>SUM(E15:P34)+SUM(E38:P62)</f>
        <v>0</v>
      </c>
      <c r="F66" s="307"/>
      <c r="G66" s="307"/>
      <c r="H66" s="307"/>
      <c r="I66" s="307"/>
      <c r="J66" s="307"/>
      <c r="K66" s="307"/>
      <c r="L66" s="307"/>
      <c r="M66" s="307"/>
      <c r="N66" s="307"/>
      <c r="O66" s="307"/>
      <c r="P66" s="307"/>
      <c r="Q66" s="307"/>
      <c r="R66" s="307"/>
      <c r="S66" t="s" s="306">
        <v>461</v>
      </c>
      <c r="T66" s="308">
        <f>SUM(T16:T64)</f>
        <v>0</v>
      </c>
      <c r="U66" s="309"/>
      <c r="V66" s="310">
        <f>SUM(V15:X64)</f>
        <v>0</v>
      </c>
      <c r="W66" s="311">
        <f>SUM(W15:W65)</f>
        <v>0</v>
      </c>
      <c r="X66" s="311">
        <f>SUM(X15:X65)</f>
        <v>0</v>
      </c>
      <c r="Y66" s="312"/>
      <c r="Z66" s="5"/>
      <c r="AA66" s="5"/>
      <c r="AB66" s="5"/>
      <c r="AC66" s="5"/>
      <c r="AD66" s="5"/>
    </row>
    <row r="67" ht="18" customHeight="1">
      <c r="A67" s="265"/>
      <c r="B67" s="313"/>
      <c r="C67" s="314"/>
      <c r="D67" s="315"/>
      <c r="E67" s="316"/>
      <c r="F67" s="316"/>
      <c r="G67" s="316"/>
      <c r="H67" s="316"/>
      <c r="I67" s="316"/>
      <c r="J67" s="316"/>
      <c r="K67" s="316"/>
      <c r="L67" s="316"/>
      <c r="M67" s="316"/>
      <c r="N67" s="316"/>
      <c r="O67" s="316"/>
      <c r="P67" s="316"/>
      <c r="Q67" s="316"/>
      <c r="R67" s="316"/>
      <c r="S67" s="317"/>
      <c r="T67" t="s" s="318">
        <v>462</v>
      </c>
      <c r="U67" s="319"/>
      <c r="V67" s="320">
        <f>SUM(V66)</f>
        <v>0</v>
      </c>
      <c r="W67" s="311"/>
      <c r="X67" s="311"/>
      <c r="Y67" s="312"/>
      <c r="Z67" s="5"/>
      <c r="AA67" s="5"/>
      <c r="AB67" s="5"/>
      <c r="AC67" s="5"/>
      <c r="AD67" s="5"/>
    </row>
    <row r="68" ht="15" customHeight="1">
      <c r="A68" s="303"/>
      <c r="B68" s="321"/>
      <c r="C68" s="322"/>
      <c r="D68" s="323"/>
      <c r="E68" s="324"/>
      <c r="F68" s="324"/>
      <c r="G68" s="324"/>
      <c r="H68" s="324"/>
      <c r="I68" s="324"/>
      <c r="J68" s="324"/>
      <c r="K68" s="324"/>
      <c r="L68" s="324"/>
      <c r="M68" s="324"/>
      <c r="N68" s="324"/>
      <c r="O68" s="325"/>
      <c r="P68" s="324"/>
      <c r="Q68" s="324"/>
      <c r="R68" s="324"/>
      <c r="S68" s="326"/>
      <c r="T68" s="327"/>
      <c r="U68" s="328"/>
      <c r="V68" s="328"/>
      <c r="W68" s="328"/>
      <c r="X68" s="328"/>
      <c r="Y68" s="303"/>
      <c r="Z68" s="5"/>
      <c r="AA68" s="5"/>
      <c r="AB68" s="5"/>
      <c r="AC68" s="5"/>
      <c r="AD68" s="5"/>
    </row>
    <row r="69" ht="15.75" customHeight="1" hidden="1">
      <c r="A69" s="5"/>
      <c r="B69" s="2"/>
      <c r="C69" s="3"/>
      <c r="D69" s="329"/>
      <c r="E69" s="330"/>
      <c r="F69" s="330"/>
      <c r="G69" s="330"/>
      <c r="H69" s="330"/>
      <c r="I69" s="330"/>
      <c r="J69" s="330"/>
      <c r="K69" s="330"/>
      <c r="L69" s="330"/>
      <c r="M69" s="330"/>
      <c r="N69" s="330"/>
      <c r="O69" s="331"/>
      <c r="P69" s="330"/>
      <c r="Q69" s="332"/>
      <c r="R69" s="333"/>
      <c r="S69" s="334"/>
      <c r="T69" t="s" s="335">
        <v>466</v>
      </c>
      <c r="U69" t="s" s="335">
        <v>467</v>
      </c>
      <c r="V69" s="336"/>
      <c r="W69" s="223"/>
      <c r="X69" s="223"/>
      <c r="Y69" s="5"/>
      <c r="Z69" s="5"/>
      <c r="AA69" s="5"/>
      <c r="AB69" s="5"/>
      <c r="AC69" s="5"/>
      <c r="AD69" s="5"/>
    </row>
    <row r="70" ht="13" customHeight="1">
      <c r="A70" s="5"/>
      <c r="B70" s="5"/>
      <c r="C70" s="5"/>
      <c r="D70" s="219"/>
      <c r="E70" s="5"/>
      <c r="F70" s="5"/>
      <c r="G70" s="5"/>
      <c r="H70" s="5"/>
      <c r="I70" s="5"/>
      <c r="J70" s="5"/>
      <c r="K70" s="5"/>
      <c r="L70" s="5"/>
      <c r="M70" s="5"/>
      <c r="N70" s="5"/>
      <c r="O70" s="337"/>
      <c r="P70" s="5"/>
      <c r="Q70" s="5"/>
      <c r="R70" s="5"/>
      <c r="S70" s="13"/>
      <c r="T70" s="13"/>
      <c r="U70" s="13"/>
      <c r="V70" s="13"/>
      <c r="W70" s="223"/>
      <c r="X70" s="223"/>
      <c r="Y70" s="5"/>
      <c r="Z70" s="5"/>
      <c r="AA70" s="5"/>
      <c r="AB70" s="5"/>
      <c r="AC70" s="5"/>
      <c r="AD70" s="5"/>
    </row>
    <row r="71" ht="13" customHeight="1">
      <c r="A71" s="5"/>
      <c r="B71" s="5"/>
      <c r="C71" s="5"/>
      <c r="D71" s="219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13"/>
      <c r="T71" s="13"/>
      <c r="U71" s="13"/>
      <c r="V71" s="13"/>
      <c r="W71" s="223"/>
      <c r="X71" s="223"/>
      <c r="Y71" s="5"/>
      <c r="Z71" s="5"/>
      <c r="AA71" s="5"/>
      <c r="AB71" s="5"/>
      <c r="AC71" s="5"/>
      <c r="AD71" s="5"/>
    </row>
    <row r="72" ht="13" customHeight="1">
      <c r="A72" s="5"/>
      <c r="B72" s="5"/>
      <c r="C72" s="5"/>
      <c r="D72" s="219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13"/>
      <c r="T72" s="13"/>
      <c r="U72" s="13"/>
      <c r="V72" s="13"/>
      <c r="W72" s="13"/>
      <c r="X72" s="13"/>
      <c r="Y72" s="5"/>
      <c r="Z72" s="5"/>
      <c r="AA72" s="5"/>
      <c r="AB72" s="5"/>
      <c r="AC72" s="5"/>
      <c r="AD72" s="5"/>
    </row>
    <row r="73" ht="13" customHeight="1">
      <c r="A73" s="5"/>
      <c r="B73" s="5"/>
      <c r="C73" s="5"/>
      <c r="D73" s="219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13"/>
      <c r="T73" s="13"/>
      <c r="U73" s="13"/>
      <c r="V73" s="13"/>
      <c r="W73" s="13"/>
      <c r="X73" s="13"/>
      <c r="Y73" s="5"/>
      <c r="Z73" s="5"/>
      <c r="AA73" s="5"/>
      <c r="AB73" s="5"/>
      <c r="AC73" s="5"/>
      <c r="AD73" s="5"/>
    </row>
    <row r="74" ht="13" customHeight="1">
      <c r="A74" s="5"/>
      <c r="B74" s="5"/>
      <c r="C74" s="5"/>
      <c r="D74" s="219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13"/>
      <c r="T74" s="13"/>
      <c r="U74" s="13"/>
      <c r="V74" s="13"/>
      <c r="W74" s="13"/>
      <c r="X74" s="13"/>
      <c r="Y74" s="5"/>
      <c r="Z74" s="5"/>
      <c r="AA74" s="5"/>
      <c r="AB74" s="5"/>
      <c r="AC74" s="5"/>
      <c r="AD74" s="5"/>
    </row>
    <row r="75" ht="13" customHeight="1">
      <c r="A75" s="5"/>
      <c r="B75" s="5"/>
      <c r="C75" s="5"/>
      <c r="D75" s="219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13"/>
      <c r="T75" s="13"/>
      <c r="U75" s="13"/>
      <c r="V75" s="13"/>
      <c r="W75" s="13"/>
      <c r="X75" s="13"/>
      <c r="Y75" s="5"/>
      <c r="Z75" s="5"/>
      <c r="AA75" s="5"/>
      <c r="AB75" s="5"/>
      <c r="AC75" s="5"/>
      <c r="AD75" s="5"/>
    </row>
    <row r="76" ht="13" customHeight="1">
      <c r="A76" s="5"/>
      <c r="B76" s="5"/>
      <c r="C76" s="5"/>
      <c r="D76" s="219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13"/>
      <c r="T76" s="13"/>
      <c r="U76" s="13"/>
      <c r="V76" s="13"/>
      <c r="W76" s="13"/>
      <c r="X76" s="13"/>
      <c r="Y76" s="5"/>
      <c r="Z76" s="5"/>
      <c r="AA76" s="5"/>
      <c r="AB76" s="5"/>
      <c r="AC76" s="5"/>
      <c r="AD76" s="5"/>
    </row>
    <row r="77" ht="13" customHeight="1">
      <c r="A77" s="5"/>
      <c r="B77" s="5"/>
      <c r="C77" s="5"/>
      <c r="D77" s="219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13"/>
      <c r="T77" s="13"/>
      <c r="U77" s="13"/>
      <c r="V77" s="13"/>
      <c r="W77" s="13"/>
      <c r="X77" s="13"/>
      <c r="Y77" s="5"/>
      <c r="Z77" s="5"/>
      <c r="AA77" s="5"/>
      <c r="AB77" s="5"/>
      <c r="AC77" s="5"/>
      <c r="AD77" s="5"/>
    </row>
    <row r="78" ht="13" customHeight="1">
      <c r="A78" s="5"/>
      <c r="B78" s="5"/>
      <c r="C78" s="5"/>
      <c r="D78" s="219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13"/>
      <c r="T78" s="13"/>
      <c r="U78" s="13"/>
      <c r="V78" s="13"/>
      <c r="W78" s="13"/>
      <c r="X78" s="13"/>
      <c r="Y78" s="5"/>
      <c r="Z78" s="5"/>
      <c r="AA78" s="5"/>
      <c r="AB78" s="5"/>
      <c r="AC78" s="5"/>
      <c r="AD78" s="5"/>
    </row>
    <row r="79" ht="13" customHeight="1">
      <c r="A79" s="5"/>
      <c r="B79" s="5"/>
      <c r="C79" s="5"/>
      <c r="D79" s="219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13"/>
      <c r="T79" s="13"/>
      <c r="U79" s="13"/>
      <c r="V79" s="13"/>
      <c r="W79" s="13"/>
      <c r="X79" s="13"/>
      <c r="Y79" s="5"/>
      <c r="Z79" s="5"/>
      <c r="AA79" s="5"/>
      <c r="AB79" s="5"/>
      <c r="AC79" s="5"/>
      <c r="AD79" s="5"/>
    </row>
    <row r="80" ht="13" customHeight="1">
      <c r="A80" s="5"/>
      <c r="B80" s="5"/>
      <c r="C80" s="5"/>
      <c r="D80" s="6"/>
      <c r="E80" s="338"/>
      <c r="F80" s="338"/>
      <c r="G80" s="338"/>
      <c r="H80" s="338"/>
      <c r="I80" s="338"/>
      <c r="J80" s="338"/>
      <c r="K80" s="338"/>
      <c r="L80" s="338"/>
      <c r="M80" s="338"/>
      <c r="N80" s="338"/>
      <c r="O80" s="338"/>
      <c r="P80" s="338"/>
      <c r="Q80" s="338"/>
      <c r="R80" s="338"/>
      <c r="S80" s="339"/>
      <c r="T80" s="340"/>
      <c r="U80" s="223"/>
      <c r="V80" s="223"/>
      <c r="W80" s="223"/>
      <c r="X80" s="223"/>
      <c r="Y80" s="5"/>
      <c r="Z80" s="5"/>
      <c r="AA80" s="5"/>
      <c r="AB80" s="5"/>
      <c r="AC80" s="5"/>
      <c r="AD80" s="5"/>
    </row>
    <row r="81" ht="13" customHeight="1">
      <c r="A81" s="5"/>
      <c r="B81" s="5"/>
      <c r="C81" s="5"/>
      <c r="D81" s="6"/>
      <c r="E81" s="338"/>
      <c r="F81" s="338"/>
      <c r="G81" s="338"/>
      <c r="H81" s="338"/>
      <c r="I81" s="338"/>
      <c r="J81" s="338"/>
      <c r="K81" s="338"/>
      <c r="L81" s="338"/>
      <c r="M81" s="338"/>
      <c r="N81" s="338"/>
      <c r="O81" s="338"/>
      <c r="P81" s="338"/>
      <c r="Q81" s="338"/>
      <c r="R81" s="338"/>
      <c r="S81" s="339"/>
      <c r="T81" s="340"/>
      <c r="U81" s="223"/>
      <c r="V81" s="223"/>
      <c r="W81" s="223"/>
      <c r="X81" s="223"/>
      <c r="Y81" s="5"/>
      <c r="Z81" s="5"/>
      <c r="AA81" s="5"/>
      <c r="AB81" s="5"/>
      <c r="AC81" s="5"/>
      <c r="AD81" s="5"/>
    </row>
    <row r="82" ht="13" customHeight="1">
      <c r="A82" s="5"/>
      <c r="B82" s="5"/>
      <c r="C82" s="5"/>
      <c r="D82" s="6"/>
      <c r="E82" s="338"/>
      <c r="F82" s="338"/>
      <c r="G82" s="338"/>
      <c r="H82" s="338"/>
      <c r="I82" s="338"/>
      <c r="J82" s="338"/>
      <c r="K82" s="338"/>
      <c r="L82" s="338"/>
      <c r="M82" s="338"/>
      <c r="N82" s="338"/>
      <c r="O82" s="338"/>
      <c r="P82" s="338"/>
      <c r="Q82" s="338"/>
      <c r="R82" s="338"/>
      <c r="S82" s="339"/>
      <c r="T82" s="340"/>
      <c r="U82" s="223"/>
      <c r="V82" s="223"/>
      <c r="W82" s="223"/>
      <c r="X82" s="223"/>
      <c r="Y82" s="5"/>
      <c r="Z82" s="5"/>
      <c r="AA82" s="5"/>
      <c r="AB82" s="5"/>
      <c r="AC82" s="5"/>
      <c r="AD82" s="5"/>
    </row>
    <row r="83" ht="13" customHeight="1">
      <c r="A83" s="5"/>
      <c r="B83" s="5"/>
      <c r="C83" s="5"/>
      <c r="D83" s="6"/>
      <c r="E83" s="338"/>
      <c r="F83" s="338"/>
      <c r="G83" s="338"/>
      <c r="H83" s="338"/>
      <c r="I83" s="338"/>
      <c r="J83" s="338"/>
      <c r="K83" s="338"/>
      <c r="L83" s="338"/>
      <c r="M83" s="338"/>
      <c r="N83" s="338"/>
      <c r="O83" s="338"/>
      <c r="P83" s="338"/>
      <c r="Q83" s="338"/>
      <c r="R83" s="338"/>
      <c r="S83" s="339"/>
      <c r="T83" s="340"/>
      <c r="U83" s="223"/>
      <c r="V83" s="223"/>
      <c r="W83" s="223"/>
      <c r="X83" s="223"/>
      <c r="Y83" s="5"/>
      <c r="Z83" s="5"/>
      <c r="AA83" s="5"/>
      <c r="AB83" s="5"/>
      <c r="AC83" s="5"/>
      <c r="AD83" s="5"/>
    </row>
    <row r="84" ht="13" customHeight="1">
      <c r="A84" s="5"/>
      <c r="B84" s="5"/>
      <c r="C84" s="5"/>
      <c r="D84" s="6"/>
      <c r="E84" s="338"/>
      <c r="F84" s="338"/>
      <c r="G84" s="338"/>
      <c r="H84" s="338"/>
      <c r="I84" s="338"/>
      <c r="J84" s="338"/>
      <c r="K84" s="338"/>
      <c r="L84" s="338"/>
      <c r="M84" s="338"/>
      <c r="N84" s="338"/>
      <c r="O84" s="338"/>
      <c r="P84" s="338"/>
      <c r="Q84" s="338"/>
      <c r="R84" s="338"/>
      <c r="S84" s="339"/>
      <c r="T84" s="340"/>
      <c r="U84" s="223"/>
      <c r="V84" s="223"/>
      <c r="W84" s="223"/>
      <c r="X84" s="223"/>
      <c r="Y84" s="5"/>
      <c r="Z84" s="5"/>
      <c r="AA84" s="5"/>
      <c r="AB84" s="5"/>
      <c r="AC84" s="5"/>
      <c r="AD84" s="5"/>
    </row>
    <row r="85" ht="13" customHeight="1">
      <c r="A85" s="5"/>
      <c r="B85" s="5"/>
      <c r="C85" s="5"/>
      <c r="D85" s="6"/>
      <c r="E85" s="338"/>
      <c r="F85" s="338"/>
      <c r="G85" s="338"/>
      <c r="H85" s="338"/>
      <c r="I85" s="338"/>
      <c r="J85" s="338"/>
      <c r="K85" s="338"/>
      <c r="L85" s="338"/>
      <c r="M85" s="338"/>
      <c r="N85" s="338"/>
      <c r="O85" s="338"/>
      <c r="P85" s="338"/>
      <c r="Q85" s="338"/>
      <c r="R85" s="338"/>
      <c r="S85" s="339"/>
      <c r="T85" s="340"/>
      <c r="U85" s="223"/>
      <c r="V85" s="223"/>
      <c r="W85" s="223"/>
      <c r="X85" s="223"/>
      <c r="Y85" s="5"/>
      <c r="Z85" s="5"/>
      <c r="AA85" s="5"/>
      <c r="AB85" s="5"/>
      <c r="AC85" s="5"/>
      <c r="AD85" s="5"/>
    </row>
    <row r="86" ht="13" customHeight="1">
      <c r="A86" s="5"/>
      <c r="B86" s="5"/>
      <c r="C86" s="5"/>
      <c r="D86" s="219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13"/>
      <c r="T86" s="13"/>
      <c r="U86" s="13"/>
      <c r="V86" s="13"/>
      <c r="W86" s="13"/>
      <c r="X86" s="13"/>
      <c r="Y86" s="5"/>
      <c r="Z86" s="5"/>
      <c r="AA86" s="5"/>
      <c r="AB86" s="5"/>
      <c r="AC86" s="5"/>
      <c r="AD86" s="5"/>
    </row>
    <row r="87" ht="13" customHeight="1">
      <c r="A87" s="5"/>
      <c r="B87" s="5"/>
      <c r="C87" s="5"/>
      <c r="D87" s="6"/>
      <c r="E87" s="338"/>
      <c r="F87" s="338"/>
      <c r="G87" s="338"/>
      <c r="H87" s="338"/>
      <c r="I87" s="338"/>
      <c r="J87" s="338"/>
      <c r="K87" s="338"/>
      <c r="L87" s="338"/>
      <c r="M87" s="338"/>
      <c r="N87" s="338"/>
      <c r="O87" s="338"/>
      <c r="P87" s="338"/>
      <c r="Q87" s="338"/>
      <c r="R87" s="338"/>
      <c r="S87" s="339"/>
      <c r="T87" s="340"/>
      <c r="U87" s="223"/>
      <c r="V87" s="223"/>
      <c r="W87" s="223"/>
      <c r="X87" s="223"/>
      <c r="Y87" s="5"/>
      <c r="Z87" s="5"/>
      <c r="AA87" s="5"/>
      <c r="AB87" s="5"/>
      <c r="AC87" s="5"/>
      <c r="AD87" s="5"/>
    </row>
    <row r="88" ht="13" customHeight="1">
      <c r="A88" s="5"/>
      <c r="B88" s="5"/>
      <c r="C88" s="5"/>
      <c r="D88" s="219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13"/>
      <c r="T88" s="13"/>
      <c r="U88" s="13"/>
      <c r="V88" s="13"/>
      <c r="W88" s="13"/>
      <c r="X88" s="13"/>
      <c r="Y88" s="5"/>
      <c r="Z88" s="5"/>
      <c r="AA88" s="5"/>
      <c r="AB88" s="5"/>
      <c r="AC88" s="5"/>
      <c r="AD88" s="5"/>
    </row>
    <row r="89" ht="13" customHeight="1">
      <c r="A89" s="5"/>
      <c r="B89" s="5"/>
      <c r="C89" s="5"/>
      <c r="D89" s="6"/>
      <c r="E89" s="338"/>
      <c r="F89" s="338"/>
      <c r="G89" s="338"/>
      <c r="H89" s="338"/>
      <c r="I89" s="338"/>
      <c r="J89" s="338"/>
      <c r="K89" s="338"/>
      <c r="L89" s="338"/>
      <c r="M89" s="338"/>
      <c r="N89" s="338"/>
      <c r="O89" s="338"/>
      <c r="P89" s="338"/>
      <c r="Q89" s="338"/>
      <c r="R89" s="338"/>
      <c r="S89" s="339"/>
      <c r="T89" s="340"/>
      <c r="U89" s="223"/>
      <c r="V89" s="223"/>
      <c r="W89" s="223"/>
      <c r="X89" s="223"/>
      <c r="Y89" s="5"/>
      <c r="Z89" s="5"/>
      <c r="AA89" s="5"/>
      <c r="AB89" s="5"/>
      <c r="AC89" s="5"/>
      <c r="AD89" s="5"/>
    </row>
  </sheetData>
  <conditionalFormatting sqref="X3 U4:X5 U7:X13 U15:X19 U21:X26 U28:X35 W36:X37 U38:X42 W43:X43 U44:X49 W50:X50 U51:X57 W58:X58 U59:X66 T67:X67 U68:X68 W69:X71 U80:X85 U87:X87 U89:X89">
    <cfRule type="cellIs" dxfId="1" priority="1" operator="lessThan" stopIfTrue="1">
      <formula>0</formula>
    </cfRule>
  </conditionalFormatting>
  <hyperlinks>
    <hyperlink ref="C15" r:id="rId1" location="" tooltip="" display="Photo"/>
    <hyperlink ref="C16" r:id="rId2" location="" tooltip="" display="Photo"/>
    <hyperlink ref="C17" r:id="rId3" location="" tooltip="" display="Photo"/>
    <hyperlink ref="C18" r:id="rId4" location="" tooltip="" display="Photo"/>
    <hyperlink ref="C19" r:id="rId5" location="" tooltip="" display="Photo"/>
    <hyperlink ref="C21" r:id="rId6" location="" tooltip="" display="Photo"/>
    <hyperlink ref="C22" r:id="rId7" location="" tooltip="" display="Photo"/>
    <hyperlink ref="C23" r:id="rId8" location="" tooltip="" display="Photo"/>
    <hyperlink ref="C24" r:id="rId9" location="" tooltip="" display="Photo"/>
    <hyperlink ref="C25" r:id="rId10" location="" tooltip="" display="Photo"/>
    <hyperlink ref="C26" r:id="rId11" location="" tooltip="" display="Photo"/>
    <hyperlink ref="C28" r:id="rId12" location="" tooltip="" display="Photo"/>
    <hyperlink ref="C29" r:id="rId13" location="" tooltip="" display="Photo"/>
    <hyperlink ref="C30" r:id="rId14" location="" tooltip="" display="Photo"/>
    <hyperlink ref="C31" r:id="rId15" location="" tooltip="" display="Photo"/>
    <hyperlink ref="C32" r:id="rId16" location="" tooltip="" display="Photo"/>
    <hyperlink ref="C33" r:id="rId17" location="" tooltip="" display="Photo"/>
    <hyperlink ref="C34" r:id="rId18" location="" tooltip="" display="Photo"/>
    <hyperlink ref="C38" r:id="rId19" location="" tooltip="" display="Photo"/>
    <hyperlink ref="C39" r:id="rId20" location="" tooltip="" display="Photo"/>
    <hyperlink ref="C40" r:id="rId21" location="" tooltip="" display="Photo"/>
    <hyperlink ref="C41" r:id="rId22" location="" tooltip="" display="Photo"/>
    <hyperlink ref="C42" r:id="rId23" location="" tooltip="" display="Photo"/>
    <hyperlink ref="C44" r:id="rId24" location="" tooltip="" display="Photo"/>
    <hyperlink ref="C45" r:id="rId25" location="" tooltip="" display="Photo"/>
    <hyperlink ref="C46" r:id="rId26" location="" tooltip="" display="Photo"/>
    <hyperlink ref="C47" r:id="rId27" location="" tooltip="" display="Photo"/>
    <hyperlink ref="C48" r:id="rId28" location="" tooltip="" display="Photo"/>
    <hyperlink ref="C49" r:id="rId29" location="" tooltip="" display="Photo"/>
    <hyperlink ref="C62" r:id="rId30" location="" tooltip="" display="Photo"/>
  </hyperlinks>
  <pageMargins left="0.748031" right="0.748031" top="0.42" bottom="0.984252" header="0.24" footer="0.511811"/>
  <pageSetup firstPageNumber="1" fitToHeight="1" fitToWidth="1" scale="100" useFirstPageNumber="0" orientation="landscape" pageOrder="downThenOver"/>
  <headerFooter>
    <oddFooter>&amp;C&amp;"Helvetica Neue,Regular"&amp;12&amp;K000000&amp;P</oddFooter>
  </headerFooter>
  <drawing r:id="rId31"/>
</worksheet>
</file>

<file path=xl/worksheets/sheet4.xml><?xml version="1.0" encoding="utf-8"?>
<worksheet xmlns:r="http://schemas.openxmlformats.org/officeDocument/2006/relationships" xmlns="http://schemas.openxmlformats.org/spreadsheetml/2006/main">
  <dimension ref="A1:Q111"/>
  <sheetViews>
    <sheetView workbookViewId="0" showGridLines="0" defaultGridColor="1"/>
  </sheetViews>
  <sheetFormatPr defaultColWidth="9.16667" defaultRowHeight="13" customHeight="1" outlineLevelRow="0" outlineLevelCol="0"/>
  <cols>
    <col min="1" max="1" width="25.1719" style="341" customWidth="1"/>
    <col min="2" max="2" width="6" style="341" customWidth="1"/>
    <col min="3" max="3" width="24.5" style="341" customWidth="1"/>
    <col min="4" max="4" width="5.67188" style="341" customWidth="1"/>
    <col min="5" max="5" width="11.5" style="341" customWidth="1"/>
    <col min="6" max="6" width="9.67188" style="341" customWidth="1"/>
    <col min="7" max="7" width="11.3516" style="341" customWidth="1"/>
    <col min="8" max="8" width="9.67188" style="341" customWidth="1"/>
    <col min="9" max="9" width="9.5" style="341" customWidth="1"/>
    <col min="10" max="10" width="12.5" style="341" customWidth="1"/>
    <col min="11" max="12" hidden="1" width="9.16667" style="341" customWidth="1"/>
    <col min="13" max="13" width="9.17188" style="341" customWidth="1"/>
    <col min="14" max="14" width="9.85156" style="341" customWidth="1"/>
    <col min="15" max="15" width="9.5" style="341" customWidth="1"/>
    <col min="16" max="17" width="9.17188" style="341" customWidth="1"/>
    <col min="18" max="16384" width="9.17188" style="341" customWidth="1"/>
  </cols>
  <sheetData>
    <row r="1" ht="100.5" customHeight="1">
      <c r="A1" s="5"/>
      <c r="B1" s="5"/>
      <c r="C1" s="10"/>
      <c r="D1" s="5"/>
      <c r="E1" s="5"/>
      <c r="F1" s="5"/>
      <c r="G1" s="13"/>
      <c r="H1" s="13"/>
      <c r="I1" s="13"/>
      <c r="J1" s="13"/>
      <c r="K1" s="13"/>
      <c r="L1" s="13"/>
      <c r="M1" s="5"/>
      <c r="N1" s="5"/>
      <c r="O1" s="5"/>
      <c r="P1" s="5"/>
      <c r="Q1" s="5"/>
    </row>
    <row r="2" ht="15" customHeight="1">
      <c r="A2" s="11"/>
      <c r="B2" s="11"/>
      <c r="C2" s="61"/>
      <c r="D2" s="11"/>
      <c r="E2" s="11"/>
      <c r="F2" s="11"/>
      <c r="G2" s="29"/>
      <c r="H2" s="29"/>
      <c r="I2" s="29"/>
      <c r="J2" s="29"/>
      <c r="K2" s="29"/>
      <c r="L2" s="29"/>
      <c r="M2" s="5"/>
      <c r="N2" s="5"/>
      <c r="O2" s="5"/>
      <c r="P2" s="5"/>
      <c r="Q2" s="5"/>
    </row>
    <row r="3" ht="24.75" customHeight="1">
      <c r="A3" t="s" s="226">
        <v>15</v>
      </c>
      <c r="B3" t="s" s="47">
        <v>18</v>
      </c>
      <c r="C3" t="s" s="47">
        <v>19</v>
      </c>
      <c r="D3" t="s" s="342">
        <v>547</v>
      </c>
      <c r="E3" t="s" s="47">
        <v>548</v>
      </c>
      <c r="F3" t="s" s="47">
        <v>549</v>
      </c>
      <c r="G3" t="s" s="47">
        <v>38</v>
      </c>
      <c r="H3" t="s" s="47">
        <v>39</v>
      </c>
      <c r="I3" t="s" s="47">
        <v>40</v>
      </c>
      <c r="J3" t="s" s="47">
        <v>41</v>
      </c>
      <c r="K3" t="s" s="48">
        <v>42</v>
      </c>
      <c r="L3" t="s" s="48">
        <v>43</v>
      </c>
      <c r="M3" s="49"/>
      <c r="N3" s="5"/>
      <c r="O3" s="5"/>
      <c r="P3" s="5"/>
      <c r="Q3" s="5"/>
    </row>
    <row r="4" ht="8" customHeight="1">
      <c r="A4" s="54"/>
      <c r="B4" s="54"/>
      <c r="C4" s="55"/>
      <c r="D4" s="56"/>
      <c r="E4" s="56"/>
      <c r="F4" s="56"/>
      <c r="G4" s="57"/>
      <c r="H4" s="58"/>
      <c r="I4" s="59"/>
      <c r="J4" s="59"/>
      <c r="K4" s="59"/>
      <c r="L4" s="59"/>
      <c r="M4" s="5"/>
      <c r="N4" s="5"/>
      <c r="O4" s="5"/>
      <c r="P4" s="5"/>
      <c r="Q4" s="5"/>
    </row>
    <row r="5" ht="20" customHeight="1">
      <c r="A5" s="11"/>
      <c r="B5" s="11"/>
      <c r="C5" s="61"/>
      <c r="D5" s="63"/>
      <c r="E5" s="11"/>
      <c r="F5" s="64"/>
      <c r="G5" s="65"/>
      <c r="H5" s="66"/>
      <c r="I5" s="67"/>
      <c r="J5" s="67"/>
      <c r="K5" s="68"/>
      <c r="L5" s="68"/>
      <c r="M5" s="5"/>
      <c r="N5" s="5"/>
      <c r="O5" s="5"/>
      <c r="P5" s="5"/>
      <c r="Q5" s="5"/>
    </row>
    <row r="6" ht="25.5" customHeight="1">
      <c r="A6" t="s" s="70">
        <v>550</v>
      </c>
      <c r="B6" s="71"/>
      <c r="C6" s="71"/>
      <c r="D6" s="71"/>
      <c r="E6" s="72"/>
      <c r="F6" s="72"/>
      <c r="G6" s="71"/>
      <c r="H6" s="71"/>
      <c r="I6" s="71"/>
      <c r="J6" s="71"/>
      <c r="K6" s="74"/>
      <c r="L6" s="74"/>
      <c r="M6" s="53"/>
      <c r="N6" s="5"/>
      <c r="O6" s="5"/>
      <c r="P6" s="5"/>
      <c r="Q6" s="5"/>
    </row>
    <row r="7" ht="13" customHeight="1">
      <c r="A7" t="s" s="343">
        <v>551</v>
      </c>
      <c r="B7" s="344"/>
      <c r="C7" s="345"/>
      <c r="D7" s="346"/>
      <c r="E7" s="347">
        <v>1</v>
      </c>
      <c r="F7" t="s" s="348">
        <f>IF((D7*E7),(D7*E7),"")</f>
      </c>
      <c r="G7" s="100">
        <v>0.2</v>
      </c>
      <c r="H7" t="s" s="104">
        <f>IF((D7*G7),(D7*G7),"")</f>
      </c>
      <c r="I7" s="101">
        <v>24.9</v>
      </c>
      <c r="J7" s="101">
        <f>SUM(I7*D7)</f>
        <v>0</v>
      </c>
      <c r="K7" s="102"/>
      <c r="L7" s="103"/>
      <c r="M7" s="49"/>
      <c r="N7" s="5"/>
      <c r="O7" s="5"/>
      <c r="P7" s="5"/>
      <c r="Q7" s="5"/>
    </row>
    <row r="8" ht="13" customHeight="1">
      <c r="A8" t="s" s="343">
        <v>552</v>
      </c>
      <c r="B8" s="344"/>
      <c r="C8" s="345"/>
      <c r="D8" s="346"/>
      <c r="E8" s="347">
        <v>1</v>
      </c>
      <c r="F8" t="s" s="348">
        <f>IF((D8*E8),(D8*E8),"")</f>
      </c>
      <c r="G8" s="100">
        <v>0.2</v>
      </c>
      <c r="H8" t="s" s="104">
        <f>IF((D8*G8),(D8*G8),"")</f>
      </c>
      <c r="I8" s="101">
        <v>24.9</v>
      </c>
      <c r="J8" s="101">
        <f>SUM(I8*D8)</f>
        <v>0</v>
      </c>
      <c r="K8" s="102"/>
      <c r="L8" s="103"/>
      <c r="M8" s="49"/>
      <c r="N8" s="5"/>
      <c r="O8" s="5"/>
      <c r="P8" s="5"/>
      <c r="Q8" s="5"/>
    </row>
    <row r="9" ht="13" customHeight="1">
      <c r="A9" t="s" s="343">
        <v>553</v>
      </c>
      <c r="B9" s="344"/>
      <c r="C9" s="345"/>
      <c r="D9" s="346"/>
      <c r="E9" s="347">
        <v>1</v>
      </c>
      <c r="F9" t="s" s="348">
        <f>IF((D9*E9),(D9*E9),"")</f>
      </c>
      <c r="G9" s="100">
        <v>0.2</v>
      </c>
      <c r="H9" t="s" s="104">
        <f>IF((D9*G9),(D9*G9),"")</f>
      </c>
      <c r="I9" s="101">
        <v>24.9</v>
      </c>
      <c r="J9" s="101">
        <f>SUM(I9*D9)</f>
        <v>0</v>
      </c>
      <c r="K9" s="102"/>
      <c r="L9" s="103"/>
      <c r="M9" s="49"/>
      <c r="N9" s="5"/>
      <c r="O9" s="5"/>
      <c r="P9" s="5"/>
      <c r="Q9" s="5"/>
    </row>
    <row r="10" ht="13" customHeight="1">
      <c r="A10" t="s" s="343">
        <v>554</v>
      </c>
      <c r="B10" s="344"/>
      <c r="C10" s="345"/>
      <c r="D10" s="346"/>
      <c r="E10" s="347">
        <v>1</v>
      </c>
      <c r="F10" t="s" s="348">
        <f>IF((D10*E10),(D10*E10),"")</f>
      </c>
      <c r="G10" s="100">
        <v>0.2</v>
      </c>
      <c r="H10" t="s" s="104">
        <f>IF((D10*G10),(D10*G10),"")</f>
      </c>
      <c r="I10" s="101">
        <v>24.9</v>
      </c>
      <c r="J10" s="101">
        <f>SUM(I10*D10)</f>
        <v>0</v>
      </c>
      <c r="K10" s="102"/>
      <c r="L10" s="103"/>
      <c r="M10" s="49"/>
      <c r="N10" s="5"/>
      <c r="O10" s="5"/>
      <c r="P10" s="5"/>
      <c r="Q10" s="5"/>
    </row>
    <row r="11" ht="13" customHeight="1">
      <c r="A11" t="s" s="343">
        <v>555</v>
      </c>
      <c r="B11" s="344"/>
      <c r="C11" s="345"/>
      <c r="D11" s="346"/>
      <c r="E11" s="347">
        <v>1</v>
      </c>
      <c r="F11" t="s" s="348">
        <f>IF((D11*E11),(D11*E11),"")</f>
      </c>
      <c r="G11" s="100">
        <v>0.2</v>
      </c>
      <c r="H11" t="s" s="104">
        <f>IF((D11*G11),(D11*G11),"")</f>
      </c>
      <c r="I11" s="101">
        <v>24.9</v>
      </c>
      <c r="J11" s="101">
        <f>SUM(I11*D11)</f>
        <v>0</v>
      </c>
      <c r="K11" s="102"/>
      <c r="L11" s="103"/>
      <c r="M11" s="49"/>
      <c r="N11" s="5"/>
      <c r="O11" s="5"/>
      <c r="P11" s="5"/>
      <c r="Q11" s="5"/>
    </row>
    <row r="12" ht="13" customHeight="1">
      <c r="A12" t="s" s="343">
        <v>556</v>
      </c>
      <c r="B12" s="344"/>
      <c r="C12" s="345"/>
      <c r="D12" s="346"/>
      <c r="E12" s="347">
        <v>1</v>
      </c>
      <c r="F12" t="s" s="348">
        <f>IF((D12*E12),(D12*E12),"")</f>
      </c>
      <c r="G12" s="100">
        <v>0.2</v>
      </c>
      <c r="H12" t="s" s="104">
        <f>IF((D12*G12),(D12*G12),"")</f>
      </c>
      <c r="I12" s="101">
        <v>24.9</v>
      </c>
      <c r="J12" s="101">
        <f>SUM(I12*D12)</f>
        <v>0</v>
      </c>
      <c r="K12" s="102"/>
      <c r="L12" s="103"/>
      <c r="M12" s="49"/>
      <c r="N12" s="5"/>
      <c r="O12" s="5"/>
      <c r="P12" s="5"/>
      <c r="Q12" s="5"/>
    </row>
    <row r="13" ht="13" customHeight="1">
      <c r="A13" t="s" s="343">
        <v>557</v>
      </c>
      <c r="B13" s="344"/>
      <c r="C13" s="345"/>
      <c r="D13" s="346"/>
      <c r="E13" s="347">
        <v>1</v>
      </c>
      <c r="F13" t="s" s="348">
        <f>IF((D13*E13),(D13*E13),"")</f>
      </c>
      <c r="G13" s="100">
        <v>0.2</v>
      </c>
      <c r="H13" s="349"/>
      <c r="I13" s="101">
        <v>24.9</v>
      </c>
      <c r="J13" s="101">
        <f>SUM(I13*D13)</f>
        <v>0</v>
      </c>
      <c r="K13" s="102"/>
      <c r="L13" s="103"/>
      <c r="M13" s="49"/>
      <c r="N13" s="5"/>
      <c r="O13" s="5"/>
      <c r="P13" s="5"/>
      <c r="Q13" s="5"/>
    </row>
    <row r="14" ht="13" customHeight="1">
      <c r="A14" t="s" s="343">
        <v>558</v>
      </c>
      <c r="B14" s="344"/>
      <c r="C14" s="345"/>
      <c r="D14" s="346"/>
      <c r="E14" s="347">
        <v>1</v>
      </c>
      <c r="F14" t="s" s="348">
        <f>IF((D14*E14),(D14*E14),"")</f>
      </c>
      <c r="G14" s="100">
        <v>0.2</v>
      </c>
      <c r="H14" s="349"/>
      <c r="I14" s="101">
        <v>24.9</v>
      </c>
      <c r="J14" s="101">
        <f>SUM(I14*D14)</f>
        <v>0</v>
      </c>
      <c r="K14" s="102"/>
      <c r="L14" s="103"/>
      <c r="M14" s="49"/>
      <c r="N14" s="5"/>
      <c r="O14" s="5"/>
      <c r="P14" s="5"/>
      <c r="Q14" s="5"/>
    </row>
    <row r="15" ht="13" customHeight="1">
      <c r="A15" t="s" s="343">
        <v>559</v>
      </c>
      <c r="B15" s="344"/>
      <c r="C15" s="345"/>
      <c r="D15" s="346"/>
      <c r="E15" s="347">
        <v>1</v>
      </c>
      <c r="F15" t="s" s="348">
        <f>IF((D15*E15),(D15*E15),"")</f>
      </c>
      <c r="G15" s="100">
        <v>0.2</v>
      </c>
      <c r="H15" s="349"/>
      <c r="I15" s="101">
        <v>24.9</v>
      </c>
      <c r="J15" s="101">
        <f>SUM(I15*D15)</f>
        <v>0</v>
      </c>
      <c r="K15" s="102"/>
      <c r="L15" s="103"/>
      <c r="M15" s="49"/>
      <c r="N15" s="5"/>
      <c r="O15" s="5"/>
      <c r="P15" s="5"/>
      <c r="Q15" s="5"/>
    </row>
    <row r="16" ht="13" customHeight="1">
      <c r="A16" t="s" s="343">
        <v>560</v>
      </c>
      <c r="B16" s="344"/>
      <c r="C16" s="345"/>
      <c r="D16" s="346"/>
      <c r="E16" s="347">
        <v>1</v>
      </c>
      <c r="F16" t="s" s="348">
        <f>IF((D16*E16),(D16*E16),"")</f>
      </c>
      <c r="G16" s="100">
        <v>0.2</v>
      </c>
      <c r="H16" s="349"/>
      <c r="I16" s="101">
        <v>24.9</v>
      </c>
      <c r="J16" s="101">
        <f>SUM(I16*D16)</f>
        <v>0</v>
      </c>
      <c r="K16" s="102"/>
      <c r="L16" s="103"/>
      <c r="M16" s="49"/>
      <c r="N16" s="5"/>
      <c r="O16" s="5"/>
      <c r="P16" s="5"/>
      <c r="Q16" s="5"/>
    </row>
    <row r="17" ht="13" customHeight="1">
      <c r="A17" t="s" s="343">
        <v>561</v>
      </c>
      <c r="B17" s="344"/>
      <c r="C17" s="345"/>
      <c r="D17" s="346"/>
      <c r="E17" s="347">
        <v>1</v>
      </c>
      <c r="F17" t="s" s="348">
        <f>IF((D17*E17),(D17*E17),"")</f>
      </c>
      <c r="G17" s="100">
        <v>0.2</v>
      </c>
      <c r="H17" s="349"/>
      <c r="I17" s="101">
        <v>24.9</v>
      </c>
      <c r="J17" s="101">
        <f>SUM(I17*D17)</f>
        <v>0</v>
      </c>
      <c r="K17" s="102"/>
      <c r="L17" s="103"/>
      <c r="M17" s="49"/>
      <c r="N17" s="5"/>
      <c r="O17" s="5"/>
      <c r="P17" s="5"/>
      <c r="Q17" s="5"/>
    </row>
    <row r="18" ht="12" customHeight="1">
      <c r="A18" t="s" s="343">
        <v>562</v>
      </c>
      <c r="B18" s="344"/>
      <c r="C18" s="345"/>
      <c r="D18" s="346"/>
      <c r="E18" s="347">
        <v>1</v>
      </c>
      <c r="F18" t="s" s="348">
        <f>IF((D18*E18),(D18*E18),"")</f>
      </c>
      <c r="G18" s="100">
        <v>0.2</v>
      </c>
      <c r="H18" t="s" s="104">
        <f>IF((D18*G18),(D18*G18),"")</f>
      </c>
      <c r="I18" s="101">
        <v>24.9</v>
      </c>
      <c r="J18" s="101">
        <f>SUM(I18*D18)</f>
        <v>0</v>
      </c>
      <c r="K18" s="102"/>
      <c r="L18" s="103"/>
      <c r="M18" s="49"/>
      <c r="N18" s="5"/>
      <c r="O18" s="5"/>
      <c r="P18" s="5"/>
      <c r="Q18" s="5"/>
    </row>
    <row r="19" ht="13" customHeight="1">
      <c r="A19" t="s" s="343">
        <v>563</v>
      </c>
      <c r="B19" s="344"/>
      <c r="C19" s="345"/>
      <c r="D19" s="346"/>
      <c r="E19" s="347">
        <v>1</v>
      </c>
      <c r="F19" t="s" s="348">
        <f>IF((D19*E19),(D19*E19),"")</f>
      </c>
      <c r="G19" s="100">
        <v>0.2</v>
      </c>
      <c r="H19" t="s" s="104">
        <f>IF((D19*G19),(D19*G19),"")</f>
      </c>
      <c r="I19" s="101">
        <v>24.9</v>
      </c>
      <c r="J19" s="101">
        <f>SUM(I19*D19)</f>
        <v>0</v>
      </c>
      <c r="K19" s="102"/>
      <c r="L19" s="103"/>
      <c r="M19" s="49"/>
      <c r="N19" s="5"/>
      <c r="O19" s="5"/>
      <c r="P19" s="5"/>
      <c r="Q19" s="5"/>
    </row>
    <row r="20" ht="13" customHeight="1">
      <c r="A20" t="s" s="343">
        <v>564</v>
      </c>
      <c r="B20" s="344"/>
      <c r="C20" s="345"/>
      <c r="D20" s="346"/>
      <c r="E20" s="347">
        <v>1</v>
      </c>
      <c r="F20" t="s" s="348">
        <f>IF((D20*E20),(D20*E20),"")</f>
      </c>
      <c r="G20" s="100">
        <v>0.2</v>
      </c>
      <c r="H20" t="s" s="104">
        <f>IF((D20*G20),(D20*G20),"")</f>
      </c>
      <c r="I20" s="101">
        <v>29.0847058823529</v>
      </c>
      <c r="J20" s="101">
        <f>SUM(I20*D20)</f>
        <v>0</v>
      </c>
      <c r="K20" s="102"/>
      <c r="L20" s="103"/>
      <c r="M20" s="49"/>
      <c r="N20" s="5"/>
      <c r="O20" s="5"/>
      <c r="P20" s="5"/>
      <c r="Q20" s="5"/>
    </row>
    <row r="21" ht="13" customHeight="1">
      <c r="A21" t="s" s="343">
        <v>565</v>
      </c>
      <c r="B21" s="344"/>
      <c r="C21" s="345"/>
      <c r="D21" s="346"/>
      <c r="E21" s="347">
        <v>1</v>
      </c>
      <c r="F21" s="347"/>
      <c r="G21" s="100">
        <v>0.2</v>
      </c>
      <c r="H21" s="349"/>
      <c r="I21" s="101">
        <v>29.0847058823529</v>
      </c>
      <c r="J21" s="101">
        <f>SUM(I21*D21)</f>
        <v>0</v>
      </c>
      <c r="K21" s="102"/>
      <c r="L21" s="103"/>
      <c r="M21" s="49"/>
      <c r="N21" s="5"/>
      <c r="O21" s="5"/>
      <c r="P21" s="5"/>
      <c r="Q21" s="5"/>
    </row>
    <row r="22" ht="13" customHeight="1">
      <c r="A22" t="s" s="343">
        <v>566</v>
      </c>
      <c r="B22" s="344"/>
      <c r="C22" s="345"/>
      <c r="D22" s="346"/>
      <c r="E22" s="347">
        <v>1</v>
      </c>
      <c r="F22" s="347"/>
      <c r="G22" s="100">
        <v>0.2</v>
      </c>
      <c r="H22" s="349"/>
      <c r="I22" s="101">
        <v>24.9</v>
      </c>
      <c r="J22" s="101">
        <f>SUM(I22*D22)</f>
        <v>0</v>
      </c>
      <c r="K22" s="102"/>
      <c r="L22" s="103"/>
      <c r="M22" s="49"/>
      <c r="N22" s="5"/>
      <c r="O22" s="5"/>
      <c r="P22" s="5"/>
      <c r="Q22" s="5"/>
    </row>
    <row r="23" ht="13" customHeight="1">
      <c r="A23" t="s" s="343">
        <v>567</v>
      </c>
      <c r="B23" s="344"/>
      <c r="C23" s="345"/>
      <c r="D23" s="346"/>
      <c r="E23" s="347">
        <v>1</v>
      </c>
      <c r="F23" s="347"/>
      <c r="G23" s="100">
        <v>0.2</v>
      </c>
      <c r="H23" s="349"/>
      <c r="I23" s="101">
        <v>24.9</v>
      </c>
      <c r="J23" s="101">
        <f>SUM(I23*D23)</f>
        <v>0</v>
      </c>
      <c r="K23" s="102"/>
      <c r="L23" s="103"/>
      <c r="M23" s="49"/>
      <c r="N23" s="5"/>
      <c r="O23" s="5"/>
      <c r="P23" s="5"/>
      <c r="Q23" s="5"/>
    </row>
    <row r="24" ht="13" customHeight="1">
      <c r="A24" t="s" s="343">
        <v>568</v>
      </c>
      <c r="B24" s="344"/>
      <c r="C24" s="345"/>
      <c r="D24" s="346"/>
      <c r="E24" s="347">
        <v>1</v>
      </c>
      <c r="F24" s="347"/>
      <c r="G24" s="100">
        <v>0.2</v>
      </c>
      <c r="H24" s="349"/>
      <c r="I24" s="101">
        <v>24.9</v>
      </c>
      <c r="J24" s="101">
        <f>SUM(I24*D24)</f>
        <v>0</v>
      </c>
      <c r="K24" s="102"/>
      <c r="L24" s="103"/>
      <c r="M24" s="49"/>
      <c r="N24" s="5"/>
      <c r="O24" s="5"/>
      <c r="P24" s="5"/>
      <c r="Q24" s="5"/>
    </row>
    <row r="25" ht="13" customHeight="1">
      <c r="A25" t="s" s="343">
        <v>569</v>
      </c>
      <c r="B25" s="344"/>
      <c r="C25" s="345"/>
      <c r="D25" s="346"/>
      <c r="E25" s="347">
        <v>1</v>
      </c>
      <c r="F25" s="347"/>
      <c r="G25" s="100">
        <v>0.2</v>
      </c>
      <c r="H25" s="349"/>
      <c r="I25" s="101">
        <v>24.9</v>
      </c>
      <c r="J25" s="101">
        <f>SUM(I25*D25)</f>
        <v>0</v>
      </c>
      <c r="K25" s="102"/>
      <c r="L25" s="103"/>
      <c r="M25" s="49"/>
      <c r="N25" s="5"/>
      <c r="O25" s="5"/>
      <c r="P25" s="5"/>
      <c r="Q25" s="5"/>
    </row>
    <row r="26" ht="13" customHeight="1">
      <c r="A26" t="s" s="343">
        <v>570</v>
      </c>
      <c r="B26" s="344"/>
      <c r="C26" s="345"/>
      <c r="D26" s="346"/>
      <c r="E26" s="347">
        <v>1</v>
      </c>
      <c r="F26" s="347"/>
      <c r="G26" s="100">
        <v>0.2</v>
      </c>
      <c r="H26" s="349"/>
      <c r="I26" s="101">
        <v>24.9</v>
      </c>
      <c r="J26" s="101">
        <f>SUM(I26*D26)</f>
        <v>0</v>
      </c>
      <c r="K26" s="102"/>
      <c r="L26" s="103"/>
      <c r="M26" s="49"/>
      <c r="N26" s="5"/>
      <c r="O26" s="5"/>
      <c r="P26" s="5"/>
      <c r="Q26" s="5"/>
    </row>
    <row r="27" ht="13" customHeight="1">
      <c r="A27" s="350"/>
      <c r="B27" s="344"/>
      <c r="C27" s="345"/>
      <c r="D27" s="346"/>
      <c r="E27" s="347"/>
      <c r="F27" s="347"/>
      <c r="G27" s="100"/>
      <c r="H27" s="349"/>
      <c r="I27" s="101"/>
      <c r="J27" s="101"/>
      <c r="K27" s="102"/>
      <c r="L27" s="103"/>
      <c r="M27" s="49"/>
      <c r="N27" s="5"/>
      <c r="O27" s="5"/>
      <c r="P27" s="5"/>
      <c r="Q27" s="5"/>
    </row>
    <row r="28" ht="13" customHeight="1">
      <c r="A28" t="s" s="343">
        <v>571</v>
      </c>
      <c r="B28" s="344"/>
      <c r="C28" s="345"/>
      <c r="D28" s="346"/>
      <c r="E28" s="347">
        <v>1</v>
      </c>
      <c r="F28" t="s" s="348">
        <f>IF((D28*E28),(D28*E28),"")</f>
      </c>
      <c r="G28" s="100">
        <v>0.3</v>
      </c>
      <c r="H28" t="s" s="104">
        <f>IF((D28*G28),(D28*G28),"")</f>
      </c>
      <c r="I28" s="101">
        <v>36.9</v>
      </c>
      <c r="J28" s="101">
        <f>SUM(I28*D28)</f>
        <v>0</v>
      </c>
      <c r="K28" s="102"/>
      <c r="L28" s="103"/>
      <c r="M28" s="49"/>
      <c r="N28" s="5"/>
      <c r="O28" s="5"/>
      <c r="P28" s="5"/>
      <c r="Q28" s="5"/>
    </row>
    <row r="29" ht="23" customHeight="1">
      <c r="A29" t="s" s="70">
        <v>572</v>
      </c>
      <c r="B29" s="71"/>
      <c r="C29" s="71"/>
      <c r="D29" s="71"/>
      <c r="E29" s="72"/>
      <c r="F29" s="72">
        <f>SUM(F30:F39)</f>
        <v>0</v>
      </c>
      <c r="G29" s="71"/>
      <c r="H29" s="71"/>
      <c r="I29" s="71"/>
      <c r="J29" s="351"/>
      <c r="K29" s="352"/>
      <c r="L29" s="59"/>
      <c r="M29" s="5"/>
      <c r="N29" s="5"/>
      <c r="O29" s="5"/>
      <c r="P29" s="5"/>
      <c r="Q29" s="5"/>
    </row>
    <row r="30" ht="13" customHeight="1">
      <c r="A30" t="s" s="343">
        <v>573</v>
      </c>
      <c r="B30" s="344"/>
      <c r="C30" s="345"/>
      <c r="D30" s="353"/>
      <c r="E30" s="347">
        <v>1</v>
      </c>
      <c r="F30" t="s" s="348">
        <f>IF((D30*E30),(D30*E30),"")</f>
      </c>
      <c r="G30" s="100">
        <v>0.05</v>
      </c>
      <c r="H30" t="s" s="104">
        <f>IF((D30*G30),(D30*G30),"")</f>
      </c>
      <c r="I30" s="101">
        <v>4.13</v>
      </c>
      <c r="J30" s="101">
        <f>SUM(I30*D30)</f>
        <v>0</v>
      </c>
      <c r="K30" s="276"/>
      <c r="L30" s="277"/>
      <c r="M30" s="49"/>
      <c r="N30" s="5"/>
      <c r="O30" s="5"/>
      <c r="P30" s="5"/>
      <c r="Q30" s="5"/>
    </row>
    <row r="31" ht="13" customHeight="1">
      <c r="A31" t="s" s="343">
        <v>574</v>
      </c>
      <c r="B31" s="344"/>
      <c r="C31" s="345"/>
      <c r="D31" s="353"/>
      <c r="E31" s="347">
        <v>1</v>
      </c>
      <c r="F31" t="s" s="348">
        <f>IF((D31*E31),(D31*E31),"")</f>
      </c>
      <c r="G31" s="100">
        <v>0.035</v>
      </c>
      <c r="H31" t="s" s="104">
        <f>IF((D31*G31),(D31*G31),"")</f>
      </c>
      <c r="I31" s="101">
        <v>2.89</v>
      </c>
      <c r="J31" s="101">
        <f>SUM(I31*D31)</f>
        <v>0</v>
      </c>
      <c r="K31" s="276"/>
      <c r="L31" s="277"/>
      <c r="M31" s="49"/>
      <c r="N31" s="5"/>
      <c r="O31" s="5"/>
      <c r="P31" s="5"/>
      <c r="Q31" s="5"/>
    </row>
    <row r="32" ht="13" customHeight="1">
      <c r="A32" t="s" s="343">
        <v>575</v>
      </c>
      <c r="B32" s="344"/>
      <c r="C32" s="345"/>
      <c r="D32" s="353"/>
      <c r="E32" s="347">
        <v>1</v>
      </c>
      <c r="F32" t="s" s="348">
        <f>IF((D32*E32),(D32*E32),"")</f>
      </c>
      <c r="G32" s="100">
        <v>0.1</v>
      </c>
      <c r="H32" t="s" s="104">
        <f>IF((D32*G32),(D32*G32),"")</f>
      </c>
      <c r="I32" s="101">
        <v>11.9</v>
      </c>
      <c r="J32" s="101">
        <f>SUM(I32*D32)</f>
        <v>0</v>
      </c>
      <c r="K32" s="276"/>
      <c r="L32" s="277"/>
      <c r="M32" s="49"/>
      <c r="N32" s="5"/>
      <c r="O32" s="5"/>
      <c r="P32" s="5"/>
      <c r="Q32" s="5"/>
    </row>
    <row r="33" ht="13" customHeight="1">
      <c r="A33" t="s" s="343">
        <v>576</v>
      </c>
      <c r="B33" s="344"/>
      <c r="C33" t="s" s="354">
        <v>577</v>
      </c>
      <c r="D33" s="353"/>
      <c r="E33" s="347">
        <v>10</v>
      </c>
      <c r="F33" t="s" s="348">
        <f>IF((D33*E33),(D33*E33),"")</f>
      </c>
      <c r="G33" s="100">
        <v>0.2</v>
      </c>
      <c r="H33" t="s" s="104">
        <f>IF((D33*G33),(D33*G33),"")</f>
      </c>
      <c r="I33" s="101">
        <v>24</v>
      </c>
      <c r="J33" s="101">
        <f>SUM(I33*D33)</f>
        <v>0</v>
      </c>
      <c r="K33" s="276"/>
      <c r="L33" s="277"/>
      <c r="M33" s="49"/>
      <c r="N33" s="5"/>
      <c r="O33" s="5"/>
      <c r="P33" s="5"/>
      <c r="Q33" s="5"/>
    </row>
    <row r="34" ht="13" customHeight="1">
      <c r="A34" t="s" s="343">
        <v>578</v>
      </c>
      <c r="B34" s="344"/>
      <c r="C34" s="345"/>
      <c r="D34" s="353"/>
      <c r="E34" s="347">
        <v>1</v>
      </c>
      <c r="F34" t="s" s="348">
        <f>IF((D34*E34),(D34*E34),"")</f>
      </c>
      <c r="G34" s="100">
        <v>0.4</v>
      </c>
      <c r="H34" t="s" s="104">
        <f>IF((D34*G34),(D34*G34),"")</f>
      </c>
      <c r="I34" s="101">
        <v>4</v>
      </c>
      <c r="J34" s="101">
        <f>SUM(I34*D34)</f>
        <v>0</v>
      </c>
      <c r="K34" s="276"/>
      <c r="L34" s="277"/>
      <c r="M34" s="49"/>
      <c r="N34" s="5"/>
      <c r="O34" s="5"/>
      <c r="P34" s="5"/>
      <c r="Q34" s="5"/>
    </row>
    <row r="35" ht="13" customHeight="1">
      <c r="A35" t="s" s="343">
        <v>579</v>
      </c>
      <c r="B35" s="344"/>
      <c r="C35" s="345"/>
      <c r="D35" s="353"/>
      <c r="E35" s="347">
        <v>1</v>
      </c>
      <c r="F35" t="s" s="348">
        <f>IF((D35*E35),(D35*E35),"")</f>
      </c>
      <c r="G35" s="100">
        <v>0.4</v>
      </c>
      <c r="H35" t="s" s="104">
        <f>IF((D35*G35),(D35*G35),"")</f>
      </c>
      <c r="I35" s="101">
        <v>6.2</v>
      </c>
      <c r="J35" s="101">
        <f>SUM(I35*D35)</f>
        <v>0</v>
      </c>
      <c r="K35" s="276"/>
      <c r="L35" s="277"/>
      <c r="M35" s="49"/>
      <c r="N35" s="5"/>
      <c r="O35" s="5"/>
      <c r="P35" s="5"/>
      <c r="Q35" s="5"/>
    </row>
    <row r="36" ht="13" customHeight="1">
      <c r="A36" t="s" s="343">
        <v>580</v>
      </c>
      <c r="B36" s="344"/>
      <c r="C36" s="345"/>
      <c r="D36" s="353"/>
      <c r="E36" s="347">
        <v>1</v>
      </c>
      <c r="F36" t="s" s="348">
        <f>IF((D36*E36),(D36*E36),"")</f>
      </c>
      <c r="G36" s="100">
        <v>0.3</v>
      </c>
      <c r="H36" s="349"/>
      <c r="I36" s="101">
        <v>9</v>
      </c>
      <c r="J36" s="101"/>
      <c r="K36" s="276"/>
      <c r="L36" s="277"/>
      <c r="M36" s="49"/>
      <c r="N36" s="5"/>
      <c r="O36" s="5"/>
      <c r="P36" s="5"/>
      <c r="Q36" s="5"/>
    </row>
    <row r="37" ht="13" customHeight="1">
      <c r="A37" t="s" s="343">
        <v>581</v>
      </c>
      <c r="B37" s="344"/>
      <c r="C37" s="345"/>
      <c r="D37" s="353"/>
      <c r="E37" s="347">
        <v>1</v>
      </c>
      <c r="F37" t="s" s="348">
        <f>IF((D37*E37),(D37*E37),"")</f>
      </c>
      <c r="G37" s="100">
        <v>0.3</v>
      </c>
      <c r="H37" t="s" s="104">
        <f>IF((D37*G37),(D37*G37),"")</f>
      </c>
      <c r="I37" s="101">
        <v>9</v>
      </c>
      <c r="J37" s="101">
        <f>SUM(I37*D37)</f>
        <v>0</v>
      </c>
      <c r="K37" s="276"/>
      <c r="L37" s="277"/>
      <c r="M37" s="49"/>
      <c r="N37" s="5"/>
      <c r="O37" s="5"/>
      <c r="P37" s="5"/>
      <c r="Q37" s="5"/>
    </row>
    <row r="38" ht="13" customHeight="1">
      <c r="A38" t="s" s="343">
        <v>582</v>
      </c>
      <c r="B38" s="344"/>
      <c r="C38" s="345"/>
      <c r="D38" s="353"/>
      <c r="E38" s="347">
        <v>1</v>
      </c>
      <c r="F38" t="s" s="348">
        <f>IF((D38*E38),(D38*E38),"")</f>
      </c>
      <c r="G38" s="100">
        <v>0.05</v>
      </c>
      <c r="H38" t="s" s="104">
        <f>IF((D38*G38),(D38*G38),"")</f>
      </c>
      <c r="I38" s="101">
        <v>5.78</v>
      </c>
      <c r="J38" s="101">
        <f>SUM(I38*D38)</f>
        <v>0</v>
      </c>
      <c r="K38" s="276"/>
      <c r="L38" s="277"/>
      <c r="M38" s="49"/>
      <c r="N38" s="5"/>
      <c r="O38" s="5"/>
      <c r="P38" s="5"/>
      <c r="Q38" s="5"/>
    </row>
    <row r="39" ht="13" customHeight="1">
      <c r="A39" t="s" s="343">
        <v>583</v>
      </c>
      <c r="B39" s="344"/>
      <c r="C39" s="345"/>
      <c r="D39" s="353"/>
      <c r="E39" s="347">
        <v>1</v>
      </c>
      <c r="F39" t="s" s="348">
        <f>IF((D39*E39),(D39*E39),"")</f>
      </c>
      <c r="G39" s="100">
        <v>0.4</v>
      </c>
      <c r="H39" t="s" s="104">
        <f>IF((D39*G39),(D39*G39),"")</f>
      </c>
      <c r="I39" s="101">
        <v>13</v>
      </c>
      <c r="J39" s="101">
        <f>SUM(I39*D39)</f>
        <v>0</v>
      </c>
      <c r="K39" s="276"/>
      <c r="L39" s="277"/>
      <c r="M39" s="49"/>
      <c r="N39" s="5"/>
      <c r="O39" s="5"/>
      <c r="P39" s="5"/>
      <c r="Q39" s="5"/>
    </row>
    <row r="40" ht="23" customHeight="1">
      <c r="A40" t="s" s="70">
        <v>584</v>
      </c>
      <c r="B40" s="71"/>
      <c r="C40" s="71"/>
      <c r="D40" s="71"/>
      <c r="E40" s="72"/>
      <c r="F40" s="72">
        <f>SUM(F43:F87)</f>
        <v>0</v>
      </c>
      <c r="G40" s="71"/>
      <c r="H40" s="71"/>
      <c r="I40" s="71"/>
      <c r="J40" s="351"/>
      <c r="K40" s="355"/>
      <c r="L40" s="223"/>
      <c r="M40" s="5"/>
      <c r="N40" s="5"/>
      <c r="O40" s="5"/>
      <c r="P40" s="5"/>
      <c r="Q40" s="5"/>
    </row>
    <row r="41" ht="13" customHeight="1">
      <c r="A41" t="s" s="356">
        <v>585</v>
      </c>
      <c r="B41" s="357"/>
      <c r="C41" s="357"/>
      <c r="D41" s="357"/>
      <c r="E41" s="357"/>
      <c r="F41" s="357"/>
      <c r="G41" s="357"/>
      <c r="H41" s="357"/>
      <c r="I41" s="357"/>
      <c r="J41" s="358"/>
      <c r="K41" s="355"/>
      <c r="L41" s="223"/>
      <c r="M41" s="5"/>
      <c r="N41" s="5"/>
      <c r="O41" s="5"/>
      <c r="P41" s="5"/>
      <c r="Q41" s="5"/>
    </row>
    <row r="42" ht="13" customHeight="1">
      <c r="A42" t="s" s="359">
        <v>586</v>
      </c>
      <c r="B42" s="360"/>
      <c r="C42" s="360"/>
      <c r="D42" s="360"/>
      <c r="E42" s="360"/>
      <c r="F42" s="360"/>
      <c r="G42" s="360"/>
      <c r="H42" s="360"/>
      <c r="I42" s="360"/>
      <c r="J42" s="361"/>
      <c r="K42" s="355"/>
      <c r="L42" s="223"/>
      <c r="M42" s="5"/>
      <c r="N42" s="5"/>
      <c r="O42" s="5"/>
      <c r="P42" s="5"/>
      <c r="Q42" s="5"/>
    </row>
    <row r="43" ht="14" customHeight="1">
      <c r="A43" t="s" s="362">
        <v>587</v>
      </c>
      <c r="B43" s="363"/>
      <c r="C43" s="345"/>
      <c r="D43" s="364"/>
      <c r="E43" s="347">
        <v>1</v>
      </c>
      <c r="F43" t="s" s="348">
        <f>IF((D43*E43),(D43*E43),"")</f>
      </c>
      <c r="G43" s="100">
        <v>0.2</v>
      </c>
      <c r="H43" t="s" s="104">
        <f>IF((D43*G43),(D43*G43),"")</f>
      </c>
      <c r="I43" s="101">
        <v>14</v>
      </c>
      <c r="J43" s="101">
        <f>SUM(I43*D43)</f>
        <v>0</v>
      </c>
      <c r="K43" s="276"/>
      <c r="L43" s="277"/>
      <c r="M43" s="49"/>
      <c r="N43" s="5"/>
      <c r="O43" s="5"/>
      <c r="P43" s="5"/>
      <c r="Q43" s="5"/>
    </row>
    <row r="44" ht="14" customHeight="1">
      <c r="A44" t="s" s="362">
        <v>588</v>
      </c>
      <c r="B44" s="363"/>
      <c r="C44" s="345"/>
      <c r="D44" s="364"/>
      <c r="E44" s="347">
        <v>1</v>
      </c>
      <c r="F44" t="s" s="348">
        <f>IF((D44*E44),(D44*E44),"")</f>
      </c>
      <c r="G44" s="100">
        <v>0.2</v>
      </c>
      <c r="H44" t="s" s="104">
        <f>IF((D44*G44),(D44*G44),"")</f>
      </c>
      <c r="I44" s="101">
        <v>14</v>
      </c>
      <c r="J44" s="101">
        <f>SUM(I44*D44)</f>
        <v>0</v>
      </c>
      <c r="K44" s="276"/>
      <c r="L44" s="277"/>
      <c r="M44" s="49"/>
      <c r="N44" s="5"/>
      <c r="O44" s="5"/>
      <c r="P44" s="5"/>
      <c r="Q44" s="5"/>
    </row>
    <row r="45" ht="14" customHeight="1">
      <c r="A45" t="s" s="362">
        <v>589</v>
      </c>
      <c r="B45" s="363"/>
      <c r="C45" s="345"/>
      <c r="D45" s="364"/>
      <c r="E45" s="347">
        <v>1</v>
      </c>
      <c r="F45" t="s" s="348">
        <f>IF((D45*E45),(D45*E45),"")</f>
      </c>
      <c r="G45" s="100">
        <v>0.2</v>
      </c>
      <c r="H45" t="s" s="104">
        <f>IF((D45*G45),(D45*G45),"")</f>
      </c>
      <c r="I45" s="101">
        <v>14</v>
      </c>
      <c r="J45" s="101">
        <f>SUM(I45*D45)</f>
        <v>0</v>
      </c>
      <c r="K45" s="276"/>
      <c r="L45" s="277"/>
      <c r="M45" s="49"/>
      <c r="N45" s="5"/>
      <c r="O45" s="5"/>
      <c r="P45" s="5"/>
      <c r="Q45" s="5"/>
    </row>
    <row r="46" ht="14" customHeight="1">
      <c r="A46" t="s" s="362">
        <v>590</v>
      </c>
      <c r="B46" s="363"/>
      <c r="C46" s="345"/>
      <c r="D46" s="364"/>
      <c r="E46" s="347">
        <v>1</v>
      </c>
      <c r="F46" t="s" s="348">
        <f>IF((D46*E46),(D46*E46),"")</f>
      </c>
      <c r="G46" s="100">
        <v>0.2</v>
      </c>
      <c r="H46" t="s" s="104">
        <f>IF((D46*G46),(D46*G46),"")</f>
      </c>
      <c r="I46" s="101">
        <v>14</v>
      </c>
      <c r="J46" s="101">
        <f>SUM(I46*D46)</f>
        <v>0</v>
      </c>
      <c r="K46" s="276"/>
      <c r="L46" s="277"/>
      <c r="M46" s="49"/>
      <c r="N46" s="5"/>
      <c r="O46" s="5"/>
      <c r="P46" s="5"/>
      <c r="Q46" s="5"/>
    </row>
    <row r="47" ht="14" customHeight="1">
      <c r="A47" t="s" s="362">
        <v>591</v>
      </c>
      <c r="B47" s="363"/>
      <c r="C47" s="345"/>
      <c r="D47" s="364"/>
      <c r="E47" s="347">
        <v>1</v>
      </c>
      <c r="F47" t="s" s="348">
        <f>IF((D47*E47),(D47*E47),"")</f>
      </c>
      <c r="G47" s="100">
        <v>0.2</v>
      </c>
      <c r="H47" t="s" s="104">
        <f>IF((D47*G47),(D47*G47),"")</f>
      </c>
      <c r="I47" s="101">
        <v>14</v>
      </c>
      <c r="J47" s="101">
        <f>SUM(I47*D47)</f>
        <v>0</v>
      </c>
      <c r="K47" s="276"/>
      <c r="L47" s="277"/>
      <c r="M47" s="49"/>
      <c r="N47" s="5"/>
      <c r="O47" s="5"/>
      <c r="P47" s="5"/>
      <c r="Q47" s="5"/>
    </row>
    <row r="48" ht="14" customHeight="1">
      <c r="A48" t="s" s="362">
        <v>592</v>
      </c>
      <c r="B48" s="363"/>
      <c r="C48" s="345"/>
      <c r="D48" s="364"/>
      <c r="E48" s="347">
        <v>1</v>
      </c>
      <c r="F48" t="s" s="348">
        <f>IF((D48*E48),(D48*E48),"")</f>
      </c>
      <c r="G48" s="100">
        <v>0.2</v>
      </c>
      <c r="H48" t="s" s="104">
        <f>IF((D48*G48),(D48*G48),"")</f>
      </c>
      <c r="I48" s="101">
        <v>14</v>
      </c>
      <c r="J48" s="101">
        <f>SUM(I48*D48)</f>
        <v>0</v>
      </c>
      <c r="K48" s="276"/>
      <c r="L48" s="277"/>
      <c r="M48" s="49"/>
      <c r="N48" s="5"/>
      <c r="O48" s="5"/>
      <c r="P48" s="5"/>
      <c r="Q48" s="5"/>
    </row>
    <row r="49" ht="14" customHeight="1">
      <c r="A49" t="s" s="362">
        <v>593</v>
      </c>
      <c r="B49" s="363"/>
      <c r="C49" s="345"/>
      <c r="D49" s="364"/>
      <c r="E49" s="347">
        <v>1</v>
      </c>
      <c r="F49" t="s" s="348">
        <f>IF((D49*E49),(D49*E49),"")</f>
      </c>
      <c r="G49" s="100">
        <v>1.2</v>
      </c>
      <c r="H49" t="s" s="104">
        <f>IF((D49*G49),(D49*G49),"")</f>
      </c>
      <c r="I49" s="101">
        <v>15</v>
      </c>
      <c r="J49" s="101">
        <f>SUM(I49*D49)</f>
        <v>0</v>
      </c>
      <c r="K49" s="276"/>
      <c r="L49" s="277"/>
      <c r="M49" s="49"/>
      <c r="N49" s="5"/>
      <c r="O49" s="5"/>
      <c r="P49" s="5"/>
      <c r="Q49" s="5"/>
    </row>
    <row r="50" ht="14" customHeight="1">
      <c r="A50" t="s" s="362">
        <v>594</v>
      </c>
      <c r="B50" s="363"/>
      <c r="C50" s="345"/>
      <c r="D50" s="364"/>
      <c r="E50" s="347">
        <v>1</v>
      </c>
      <c r="F50" t="s" s="348">
        <f>IF((D50*E50),(D50*E50),"")</f>
      </c>
      <c r="G50" s="100">
        <v>1.2</v>
      </c>
      <c r="H50" t="s" s="104">
        <f>IF((D50*G50),(D50*G50),"")</f>
      </c>
      <c r="I50" s="101">
        <v>15</v>
      </c>
      <c r="J50" s="101">
        <f>SUM(I50*D50)</f>
        <v>0</v>
      </c>
      <c r="K50" s="276"/>
      <c r="L50" s="277"/>
      <c r="M50" s="49"/>
      <c r="N50" s="5"/>
      <c r="O50" s="5"/>
      <c r="P50" s="5"/>
      <c r="Q50" s="5"/>
    </row>
    <row r="51" ht="14" customHeight="1">
      <c r="A51" t="s" s="365">
        <v>595</v>
      </c>
      <c r="B51" s="366"/>
      <c r="C51" s="367"/>
      <c r="D51" s="368"/>
      <c r="E51" s="369">
        <v>1</v>
      </c>
      <c r="F51" s="369"/>
      <c r="G51" s="370">
        <v>1.2</v>
      </c>
      <c r="H51" s="371"/>
      <c r="I51" s="372">
        <v>15</v>
      </c>
      <c r="J51" s="372">
        <v>0</v>
      </c>
      <c r="K51" s="373"/>
      <c r="L51" s="374"/>
      <c r="M51" s="49"/>
      <c r="N51" s="5"/>
      <c r="O51" s="5"/>
      <c r="P51" s="5"/>
      <c r="Q51" s="5"/>
    </row>
    <row r="52" ht="14" customHeight="1">
      <c r="A52" t="s" s="365">
        <v>596</v>
      </c>
      <c r="B52" s="366"/>
      <c r="C52" s="367"/>
      <c r="D52" s="368"/>
      <c r="E52" s="369">
        <v>1</v>
      </c>
      <c r="F52" s="369"/>
      <c r="G52" s="370">
        <v>1.2</v>
      </c>
      <c r="H52" s="371"/>
      <c r="I52" s="372">
        <v>15</v>
      </c>
      <c r="J52" s="372">
        <v>0</v>
      </c>
      <c r="K52" s="374"/>
      <c r="L52" s="374"/>
      <c r="M52" s="49"/>
      <c r="N52" s="5"/>
      <c r="O52" s="5"/>
      <c r="P52" s="5"/>
      <c r="Q52" s="5"/>
    </row>
    <row r="53" ht="14" customHeight="1">
      <c r="A53" t="s" s="365">
        <v>597</v>
      </c>
      <c r="B53" s="366"/>
      <c r="C53" s="367"/>
      <c r="D53" s="368"/>
      <c r="E53" s="369">
        <v>1</v>
      </c>
      <c r="F53" s="369"/>
      <c r="G53" s="370">
        <v>1.2</v>
      </c>
      <c r="H53" s="371"/>
      <c r="I53" s="372">
        <v>15</v>
      </c>
      <c r="J53" s="372">
        <v>0</v>
      </c>
      <c r="K53" s="374"/>
      <c r="L53" s="374"/>
      <c r="M53" s="49"/>
      <c r="N53" s="5"/>
      <c r="O53" s="5"/>
      <c r="P53" s="5"/>
      <c r="Q53" s="5"/>
    </row>
    <row r="54" ht="14" customHeight="1">
      <c r="A54" t="s" s="365">
        <v>598</v>
      </c>
      <c r="B54" s="366"/>
      <c r="C54" s="367"/>
      <c r="D54" s="368"/>
      <c r="E54" s="369">
        <v>1</v>
      </c>
      <c r="F54" s="369"/>
      <c r="G54" s="370">
        <v>1.2</v>
      </c>
      <c r="H54" s="371"/>
      <c r="I54" s="372">
        <v>15</v>
      </c>
      <c r="J54" s="372">
        <v>0</v>
      </c>
      <c r="K54" s="375"/>
      <c r="L54" s="374"/>
      <c r="M54" s="49"/>
      <c r="N54" s="5"/>
      <c r="O54" s="5"/>
      <c r="P54" s="5"/>
      <c r="Q54" s="5"/>
    </row>
    <row r="55" ht="14" customHeight="1">
      <c r="A55" t="s" s="362">
        <v>599</v>
      </c>
      <c r="B55" s="363"/>
      <c r="C55" s="345"/>
      <c r="D55" s="364"/>
      <c r="E55" s="347">
        <v>1</v>
      </c>
      <c r="F55" t="s" s="348">
        <f>IF((D55*E55),(D55*E55),"")</f>
      </c>
      <c r="G55" s="100">
        <v>1.2</v>
      </c>
      <c r="H55" t="s" s="104">
        <f>IF((D55*G55),(D55*G55),"")</f>
      </c>
      <c r="I55" s="101">
        <v>15</v>
      </c>
      <c r="J55" s="101">
        <f>SUM(I55*D55)</f>
        <v>0</v>
      </c>
      <c r="K55" s="276"/>
      <c r="L55" s="277"/>
      <c r="M55" s="49"/>
      <c r="N55" s="5"/>
      <c r="O55" s="5"/>
      <c r="P55" s="5"/>
      <c r="Q55" s="5"/>
    </row>
    <row r="56" ht="14" customHeight="1">
      <c r="A56" t="s" s="376">
        <v>600</v>
      </c>
      <c r="B56" s="377"/>
      <c r="C56" s="378"/>
      <c r="D56" s="379"/>
      <c r="E56" s="380"/>
      <c r="F56" s="380"/>
      <c r="G56" s="381"/>
      <c r="H56" s="382"/>
      <c r="I56" s="383"/>
      <c r="J56" s="384"/>
      <c r="K56" s="276"/>
      <c r="L56" s="277"/>
      <c r="M56" s="49"/>
      <c r="N56" s="5"/>
      <c r="O56" s="5"/>
      <c r="P56" s="5"/>
      <c r="Q56" s="5"/>
    </row>
    <row r="57" ht="14" customHeight="1">
      <c r="A57" t="s" s="362">
        <v>601</v>
      </c>
      <c r="B57" s="363"/>
      <c r="C57" s="345"/>
      <c r="D57" s="364"/>
      <c r="E57" s="347">
        <v>1</v>
      </c>
      <c r="F57" t="s" s="348">
        <f>IF((D57*E57),(D57*E57),"")</f>
      </c>
      <c r="G57" s="100">
        <v>0.2</v>
      </c>
      <c r="H57" t="s" s="104">
        <f>IF((D57*G57),(D57*G57),"")</f>
      </c>
      <c r="I57" s="101">
        <v>14</v>
      </c>
      <c r="J57" s="101">
        <f>SUM(I57*D57)</f>
        <v>0</v>
      </c>
      <c r="K57" s="276"/>
      <c r="L57" s="277"/>
      <c r="M57" s="49"/>
      <c r="N57" s="5"/>
      <c r="O57" s="5"/>
      <c r="P57" s="5"/>
      <c r="Q57" s="5"/>
    </row>
    <row r="58" ht="14" customHeight="1">
      <c r="A58" t="s" s="362">
        <v>602</v>
      </c>
      <c r="B58" s="363"/>
      <c r="C58" s="345"/>
      <c r="D58" s="364"/>
      <c r="E58" s="347">
        <v>1</v>
      </c>
      <c r="F58" t="s" s="348">
        <f>IF((D58*E58),(D58*E58),"")</f>
      </c>
      <c r="G58" s="100">
        <v>0.2</v>
      </c>
      <c r="H58" t="s" s="104">
        <f>IF((D58*G58),(D58*G58),"")</f>
      </c>
      <c r="I58" s="101">
        <v>14</v>
      </c>
      <c r="J58" s="101">
        <f>SUM(I58*D58)</f>
        <v>0</v>
      </c>
      <c r="K58" s="276"/>
      <c r="L58" s="277"/>
      <c r="M58" s="49"/>
      <c r="N58" s="5"/>
      <c r="O58" s="5"/>
      <c r="P58" s="5"/>
      <c r="Q58" s="5"/>
    </row>
    <row r="59" ht="14" customHeight="1">
      <c r="A59" t="s" s="362">
        <v>603</v>
      </c>
      <c r="B59" s="363"/>
      <c r="C59" s="345"/>
      <c r="D59" s="364"/>
      <c r="E59" s="347">
        <v>1</v>
      </c>
      <c r="F59" t="s" s="348">
        <f>IF((D59*E59),(D59*E59),"")</f>
      </c>
      <c r="G59" s="100">
        <v>0.2</v>
      </c>
      <c r="H59" t="s" s="104">
        <f>IF((D59*G59),(D59*G59),"")</f>
      </c>
      <c r="I59" s="101">
        <v>14</v>
      </c>
      <c r="J59" s="101">
        <f>SUM(I59*D59)</f>
        <v>0</v>
      </c>
      <c r="K59" s="276"/>
      <c r="L59" s="277"/>
      <c r="M59" s="49"/>
      <c r="N59" s="5"/>
      <c r="O59" s="5"/>
      <c r="P59" s="5"/>
      <c r="Q59" s="5"/>
    </row>
    <row r="60" ht="14" customHeight="1">
      <c r="A60" t="s" s="362">
        <v>604</v>
      </c>
      <c r="B60" s="363"/>
      <c r="C60" s="345"/>
      <c r="D60" s="364"/>
      <c r="E60" s="347">
        <v>1</v>
      </c>
      <c r="F60" t="s" s="348">
        <f>IF((D60*E60),(D60*E60),"")</f>
      </c>
      <c r="G60" s="100">
        <v>0.2</v>
      </c>
      <c r="H60" t="s" s="104">
        <f>IF((D60*G60),(D60*G60),"")</f>
      </c>
      <c r="I60" s="101">
        <v>14</v>
      </c>
      <c r="J60" s="101">
        <f>SUM(I60*D60)</f>
        <v>0</v>
      </c>
      <c r="K60" s="276"/>
      <c r="L60" s="277"/>
      <c r="M60" s="49"/>
      <c r="N60" s="5"/>
      <c r="O60" s="5"/>
      <c r="P60" s="5"/>
      <c r="Q60" s="5"/>
    </row>
    <row r="61" ht="14" customHeight="1">
      <c r="A61" t="s" s="362">
        <v>605</v>
      </c>
      <c r="B61" s="363"/>
      <c r="C61" s="345"/>
      <c r="D61" s="364"/>
      <c r="E61" s="347">
        <v>1</v>
      </c>
      <c r="F61" t="s" s="348">
        <f>IF((D61*E61),(D61*E61),"")</f>
      </c>
      <c r="G61" s="100">
        <v>1.2</v>
      </c>
      <c r="H61" t="s" s="104">
        <f>IF((D61*G61),(D61*G61),"")</f>
      </c>
      <c r="I61" s="101">
        <v>15</v>
      </c>
      <c r="J61" s="101">
        <f>SUM(I61*D61)</f>
        <v>0</v>
      </c>
      <c r="K61" s="276"/>
      <c r="L61" s="277"/>
      <c r="M61" s="49"/>
      <c r="N61" s="5"/>
      <c r="O61" s="5"/>
      <c r="P61" s="5"/>
      <c r="Q61" s="5"/>
    </row>
    <row r="62" ht="14" customHeight="1">
      <c r="A62" t="s" s="362">
        <v>606</v>
      </c>
      <c r="B62" s="363"/>
      <c r="C62" s="345"/>
      <c r="D62" s="364"/>
      <c r="E62" s="347">
        <v>1</v>
      </c>
      <c r="F62" t="s" s="348">
        <f>IF((D62*E62),(D62*E62),"")</f>
      </c>
      <c r="G62" s="100">
        <v>0.2</v>
      </c>
      <c r="H62" t="s" s="104">
        <f>IF((D62*G62),(D62*G62),"")</f>
      </c>
      <c r="I62" s="101">
        <v>14</v>
      </c>
      <c r="J62" s="101">
        <f>SUM(I62*D62)</f>
        <v>0</v>
      </c>
      <c r="K62" s="276"/>
      <c r="L62" s="277"/>
      <c r="M62" s="49"/>
      <c r="N62" s="5"/>
      <c r="O62" s="5"/>
      <c r="P62" s="5"/>
      <c r="Q62" s="5"/>
    </row>
    <row r="63" ht="14" customHeight="1">
      <c r="A63" t="s" s="385">
        <v>607</v>
      </c>
      <c r="B63" s="377"/>
      <c r="C63" s="378"/>
      <c r="D63" s="379"/>
      <c r="E63" s="380"/>
      <c r="F63" s="380"/>
      <c r="G63" s="381"/>
      <c r="H63" s="382"/>
      <c r="I63" s="383"/>
      <c r="J63" s="384"/>
      <c r="K63" s="276"/>
      <c r="L63" s="277"/>
      <c r="M63" s="49"/>
      <c r="N63" s="5"/>
      <c r="O63" s="5"/>
      <c r="P63" s="5"/>
      <c r="Q63" s="5"/>
    </row>
    <row r="64" ht="14" customHeight="1">
      <c r="A64" t="s" s="362">
        <v>608</v>
      </c>
      <c r="B64" s="363"/>
      <c r="C64" s="345"/>
      <c r="D64" s="364"/>
      <c r="E64" s="347">
        <v>1</v>
      </c>
      <c r="F64" t="s" s="348">
        <f>IF((D64*E64),(D64*E64),"")</f>
      </c>
      <c r="G64" s="100">
        <v>0.2</v>
      </c>
      <c r="H64" t="s" s="104">
        <f>IF((D64*G64),(D64*G64),"")</f>
      </c>
      <c r="I64" s="101">
        <v>14</v>
      </c>
      <c r="J64" s="101">
        <f>SUM(I64*D64)</f>
        <v>0</v>
      </c>
      <c r="K64" s="276"/>
      <c r="L64" s="277"/>
      <c r="M64" s="49"/>
      <c r="N64" s="5"/>
      <c r="O64" s="5"/>
      <c r="P64" s="5"/>
      <c r="Q64" s="5"/>
    </row>
    <row r="65" ht="14" customHeight="1">
      <c r="A65" t="s" s="362">
        <v>609</v>
      </c>
      <c r="B65" s="363"/>
      <c r="C65" s="345"/>
      <c r="D65" s="364"/>
      <c r="E65" s="347">
        <v>1</v>
      </c>
      <c r="F65" t="s" s="348">
        <f>IF((D65*E65),(D65*E65),"")</f>
      </c>
      <c r="G65" s="100">
        <v>0.2</v>
      </c>
      <c r="H65" t="s" s="104">
        <f>IF((D65*G65),(D65*G65),"")</f>
      </c>
      <c r="I65" s="101">
        <v>14</v>
      </c>
      <c r="J65" s="101">
        <f>SUM(I65*D65)</f>
        <v>0</v>
      </c>
      <c r="K65" s="276"/>
      <c r="L65" s="277"/>
      <c r="M65" s="49"/>
      <c r="N65" s="5"/>
      <c r="O65" s="5"/>
      <c r="P65" s="5"/>
      <c r="Q65" s="5"/>
    </row>
    <row r="66" ht="14" customHeight="1">
      <c r="A66" t="s" s="386">
        <v>610</v>
      </c>
      <c r="B66" s="387"/>
      <c r="C66" s="388"/>
      <c r="D66" s="389"/>
      <c r="E66" s="390"/>
      <c r="F66" s="390"/>
      <c r="G66" s="391"/>
      <c r="H66" s="392"/>
      <c r="I66" s="393"/>
      <c r="J66" s="394"/>
      <c r="K66" s="276"/>
      <c r="L66" s="277"/>
      <c r="M66" s="49"/>
      <c r="N66" s="5"/>
      <c r="O66" s="5"/>
      <c r="P66" s="5"/>
      <c r="Q66" s="5"/>
    </row>
    <row r="67" ht="14" customHeight="1">
      <c r="A67" t="s" s="385">
        <v>611</v>
      </c>
      <c r="B67" s="377"/>
      <c r="C67" s="378"/>
      <c r="D67" s="379"/>
      <c r="E67" s="380"/>
      <c r="F67" s="380"/>
      <c r="G67" s="381"/>
      <c r="H67" s="382"/>
      <c r="I67" s="383"/>
      <c r="J67" s="384"/>
      <c r="K67" s="276"/>
      <c r="L67" s="277"/>
      <c r="M67" s="49"/>
      <c r="N67" s="5"/>
      <c r="O67" s="5"/>
      <c r="P67" s="5"/>
      <c r="Q67" s="5"/>
    </row>
    <row r="68" ht="14" customHeight="1">
      <c r="A68" t="s" s="362">
        <v>612</v>
      </c>
      <c r="B68" s="363"/>
      <c r="C68" s="345"/>
      <c r="D68" s="364"/>
      <c r="E68" s="347">
        <v>1</v>
      </c>
      <c r="F68" t="s" s="348">
        <f>IF((D68*E68),(D68*E68),"")</f>
      </c>
      <c r="G68" s="100">
        <v>0.4</v>
      </c>
      <c r="H68" t="s" s="104">
        <f>IF((D68*G68),(D68*G68),"")</f>
      </c>
      <c r="I68" s="101">
        <v>28</v>
      </c>
      <c r="J68" s="101">
        <f>SUM(I68*D68)</f>
        <v>0</v>
      </c>
      <c r="K68" s="276"/>
      <c r="L68" s="277"/>
      <c r="M68" s="49"/>
      <c r="N68" s="5"/>
      <c r="O68" s="5"/>
      <c r="P68" s="5"/>
      <c r="Q68" s="5"/>
    </row>
    <row r="69" ht="14" customHeight="1">
      <c r="A69" t="s" s="362">
        <v>613</v>
      </c>
      <c r="B69" s="363"/>
      <c r="C69" s="345"/>
      <c r="D69" s="364"/>
      <c r="E69" s="347">
        <v>1</v>
      </c>
      <c r="F69" t="s" s="348">
        <f>IF((D69*E69),(D69*E69),"")</f>
      </c>
      <c r="G69" s="100">
        <v>0.4</v>
      </c>
      <c r="H69" t="s" s="104">
        <f>IF((D69*G69),(D69*G69),"")</f>
      </c>
      <c r="I69" s="101">
        <v>28</v>
      </c>
      <c r="J69" s="101">
        <f>SUM(I69*D69)</f>
        <v>0</v>
      </c>
      <c r="K69" s="276"/>
      <c r="L69" s="277"/>
      <c r="M69" s="49"/>
      <c r="N69" s="5"/>
      <c r="O69" s="5"/>
      <c r="P69" s="5"/>
      <c r="Q69" s="5"/>
    </row>
    <row r="70" ht="14" customHeight="1">
      <c r="A70" t="s" s="362">
        <v>614</v>
      </c>
      <c r="B70" s="363"/>
      <c r="C70" s="345"/>
      <c r="D70" s="364"/>
      <c r="E70" s="347">
        <v>1</v>
      </c>
      <c r="F70" s="347"/>
      <c r="G70" s="100">
        <v>0.4</v>
      </c>
      <c r="H70" s="349"/>
      <c r="I70" s="101">
        <v>28</v>
      </c>
      <c r="J70" s="101">
        <f>SUM(I70*D70)</f>
        <v>0</v>
      </c>
      <c r="K70" s="276"/>
      <c r="L70" s="277"/>
      <c r="M70" s="49"/>
      <c r="N70" s="5"/>
      <c r="O70" s="5"/>
      <c r="P70" s="5"/>
      <c r="Q70" s="5"/>
    </row>
    <row r="71" ht="14" customHeight="1">
      <c r="A71" t="s" s="362">
        <v>615</v>
      </c>
      <c r="B71" s="363"/>
      <c r="C71" s="345"/>
      <c r="D71" s="364"/>
      <c r="E71" s="347">
        <v>1</v>
      </c>
      <c r="F71" s="347"/>
      <c r="G71" s="100">
        <v>0.4</v>
      </c>
      <c r="H71" s="349"/>
      <c r="I71" s="101">
        <v>28</v>
      </c>
      <c r="J71" s="101">
        <f>SUM(I71*D71)</f>
        <v>0</v>
      </c>
      <c r="K71" s="276"/>
      <c r="L71" s="277"/>
      <c r="M71" s="49"/>
      <c r="N71" s="5"/>
      <c r="O71" s="5"/>
      <c r="P71" s="5"/>
      <c r="Q71" s="5"/>
    </row>
    <row r="72" ht="14" customHeight="1">
      <c r="A72" t="s" s="362">
        <v>616</v>
      </c>
      <c r="B72" s="363"/>
      <c r="C72" s="345"/>
      <c r="D72" s="364"/>
      <c r="E72" s="347">
        <v>1</v>
      </c>
      <c r="F72" s="347"/>
      <c r="G72" s="100">
        <v>0.4</v>
      </c>
      <c r="H72" s="349"/>
      <c r="I72" s="101">
        <v>28</v>
      </c>
      <c r="J72" s="101">
        <f>SUM(I72*D72)</f>
        <v>0</v>
      </c>
      <c r="K72" s="276"/>
      <c r="L72" s="277"/>
      <c r="M72" s="49"/>
      <c r="N72" s="5"/>
      <c r="O72" s="5"/>
      <c r="P72" s="5"/>
      <c r="Q72" s="5"/>
    </row>
    <row r="73" ht="14" customHeight="1">
      <c r="A73" t="s" s="362">
        <v>617</v>
      </c>
      <c r="B73" s="363"/>
      <c r="C73" s="345"/>
      <c r="D73" s="364"/>
      <c r="E73" s="347">
        <v>1</v>
      </c>
      <c r="F73" s="347"/>
      <c r="G73" s="100">
        <v>0.4</v>
      </c>
      <c r="H73" s="349"/>
      <c r="I73" s="101">
        <v>28</v>
      </c>
      <c r="J73" s="101">
        <f>SUM(I73*D73)</f>
        <v>0</v>
      </c>
      <c r="K73" s="276"/>
      <c r="L73" s="277"/>
      <c r="M73" s="49"/>
      <c r="N73" s="5"/>
      <c r="O73" s="5"/>
      <c r="P73" s="5"/>
      <c r="Q73" s="5"/>
    </row>
    <row r="74" ht="14" customHeight="1">
      <c r="A74" t="s" s="362">
        <v>618</v>
      </c>
      <c r="B74" s="363"/>
      <c r="C74" s="345"/>
      <c r="D74" s="364"/>
      <c r="E74" s="347">
        <v>1</v>
      </c>
      <c r="F74" s="347"/>
      <c r="G74" s="100">
        <v>0.4</v>
      </c>
      <c r="H74" s="349"/>
      <c r="I74" s="101">
        <v>28</v>
      </c>
      <c r="J74" s="101">
        <f>SUM(I74*D74)</f>
        <v>0</v>
      </c>
      <c r="K74" s="276"/>
      <c r="L74" s="277"/>
      <c r="M74" s="49"/>
      <c r="N74" s="5"/>
      <c r="O74" s="5"/>
      <c r="P74" s="5"/>
      <c r="Q74" s="5"/>
    </row>
    <row r="75" ht="14" customHeight="1">
      <c r="A75" t="s" s="376">
        <v>619</v>
      </c>
      <c r="B75" s="377"/>
      <c r="C75" s="378"/>
      <c r="D75" s="379"/>
      <c r="E75" s="380"/>
      <c r="F75" s="380"/>
      <c r="G75" s="381"/>
      <c r="H75" s="382"/>
      <c r="I75" s="383"/>
      <c r="J75" s="384"/>
      <c r="K75" s="276"/>
      <c r="L75" s="277"/>
      <c r="M75" s="49"/>
      <c r="N75" s="5"/>
      <c r="O75" s="5"/>
      <c r="P75" s="5"/>
      <c r="Q75" s="5"/>
    </row>
    <row r="76" ht="14" customHeight="1">
      <c r="A76" t="s" s="362">
        <v>620</v>
      </c>
      <c r="B76" s="363"/>
      <c r="C76" s="345"/>
      <c r="D76" s="364"/>
      <c r="E76" s="347">
        <v>1</v>
      </c>
      <c r="F76" t="s" s="348">
        <f>IF((D76*E76),(D76*E76),"")</f>
      </c>
      <c r="G76" s="100">
        <v>0.4</v>
      </c>
      <c r="H76" t="s" s="104">
        <f>IF((D76*G76),(D76*G76),"")</f>
      </c>
      <c r="I76" s="101">
        <v>27</v>
      </c>
      <c r="J76" s="101">
        <f>SUM(I76*D76)</f>
        <v>0</v>
      </c>
      <c r="K76" s="276"/>
      <c r="L76" s="277"/>
      <c r="M76" s="49"/>
      <c r="N76" s="5"/>
      <c r="O76" s="5"/>
      <c r="P76" s="5"/>
      <c r="Q76" s="5"/>
    </row>
    <row r="77" ht="14" customHeight="1">
      <c r="A77" t="s" s="362">
        <v>621</v>
      </c>
      <c r="B77" s="363"/>
      <c r="C77" s="345"/>
      <c r="D77" s="364"/>
      <c r="E77" s="347">
        <v>1</v>
      </c>
      <c r="F77" t="s" s="348">
        <f>IF((D77*E77),(D77*E77),"")</f>
      </c>
      <c r="G77" s="100">
        <v>0.4</v>
      </c>
      <c r="H77" t="s" s="104">
        <f>IF((D77*G77),(D77*G77),"")</f>
      </c>
      <c r="I77" s="101">
        <v>28</v>
      </c>
      <c r="J77" s="101">
        <f>SUM(I77*D77)</f>
        <v>0</v>
      </c>
      <c r="K77" s="276"/>
      <c r="L77" s="277"/>
      <c r="M77" s="49"/>
      <c r="N77" s="5"/>
      <c r="O77" s="5"/>
      <c r="P77" s="5"/>
      <c r="Q77" s="5"/>
    </row>
    <row r="78" ht="14" customHeight="1">
      <c r="A78" t="s" s="362">
        <v>622</v>
      </c>
      <c r="B78" s="363"/>
      <c r="C78" s="345"/>
      <c r="D78" s="364"/>
      <c r="E78" s="347">
        <v>1</v>
      </c>
      <c r="F78" t="s" s="348">
        <f>IF((D78*E78),(D78*E78),"")</f>
      </c>
      <c r="G78" s="100">
        <v>0.4</v>
      </c>
      <c r="H78" t="s" s="104">
        <f>IF((D78*G78),(D78*G78),"")</f>
      </c>
      <c r="I78" s="101">
        <v>28</v>
      </c>
      <c r="J78" s="101">
        <f>SUM(I78*D78)</f>
        <v>0</v>
      </c>
      <c r="K78" s="276"/>
      <c r="L78" s="277"/>
      <c r="M78" s="49"/>
      <c r="N78" s="5"/>
      <c r="O78" s="5"/>
      <c r="P78" s="5"/>
      <c r="Q78" s="5"/>
    </row>
    <row r="79" ht="14" customHeight="1">
      <c r="A79" t="s" s="362">
        <v>623</v>
      </c>
      <c r="B79" s="363"/>
      <c r="C79" s="345"/>
      <c r="D79" s="364"/>
      <c r="E79" s="347">
        <v>1</v>
      </c>
      <c r="F79" t="s" s="348">
        <f>IF((D79*E79),(D79*E79),"")</f>
      </c>
      <c r="G79" s="100">
        <v>0.4</v>
      </c>
      <c r="H79" t="s" s="104">
        <f>IF((D79*G79),(D79*G79),"")</f>
      </c>
      <c r="I79" s="101">
        <v>28</v>
      </c>
      <c r="J79" s="101">
        <f>SUM(I79*D79)</f>
        <v>0</v>
      </c>
      <c r="K79" s="276"/>
      <c r="L79" s="277"/>
      <c r="M79" s="49"/>
      <c r="N79" s="5"/>
      <c r="O79" s="5"/>
      <c r="P79" s="5"/>
      <c r="Q79" s="5"/>
    </row>
    <row r="80" ht="14" customHeight="1">
      <c r="A80" t="s" s="385">
        <v>624</v>
      </c>
      <c r="B80" s="377"/>
      <c r="C80" s="378"/>
      <c r="D80" s="379"/>
      <c r="E80" s="380"/>
      <c r="F80" s="380"/>
      <c r="G80" s="381"/>
      <c r="H80" s="382"/>
      <c r="I80" s="383"/>
      <c r="J80" s="384"/>
      <c r="K80" s="276"/>
      <c r="L80" s="277"/>
      <c r="M80" s="49"/>
      <c r="N80" s="5"/>
      <c r="O80" s="5"/>
      <c r="P80" s="5"/>
      <c r="Q80" s="5"/>
    </row>
    <row r="81" ht="14" customHeight="1">
      <c r="A81" t="s" s="362">
        <v>625</v>
      </c>
      <c r="B81" s="363"/>
      <c r="C81" s="345"/>
      <c r="D81" s="364"/>
      <c r="E81" s="347">
        <v>1</v>
      </c>
      <c r="F81" t="s" s="348">
        <f>IF((D81*E81),(D81*E81),"")</f>
      </c>
      <c r="G81" s="100">
        <v>0.4</v>
      </c>
      <c r="H81" t="s" s="104">
        <f>IF((D81*G81),(D81*G81),"")</f>
      </c>
      <c r="I81" s="101">
        <v>28</v>
      </c>
      <c r="J81" s="101">
        <f>SUM(I81*D81)</f>
        <v>0</v>
      </c>
      <c r="K81" s="276"/>
      <c r="L81" s="277"/>
      <c r="M81" s="49"/>
      <c r="N81" s="5"/>
      <c r="O81" s="5"/>
      <c r="P81" s="5"/>
      <c r="Q81" s="5"/>
    </row>
    <row r="82" ht="14" customHeight="1">
      <c r="A82" t="s" s="362">
        <v>626</v>
      </c>
      <c r="B82" s="363"/>
      <c r="C82" s="345"/>
      <c r="D82" s="364"/>
      <c r="E82" s="347">
        <v>1</v>
      </c>
      <c r="F82" t="s" s="348">
        <f>IF((D82*E82),(D82*E82),"")</f>
      </c>
      <c r="G82" s="100">
        <v>0.4</v>
      </c>
      <c r="H82" t="s" s="104">
        <f>IF((D82*G82),(D82*G82),"")</f>
      </c>
      <c r="I82" s="101">
        <v>28</v>
      </c>
      <c r="J82" s="101">
        <f>SUM(I82*D82)</f>
        <v>0</v>
      </c>
      <c r="K82" s="276"/>
      <c r="L82" s="277"/>
      <c r="M82" s="49"/>
      <c r="N82" s="5"/>
      <c r="O82" s="5"/>
      <c r="P82" s="5"/>
      <c r="Q82" s="5"/>
    </row>
    <row r="83" ht="14" customHeight="1">
      <c r="A83" t="s" s="395">
        <v>627</v>
      </c>
      <c r="B83" s="387"/>
      <c r="C83" s="388"/>
      <c r="D83" s="389"/>
      <c r="E83" s="390"/>
      <c r="F83" s="390"/>
      <c r="G83" s="391"/>
      <c r="H83" s="392"/>
      <c r="I83" s="394"/>
      <c r="J83" s="396"/>
      <c r="K83" s="276"/>
      <c r="L83" s="277"/>
      <c r="M83" s="49"/>
      <c r="N83" s="5"/>
      <c r="O83" s="5"/>
      <c r="P83" s="5"/>
      <c r="Q83" s="5"/>
    </row>
    <row r="84" ht="14" customHeight="1">
      <c r="A84" t="s" s="397">
        <v>628</v>
      </c>
      <c r="B84" s="344"/>
      <c r="C84" s="345"/>
      <c r="D84" s="364"/>
      <c r="E84" s="347">
        <v>1</v>
      </c>
      <c r="F84" t="s" s="348">
        <f>IF((D84*E84),(D84*E84),"")</f>
      </c>
      <c r="G84" s="100">
        <v>0.05</v>
      </c>
      <c r="H84" t="s" s="104">
        <f>IF((D84*G84),(D84*G84),"")</f>
      </c>
      <c r="I84" s="101">
        <v>5.7</v>
      </c>
      <c r="J84" s="101">
        <f>SUM(I84*D84)</f>
        <v>0</v>
      </c>
      <c r="K84" s="276"/>
      <c r="L84" s="277"/>
      <c r="M84" s="49"/>
      <c r="N84" s="5"/>
      <c r="O84" s="5"/>
      <c r="P84" s="5"/>
      <c r="Q84" s="5"/>
    </row>
    <row r="85" ht="14" customHeight="1">
      <c r="A85" t="s" s="397">
        <v>629</v>
      </c>
      <c r="B85" s="344"/>
      <c r="C85" s="345"/>
      <c r="D85" s="364"/>
      <c r="E85" s="347">
        <v>1</v>
      </c>
      <c r="F85" t="s" s="348">
        <f>IF((D85*E85),(D85*E85),"")</f>
      </c>
      <c r="G85" s="100">
        <v>0.05</v>
      </c>
      <c r="H85" t="s" s="104">
        <f>IF((D85*G85),(D85*G85),"")</f>
      </c>
      <c r="I85" s="101">
        <v>5.7</v>
      </c>
      <c r="J85" s="101">
        <f>SUM(I85*D85)</f>
        <v>0</v>
      </c>
      <c r="K85" s="276"/>
      <c r="L85" s="277"/>
      <c r="M85" s="49"/>
      <c r="N85" s="5"/>
      <c r="O85" s="5"/>
      <c r="P85" s="5"/>
      <c r="Q85" s="5"/>
    </row>
    <row r="86" ht="14" customHeight="1">
      <c r="A86" t="s" s="397">
        <v>630</v>
      </c>
      <c r="B86" s="344"/>
      <c r="C86" s="345"/>
      <c r="D86" s="364"/>
      <c r="E86" s="347">
        <v>1</v>
      </c>
      <c r="F86" t="s" s="348">
        <f>IF((D86*E86),(D86*E86),"")</f>
      </c>
      <c r="G86" s="100">
        <v>0.05</v>
      </c>
      <c r="H86" t="s" s="104">
        <f>IF((D86*G86),(D86*G86),"")</f>
      </c>
      <c r="I86" s="101">
        <v>5.7</v>
      </c>
      <c r="J86" s="101">
        <f>SUM(I86*D86)</f>
        <v>0</v>
      </c>
      <c r="K86" s="276"/>
      <c r="L86" s="277"/>
      <c r="M86" s="49"/>
      <c r="N86" s="5"/>
      <c r="O86" s="5"/>
      <c r="P86" s="5"/>
      <c r="Q86" s="5"/>
    </row>
    <row r="87" ht="14" customHeight="1">
      <c r="A87" t="s" s="397">
        <v>631</v>
      </c>
      <c r="B87" s="206"/>
      <c r="C87" s="398"/>
      <c r="D87" s="399"/>
      <c r="E87" s="399">
        <v>1</v>
      </c>
      <c r="F87" t="s" s="400">
        <f>IF((D87*E87),(D87*E87),"")</f>
      </c>
      <c r="G87" s="401">
        <v>0.05</v>
      </c>
      <c r="H87" t="s" s="402">
        <f>IF((D87*G87),(D87*G87),"")</f>
      </c>
      <c r="I87" s="403">
        <v>5.7</v>
      </c>
      <c r="J87" s="403">
        <f>SUM(I87*D87)</f>
        <v>0</v>
      </c>
      <c r="K87" s="404"/>
      <c r="L87" s="405"/>
      <c r="M87" s="49"/>
      <c r="N87" s="5"/>
      <c r="O87" s="5"/>
      <c r="P87" s="5"/>
      <c r="Q87" s="5"/>
    </row>
    <row r="88" ht="20" customHeight="1">
      <c r="A88" s="406"/>
      <c r="B88" s="407"/>
      <c r="C88" s="408"/>
      <c r="D88" s="409"/>
      <c r="E88" t="s" s="410">
        <v>632</v>
      </c>
      <c r="F88" s="411">
        <f>SUM(F30:F39)+SUM(F43:F87)+SUM(F7:F28)</f>
        <v>0</v>
      </c>
      <c r="G88" t="s" s="410">
        <v>461</v>
      </c>
      <c r="H88" s="412">
        <f>SUM(H7:H87)</f>
        <v>0</v>
      </c>
      <c r="I88" s="413"/>
      <c r="J88" s="413">
        <f>SUM(J7:J87)</f>
        <v>0</v>
      </c>
      <c r="K88" s="191">
        <f>SUM(K7:K87)</f>
        <v>0</v>
      </c>
      <c r="L88" s="191">
        <f>SUM(L7:L87)</f>
        <v>0</v>
      </c>
      <c r="M88" s="53"/>
      <c r="N88" s="5"/>
      <c r="O88" s="5"/>
      <c r="P88" s="5"/>
      <c r="Q88" s="5"/>
    </row>
    <row r="89" ht="18" customHeight="1">
      <c r="A89" s="414"/>
      <c r="B89" s="415"/>
      <c r="C89" s="416"/>
      <c r="D89" s="417"/>
      <c r="E89" s="417"/>
      <c r="F89" s="417"/>
      <c r="G89" s="209"/>
      <c r="H89" t="s" s="210">
        <v>462</v>
      </c>
      <c r="I89" s="211"/>
      <c r="J89" s="211">
        <f>SUM(J88)</f>
        <v>0</v>
      </c>
      <c r="K89" s="212"/>
      <c r="L89" s="212"/>
      <c r="M89" s="53"/>
      <c r="N89" s="5"/>
      <c r="O89" s="5"/>
      <c r="P89" s="5"/>
      <c r="Q89" s="5"/>
    </row>
    <row r="90" ht="15" customHeight="1">
      <c r="A90" s="216"/>
      <c r="B90" s="216"/>
      <c r="C90" s="217"/>
      <c r="D90" s="216"/>
      <c r="E90" s="216"/>
      <c r="F90" s="216"/>
      <c r="G90" s="218"/>
      <c r="H90" s="218"/>
      <c r="I90" s="218"/>
      <c r="J90" s="218"/>
      <c r="K90" s="218"/>
      <c r="L90" s="218"/>
      <c r="M90" s="5"/>
      <c r="N90" s="5"/>
      <c r="O90" s="5"/>
      <c r="P90" s="5"/>
      <c r="Q90" s="5"/>
    </row>
    <row r="91" ht="15.75" customHeight="1" hidden="1">
      <c r="A91" s="5"/>
      <c r="B91" s="5"/>
      <c r="C91" s="219"/>
      <c r="D91" s="5"/>
      <c r="E91" s="5"/>
      <c r="F91" s="5"/>
      <c r="G91" s="13"/>
      <c r="H91" t="s" s="220">
        <v>466</v>
      </c>
      <c r="I91" t="s" s="220">
        <v>467</v>
      </c>
      <c r="J91" s="221"/>
      <c r="K91" s="13"/>
      <c r="L91" s="13"/>
      <c r="M91" s="5"/>
      <c r="N91" s="5"/>
      <c r="O91" s="5"/>
      <c r="P91" s="5"/>
      <c r="Q91" s="5"/>
    </row>
    <row r="92" ht="13" customHeight="1">
      <c r="A92" s="5"/>
      <c r="B92" s="5"/>
      <c r="C92" s="418"/>
      <c r="D92" s="5"/>
      <c r="E92" s="5"/>
      <c r="F92" s="5"/>
      <c r="G92" s="13"/>
      <c r="H92" s="13"/>
      <c r="I92" s="221"/>
      <c r="J92" s="13"/>
      <c r="K92" s="13"/>
      <c r="L92" s="13"/>
      <c r="M92" s="5"/>
      <c r="N92" s="5"/>
      <c r="O92" s="5"/>
      <c r="P92" s="5"/>
      <c r="Q92" s="5"/>
    </row>
    <row r="93" ht="13" customHeight="1">
      <c r="A93" s="5"/>
      <c r="B93" s="5"/>
      <c r="C93" s="219"/>
      <c r="D93" s="5"/>
      <c r="E93" s="5"/>
      <c r="F93" s="5"/>
      <c r="G93" s="13"/>
      <c r="H93" s="13"/>
      <c r="I93" s="13"/>
      <c r="J93" s="13"/>
      <c r="K93" s="13"/>
      <c r="L93" s="13"/>
      <c r="M93" s="5"/>
      <c r="N93" s="5"/>
      <c r="O93" s="5"/>
      <c r="P93" s="5"/>
      <c r="Q93" s="5"/>
    </row>
    <row r="94" ht="13" customHeight="1">
      <c r="A94" s="5"/>
      <c r="B94" s="5"/>
      <c r="C94" s="219"/>
      <c r="D94" s="5"/>
      <c r="E94" s="5"/>
      <c r="F94" s="5"/>
      <c r="G94" s="13"/>
      <c r="H94" s="223"/>
      <c r="I94" s="5"/>
      <c r="J94" s="13"/>
      <c r="K94" s="13"/>
      <c r="L94" s="13"/>
      <c r="M94" s="5"/>
      <c r="N94" s="5"/>
      <c r="O94" s="5"/>
      <c r="P94" s="5"/>
      <c r="Q94" s="5"/>
    </row>
    <row r="95" ht="13" customHeight="1">
      <c r="A95" s="5"/>
      <c r="B95" s="5"/>
      <c r="C95" s="219"/>
      <c r="D95" s="5"/>
      <c r="E95" s="5"/>
      <c r="F95" s="5"/>
      <c r="G95" s="13"/>
      <c r="H95" s="13"/>
      <c r="I95" s="13"/>
      <c r="J95" s="13"/>
      <c r="K95" s="13"/>
      <c r="L95" s="13"/>
      <c r="M95" s="5"/>
      <c r="N95" s="5"/>
      <c r="O95" s="5"/>
      <c r="P95" s="5"/>
      <c r="Q95" s="5"/>
    </row>
    <row r="96" ht="13" customHeight="1">
      <c r="A96" s="5"/>
      <c r="B96" s="5"/>
      <c r="C96" s="219"/>
      <c r="D96" s="5"/>
      <c r="E96" s="5"/>
      <c r="F96" s="5"/>
      <c r="G96" s="13"/>
      <c r="H96" s="13"/>
      <c r="I96" s="13"/>
      <c r="J96" s="13"/>
      <c r="K96" s="13"/>
      <c r="L96" s="13"/>
      <c r="M96" s="5"/>
      <c r="N96" s="5"/>
      <c r="O96" s="5"/>
      <c r="P96" s="5"/>
      <c r="Q96" s="5"/>
    </row>
    <row r="97" ht="13" customHeight="1">
      <c r="A97" s="5"/>
      <c r="B97" s="5"/>
      <c r="C97" s="219"/>
      <c r="D97" s="5"/>
      <c r="E97" s="5"/>
      <c r="F97" s="5"/>
      <c r="G97" s="13"/>
      <c r="H97" s="13"/>
      <c r="I97" s="13"/>
      <c r="J97" s="13"/>
      <c r="K97" s="13"/>
      <c r="L97" s="13"/>
      <c r="M97" s="5"/>
      <c r="N97" s="5"/>
      <c r="O97" s="5"/>
      <c r="P97" s="5"/>
      <c r="Q97" s="5"/>
    </row>
    <row r="98" ht="13" customHeight="1">
      <c r="A98" s="5"/>
      <c r="B98" s="5"/>
      <c r="C98" s="219"/>
      <c r="D98" s="5"/>
      <c r="E98" s="5"/>
      <c r="F98" s="5"/>
      <c r="G98" s="13"/>
      <c r="H98" s="13"/>
      <c r="I98" s="13"/>
      <c r="J98" s="13"/>
      <c r="K98" s="13"/>
      <c r="L98" s="13"/>
      <c r="M98" s="5"/>
      <c r="N98" s="5"/>
      <c r="O98" s="5"/>
      <c r="P98" s="5"/>
      <c r="Q98" s="5"/>
    </row>
    <row r="99" ht="13" customHeight="1">
      <c r="A99" s="5"/>
      <c r="B99" s="5"/>
      <c r="C99" s="219"/>
      <c r="D99" s="5"/>
      <c r="E99" s="5"/>
      <c r="F99" s="5"/>
      <c r="G99" s="13"/>
      <c r="H99" s="13"/>
      <c r="I99" s="13"/>
      <c r="J99" s="13"/>
      <c r="K99" s="13"/>
      <c r="L99" s="13"/>
      <c r="M99" s="5"/>
      <c r="N99" s="5"/>
      <c r="O99" s="5"/>
      <c r="P99" s="5"/>
      <c r="Q99" s="5"/>
    </row>
    <row r="100" ht="13" customHeight="1">
      <c r="A100" s="5"/>
      <c r="B100" s="5"/>
      <c r="C100" s="219"/>
      <c r="D100" s="5"/>
      <c r="E100" s="5"/>
      <c r="F100" s="5"/>
      <c r="G100" s="13"/>
      <c r="H100" s="13"/>
      <c r="I100" s="13"/>
      <c r="J100" s="13"/>
      <c r="K100" s="13"/>
      <c r="L100" s="13"/>
      <c r="M100" s="5"/>
      <c r="N100" s="5"/>
      <c r="O100" s="5"/>
      <c r="P100" s="5"/>
      <c r="Q100" s="5"/>
    </row>
    <row r="101" ht="13" customHeight="1">
      <c r="A101" s="5"/>
      <c r="B101" s="5"/>
      <c r="C101" s="219"/>
      <c r="D101" s="5"/>
      <c r="E101" s="5"/>
      <c r="F101" s="5"/>
      <c r="G101" s="13"/>
      <c r="H101" s="13"/>
      <c r="I101" s="13"/>
      <c r="J101" s="13"/>
      <c r="K101" s="13"/>
      <c r="L101" s="13"/>
      <c r="M101" s="5"/>
      <c r="N101" s="5"/>
      <c r="O101" s="5"/>
      <c r="P101" s="5"/>
      <c r="Q101" s="5"/>
    </row>
    <row r="102" ht="13" customHeight="1">
      <c r="A102" s="5"/>
      <c r="B102" s="5"/>
      <c r="C102" s="6"/>
      <c r="D102" s="338"/>
      <c r="E102" s="338"/>
      <c r="F102" s="338"/>
      <c r="G102" s="339"/>
      <c r="H102" s="340"/>
      <c r="I102" s="223"/>
      <c r="J102" s="223"/>
      <c r="K102" s="223"/>
      <c r="L102" s="223"/>
      <c r="M102" s="5"/>
      <c r="N102" s="5"/>
      <c r="O102" s="5"/>
      <c r="P102" s="5"/>
      <c r="Q102" s="5"/>
    </row>
    <row r="103" ht="13" customHeight="1">
      <c r="A103" s="5"/>
      <c r="B103" s="5"/>
      <c r="C103" s="6"/>
      <c r="D103" s="338"/>
      <c r="E103" s="338"/>
      <c r="F103" s="338"/>
      <c r="G103" s="339"/>
      <c r="H103" s="340"/>
      <c r="I103" s="223"/>
      <c r="J103" s="223"/>
      <c r="K103" s="223"/>
      <c r="L103" s="223"/>
      <c r="M103" s="5"/>
      <c r="N103" s="5"/>
      <c r="O103" s="5"/>
      <c r="P103" s="5"/>
      <c r="Q103" s="5"/>
    </row>
    <row r="104" ht="13" customHeight="1">
      <c r="A104" s="5"/>
      <c r="B104" s="5"/>
      <c r="C104" s="6"/>
      <c r="D104" s="338"/>
      <c r="E104" s="338"/>
      <c r="F104" s="338"/>
      <c r="G104" s="339"/>
      <c r="H104" s="340"/>
      <c r="I104" s="223"/>
      <c r="J104" s="223"/>
      <c r="K104" s="223"/>
      <c r="L104" s="223"/>
      <c r="M104" s="5"/>
      <c r="N104" s="5"/>
      <c r="O104" s="5"/>
      <c r="P104" s="5"/>
      <c r="Q104" s="5"/>
    </row>
    <row r="105" ht="13" customHeight="1">
      <c r="A105" s="5"/>
      <c r="B105" s="5"/>
      <c r="C105" s="6"/>
      <c r="D105" s="338"/>
      <c r="E105" s="338"/>
      <c r="F105" s="338"/>
      <c r="G105" s="339"/>
      <c r="H105" s="340"/>
      <c r="I105" s="223"/>
      <c r="J105" s="223"/>
      <c r="K105" s="223"/>
      <c r="L105" s="223"/>
      <c r="M105" s="5"/>
      <c r="N105" s="5"/>
      <c r="O105" s="5"/>
      <c r="P105" s="5"/>
      <c r="Q105" s="5"/>
    </row>
    <row r="106" ht="13" customHeight="1">
      <c r="A106" s="5"/>
      <c r="B106" s="5"/>
      <c r="C106" s="6"/>
      <c r="D106" s="338"/>
      <c r="E106" s="338"/>
      <c r="F106" s="338"/>
      <c r="G106" s="339"/>
      <c r="H106" s="340"/>
      <c r="I106" s="223"/>
      <c r="J106" s="223"/>
      <c r="K106" s="223"/>
      <c r="L106" s="223"/>
      <c r="M106" s="5"/>
      <c r="N106" s="5"/>
      <c r="O106" s="5"/>
      <c r="P106" s="5"/>
      <c r="Q106" s="5"/>
    </row>
    <row r="107" ht="13" customHeight="1">
      <c r="A107" s="5"/>
      <c r="B107" s="5"/>
      <c r="C107" s="6"/>
      <c r="D107" s="338"/>
      <c r="E107" s="338"/>
      <c r="F107" s="338"/>
      <c r="G107" s="339"/>
      <c r="H107" s="340"/>
      <c r="I107" s="223"/>
      <c r="J107" s="223"/>
      <c r="K107" s="223"/>
      <c r="L107" s="223"/>
      <c r="M107" s="5"/>
      <c r="N107" s="5"/>
      <c r="O107" s="5"/>
      <c r="P107" s="5"/>
      <c r="Q107" s="5"/>
    </row>
    <row r="108" ht="13" customHeight="1">
      <c r="A108" s="5"/>
      <c r="B108" s="5"/>
      <c r="C108" s="219"/>
      <c r="D108" s="5"/>
      <c r="E108" s="5"/>
      <c r="F108" s="5"/>
      <c r="G108" s="13"/>
      <c r="H108" s="13"/>
      <c r="I108" s="13"/>
      <c r="J108" s="13"/>
      <c r="K108" s="13"/>
      <c r="L108" s="13"/>
      <c r="M108" s="5"/>
      <c r="N108" s="5"/>
      <c r="O108" s="5"/>
      <c r="P108" s="5"/>
      <c r="Q108" s="5"/>
    </row>
    <row r="109" ht="13" customHeight="1">
      <c r="A109" s="5"/>
      <c r="B109" s="5"/>
      <c r="C109" s="6"/>
      <c r="D109" s="338"/>
      <c r="E109" s="338"/>
      <c r="F109" s="338"/>
      <c r="G109" s="339"/>
      <c r="H109" s="340"/>
      <c r="I109" s="223"/>
      <c r="J109" s="223"/>
      <c r="K109" s="223"/>
      <c r="L109" s="223"/>
      <c r="M109" s="5"/>
      <c r="N109" s="5"/>
      <c r="O109" s="5"/>
      <c r="P109" s="5"/>
      <c r="Q109" s="5"/>
    </row>
    <row r="110" ht="13" customHeight="1">
      <c r="A110" s="5"/>
      <c r="B110" s="5"/>
      <c r="C110" s="219"/>
      <c r="D110" s="5"/>
      <c r="E110" s="5"/>
      <c r="F110" s="5"/>
      <c r="G110" s="13"/>
      <c r="H110" s="13"/>
      <c r="I110" s="13"/>
      <c r="J110" s="13"/>
      <c r="K110" s="13"/>
      <c r="L110" s="13"/>
      <c r="M110" s="5"/>
      <c r="N110" s="5"/>
      <c r="O110" s="5"/>
      <c r="P110" s="5"/>
      <c r="Q110" s="5"/>
    </row>
    <row r="111" ht="13" customHeight="1">
      <c r="A111" s="5"/>
      <c r="B111" s="5"/>
      <c r="C111" s="6"/>
      <c r="D111" s="338"/>
      <c r="E111" s="338"/>
      <c r="F111" s="338"/>
      <c r="G111" s="339"/>
      <c r="H111" s="340"/>
      <c r="I111" s="223"/>
      <c r="J111" s="223"/>
      <c r="K111" s="223"/>
      <c r="L111" s="223"/>
      <c r="M111" s="5"/>
      <c r="N111" s="5"/>
      <c r="O111" s="5"/>
      <c r="P111" s="5"/>
      <c r="Q111" s="5"/>
    </row>
  </sheetData>
  <conditionalFormatting sqref="I3:L5 I7:L28 K29:L29 I30:L39 K40:L42 I43:L50 I51:J88 K55:L88 H89:L89 I91 H94 I102:L107 I109:L109 I111:L111">
    <cfRule type="cellIs" dxfId="2" priority="1" operator="lessThan" stopIfTrue="1">
      <formula>0</formula>
    </cfRule>
  </conditionalFormatting>
  <pageMargins left="0.748031" right="0.748031" top="0.42" bottom="0.984252" header="0.24" footer="0.511811"/>
  <pageSetup firstPageNumber="1" fitToHeight="1" fitToWidth="1" scale="100" useFirstPageNumber="0" orientation="landscape" pageOrder="downThenOver"/>
  <headerFooter>
    <oddFooter>&amp;C&amp;"Helvetica Neue,Regular"&amp;12&amp;K000000&amp;P</oddFooter>
  </headerFooter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dimension ref="A1:T190"/>
  <sheetViews>
    <sheetView workbookViewId="0" showGridLines="0" defaultGridColor="1"/>
  </sheetViews>
  <sheetFormatPr defaultColWidth="10.8333" defaultRowHeight="13" customHeight="1" outlineLevelRow="0" outlineLevelCol="0"/>
  <cols>
    <col min="1" max="1" width="10.8516" style="419" customWidth="1"/>
    <col min="2" max="2" width="31.5" style="419" customWidth="1"/>
    <col min="3" max="20" width="10.8516" style="419" customWidth="1"/>
    <col min="21" max="16384" width="10.8516" style="419" customWidth="1"/>
  </cols>
  <sheetData>
    <row r="1" ht="13.65" customHeight="1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ht="13.6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ht="13.65" customHeight="1">
      <c r="A3" s="5"/>
      <c r="B3" s="5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5"/>
      <c r="S3" s="5"/>
      <c r="T3" s="5"/>
    </row>
    <row r="4" ht="24" customHeight="1">
      <c r="A4" s="5"/>
      <c r="B4" s="50"/>
      <c r="C4" t="s" s="420">
        <v>633</v>
      </c>
      <c r="D4" s="421"/>
      <c r="E4" s="421"/>
      <c r="F4" s="421"/>
      <c r="G4" s="421"/>
      <c r="H4" s="421"/>
      <c r="I4" s="421"/>
      <c r="J4" s="421"/>
      <c r="K4" s="421"/>
      <c r="L4" s="421"/>
      <c r="M4" s="421"/>
      <c r="N4" s="421"/>
      <c r="O4" s="421"/>
      <c r="P4" s="421"/>
      <c r="Q4" s="421"/>
      <c r="R4" s="49"/>
      <c r="S4" s="5"/>
      <c r="T4" s="5"/>
    </row>
    <row r="5" ht="13.65" customHeight="1">
      <c r="A5" s="5"/>
      <c r="B5" s="50"/>
      <c r="C5" t="s" s="422">
        <v>48</v>
      </c>
      <c r="D5" t="s" s="422">
        <v>49</v>
      </c>
      <c r="E5" t="s" s="422">
        <v>50</v>
      </c>
      <c r="F5" t="s" s="422">
        <v>51</v>
      </c>
      <c r="G5" t="s" s="422">
        <v>52</v>
      </c>
      <c r="H5" t="s" s="422">
        <v>53</v>
      </c>
      <c r="I5" t="s" s="422">
        <v>54</v>
      </c>
      <c r="J5" t="s" s="422">
        <v>55</v>
      </c>
      <c r="K5" t="s" s="422">
        <v>56</v>
      </c>
      <c r="L5" t="s" s="422">
        <v>57</v>
      </c>
      <c r="M5" t="s" s="422">
        <v>58</v>
      </c>
      <c r="N5" t="s" s="422">
        <v>59</v>
      </c>
      <c r="O5" t="s" s="422">
        <v>60</v>
      </c>
      <c r="P5" t="s" s="422">
        <v>61</v>
      </c>
      <c r="Q5" t="s" s="422">
        <v>62</v>
      </c>
      <c r="R5" s="49"/>
      <c r="S5" s="5"/>
      <c r="T5" s="5"/>
    </row>
    <row r="6" ht="13.65" customHeight="1">
      <c r="A6" s="5"/>
      <c r="B6" s="423"/>
      <c r="C6" s="424">
        <v>0.1</v>
      </c>
      <c r="D6" s="424">
        <v>0.29</v>
      </c>
      <c r="E6" s="424">
        <v>0.34</v>
      </c>
      <c r="F6" s="424">
        <v>0.38</v>
      </c>
      <c r="G6" s="424">
        <v>0.45</v>
      </c>
      <c r="H6" s="424">
        <v>0.52</v>
      </c>
      <c r="I6" s="424">
        <v>0.6899999999999999</v>
      </c>
      <c r="J6" s="424">
        <v>0.74</v>
      </c>
      <c r="K6" s="424">
        <v>0.9</v>
      </c>
      <c r="L6" s="424">
        <v>0.9399999999999999</v>
      </c>
      <c r="M6" s="424">
        <v>1.38</v>
      </c>
      <c r="N6" s="424">
        <v>1.53</v>
      </c>
      <c r="O6" s="424">
        <v>3.1</v>
      </c>
      <c r="P6" s="424">
        <v>0.18</v>
      </c>
      <c r="Q6" s="424">
        <v>0.18</v>
      </c>
      <c r="R6" s="49"/>
      <c r="S6" s="425"/>
      <c r="T6" s="5"/>
    </row>
    <row r="7" ht="13.65" customHeight="1">
      <c r="A7" s="50"/>
      <c r="B7" t="s" s="426">
        <v>47</v>
      </c>
      <c r="C7" s="427"/>
      <c r="D7" s="427"/>
      <c r="E7" s="427"/>
      <c r="F7" s="427"/>
      <c r="G7" s="427"/>
      <c r="H7" s="427"/>
      <c r="I7" s="427"/>
      <c r="J7" s="427"/>
      <c r="K7" s="427"/>
      <c r="L7" s="427"/>
      <c r="M7" s="427"/>
      <c r="N7" s="427"/>
      <c r="O7" s="427"/>
      <c r="P7" s="427"/>
      <c r="Q7" s="427"/>
      <c r="R7" s="49"/>
      <c r="S7" s="5"/>
      <c r="T7" s="425"/>
    </row>
    <row r="8" ht="13.65" customHeight="1">
      <c r="A8" s="50"/>
      <c r="B8" t="s" s="428">
        <v>63</v>
      </c>
      <c r="C8" s="429"/>
      <c r="D8" s="429"/>
      <c r="E8" s="429"/>
      <c r="F8" s="430">
        <v>9</v>
      </c>
      <c r="G8" s="430">
        <v>1</v>
      </c>
      <c r="H8" s="429"/>
      <c r="I8" s="429"/>
      <c r="J8" s="429"/>
      <c r="K8" s="429"/>
      <c r="L8" s="429"/>
      <c r="M8" s="429"/>
      <c r="N8" s="429"/>
      <c r="O8" s="429"/>
      <c r="P8" s="429"/>
      <c r="Q8" s="429"/>
      <c r="R8" s="49"/>
      <c r="S8" s="425"/>
      <c r="T8" s="425"/>
    </row>
    <row r="9" ht="13.65" customHeight="1">
      <c r="A9" s="50"/>
      <c r="B9" t="s" s="428">
        <v>67</v>
      </c>
      <c r="C9" s="429"/>
      <c r="D9" s="429"/>
      <c r="E9" s="429"/>
      <c r="F9" s="429"/>
      <c r="G9" s="429"/>
      <c r="H9" s="429"/>
      <c r="I9" s="429"/>
      <c r="J9" s="429"/>
      <c r="K9" s="429"/>
      <c r="L9" s="430">
        <v>1</v>
      </c>
      <c r="M9" s="429"/>
      <c r="N9" s="429"/>
      <c r="O9" s="429"/>
      <c r="P9" s="429"/>
      <c r="Q9" s="429"/>
      <c r="R9" s="49"/>
      <c r="S9" s="425"/>
      <c r="T9" s="425"/>
    </row>
    <row r="10" ht="13.65" customHeight="1">
      <c r="A10" s="50"/>
      <c r="B10" t="s" s="426">
        <v>131</v>
      </c>
      <c r="C10" s="427"/>
      <c r="D10" s="427"/>
      <c r="E10" s="427"/>
      <c r="F10" s="427"/>
      <c r="G10" s="427"/>
      <c r="H10" s="427"/>
      <c r="I10" s="427"/>
      <c r="J10" s="427"/>
      <c r="K10" s="427"/>
      <c r="L10" s="427"/>
      <c r="M10" s="427"/>
      <c r="N10" s="427"/>
      <c r="O10" s="427"/>
      <c r="P10" s="427"/>
      <c r="Q10" s="427"/>
      <c r="R10" s="49"/>
      <c r="S10" s="425"/>
      <c r="T10" s="425"/>
    </row>
    <row r="11" ht="13.65" customHeight="1">
      <c r="A11" s="50"/>
      <c r="B11" t="s" s="428">
        <v>132</v>
      </c>
      <c r="C11" s="429"/>
      <c r="D11" s="429"/>
      <c r="E11" s="429"/>
      <c r="F11" s="430">
        <v>8</v>
      </c>
      <c r="G11" s="429"/>
      <c r="H11" s="429"/>
      <c r="I11" s="429"/>
      <c r="J11" s="429"/>
      <c r="K11" s="429"/>
      <c r="L11" s="429"/>
      <c r="M11" s="429"/>
      <c r="N11" s="429"/>
      <c r="O11" s="429"/>
      <c r="P11" s="429"/>
      <c r="Q11" s="429"/>
      <c r="R11" s="49"/>
      <c r="S11" s="425"/>
      <c r="T11" s="425"/>
    </row>
    <row r="12" ht="13.65" customHeight="1">
      <c r="A12" s="50"/>
      <c r="B12" t="s" s="428">
        <v>134</v>
      </c>
      <c r="C12" s="429"/>
      <c r="D12" s="430">
        <v>3</v>
      </c>
      <c r="E12" s="430">
        <v>3</v>
      </c>
      <c r="F12" s="429"/>
      <c r="G12" s="429"/>
      <c r="H12" s="429"/>
      <c r="I12" s="429"/>
      <c r="J12" s="429"/>
      <c r="K12" s="429"/>
      <c r="L12" s="429"/>
      <c r="M12" s="429"/>
      <c r="N12" s="429"/>
      <c r="O12" s="429"/>
      <c r="P12" s="429"/>
      <c r="Q12" s="429"/>
      <c r="R12" s="49"/>
      <c r="S12" s="425"/>
      <c r="T12" s="425"/>
    </row>
    <row r="13" ht="13.65" customHeight="1">
      <c r="A13" s="50"/>
      <c r="B13" t="s" s="428">
        <v>136</v>
      </c>
      <c r="C13" s="429"/>
      <c r="D13" s="430">
        <v>10</v>
      </c>
      <c r="E13" s="429"/>
      <c r="F13" s="429"/>
      <c r="G13" s="429"/>
      <c r="H13" s="429"/>
      <c r="I13" s="429"/>
      <c r="J13" s="429"/>
      <c r="K13" s="429"/>
      <c r="L13" s="429"/>
      <c r="M13" s="429"/>
      <c r="N13" s="429"/>
      <c r="O13" s="429"/>
      <c r="P13" s="429"/>
      <c r="Q13" s="429"/>
      <c r="R13" s="49"/>
      <c r="S13" s="425"/>
      <c r="T13" s="425"/>
    </row>
    <row r="14" ht="13.65" customHeight="1">
      <c r="A14" s="50"/>
      <c r="B14" t="s" s="428">
        <v>137</v>
      </c>
      <c r="C14" s="429"/>
      <c r="D14" s="429"/>
      <c r="E14" s="430">
        <v>5</v>
      </c>
      <c r="F14" s="429"/>
      <c r="G14" s="429"/>
      <c r="H14" s="429"/>
      <c r="I14" s="429"/>
      <c r="J14" s="429"/>
      <c r="K14" s="429"/>
      <c r="L14" s="429"/>
      <c r="M14" s="429"/>
      <c r="N14" s="429"/>
      <c r="O14" s="429"/>
      <c r="P14" s="429"/>
      <c r="Q14" s="429"/>
      <c r="R14" s="49"/>
      <c r="S14" s="425"/>
      <c r="T14" s="425"/>
    </row>
    <row r="15" ht="13.65" customHeight="1">
      <c r="A15" s="50"/>
      <c r="B15" t="s" s="428">
        <v>138</v>
      </c>
      <c r="C15" s="429"/>
      <c r="D15" s="429"/>
      <c r="E15" s="430">
        <v>5</v>
      </c>
      <c r="F15" s="429"/>
      <c r="G15" s="429"/>
      <c r="H15" s="429"/>
      <c r="I15" s="429"/>
      <c r="J15" s="429"/>
      <c r="K15" s="429"/>
      <c r="L15" s="429"/>
      <c r="M15" s="429"/>
      <c r="N15" s="429"/>
      <c r="O15" s="429"/>
      <c r="P15" s="429"/>
      <c r="Q15" s="429"/>
      <c r="R15" s="49"/>
      <c r="S15" s="425"/>
      <c r="T15" s="425"/>
    </row>
    <row r="16" ht="13.65" customHeight="1">
      <c r="A16" s="50"/>
      <c r="B16" t="s" s="428">
        <v>139</v>
      </c>
      <c r="C16" s="430">
        <v>60</v>
      </c>
      <c r="D16" s="429"/>
      <c r="E16" s="429"/>
      <c r="F16" s="429"/>
      <c r="G16" s="429"/>
      <c r="H16" s="429"/>
      <c r="I16" s="429"/>
      <c r="J16" s="429"/>
      <c r="K16" s="429"/>
      <c r="L16" s="429"/>
      <c r="M16" s="429"/>
      <c r="N16" s="429"/>
      <c r="O16" s="429"/>
      <c r="P16" s="429"/>
      <c r="Q16" s="429"/>
      <c r="R16" s="49"/>
      <c r="S16" s="425"/>
      <c r="T16" s="425"/>
    </row>
    <row r="17" ht="13.65" customHeight="1">
      <c r="A17" s="50"/>
      <c r="B17" t="s" s="428">
        <v>141</v>
      </c>
      <c r="C17" s="429"/>
      <c r="D17" s="429"/>
      <c r="E17" s="429"/>
      <c r="F17" s="430">
        <v>5</v>
      </c>
      <c r="G17" s="429"/>
      <c r="H17" s="429"/>
      <c r="I17" s="429"/>
      <c r="J17" s="429"/>
      <c r="K17" s="429"/>
      <c r="L17" s="429"/>
      <c r="M17" s="429"/>
      <c r="N17" s="429"/>
      <c r="O17" s="429"/>
      <c r="P17" s="429"/>
      <c r="Q17" s="429"/>
      <c r="R17" s="49"/>
      <c r="S17" s="425"/>
      <c r="T17" s="425"/>
    </row>
    <row r="18" ht="13.65" customHeight="1">
      <c r="A18" s="50"/>
      <c r="B18" t="s" s="428">
        <v>634</v>
      </c>
      <c r="C18" s="429"/>
      <c r="D18" s="430">
        <v>4</v>
      </c>
      <c r="E18" s="429"/>
      <c r="F18" s="429"/>
      <c r="G18" s="429"/>
      <c r="H18" s="429"/>
      <c r="I18" s="429"/>
      <c r="J18" s="429"/>
      <c r="K18" s="429"/>
      <c r="L18" s="429"/>
      <c r="M18" s="429"/>
      <c r="N18" s="429"/>
      <c r="O18" s="429"/>
      <c r="P18" s="429"/>
      <c r="Q18" s="429"/>
      <c r="R18" s="49"/>
      <c r="S18" s="425"/>
      <c r="T18" s="425"/>
    </row>
    <row r="19" ht="13.65" customHeight="1">
      <c r="A19" s="50"/>
      <c r="B19" t="s" s="428">
        <v>142</v>
      </c>
      <c r="C19" s="429"/>
      <c r="D19" s="429"/>
      <c r="E19" s="429"/>
      <c r="F19" s="430">
        <v>4</v>
      </c>
      <c r="G19" s="429"/>
      <c r="H19" s="429"/>
      <c r="I19" s="429"/>
      <c r="J19" s="429"/>
      <c r="K19" s="429"/>
      <c r="L19" s="429"/>
      <c r="M19" s="429"/>
      <c r="N19" s="429"/>
      <c r="O19" s="429"/>
      <c r="P19" s="429"/>
      <c r="Q19" s="429"/>
      <c r="R19" s="49"/>
      <c r="S19" s="425"/>
      <c r="T19" s="425"/>
    </row>
    <row r="20" ht="13.65" customHeight="1">
      <c r="A20" s="50"/>
      <c r="B20" t="s" s="428">
        <v>635</v>
      </c>
      <c r="C20" s="429"/>
      <c r="D20" s="430">
        <v>1</v>
      </c>
      <c r="E20" s="430">
        <v>6</v>
      </c>
      <c r="F20" s="429"/>
      <c r="G20" s="429"/>
      <c r="H20" s="429"/>
      <c r="I20" s="429"/>
      <c r="J20" s="429"/>
      <c r="K20" s="429"/>
      <c r="L20" s="429"/>
      <c r="M20" s="429"/>
      <c r="N20" s="429"/>
      <c r="O20" s="429"/>
      <c r="P20" s="429"/>
      <c r="Q20" s="429"/>
      <c r="R20" s="49"/>
      <c r="S20" s="5"/>
      <c r="T20" s="425"/>
    </row>
    <row r="21" ht="13.65" customHeight="1">
      <c r="A21" s="50"/>
      <c r="B21" t="s" s="428">
        <v>144</v>
      </c>
      <c r="C21" s="429"/>
      <c r="D21" s="430">
        <v>10</v>
      </c>
      <c r="E21" s="429"/>
      <c r="F21" s="429"/>
      <c r="G21" s="429"/>
      <c r="H21" s="429"/>
      <c r="I21" s="429"/>
      <c r="J21" s="429"/>
      <c r="K21" s="429"/>
      <c r="L21" s="429"/>
      <c r="M21" s="429"/>
      <c r="N21" s="429"/>
      <c r="O21" s="429"/>
      <c r="P21" s="429"/>
      <c r="Q21" s="429"/>
      <c r="R21" s="49"/>
      <c r="S21" s="5"/>
      <c r="T21" s="5"/>
    </row>
    <row r="22" ht="13.65" customHeight="1">
      <c r="A22" s="50"/>
      <c r="B22" t="s" s="428">
        <v>145</v>
      </c>
      <c r="C22" s="429"/>
      <c r="D22" s="429"/>
      <c r="E22" s="430">
        <v>10</v>
      </c>
      <c r="F22" s="429"/>
      <c r="G22" s="429"/>
      <c r="H22" s="429"/>
      <c r="I22" s="429"/>
      <c r="J22" s="429"/>
      <c r="K22" s="429"/>
      <c r="L22" s="429"/>
      <c r="M22" s="429"/>
      <c r="N22" s="429"/>
      <c r="O22" s="429"/>
      <c r="P22" s="429"/>
      <c r="Q22" s="429"/>
      <c r="R22" s="49"/>
      <c r="S22" s="5"/>
      <c r="T22" s="5"/>
    </row>
    <row r="23" ht="13.65" customHeight="1">
      <c r="A23" s="50"/>
      <c r="B23" t="s" s="428">
        <v>146</v>
      </c>
      <c r="C23" s="429"/>
      <c r="D23" s="430">
        <v>12</v>
      </c>
      <c r="E23" s="429"/>
      <c r="F23" s="429"/>
      <c r="G23" s="429"/>
      <c r="H23" s="429"/>
      <c r="I23" s="429"/>
      <c r="J23" s="429"/>
      <c r="K23" s="429"/>
      <c r="L23" s="429"/>
      <c r="M23" s="429"/>
      <c r="N23" s="429"/>
      <c r="O23" s="429"/>
      <c r="P23" s="429"/>
      <c r="Q23" s="429"/>
      <c r="R23" s="49"/>
      <c r="S23" s="5"/>
      <c r="T23" s="5"/>
    </row>
    <row r="24" ht="13.65" customHeight="1">
      <c r="A24" s="50"/>
      <c r="B24" t="s" s="428">
        <v>148</v>
      </c>
      <c r="C24" s="429"/>
      <c r="D24" s="429"/>
      <c r="E24" s="430">
        <v>10</v>
      </c>
      <c r="F24" s="429"/>
      <c r="G24" s="429"/>
      <c r="H24" s="429"/>
      <c r="I24" s="429"/>
      <c r="J24" s="429"/>
      <c r="K24" s="429"/>
      <c r="L24" s="429"/>
      <c r="M24" s="429"/>
      <c r="N24" s="429"/>
      <c r="O24" s="429"/>
      <c r="P24" s="429"/>
      <c r="Q24" s="429"/>
      <c r="R24" s="49"/>
      <c r="S24" s="5"/>
      <c r="T24" s="5"/>
    </row>
    <row r="25" ht="13.65" customHeight="1">
      <c r="A25" s="50"/>
      <c r="B25" t="s" s="428">
        <v>149</v>
      </c>
      <c r="C25" s="429"/>
      <c r="D25" s="430">
        <v>1</v>
      </c>
      <c r="E25" s="429"/>
      <c r="F25" s="430">
        <v>2</v>
      </c>
      <c r="G25" s="429"/>
      <c r="H25" s="429"/>
      <c r="I25" s="429"/>
      <c r="J25" s="429"/>
      <c r="K25" s="429"/>
      <c r="L25" s="429"/>
      <c r="M25" s="429"/>
      <c r="N25" s="429"/>
      <c r="O25" s="429"/>
      <c r="P25" s="429"/>
      <c r="Q25" s="429"/>
      <c r="R25" s="49"/>
      <c r="S25" s="5"/>
      <c r="T25" s="5"/>
    </row>
    <row r="26" ht="13.65" customHeight="1">
      <c r="A26" s="50"/>
      <c r="B26" t="s" s="426">
        <v>153</v>
      </c>
      <c r="C26" s="427"/>
      <c r="D26" s="427"/>
      <c r="E26" s="427"/>
      <c r="F26" s="427"/>
      <c r="G26" s="427"/>
      <c r="H26" s="427"/>
      <c r="I26" s="427"/>
      <c r="J26" s="427"/>
      <c r="K26" s="427"/>
      <c r="L26" s="427"/>
      <c r="M26" s="427"/>
      <c r="N26" s="427"/>
      <c r="O26" s="427"/>
      <c r="P26" s="427"/>
      <c r="Q26" s="427"/>
      <c r="R26" s="49"/>
      <c r="S26" s="5"/>
      <c r="T26" s="5"/>
    </row>
    <row r="27" ht="13.65" customHeight="1">
      <c r="A27" s="50"/>
      <c r="B27" t="s" s="428">
        <v>154</v>
      </c>
      <c r="C27" s="429"/>
      <c r="D27" s="429"/>
      <c r="E27" s="429"/>
      <c r="F27" s="429"/>
      <c r="G27" s="429"/>
      <c r="H27" s="429"/>
      <c r="I27" s="429"/>
      <c r="J27" s="429"/>
      <c r="K27" s="429"/>
      <c r="L27" s="430">
        <v>1</v>
      </c>
      <c r="M27" s="430">
        <v>3</v>
      </c>
      <c r="N27" s="430">
        <v>1</v>
      </c>
      <c r="O27" s="429"/>
      <c r="P27" s="429"/>
      <c r="Q27" s="429"/>
      <c r="R27" s="49"/>
      <c r="S27" s="5"/>
      <c r="T27" s="5"/>
    </row>
    <row r="28" ht="13.65" customHeight="1">
      <c r="A28" s="50"/>
      <c r="B28" t="s" s="428">
        <v>156</v>
      </c>
      <c r="C28" s="429"/>
      <c r="D28" s="429"/>
      <c r="E28" s="429"/>
      <c r="F28" s="429"/>
      <c r="G28" s="429"/>
      <c r="H28" s="429"/>
      <c r="I28" s="429"/>
      <c r="J28" s="429"/>
      <c r="K28" s="429"/>
      <c r="L28" s="429"/>
      <c r="M28" s="429"/>
      <c r="N28" s="430">
        <v>1</v>
      </c>
      <c r="O28" s="429"/>
      <c r="P28" s="429"/>
      <c r="Q28" s="429"/>
      <c r="R28" s="49"/>
      <c r="S28" s="5"/>
      <c r="T28" s="5"/>
    </row>
    <row r="29" ht="13.65" customHeight="1">
      <c r="A29" s="50"/>
      <c r="B29" t="s" s="428">
        <v>158</v>
      </c>
      <c r="C29" s="429"/>
      <c r="D29" s="429"/>
      <c r="E29" s="429"/>
      <c r="F29" s="429"/>
      <c r="G29" s="429"/>
      <c r="H29" s="429"/>
      <c r="I29" s="429"/>
      <c r="J29" s="429"/>
      <c r="K29" s="429"/>
      <c r="L29" s="429"/>
      <c r="M29" s="429"/>
      <c r="N29" s="430">
        <v>1</v>
      </c>
      <c r="O29" s="429"/>
      <c r="P29" s="429"/>
      <c r="Q29" s="429"/>
      <c r="R29" s="49"/>
      <c r="S29" s="5"/>
      <c r="T29" s="5"/>
    </row>
    <row r="30" ht="13.65" customHeight="1">
      <c r="A30" s="50"/>
      <c r="B30" t="s" s="428">
        <v>159</v>
      </c>
      <c r="C30" s="429"/>
      <c r="D30" s="429"/>
      <c r="E30" s="430">
        <v>1</v>
      </c>
      <c r="F30" s="430">
        <v>2</v>
      </c>
      <c r="G30" s="430">
        <v>2</v>
      </c>
      <c r="H30" s="429"/>
      <c r="I30" s="429"/>
      <c r="J30" s="429"/>
      <c r="K30" s="429"/>
      <c r="L30" s="429"/>
      <c r="M30" s="429"/>
      <c r="N30" s="429"/>
      <c r="O30" s="429"/>
      <c r="P30" s="429"/>
      <c r="Q30" s="429"/>
      <c r="R30" s="49"/>
      <c r="S30" s="5"/>
      <c r="T30" s="5"/>
    </row>
    <row r="31" ht="13.65" customHeight="1">
      <c r="A31" s="50"/>
      <c r="B31" t="s" s="428">
        <v>160</v>
      </c>
      <c r="C31" s="429"/>
      <c r="D31" s="429"/>
      <c r="E31" s="429"/>
      <c r="F31" s="429"/>
      <c r="G31" s="429"/>
      <c r="H31" s="430">
        <v>1</v>
      </c>
      <c r="I31" s="430">
        <v>1</v>
      </c>
      <c r="J31" s="430">
        <v>1</v>
      </c>
      <c r="K31" s="430">
        <v>2</v>
      </c>
      <c r="L31" s="429"/>
      <c r="M31" s="429"/>
      <c r="N31" s="429"/>
      <c r="O31" s="429"/>
      <c r="P31" s="429"/>
      <c r="Q31" s="429"/>
      <c r="R31" s="49"/>
      <c r="S31" s="5"/>
      <c r="T31" s="5"/>
    </row>
    <row r="32" ht="13.65" customHeight="1">
      <c r="A32" s="50"/>
      <c r="B32" t="s" s="428">
        <v>161</v>
      </c>
      <c r="C32" s="429"/>
      <c r="D32" s="429"/>
      <c r="E32" s="430">
        <v>1</v>
      </c>
      <c r="F32" s="430">
        <v>2</v>
      </c>
      <c r="G32" s="430">
        <v>2</v>
      </c>
      <c r="H32" s="430">
        <v>1</v>
      </c>
      <c r="I32" s="430">
        <v>1</v>
      </c>
      <c r="J32" s="430">
        <v>1</v>
      </c>
      <c r="K32" s="430">
        <v>2</v>
      </c>
      <c r="L32" s="430">
        <v>1</v>
      </c>
      <c r="M32" s="430">
        <v>3</v>
      </c>
      <c r="N32" s="430">
        <v>3</v>
      </c>
      <c r="O32" s="429"/>
      <c r="P32" s="429"/>
      <c r="Q32" s="429"/>
      <c r="R32" s="49"/>
      <c r="S32" s="5"/>
      <c r="T32" s="5"/>
    </row>
    <row r="33" ht="13.65" customHeight="1">
      <c r="A33" s="50"/>
      <c r="B33" t="s" s="426">
        <v>167</v>
      </c>
      <c r="C33" s="427"/>
      <c r="D33" s="427"/>
      <c r="E33" s="427"/>
      <c r="F33" s="427"/>
      <c r="G33" s="427"/>
      <c r="H33" s="427"/>
      <c r="I33" s="427"/>
      <c r="J33" s="427"/>
      <c r="K33" s="427"/>
      <c r="L33" s="427"/>
      <c r="M33" s="427"/>
      <c r="N33" s="427"/>
      <c r="O33" s="427"/>
      <c r="P33" s="427"/>
      <c r="Q33" s="427"/>
      <c r="R33" s="49"/>
      <c r="S33" s="5"/>
      <c r="T33" s="5"/>
    </row>
    <row r="34" ht="13.65" customHeight="1">
      <c r="A34" s="50"/>
      <c r="B34" t="s" s="428">
        <v>168</v>
      </c>
      <c r="C34" s="429"/>
      <c r="D34" s="429"/>
      <c r="E34" s="430">
        <v>10</v>
      </c>
      <c r="F34" s="429"/>
      <c r="G34" s="429"/>
      <c r="H34" s="429"/>
      <c r="I34" s="429"/>
      <c r="J34" s="429"/>
      <c r="K34" s="429"/>
      <c r="L34" s="429"/>
      <c r="M34" s="429"/>
      <c r="N34" s="429"/>
      <c r="O34" s="429"/>
      <c r="P34" s="429"/>
      <c r="Q34" s="429"/>
      <c r="R34" s="49"/>
      <c r="S34" s="5"/>
      <c r="T34" s="5"/>
    </row>
    <row r="35" ht="13.65" customHeight="1">
      <c r="A35" s="50"/>
      <c r="B35" t="s" s="428">
        <v>169</v>
      </c>
      <c r="C35" s="429"/>
      <c r="D35" s="429"/>
      <c r="E35" s="429"/>
      <c r="F35" s="430">
        <v>5</v>
      </c>
      <c r="G35" s="429"/>
      <c r="H35" s="429"/>
      <c r="I35" s="429"/>
      <c r="J35" s="429"/>
      <c r="K35" s="429"/>
      <c r="L35" s="429"/>
      <c r="M35" s="429"/>
      <c r="N35" s="429"/>
      <c r="O35" s="429"/>
      <c r="P35" s="429"/>
      <c r="Q35" s="429"/>
      <c r="R35" s="49"/>
      <c r="S35" s="5"/>
      <c r="T35" s="5"/>
    </row>
    <row r="36" ht="13.65" customHeight="1">
      <c r="A36" s="50"/>
      <c r="B36" t="s" s="428">
        <v>636</v>
      </c>
      <c r="C36" s="429"/>
      <c r="D36" s="429"/>
      <c r="E36" s="429"/>
      <c r="F36" s="430">
        <v>1</v>
      </c>
      <c r="G36" s="429"/>
      <c r="H36" s="429"/>
      <c r="I36" s="429"/>
      <c r="J36" s="429"/>
      <c r="K36" s="429"/>
      <c r="L36" s="429"/>
      <c r="M36" s="429"/>
      <c r="N36" s="429"/>
      <c r="O36" s="429"/>
      <c r="P36" s="429"/>
      <c r="Q36" s="429"/>
      <c r="R36" s="49"/>
      <c r="S36" s="5"/>
      <c r="T36" s="5"/>
    </row>
    <row r="37" ht="13.65" customHeight="1">
      <c r="A37" s="50"/>
      <c r="B37" t="s" s="428">
        <v>173</v>
      </c>
      <c r="C37" s="429"/>
      <c r="D37" s="430">
        <v>2</v>
      </c>
      <c r="E37" s="430">
        <v>3</v>
      </c>
      <c r="F37" s="429"/>
      <c r="G37" s="429"/>
      <c r="H37" s="429"/>
      <c r="I37" s="429"/>
      <c r="J37" s="429"/>
      <c r="K37" s="429"/>
      <c r="L37" s="429"/>
      <c r="M37" s="429"/>
      <c r="N37" s="429"/>
      <c r="O37" s="429"/>
      <c r="P37" s="429"/>
      <c r="Q37" s="429"/>
      <c r="R37" s="49"/>
      <c r="S37" s="5"/>
      <c r="T37" s="5"/>
    </row>
    <row r="38" ht="13.65" customHeight="1">
      <c r="A38" s="50"/>
      <c r="B38" t="s" s="428">
        <v>175</v>
      </c>
      <c r="C38" s="430">
        <v>15</v>
      </c>
      <c r="D38" s="429"/>
      <c r="E38" s="429"/>
      <c r="F38" s="429"/>
      <c r="G38" s="429"/>
      <c r="H38" s="429"/>
      <c r="I38" s="429"/>
      <c r="J38" s="429"/>
      <c r="K38" s="429"/>
      <c r="L38" s="429"/>
      <c r="M38" s="429"/>
      <c r="N38" s="429"/>
      <c r="O38" s="429"/>
      <c r="P38" s="429"/>
      <c r="Q38" s="429"/>
      <c r="R38" s="49"/>
      <c r="S38" s="5"/>
      <c r="T38" s="5"/>
    </row>
    <row r="39" ht="13.65" customHeight="1">
      <c r="A39" s="50"/>
      <c r="B39" t="s" s="428">
        <v>177</v>
      </c>
      <c r="C39" s="429"/>
      <c r="D39" s="429"/>
      <c r="E39" s="430">
        <v>7</v>
      </c>
      <c r="F39" s="429"/>
      <c r="G39" s="429"/>
      <c r="H39" s="429"/>
      <c r="I39" s="429"/>
      <c r="J39" s="429"/>
      <c r="K39" s="429"/>
      <c r="L39" s="429"/>
      <c r="M39" s="429"/>
      <c r="N39" s="429"/>
      <c r="O39" s="429"/>
      <c r="P39" s="429"/>
      <c r="Q39" s="429"/>
      <c r="R39" s="49"/>
      <c r="S39" s="5"/>
      <c r="T39" s="5"/>
    </row>
    <row r="40" ht="13.65" customHeight="1">
      <c r="A40" s="50"/>
      <c r="B40" t="s" s="428">
        <v>637</v>
      </c>
      <c r="C40" s="429"/>
      <c r="D40" s="429"/>
      <c r="E40" s="430">
        <v>1</v>
      </c>
      <c r="F40" s="429"/>
      <c r="G40" s="429"/>
      <c r="H40" s="429"/>
      <c r="I40" s="429"/>
      <c r="J40" s="429"/>
      <c r="K40" s="429"/>
      <c r="L40" s="429"/>
      <c r="M40" s="429"/>
      <c r="N40" s="429"/>
      <c r="O40" s="429"/>
      <c r="P40" s="429"/>
      <c r="Q40" s="429"/>
      <c r="R40" s="49"/>
      <c r="S40" s="5"/>
      <c r="T40" s="5"/>
    </row>
    <row r="41" ht="13.65" customHeight="1">
      <c r="A41" s="50"/>
      <c r="B41" t="s" s="428">
        <v>179</v>
      </c>
      <c r="C41" s="429"/>
      <c r="D41" s="429"/>
      <c r="E41" s="430">
        <v>8</v>
      </c>
      <c r="F41" s="429"/>
      <c r="G41" s="429"/>
      <c r="H41" s="429"/>
      <c r="I41" s="429"/>
      <c r="J41" s="429"/>
      <c r="K41" s="429"/>
      <c r="L41" s="429"/>
      <c r="M41" s="429"/>
      <c r="N41" s="429"/>
      <c r="O41" s="429"/>
      <c r="P41" s="429"/>
      <c r="Q41" s="429"/>
      <c r="R41" s="49"/>
      <c r="S41" s="5"/>
      <c r="T41" s="5"/>
    </row>
    <row r="42" ht="13.65" customHeight="1">
      <c r="A42" s="50"/>
      <c r="B42" t="s" s="428">
        <v>180</v>
      </c>
      <c r="C42" s="429"/>
      <c r="D42" s="429"/>
      <c r="E42" s="430">
        <v>15</v>
      </c>
      <c r="F42" s="429"/>
      <c r="G42" s="429"/>
      <c r="H42" s="429"/>
      <c r="I42" s="429"/>
      <c r="J42" s="429"/>
      <c r="K42" s="429"/>
      <c r="L42" s="429"/>
      <c r="M42" s="429"/>
      <c r="N42" s="429"/>
      <c r="O42" s="429"/>
      <c r="P42" s="429"/>
      <c r="Q42" s="429"/>
      <c r="R42" s="49"/>
      <c r="S42" s="5"/>
      <c r="T42" s="5"/>
    </row>
    <row r="43" ht="13.65" customHeight="1">
      <c r="A43" s="50"/>
      <c r="B43" t="s" s="428">
        <v>182</v>
      </c>
      <c r="C43" s="429"/>
      <c r="D43" s="429"/>
      <c r="E43" s="430">
        <v>5</v>
      </c>
      <c r="F43" s="429"/>
      <c r="G43" s="429"/>
      <c r="H43" s="429"/>
      <c r="I43" s="429"/>
      <c r="J43" s="429"/>
      <c r="K43" s="429"/>
      <c r="L43" s="429"/>
      <c r="M43" s="429"/>
      <c r="N43" s="429"/>
      <c r="O43" s="429"/>
      <c r="P43" s="429"/>
      <c r="Q43" s="429"/>
      <c r="R43" s="49"/>
      <c r="S43" s="5"/>
      <c r="T43" s="5"/>
    </row>
    <row r="44" ht="13.65" customHeight="1">
      <c r="A44" s="50"/>
      <c r="B44" t="s" s="428">
        <v>183</v>
      </c>
      <c r="C44" s="429"/>
      <c r="D44" s="429"/>
      <c r="E44" s="429"/>
      <c r="F44" s="430">
        <v>6</v>
      </c>
      <c r="G44" s="429"/>
      <c r="H44" s="429"/>
      <c r="I44" s="429"/>
      <c r="J44" s="429"/>
      <c r="K44" s="429"/>
      <c r="L44" s="429"/>
      <c r="M44" s="429"/>
      <c r="N44" s="429"/>
      <c r="O44" s="429"/>
      <c r="P44" s="429"/>
      <c r="Q44" s="429"/>
      <c r="R44" s="49"/>
      <c r="S44" s="5"/>
      <c r="T44" s="5"/>
    </row>
    <row r="45" ht="13.65" customHeight="1">
      <c r="A45" s="50"/>
      <c r="B45" t="s" s="428">
        <v>638</v>
      </c>
      <c r="C45" s="429"/>
      <c r="D45" s="429"/>
      <c r="E45" s="430">
        <v>1</v>
      </c>
      <c r="F45" s="429"/>
      <c r="G45" s="429"/>
      <c r="H45" s="429"/>
      <c r="I45" s="429"/>
      <c r="J45" s="429"/>
      <c r="K45" s="429"/>
      <c r="L45" s="429"/>
      <c r="M45" s="429"/>
      <c r="N45" s="429"/>
      <c r="O45" s="429"/>
      <c r="P45" s="429"/>
      <c r="Q45" s="429"/>
      <c r="R45" s="49"/>
      <c r="S45" s="5"/>
      <c r="T45" s="5"/>
    </row>
    <row r="46" ht="13.65" customHeight="1">
      <c r="A46" s="50"/>
      <c r="B46" t="s" s="428">
        <v>187</v>
      </c>
      <c r="C46" s="429"/>
      <c r="D46" s="429"/>
      <c r="E46" s="430">
        <v>10</v>
      </c>
      <c r="F46" s="429"/>
      <c r="G46" s="429"/>
      <c r="H46" s="429"/>
      <c r="I46" s="429"/>
      <c r="J46" s="429"/>
      <c r="K46" s="429"/>
      <c r="L46" s="429"/>
      <c r="M46" s="429"/>
      <c r="N46" s="429"/>
      <c r="O46" s="429"/>
      <c r="P46" s="429"/>
      <c r="Q46" s="429"/>
      <c r="R46" s="49"/>
      <c r="S46" s="5"/>
      <c r="T46" s="5"/>
    </row>
    <row r="47" ht="13.65" customHeight="1">
      <c r="A47" s="50"/>
      <c r="B47" t="s" s="428">
        <v>188</v>
      </c>
      <c r="C47" s="429"/>
      <c r="D47" s="430">
        <v>15</v>
      </c>
      <c r="E47" s="429"/>
      <c r="F47" s="429"/>
      <c r="G47" s="429"/>
      <c r="H47" s="429"/>
      <c r="I47" s="429"/>
      <c r="J47" s="429"/>
      <c r="K47" s="429"/>
      <c r="L47" s="429"/>
      <c r="M47" s="429"/>
      <c r="N47" s="429"/>
      <c r="O47" s="429"/>
      <c r="P47" s="429"/>
      <c r="Q47" s="429"/>
      <c r="R47" s="49"/>
      <c r="S47" s="5"/>
      <c r="T47" s="5"/>
    </row>
    <row r="48" ht="13.65" customHeight="1">
      <c r="A48" s="50"/>
      <c r="B48" t="s" s="428">
        <v>639</v>
      </c>
      <c r="C48" s="429"/>
      <c r="D48" s="429"/>
      <c r="E48" s="430">
        <v>1</v>
      </c>
      <c r="F48" s="429"/>
      <c r="G48" s="429"/>
      <c r="H48" s="429"/>
      <c r="I48" s="429"/>
      <c r="J48" s="429"/>
      <c r="K48" s="429"/>
      <c r="L48" s="429"/>
      <c r="M48" s="429"/>
      <c r="N48" s="429"/>
      <c r="O48" s="429"/>
      <c r="P48" s="429"/>
      <c r="Q48" s="429"/>
      <c r="R48" s="49"/>
      <c r="S48" s="5"/>
      <c r="T48" s="5"/>
    </row>
    <row r="49" ht="13.65" customHeight="1">
      <c r="A49" s="50"/>
      <c r="B49" t="s" s="428">
        <v>640</v>
      </c>
      <c r="C49" s="429"/>
      <c r="D49" s="429"/>
      <c r="E49" s="429"/>
      <c r="F49" s="430">
        <v>1</v>
      </c>
      <c r="G49" s="429"/>
      <c r="H49" s="429"/>
      <c r="I49" s="429"/>
      <c r="J49" s="429"/>
      <c r="K49" s="429"/>
      <c r="L49" s="429"/>
      <c r="M49" s="429"/>
      <c r="N49" s="429"/>
      <c r="O49" s="429"/>
      <c r="P49" s="429"/>
      <c r="Q49" s="429"/>
      <c r="R49" s="49"/>
      <c r="S49" s="5"/>
      <c r="T49" s="5"/>
    </row>
    <row r="50" ht="13.65" customHeight="1">
      <c r="A50" s="50"/>
      <c r="B50" t="s" s="428">
        <v>192</v>
      </c>
      <c r="C50" s="429"/>
      <c r="D50" s="429"/>
      <c r="E50" s="430">
        <v>7</v>
      </c>
      <c r="F50" s="429"/>
      <c r="G50" s="429"/>
      <c r="H50" s="429"/>
      <c r="I50" s="429"/>
      <c r="J50" s="429"/>
      <c r="K50" s="429"/>
      <c r="L50" s="429"/>
      <c r="M50" s="429"/>
      <c r="N50" s="429"/>
      <c r="O50" s="429"/>
      <c r="P50" s="429"/>
      <c r="Q50" s="429"/>
      <c r="R50" s="49"/>
      <c r="S50" s="5"/>
      <c r="T50" s="5"/>
    </row>
    <row r="51" ht="13.65" customHeight="1">
      <c r="A51" s="50"/>
      <c r="B51" t="s" s="428">
        <v>193</v>
      </c>
      <c r="C51" s="430">
        <v>40</v>
      </c>
      <c r="D51" s="429"/>
      <c r="E51" s="429"/>
      <c r="F51" s="429"/>
      <c r="G51" s="429"/>
      <c r="H51" s="429"/>
      <c r="I51" s="429"/>
      <c r="J51" s="429"/>
      <c r="K51" s="429"/>
      <c r="L51" s="429"/>
      <c r="M51" s="429"/>
      <c r="N51" s="429"/>
      <c r="O51" s="429"/>
      <c r="P51" s="429"/>
      <c r="Q51" s="429"/>
      <c r="R51" s="49"/>
      <c r="S51" s="5"/>
      <c r="T51" s="5"/>
    </row>
    <row r="52" ht="13.65" customHeight="1">
      <c r="A52" s="50"/>
      <c r="B52" t="s" s="428">
        <v>195</v>
      </c>
      <c r="C52" s="429"/>
      <c r="D52" s="429"/>
      <c r="E52" s="430">
        <v>6</v>
      </c>
      <c r="F52" s="429"/>
      <c r="G52" s="429"/>
      <c r="H52" s="429"/>
      <c r="I52" s="429"/>
      <c r="J52" s="429"/>
      <c r="K52" s="429"/>
      <c r="L52" s="429"/>
      <c r="M52" s="429"/>
      <c r="N52" s="429"/>
      <c r="O52" s="429"/>
      <c r="P52" s="429"/>
      <c r="Q52" s="429"/>
      <c r="R52" s="49"/>
      <c r="S52" s="5"/>
      <c r="T52" s="5"/>
    </row>
    <row r="53" ht="13.65" customHeight="1">
      <c r="A53" s="50"/>
      <c r="B53" t="s" s="428">
        <v>197</v>
      </c>
      <c r="C53" s="429"/>
      <c r="D53" s="429"/>
      <c r="E53" s="430">
        <v>5</v>
      </c>
      <c r="F53" s="429"/>
      <c r="G53" s="429"/>
      <c r="H53" s="429"/>
      <c r="I53" s="429"/>
      <c r="J53" s="429"/>
      <c r="K53" s="429"/>
      <c r="L53" s="429"/>
      <c r="M53" s="429"/>
      <c r="N53" s="429"/>
      <c r="O53" s="429"/>
      <c r="P53" s="429"/>
      <c r="Q53" s="429"/>
      <c r="R53" s="49"/>
      <c r="S53" s="5"/>
      <c r="T53" s="5"/>
    </row>
    <row r="54" ht="13.65" customHeight="1">
      <c r="A54" s="50"/>
      <c r="B54" t="s" s="428">
        <v>198</v>
      </c>
      <c r="C54" s="429"/>
      <c r="D54" s="429"/>
      <c r="E54" s="430">
        <v>5</v>
      </c>
      <c r="F54" s="429"/>
      <c r="G54" s="429"/>
      <c r="H54" s="429"/>
      <c r="I54" s="429"/>
      <c r="J54" s="429"/>
      <c r="K54" s="429"/>
      <c r="L54" s="429"/>
      <c r="M54" s="429"/>
      <c r="N54" s="429"/>
      <c r="O54" s="429"/>
      <c r="P54" s="429"/>
      <c r="Q54" s="429"/>
      <c r="R54" s="49"/>
      <c r="S54" s="5"/>
      <c r="T54" s="5"/>
    </row>
    <row r="55" ht="13.65" customHeight="1">
      <c r="A55" s="50"/>
      <c r="B55" t="s" s="428">
        <v>641</v>
      </c>
      <c r="C55" s="429"/>
      <c r="D55" s="429"/>
      <c r="E55" s="430">
        <v>2</v>
      </c>
      <c r="F55" s="429"/>
      <c r="G55" s="429"/>
      <c r="H55" s="429"/>
      <c r="I55" s="429"/>
      <c r="J55" s="429"/>
      <c r="K55" s="429"/>
      <c r="L55" s="429"/>
      <c r="M55" s="429"/>
      <c r="N55" s="429"/>
      <c r="O55" s="429"/>
      <c r="P55" s="429"/>
      <c r="Q55" s="429"/>
      <c r="R55" s="49"/>
      <c r="S55" s="5"/>
      <c r="T55" s="5"/>
    </row>
    <row r="56" ht="13.65" customHeight="1">
      <c r="A56" s="50"/>
      <c r="B56" t="s" s="428">
        <v>200</v>
      </c>
      <c r="C56" s="429"/>
      <c r="D56" s="429"/>
      <c r="E56" s="430">
        <v>10</v>
      </c>
      <c r="F56" s="429"/>
      <c r="G56" s="429"/>
      <c r="H56" s="429"/>
      <c r="I56" s="429"/>
      <c r="J56" s="429"/>
      <c r="K56" s="429"/>
      <c r="L56" s="429"/>
      <c r="M56" s="429"/>
      <c r="N56" s="429"/>
      <c r="O56" s="429"/>
      <c r="P56" s="429"/>
      <c r="Q56" s="429"/>
      <c r="R56" s="49"/>
      <c r="S56" s="5"/>
      <c r="T56" s="5"/>
    </row>
    <row r="57" ht="13.65" customHeight="1">
      <c r="A57" s="50"/>
      <c r="B57" t="s" s="428">
        <v>201</v>
      </c>
      <c r="C57" s="430">
        <v>40</v>
      </c>
      <c r="D57" s="429"/>
      <c r="E57" s="429"/>
      <c r="F57" s="429"/>
      <c r="G57" s="429"/>
      <c r="H57" s="429"/>
      <c r="I57" s="429"/>
      <c r="J57" s="429"/>
      <c r="K57" s="429"/>
      <c r="L57" s="429"/>
      <c r="M57" s="429"/>
      <c r="N57" s="429"/>
      <c r="O57" s="429"/>
      <c r="P57" s="429"/>
      <c r="Q57" s="429"/>
      <c r="R57" s="49"/>
      <c r="S57" s="5"/>
      <c r="T57" s="5"/>
    </row>
    <row r="58" ht="13.65" customHeight="1">
      <c r="A58" s="50"/>
      <c r="B58" t="s" s="428">
        <v>202</v>
      </c>
      <c r="C58" s="429"/>
      <c r="D58" s="430">
        <v>1</v>
      </c>
      <c r="E58" s="430">
        <v>4</v>
      </c>
      <c r="F58" s="430">
        <v>2</v>
      </c>
      <c r="G58" s="429"/>
      <c r="H58" s="429"/>
      <c r="I58" s="429"/>
      <c r="J58" s="429"/>
      <c r="K58" s="429"/>
      <c r="L58" s="429"/>
      <c r="M58" s="429"/>
      <c r="N58" s="429"/>
      <c r="O58" s="429"/>
      <c r="P58" s="429"/>
      <c r="Q58" s="429"/>
      <c r="R58" s="49"/>
      <c r="S58" s="5"/>
      <c r="T58" s="5"/>
    </row>
    <row r="59" ht="13.65" customHeight="1">
      <c r="A59" s="50"/>
      <c r="B59" t="s" s="428">
        <v>204</v>
      </c>
      <c r="C59" s="429"/>
      <c r="D59" s="429"/>
      <c r="E59" s="429"/>
      <c r="F59" s="430">
        <v>5</v>
      </c>
      <c r="G59" s="429"/>
      <c r="H59" s="429"/>
      <c r="I59" s="429"/>
      <c r="J59" s="429"/>
      <c r="K59" s="429"/>
      <c r="L59" s="429"/>
      <c r="M59" s="429"/>
      <c r="N59" s="429"/>
      <c r="O59" s="429"/>
      <c r="P59" s="429"/>
      <c r="Q59" s="429"/>
      <c r="R59" s="49"/>
      <c r="S59" s="5"/>
      <c r="T59" s="5"/>
    </row>
    <row r="60" ht="13.65" customHeight="1">
      <c r="A60" s="50"/>
      <c r="B60" t="s" s="428">
        <v>205</v>
      </c>
      <c r="C60" s="429"/>
      <c r="D60" s="430">
        <v>15</v>
      </c>
      <c r="E60" s="429"/>
      <c r="F60" s="429"/>
      <c r="G60" s="429"/>
      <c r="H60" s="429"/>
      <c r="I60" s="429"/>
      <c r="J60" s="429"/>
      <c r="K60" s="429"/>
      <c r="L60" s="429"/>
      <c r="M60" s="429"/>
      <c r="N60" s="429"/>
      <c r="O60" s="429"/>
      <c r="P60" s="429"/>
      <c r="Q60" s="429"/>
      <c r="R60" s="49"/>
      <c r="S60" s="5"/>
      <c r="T60" s="5"/>
    </row>
    <row r="61" ht="13.65" customHeight="1">
      <c r="A61" s="50"/>
      <c r="B61" t="s" s="428">
        <v>642</v>
      </c>
      <c r="C61" s="429"/>
      <c r="D61" s="429"/>
      <c r="E61" s="430">
        <v>1</v>
      </c>
      <c r="F61" s="429"/>
      <c r="G61" s="429"/>
      <c r="H61" s="429"/>
      <c r="I61" s="429"/>
      <c r="J61" s="429"/>
      <c r="K61" s="429"/>
      <c r="L61" s="429"/>
      <c r="M61" s="429"/>
      <c r="N61" s="429"/>
      <c r="O61" s="429"/>
      <c r="P61" s="429"/>
      <c r="Q61" s="429"/>
      <c r="R61" s="49"/>
      <c r="S61" s="5"/>
      <c r="T61" s="5"/>
    </row>
    <row r="62" ht="13.65" customHeight="1">
      <c r="A62" s="50"/>
      <c r="B62" t="s" s="428">
        <v>208</v>
      </c>
      <c r="C62" s="430">
        <v>40</v>
      </c>
      <c r="D62" s="429"/>
      <c r="E62" s="429"/>
      <c r="F62" s="429"/>
      <c r="G62" s="429"/>
      <c r="H62" s="429"/>
      <c r="I62" s="429"/>
      <c r="J62" s="429"/>
      <c r="K62" s="429"/>
      <c r="L62" s="429"/>
      <c r="M62" s="429"/>
      <c r="N62" s="429"/>
      <c r="O62" s="429"/>
      <c r="P62" s="429"/>
      <c r="Q62" s="429"/>
      <c r="R62" s="49"/>
      <c r="S62" s="5"/>
      <c r="T62" s="5"/>
    </row>
    <row r="63" ht="13.65" customHeight="1">
      <c r="A63" s="50"/>
      <c r="B63" t="s" s="428">
        <v>209</v>
      </c>
      <c r="C63" s="429"/>
      <c r="D63" s="429"/>
      <c r="E63" s="429"/>
      <c r="F63" s="430">
        <v>10</v>
      </c>
      <c r="G63" s="429"/>
      <c r="H63" s="429"/>
      <c r="I63" s="429"/>
      <c r="J63" s="429"/>
      <c r="K63" s="429"/>
      <c r="L63" s="429"/>
      <c r="M63" s="429"/>
      <c r="N63" s="429"/>
      <c r="O63" s="429"/>
      <c r="P63" s="429"/>
      <c r="Q63" s="429"/>
      <c r="R63" s="49"/>
      <c r="S63" s="5"/>
      <c r="T63" s="5"/>
    </row>
    <row r="64" ht="13.65" customHeight="1">
      <c r="A64" s="50"/>
      <c r="B64" t="s" s="428">
        <v>643</v>
      </c>
      <c r="C64" s="430">
        <v>5</v>
      </c>
      <c r="D64" s="429"/>
      <c r="E64" s="429"/>
      <c r="F64" s="429"/>
      <c r="G64" s="429"/>
      <c r="H64" s="429"/>
      <c r="I64" s="429"/>
      <c r="J64" s="429"/>
      <c r="K64" s="429"/>
      <c r="L64" s="429"/>
      <c r="M64" s="429"/>
      <c r="N64" s="429"/>
      <c r="O64" s="429"/>
      <c r="P64" s="429"/>
      <c r="Q64" s="429"/>
      <c r="R64" s="49"/>
      <c r="S64" s="5"/>
      <c r="T64" s="5"/>
    </row>
    <row r="65" ht="13.65" customHeight="1">
      <c r="A65" s="50"/>
      <c r="B65" t="s" s="428">
        <v>212</v>
      </c>
      <c r="C65" s="429"/>
      <c r="D65" s="429"/>
      <c r="E65" s="430">
        <v>8</v>
      </c>
      <c r="F65" s="429"/>
      <c r="G65" s="429"/>
      <c r="H65" s="429"/>
      <c r="I65" s="429"/>
      <c r="J65" s="429"/>
      <c r="K65" s="429"/>
      <c r="L65" s="429"/>
      <c r="M65" s="429"/>
      <c r="N65" s="429"/>
      <c r="O65" s="429"/>
      <c r="P65" s="429"/>
      <c r="Q65" s="429"/>
      <c r="R65" s="49"/>
      <c r="S65" s="5"/>
      <c r="T65" s="5"/>
    </row>
    <row r="66" ht="13.65" customHeight="1">
      <c r="A66" s="50"/>
      <c r="B66" t="s" s="426">
        <v>215</v>
      </c>
      <c r="C66" s="427"/>
      <c r="D66" s="427"/>
      <c r="E66" s="427"/>
      <c r="F66" s="427"/>
      <c r="G66" s="427"/>
      <c r="H66" s="427"/>
      <c r="I66" s="427"/>
      <c r="J66" s="427"/>
      <c r="K66" s="427"/>
      <c r="L66" s="427"/>
      <c r="M66" s="427"/>
      <c r="N66" s="427"/>
      <c r="O66" s="427"/>
      <c r="P66" s="427"/>
      <c r="Q66" s="427"/>
      <c r="R66" s="49"/>
      <c r="S66" s="5"/>
      <c r="T66" s="5"/>
    </row>
    <row r="67" ht="13.65" customHeight="1">
      <c r="A67" s="50"/>
      <c r="B67" t="s" s="428">
        <v>216</v>
      </c>
      <c r="C67" s="429"/>
      <c r="D67" s="430">
        <v>2</v>
      </c>
      <c r="E67" s="430">
        <v>3</v>
      </c>
      <c r="F67" s="429"/>
      <c r="G67" s="429"/>
      <c r="H67" s="429"/>
      <c r="I67" s="429"/>
      <c r="J67" s="429"/>
      <c r="K67" s="429"/>
      <c r="L67" s="429"/>
      <c r="M67" s="429"/>
      <c r="N67" s="429"/>
      <c r="O67" s="429"/>
      <c r="P67" s="429"/>
      <c r="Q67" s="429"/>
      <c r="R67" s="49"/>
      <c r="S67" s="5"/>
      <c r="T67" s="5"/>
    </row>
    <row r="68" ht="13.65" customHeight="1">
      <c r="A68" s="50"/>
      <c r="B68" t="s" s="428">
        <v>217</v>
      </c>
      <c r="C68" s="429"/>
      <c r="D68" s="429"/>
      <c r="E68" s="430">
        <v>2</v>
      </c>
      <c r="F68" s="430">
        <v>5</v>
      </c>
      <c r="G68" s="430">
        <v>3</v>
      </c>
      <c r="H68" s="429"/>
      <c r="I68" s="429"/>
      <c r="J68" s="429"/>
      <c r="K68" s="429"/>
      <c r="L68" s="429"/>
      <c r="M68" s="429"/>
      <c r="N68" s="429"/>
      <c r="O68" s="429"/>
      <c r="P68" s="429"/>
      <c r="Q68" s="429"/>
      <c r="R68" s="49"/>
      <c r="S68" s="5"/>
      <c r="T68" s="5"/>
    </row>
    <row r="69" ht="13.65" customHeight="1">
      <c r="A69" s="50"/>
      <c r="B69" t="s" s="428">
        <v>218</v>
      </c>
      <c r="C69" s="429"/>
      <c r="D69" s="429"/>
      <c r="E69" s="429"/>
      <c r="F69" s="429"/>
      <c r="G69" s="429"/>
      <c r="H69" s="429"/>
      <c r="I69" s="429"/>
      <c r="J69" s="430">
        <v>2</v>
      </c>
      <c r="K69" s="429"/>
      <c r="L69" s="429"/>
      <c r="M69" s="429"/>
      <c r="N69" s="429"/>
      <c r="O69" s="429"/>
      <c r="P69" s="429"/>
      <c r="Q69" s="429"/>
      <c r="R69" s="49"/>
      <c r="S69" s="5"/>
      <c r="T69" s="5"/>
    </row>
    <row r="70" ht="13.65" customHeight="1">
      <c r="A70" s="50"/>
      <c r="B70" t="s" s="428">
        <v>219</v>
      </c>
      <c r="C70" s="429"/>
      <c r="D70" s="430">
        <v>3</v>
      </c>
      <c r="E70" s="429"/>
      <c r="F70" s="429"/>
      <c r="G70" s="429"/>
      <c r="H70" s="430">
        <v>1</v>
      </c>
      <c r="I70" s="429"/>
      <c r="J70" s="429"/>
      <c r="K70" s="429"/>
      <c r="L70" s="429"/>
      <c r="M70" s="429"/>
      <c r="N70" s="429"/>
      <c r="O70" s="429"/>
      <c r="P70" s="429"/>
      <c r="Q70" s="429"/>
      <c r="R70" s="49"/>
      <c r="S70" s="5"/>
      <c r="T70" s="5"/>
    </row>
    <row r="71" ht="13.65" customHeight="1">
      <c r="A71" s="50"/>
      <c r="B71" t="s" s="428">
        <v>221</v>
      </c>
      <c r="C71" s="429"/>
      <c r="D71" s="429"/>
      <c r="E71" s="429"/>
      <c r="F71" s="429"/>
      <c r="G71" s="429"/>
      <c r="H71" s="429"/>
      <c r="I71" s="429"/>
      <c r="J71" s="429"/>
      <c r="K71" s="429"/>
      <c r="L71" s="429"/>
      <c r="M71" s="429"/>
      <c r="N71" s="430">
        <v>1</v>
      </c>
      <c r="O71" s="429"/>
      <c r="P71" s="429"/>
      <c r="Q71" s="429"/>
      <c r="R71" s="49"/>
      <c r="S71" s="5"/>
      <c r="T71" s="5"/>
    </row>
    <row r="72" ht="13.65" customHeight="1">
      <c r="A72" s="50"/>
      <c r="B72" t="s" s="428">
        <v>223</v>
      </c>
      <c r="C72" s="429"/>
      <c r="D72" s="429"/>
      <c r="E72" s="429"/>
      <c r="F72" s="429"/>
      <c r="G72" s="429"/>
      <c r="H72" s="430">
        <v>2</v>
      </c>
      <c r="I72" s="429"/>
      <c r="J72" s="429"/>
      <c r="K72" s="429"/>
      <c r="L72" s="429"/>
      <c r="M72" s="429"/>
      <c r="N72" s="429"/>
      <c r="O72" s="429"/>
      <c r="P72" s="429"/>
      <c r="Q72" s="429"/>
      <c r="R72" s="49"/>
      <c r="S72" s="5"/>
      <c r="T72" s="5"/>
    </row>
    <row r="73" ht="13.65" customHeight="1">
      <c r="A73" s="50"/>
      <c r="B73" t="s" s="428">
        <v>225</v>
      </c>
      <c r="C73" s="429"/>
      <c r="D73" s="429"/>
      <c r="E73" s="429"/>
      <c r="F73" s="429"/>
      <c r="G73" s="429"/>
      <c r="H73" s="429"/>
      <c r="I73" s="430">
        <v>1</v>
      </c>
      <c r="J73" s="430">
        <v>1</v>
      </c>
      <c r="K73" s="429"/>
      <c r="L73" s="429"/>
      <c r="M73" s="429"/>
      <c r="N73" s="429"/>
      <c r="O73" s="429"/>
      <c r="P73" s="429"/>
      <c r="Q73" s="429"/>
      <c r="R73" s="49"/>
      <c r="S73" s="5"/>
      <c r="T73" s="5"/>
    </row>
    <row r="74" ht="13.65" customHeight="1">
      <c r="A74" s="50"/>
      <c r="B74" t="s" s="428">
        <v>226</v>
      </c>
      <c r="C74" s="429"/>
      <c r="D74" s="429"/>
      <c r="E74" s="429"/>
      <c r="F74" s="430">
        <v>1</v>
      </c>
      <c r="G74" s="429"/>
      <c r="H74" s="429"/>
      <c r="I74" s="429"/>
      <c r="J74" s="429"/>
      <c r="K74" s="429"/>
      <c r="L74" s="429"/>
      <c r="M74" s="429"/>
      <c r="N74" s="429"/>
      <c r="O74" s="429"/>
      <c r="P74" s="429"/>
      <c r="Q74" s="429"/>
      <c r="R74" s="49"/>
      <c r="S74" s="5"/>
      <c r="T74" s="5"/>
    </row>
    <row r="75" ht="13.65" customHeight="1">
      <c r="A75" s="50"/>
      <c r="B75" t="s" s="428">
        <v>227</v>
      </c>
      <c r="C75" s="429"/>
      <c r="D75" s="429"/>
      <c r="E75" s="429"/>
      <c r="F75" s="430">
        <v>1</v>
      </c>
      <c r="G75" s="429"/>
      <c r="H75" s="429"/>
      <c r="I75" s="429"/>
      <c r="J75" s="429"/>
      <c r="K75" s="429"/>
      <c r="L75" s="429"/>
      <c r="M75" s="429"/>
      <c r="N75" s="429"/>
      <c r="O75" s="429"/>
      <c r="P75" s="429"/>
      <c r="Q75" s="429"/>
      <c r="R75" s="49"/>
      <c r="S75" s="5"/>
      <c r="T75" s="5"/>
    </row>
    <row r="76" ht="13.65" customHeight="1">
      <c r="A76" s="50"/>
      <c r="B76" t="s" s="428">
        <v>228</v>
      </c>
      <c r="C76" s="429"/>
      <c r="D76" s="429"/>
      <c r="E76" s="429"/>
      <c r="F76" s="430">
        <v>1</v>
      </c>
      <c r="G76" s="429"/>
      <c r="H76" s="429"/>
      <c r="I76" s="429"/>
      <c r="J76" s="429"/>
      <c r="K76" s="429"/>
      <c r="L76" s="429"/>
      <c r="M76" s="429"/>
      <c r="N76" s="429"/>
      <c r="O76" s="429"/>
      <c r="P76" s="429"/>
      <c r="Q76" s="429"/>
      <c r="R76" s="49"/>
      <c r="S76" s="5"/>
      <c r="T76" s="5"/>
    </row>
    <row r="77" ht="13.65" customHeight="1">
      <c r="A77" s="50"/>
      <c r="B77" t="s" s="428">
        <v>229</v>
      </c>
      <c r="C77" s="429"/>
      <c r="D77" s="429"/>
      <c r="E77" s="429"/>
      <c r="F77" s="429"/>
      <c r="G77" s="429"/>
      <c r="H77" s="429"/>
      <c r="I77" s="430">
        <v>1</v>
      </c>
      <c r="J77" s="430">
        <v>1</v>
      </c>
      <c r="K77" s="429"/>
      <c r="L77" s="429"/>
      <c r="M77" s="429"/>
      <c r="N77" s="429"/>
      <c r="O77" s="429"/>
      <c r="P77" s="429"/>
      <c r="Q77" s="429"/>
      <c r="R77" s="49"/>
      <c r="S77" s="5"/>
      <c r="T77" s="5"/>
    </row>
    <row r="78" ht="13.65" customHeight="1">
      <c r="A78" s="50"/>
      <c r="B78" t="s" s="428">
        <v>230</v>
      </c>
      <c r="C78" s="429"/>
      <c r="D78" s="429"/>
      <c r="E78" s="429"/>
      <c r="F78" s="429"/>
      <c r="G78" s="430">
        <v>4</v>
      </c>
      <c r="H78" s="430">
        <v>1</v>
      </c>
      <c r="I78" s="429"/>
      <c r="J78" s="429"/>
      <c r="K78" s="429"/>
      <c r="L78" s="429"/>
      <c r="M78" s="429"/>
      <c r="N78" s="429"/>
      <c r="O78" s="429"/>
      <c r="P78" s="429"/>
      <c r="Q78" s="429"/>
      <c r="R78" s="49"/>
      <c r="S78" s="5"/>
      <c r="T78" s="5"/>
    </row>
    <row r="79" ht="13.65" customHeight="1">
      <c r="A79" s="50"/>
      <c r="B79" t="s" s="428">
        <v>231</v>
      </c>
      <c r="C79" s="429"/>
      <c r="D79" s="429"/>
      <c r="E79" s="429"/>
      <c r="F79" s="430">
        <v>1</v>
      </c>
      <c r="G79" s="430">
        <v>3</v>
      </c>
      <c r="H79" s="430">
        <v>1</v>
      </c>
      <c r="I79" s="429"/>
      <c r="J79" s="429"/>
      <c r="K79" s="429"/>
      <c r="L79" s="429"/>
      <c r="M79" s="429"/>
      <c r="N79" s="429"/>
      <c r="O79" s="429"/>
      <c r="P79" s="429"/>
      <c r="Q79" s="429"/>
      <c r="R79" s="49"/>
      <c r="S79" s="5"/>
      <c r="T79" s="5"/>
    </row>
    <row r="80" ht="13.65" customHeight="1">
      <c r="A80" s="50"/>
      <c r="B80" t="s" s="428">
        <v>232</v>
      </c>
      <c r="C80" s="429"/>
      <c r="D80" s="429"/>
      <c r="E80" s="429"/>
      <c r="F80" s="430">
        <v>2</v>
      </c>
      <c r="G80" s="430">
        <v>2</v>
      </c>
      <c r="H80" s="429"/>
      <c r="I80" s="429"/>
      <c r="J80" s="429"/>
      <c r="K80" s="429"/>
      <c r="L80" s="429"/>
      <c r="M80" s="429"/>
      <c r="N80" s="429"/>
      <c r="O80" s="429"/>
      <c r="P80" s="429"/>
      <c r="Q80" s="429"/>
      <c r="R80" s="49"/>
      <c r="S80" s="5"/>
      <c r="T80" s="5"/>
    </row>
    <row r="81" ht="13.65" customHeight="1">
      <c r="A81" s="50"/>
      <c r="B81" t="s" s="428">
        <v>233</v>
      </c>
      <c r="C81" s="429"/>
      <c r="D81" s="429"/>
      <c r="E81" s="429"/>
      <c r="F81" s="429"/>
      <c r="G81" s="430">
        <v>1</v>
      </c>
      <c r="H81" s="429"/>
      <c r="I81" s="429"/>
      <c r="J81" s="429"/>
      <c r="K81" s="429"/>
      <c r="L81" s="429"/>
      <c r="M81" s="429"/>
      <c r="N81" s="429"/>
      <c r="O81" s="429"/>
      <c r="P81" s="429"/>
      <c r="Q81" s="429"/>
      <c r="R81" s="49"/>
      <c r="S81" s="5"/>
      <c r="T81" s="5"/>
    </row>
    <row r="82" ht="13.65" customHeight="1">
      <c r="A82" s="50"/>
      <c r="B82" t="s" s="428">
        <v>234</v>
      </c>
      <c r="C82" s="429"/>
      <c r="D82" s="429"/>
      <c r="E82" s="429"/>
      <c r="F82" s="429"/>
      <c r="G82" s="430">
        <v>2</v>
      </c>
      <c r="H82" s="429"/>
      <c r="I82" s="429"/>
      <c r="J82" s="429"/>
      <c r="K82" s="429"/>
      <c r="L82" s="429"/>
      <c r="M82" s="429"/>
      <c r="N82" s="429"/>
      <c r="O82" s="429"/>
      <c r="P82" s="429"/>
      <c r="Q82" s="429"/>
      <c r="R82" s="49"/>
      <c r="S82" s="5"/>
      <c r="T82" s="5"/>
    </row>
    <row r="83" ht="13.65" customHeight="1">
      <c r="A83" s="50"/>
      <c r="B83" t="s" s="428">
        <v>235</v>
      </c>
      <c r="C83" s="429"/>
      <c r="D83" s="429"/>
      <c r="E83" s="429"/>
      <c r="F83" s="429"/>
      <c r="G83" s="430">
        <v>4</v>
      </c>
      <c r="H83" s="430">
        <v>1</v>
      </c>
      <c r="I83" s="429"/>
      <c r="J83" s="429"/>
      <c r="K83" s="429"/>
      <c r="L83" s="429"/>
      <c r="M83" s="429"/>
      <c r="N83" s="429"/>
      <c r="O83" s="429"/>
      <c r="P83" s="429"/>
      <c r="Q83" s="429"/>
      <c r="R83" s="49"/>
      <c r="S83" s="5"/>
      <c r="T83" s="5"/>
    </row>
    <row r="84" ht="13.65" customHeight="1">
      <c r="A84" s="50"/>
      <c r="B84" t="s" s="428">
        <v>236</v>
      </c>
      <c r="C84" s="430">
        <v>40</v>
      </c>
      <c r="D84" s="429"/>
      <c r="E84" s="429"/>
      <c r="F84" s="429"/>
      <c r="G84" s="429"/>
      <c r="H84" s="429"/>
      <c r="I84" s="429"/>
      <c r="J84" s="429"/>
      <c r="K84" s="429"/>
      <c r="L84" s="429"/>
      <c r="M84" s="429"/>
      <c r="N84" s="429"/>
      <c r="O84" s="429"/>
      <c r="P84" s="429"/>
      <c r="Q84" s="429"/>
      <c r="R84" s="49"/>
      <c r="S84" s="5"/>
      <c r="T84" s="5"/>
    </row>
    <row r="85" ht="13.65" customHeight="1">
      <c r="A85" s="50"/>
      <c r="B85" t="s" s="428">
        <v>237</v>
      </c>
      <c r="C85" s="429"/>
      <c r="D85" s="429"/>
      <c r="E85" s="430">
        <v>7</v>
      </c>
      <c r="F85" s="430">
        <v>3</v>
      </c>
      <c r="G85" s="429"/>
      <c r="H85" s="429"/>
      <c r="I85" s="429"/>
      <c r="J85" s="429"/>
      <c r="K85" s="429"/>
      <c r="L85" s="429"/>
      <c r="M85" s="429"/>
      <c r="N85" s="429"/>
      <c r="O85" s="429"/>
      <c r="P85" s="429"/>
      <c r="Q85" s="429"/>
      <c r="R85" s="49"/>
      <c r="S85" s="5"/>
      <c r="T85" s="5"/>
    </row>
    <row r="86" ht="13.65" customHeight="1">
      <c r="A86" s="50"/>
      <c r="B86" t="s" s="428">
        <v>238</v>
      </c>
      <c r="C86" s="429"/>
      <c r="D86" s="430">
        <v>8</v>
      </c>
      <c r="E86" s="430">
        <v>2</v>
      </c>
      <c r="F86" s="429"/>
      <c r="G86" s="429"/>
      <c r="H86" s="429"/>
      <c r="I86" s="429"/>
      <c r="J86" s="429"/>
      <c r="K86" s="429"/>
      <c r="L86" s="429"/>
      <c r="M86" s="429"/>
      <c r="N86" s="429"/>
      <c r="O86" s="429"/>
      <c r="P86" s="429"/>
      <c r="Q86" s="429"/>
      <c r="R86" s="49"/>
      <c r="S86" s="5"/>
      <c r="T86" s="5"/>
    </row>
    <row r="87" ht="13.65" customHeight="1">
      <c r="A87" s="50"/>
      <c r="B87" t="s" s="428">
        <v>239</v>
      </c>
      <c r="C87" s="430">
        <f>SUM(C67:C86)</f>
        <v>40</v>
      </c>
      <c r="D87" s="430">
        <f>SUM(D67:D86)</f>
        <v>13</v>
      </c>
      <c r="E87" s="430">
        <f>SUM(E67:E86)</f>
        <v>14</v>
      </c>
      <c r="F87" s="430">
        <f>SUM(F67:F86)</f>
        <v>14</v>
      </c>
      <c r="G87" s="430">
        <f>SUM(G67:G86)</f>
        <v>19</v>
      </c>
      <c r="H87" s="430">
        <f>SUM(H67:H86)</f>
        <v>6</v>
      </c>
      <c r="I87" s="430">
        <f>SUM(I67:I86)</f>
        <v>2</v>
      </c>
      <c r="J87" s="430">
        <f>SUM(J67:J86)</f>
        <v>4</v>
      </c>
      <c r="K87" s="429"/>
      <c r="L87" s="429"/>
      <c r="M87" s="429"/>
      <c r="N87" s="430">
        <f>SUM(N67:N86)</f>
        <v>1</v>
      </c>
      <c r="O87" s="429"/>
      <c r="P87" s="429"/>
      <c r="Q87" s="429"/>
      <c r="R87" s="49"/>
      <c r="S87" s="5"/>
      <c r="T87" s="5"/>
    </row>
    <row r="88" ht="13.65" customHeight="1">
      <c r="A88" s="50"/>
      <c r="B88" t="s" s="426">
        <v>263</v>
      </c>
      <c r="C88" s="427"/>
      <c r="D88" s="427"/>
      <c r="E88" s="427"/>
      <c r="F88" s="427"/>
      <c r="G88" s="427"/>
      <c r="H88" s="427"/>
      <c r="I88" s="427"/>
      <c r="J88" s="427"/>
      <c r="K88" s="427"/>
      <c r="L88" s="427"/>
      <c r="M88" s="427"/>
      <c r="N88" s="427"/>
      <c r="O88" s="427"/>
      <c r="P88" s="427"/>
      <c r="Q88" s="427"/>
      <c r="R88" s="49"/>
      <c r="S88" s="5"/>
      <c r="T88" s="5"/>
    </row>
    <row r="89" ht="13.65" customHeight="1">
      <c r="A89" s="50"/>
      <c r="B89" t="s" s="428">
        <v>264</v>
      </c>
      <c r="C89" s="429"/>
      <c r="D89" s="429"/>
      <c r="E89" s="429"/>
      <c r="F89" s="429"/>
      <c r="G89" s="429"/>
      <c r="H89" s="429"/>
      <c r="I89" s="429"/>
      <c r="J89" s="429"/>
      <c r="K89" s="429"/>
      <c r="L89" s="430">
        <v>1</v>
      </c>
      <c r="M89" s="429"/>
      <c r="N89" s="429"/>
      <c r="O89" s="429"/>
      <c r="P89" s="429"/>
      <c r="Q89" s="429"/>
      <c r="R89" s="49"/>
      <c r="S89" s="5"/>
      <c r="T89" s="5"/>
    </row>
    <row r="90" ht="13.65" customHeight="1">
      <c r="A90" s="50"/>
      <c r="B90" t="s" s="428">
        <v>265</v>
      </c>
      <c r="C90" s="429"/>
      <c r="D90" s="429"/>
      <c r="E90" s="429"/>
      <c r="F90" s="429"/>
      <c r="G90" s="429"/>
      <c r="H90" s="429"/>
      <c r="I90" s="429"/>
      <c r="J90" s="429"/>
      <c r="K90" s="429"/>
      <c r="L90" s="429"/>
      <c r="M90" s="429"/>
      <c r="N90" s="430">
        <v>1</v>
      </c>
      <c r="O90" s="429"/>
      <c r="P90" s="429"/>
      <c r="Q90" s="429"/>
      <c r="R90" s="49"/>
      <c r="S90" s="5"/>
      <c r="T90" s="5"/>
    </row>
    <row r="91" ht="13.65" customHeight="1">
      <c r="A91" s="50"/>
      <c r="B91" t="s" s="428">
        <v>266</v>
      </c>
      <c r="C91" s="429"/>
      <c r="D91" s="429"/>
      <c r="E91" s="429"/>
      <c r="F91" s="429"/>
      <c r="G91" s="429"/>
      <c r="H91" s="429"/>
      <c r="I91" s="429"/>
      <c r="J91" s="429"/>
      <c r="K91" s="430">
        <v>1</v>
      </c>
      <c r="L91" s="430">
        <v>1</v>
      </c>
      <c r="M91" s="430">
        <v>2</v>
      </c>
      <c r="N91" s="430">
        <v>1</v>
      </c>
      <c r="O91" s="429"/>
      <c r="P91" s="429"/>
      <c r="Q91" s="429"/>
      <c r="R91" s="49"/>
      <c r="S91" s="5"/>
      <c r="T91" s="5"/>
    </row>
    <row r="92" ht="13.65" customHeight="1">
      <c r="A92" s="50"/>
      <c r="B92" t="s" s="428">
        <v>267</v>
      </c>
      <c r="C92" s="429"/>
      <c r="D92" s="429"/>
      <c r="E92" s="429"/>
      <c r="F92" s="429"/>
      <c r="G92" s="429"/>
      <c r="H92" s="429"/>
      <c r="I92" s="429"/>
      <c r="J92" s="429"/>
      <c r="K92" s="429"/>
      <c r="L92" s="429"/>
      <c r="M92" s="429"/>
      <c r="N92" s="429"/>
      <c r="O92" s="429"/>
      <c r="P92" s="429"/>
      <c r="Q92" s="429"/>
      <c r="R92" s="49"/>
      <c r="S92" s="5"/>
      <c r="T92" s="5"/>
    </row>
    <row r="93" ht="13.65" customHeight="1">
      <c r="A93" s="50"/>
      <c r="B93" t="s" s="428">
        <v>268</v>
      </c>
      <c r="C93" s="429"/>
      <c r="D93" s="429"/>
      <c r="E93" s="429"/>
      <c r="F93" s="429"/>
      <c r="G93" s="429"/>
      <c r="H93" s="429"/>
      <c r="I93" s="429"/>
      <c r="J93" s="430">
        <v>1</v>
      </c>
      <c r="K93" s="430">
        <v>3</v>
      </c>
      <c r="L93" s="430">
        <v>1</v>
      </c>
      <c r="M93" s="429"/>
      <c r="N93" s="429"/>
      <c r="O93" s="429"/>
      <c r="P93" s="429"/>
      <c r="Q93" s="429"/>
      <c r="R93" s="49"/>
      <c r="S93" s="5"/>
      <c r="T93" s="5"/>
    </row>
    <row r="94" ht="13.65" customHeight="1">
      <c r="A94" s="50"/>
      <c r="B94" t="s" s="428">
        <v>269</v>
      </c>
      <c r="C94" s="429"/>
      <c r="D94" s="429"/>
      <c r="E94" s="430">
        <v>1</v>
      </c>
      <c r="F94" s="429"/>
      <c r="G94" s="430">
        <v>5</v>
      </c>
      <c r="H94" s="430">
        <v>3</v>
      </c>
      <c r="I94" s="430">
        <v>1</v>
      </c>
      <c r="J94" s="429"/>
      <c r="K94" s="429"/>
      <c r="L94" s="429"/>
      <c r="M94" s="429"/>
      <c r="N94" s="429"/>
      <c r="O94" s="429"/>
      <c r="P94" s="429"/>
      <c r="Q94" s="429"/>
      <c r="R94" s="49"/>
      <c r="S94" s="5"/>
      <c r="T94" s="5"/>
    </row>
    <row r="95" ht="13.65" customHeight="1">
      <c r="A95" s="50"/>
      <c r="B95" t="s" s="428">
        <v>271</v>
      </c>
      <c r="C95" s="429"/>
      <c r="D95" s="429"/>
      <c r="E95" s="429"/>
      <c r="F95" s="429"/>
      <c r="G95" s="429"/>
      <c r="H95" s="430">
        <v>3</v>
      </c>
      <c r="I95" s="430">
        <v>1</v>
      </c>
      <c r="J95" s="430">
        <v>1</v>
      </c>
      <c r="K95" s="429"/>
      <c r="L95" s="429"/>
      <c r="M95" s="429"/>
      <c r="N95" s="429"/>
      <c r="O95" s="429"/>
      <c r="P95" s="429"/>
      <c r="Q95" s="429"/>
      <c r="R95" s="49"/>
      <c r="S95" s="5"/>
      <c r="T95" s="5"/>
    </row>
    <row r="96" ht="13.65" customHeight="1">
      <c r="A96" s="50"/>
      <c r="B96" t="s" s="428">
        <v>272</v>
      </c>
      <c r="C96" s="429"/>
      <c r="D96" s="429"/>
      <c r="E96" s="429"/>
      <c r="F96" s="429"/>
      <c r="G96" s="429"/>
      <c r="H96" s="429"/>
      <c r="I96" s="429"/>
      <c r="J96" s="429"/>
      <c r="K96" s="429"/>
      <c r="L96" s="429"/>
      <c r="M96" s="429"/>
      <c r="N96" s="429"/>
      <c r="O96" s="430">
        <v>1</v>
      </c>
      <c r="P96" s="429"/>
      <c r="Q96" s="429"/>
      <c r="R96" s="49"/>
      <c r="S96" s="5"/>
      <c r="T96" s="5"/>
    </row>
    <row r="97" ht="13.65" customHeight="1">
      <c r="A97" s="50"/>
      <c r="B97" t="s" s="428">
        <v>273</v>
      </c>
      <c r="C97" s="429"/>
      <c r="D97" s="429"/>
      <c r="E97" s="430">
        <f>SUM(E89:E96)</f>
        <v>1</v>
      </c>
      <c r="F97" s="429"/>
      <c r="G97" s="430">
        <f>SUM(G89:G96)</f>
        <v>5</v>
      </c>
      <c r="H97" s="430">
        <f>SUM(H89:H96)</f>
        <v>6</v>
      </c>
      <c r="I97" s="430">
        <f>SUM(I89:I96)</f>
        <v>2</v>
      </c>
      <c r="J97" s="430">
        <f>SUM(J89:J96)</f>
        <v>2</v>
      </c>
      <c r="K97" s="430">
        <f>SUM(K89:K96)</f>
        <v>4</v>
      </c>
      <c r="L97" s="430">
        <f>SUM(L89:L96)</f>
        <v>3</v>
      </c>
      <c r="M97" s="430">
        <f>SUM(M89:M96)</f>
        <v>2</v>
      </c>
      <c r="N97" s="430">
        <f>SUM(N89:N96)</f>
        <v>2</v>
      </c>
      <c r="O97" s="430">
        <f>SUM(O89:O96)</f>
        <v>1</v>
      </c>
      <c r="P97" s="429"/>
      <c r="Q97" s="429"/>
      <c r="R97" s="49"/>
      <c r="S97" s="5"/>
      <c r="T97" s="5"/>
    </row>
    <row r="98" ht="13.65" customHeight="1">
      <c r="A98" s="50"/>
      <c r="B98" t="s" s="426">
        <v>275</v>
      </c>
      <c r="C98" s="427"/>
      <c r="D98" s="427"/>
      <c r="E98" s="427"/>
      <c r="F98" s="427"/>
      <c r="G98" s="427"/>
      <c r="H98" s="427"/>
      <c r="I98" s="427"/>
      <c r="J98" s="427"/>
      <c r="K98" s="427"/>
      <c r="L98" s="427"/>
      <c r="M98" s="427"/>
      <c r="N98" s="427"/>
      <c r="O98" s="427"/>
      <c r="P98" s="427"/>
      <c r="Q98" s="427"/>
      <c r="R98" s="49"/>
      <c r="S98" s="5"/>
      <c r="T98" s="5"/>
    </row>
    <row r="99" ht="13.65" customHeight="1">
      <c r="A99" s="50"/>
      <c r="B99" t="s" s="428">
        <v>276</v>
      </c>
      <c r="C99" s="430">
        <v>21</v>
      </c>
      <c r="D99" s="429"/>
      <c r="E99" s="429"/>
      <c r="F99" s="429"/>
      <c r="G99" s="429"/>
      <c r="H99" s="429"/>
      <c r="I99" s="429"/>
      <c r="J99" s="429"/>
      <c r="K99" s="429"/>
      <c r="L99" s="429"/>
      <c r="M99" s="429"/>
      <c r="N99" s="429"/>
      <c r="O99" s="429"/>
      <c r="P99" s="429"/>
      <c r="Q99" s="429"/>
      <c r="R99" s="49"/>
      <c r="S99" s="5"/>
      <c r="T99" s="5"/>
    </row>
    <row r="100" ht="13.65" customHeight="1">
      <c r="A100" s="50"/>
      <c r="B100" t="s" s="428">
        <v>277</v>
      </c>
      <c r="C100" s="430">
        <v>20</v>
      </c>
      <c r="D100" s="429"/>
      <c r="E100" s="429"/>
      <c r="F100" s="429"/>
      <c r="G100" s="429"/>
      <c r="H100" s="429"/>
      <c r="I100" s="429"/>
      <c r="J100" s="429"/>
      <c r="K100" s="429"/>
      <c r="L100" s="429"/>
      <c r="M100" s="429"/>
      <c r="N100" s="429"/>
      <c r="O100" s="429"/>
      <c r="P100" s="429"/>
      <c r="Q100" s="429"/>
      <c r="R100" s="49"/>
      <c r="S100" s="5"/>
      <c r="T100" s="5"/>
    </row>
    <row r="101" ht="13.65" customHeight="1">
      <c r="A101" s="50"/>
      <c r="B101" t="s" s="428">
        <v>278</v>
      </c>
      <c r="C101" s="429"/>
      <c r="D101" s="429"/>
      <c r="E101" s="429"/>
      <c r="F101" s="429"/>
      <c r="G101" s="430">
        <v>1</v>
      </c>
      <c r="H101" s="429"/>
      <c r="I101" s="429"/>
      <c r="J101" s="429"/>
      <c r="K101" s="429"/>
      <c r="L101" s="429"/>
      <c r="M101" s="429"/>
      <c r="N101" s="429"/>
      <c r="O101" s="429"/>
      <c r="P101" s="429"/>
      <c r="Q101" s="429"/>
      <c r="R101" s="49"/>
      <c r="S101" s="5"/>
      <c r="T101" s="5"/>
    </row>
    <row r="102" ht="13.65" customHeight="1">
      <c r="A102" s="50"/>
      <c r="B102" t="s" s="428">
        <v>279</v>
      </c>
      <c r="C102" s="429"/>
      <c r="D102" s="429"/>
      <c r="E102" s="430">
        <v>4</v>
      </c>
      <c r="F102" s="430">
        <v>1</v>
      </c>
      <c r="G102" s="429"/>
      <c r="H102" s="429"/>
      <c r="I102" s="429"/>
      <c r="J102" s="429"/>
      <c r="K102" s="429"/>
      <c r="L102" s="429"/>
      <c r="M102" s="429"/>
      <c r="N102" s="429"/>
      <c r="O102" s="429"/>
      <c r="P102" s="429"/>
      <c r="Q102" s="429"/>
      <c r="R102" s="49"/>
      <c r="S102" s="5"/>
      <c r="T102" s="5"/>
    </row>
    <row r="103" ht="13.65" customHeight="1">
      <c r="A103" s="50"/>
      <c r="B103" t="s" s="428">
        <v>280</v>
      </c>
      <c r="C103" s="429"/>
      <c r="D103" s="429"/>
      <c r="E103" s="429"/>
      <c r="F103" s="429"/>
      <c r="G103" s="429"/>
      <c r="H103" s="429"/>
      <c r="I103" s="429"/>
      <c r="J103" s="429"/>
      <c r="K103" s="430">
        <v>5</v>
      </c>
      <c r="L103" s="429"/>
      <c r="M103" s="429"/>
      <c r="N103" s="429"/>
      <c r="O103" s="429"/>
      <c r="P103" s="429"/>
      <c r="Q103" s="429"/>
      <c r="R103" s="49"/>
      <c r="S103" s="5"/>
      <c r="T103" s="5"/>
    </row>
    <row r="104" ht="13.65" customHeight="1">
      <c r="A104" s="50"/>
      <c r="B104" t="s" s="428">
        <v>281</v>
      </c>
      <c r="C104" s="430">
        <v>20</v>
      </c>
      <c r="D104" s="429"/>
      <c r="E104" s="429"/>
      <c r="F104" s="429"/>
      <c r="G104" s="429"/>
      <c r="H104" s="429"/>
      <c r="I104" s="429"/>
      <c r="J104" s="429"/>
      <c r="K104" s="429"/>
      <c r="L104" s="429"/>
      <c r="M104" s="429"/>
      <c r="N104" s="429"/>
      <c r="O104" s="429"/>
      <c r="P104" s="429"/>
      <c r="Q104" s="429"/>
      <c r="R104" s="49"/>
      <c r="S104" s="5"/>
      <c r="T104" s="5"/>
    </row>
    <row r="105" ht="13.65" customHeight="1">
      <c r="A105" s="50"/>
      <c r="B105" t="s" s="428">
        <v>282</v>
      </c>
      <c r="C105" s="429"/>
      <c r="D105" s="429"/>
      <c r="E105" s="429"/>
      <c r="F105" s="429"/>
      <c r="G105" s="429"/>
      <c r="H105" s="429"/>
      <c r="I105" s="429"/>
      <c r="J105" s="429"/>
      <c r="K105" s="430">
        <v>1</v>
      </c>
      <c r="L105" s="429"/>
      <c r="M105" s="429"/>
      <c r="N105" s="429"/>
      <c r="O105" s="429"/>
      <c r="P105" s="429"/>
      <c r="Q105" s="429"/>
      <c r="R105" s="49"/>
      <c r="S105" s="5"/>
      <c r="T105" s="5"/>
    </row>
    <row r="106" ht="13.65" customHeight="1">
      <c r="A106" s="50"/>
      <c r="B106" t="s" s="428">
        <v>283</v>
      </c>
      <c r="C106" s="430">
        <v>18</v>
      </c>
      <c r="D106" s="429"/>
      <c r="E106" s="429"/>
      <c r="F106" s="429"/>
      <c r="G106" s="429"/>
      <c r="H106" s="429"/>
      <c r="I106" s="429"/>
      <c r="J106" s="429"/>
      <c r="K106" s="429"/>
      <c r="L106" s="429"/>
      <c r="M106" s="429"/>
      <c r="N106" s="429"/>
      <c r="O106" s="429"/>
      <c r="P106" s="429"/>
      <c r="Q106" s="429"/>
      <c r="R106" s="49"/>
      <c r="S106" s="5"/>
      <c r="T106" s="5"/>
    </row>
    <row r="107" ht="13.65" customHeight="1">
      <c r="A107" s="50"/>
      <c r="B107" t="s" s="428">
        <v>284</v>
      </c>
      <c r="C107" s="430">
        <v>10</v>
      </c>
      <c r="D107" s="429"/>
      <c r="E107" s="429"/>
      <c r="F107" s="429"/>
      <c r="G107" s="429"/>
      <c r="H107" s="429"/>
      <c r="I107" s="429"/>
      <c r="J107" s="429"/>
      <c r="K107" s="429"/>
      <c r="L107" s="429"/>
      <c r="M107" s="429"/>
      <c r="N107" s="429"/>
      <c r="O107" s="429"/>
      <c r="P107" s="429"/>
      <c r="Q107" s="429"/>
      <c r="R107" s="49"/>
      <c r="S107" s="5"/>
      <c r="T107" s="5"/>
    </row>
    <row r="108" ht="13.65" customHeight="1">
      <c r="A108" s="50"/>
      <c r="B108" t="s" s="428">
        <v>286</v>
      </c>
      <c r="C108" s="429"/>
      <c r="D108" s="429"/>
      <c r="E108" s="429"/>
      <c r="F108" s="429"/>
      <c r="G108" s="429"/>
      <c r="H108" s="429"/>
      <c r="I108" s="429"/>
      <c r="J108" s="430">
        <v>1</v>
      </c>
      <c r="K108" s="429"/>
      <c r="L108" s="429"/>
      <c r="M108" s="429"/>
      <c r="N108" s="429"/>
      <c r="O108" s="429"/>
      <c r="P108" s="429"/>
      <c r="Q108" s="429"/>
      <c r="R108" s="49"/>
      <c r="S108" s="5"/>
      <c r="T108" s="5"/>
    </row>
    <row r="109" ht="13.65" customHeight="1">
      <c r="A109" s="50"/>
      <c r="B109" t="s" s="428">
        <v>287</v>
      </c>
      <c r="C109" s="429"/>
      <c r="D109" s="429"/>
      <c r="E109" s="429"/>
      <c r="F109" s="429"/>
      <c r="G109" s="429"/>
      <c r="H109" s="429"/>
      <c r="I109" s="429"/>
      <c r="J109" s="430">
        <v>1</v>
      </c>
      <c r="K109" s="429"/>
      <c r="L109" s="429"/>
      <c r="M109" s="429"/>
      <c r="N109" s="429"/>
      <c r="O109" s="429"/>
      <c r="P109" s="429"/>
      <c r="Q109" s="429"/>
      <c r="R109" s="49"/>
      <c r="S109" s="5"/>
      <c r="T109" s="5"/>
    </row>
    <row r="110" ht="13.65" customHeight="1">
      <c r="A110" s="50"/>
      <c r="B110" t="s" s="428">
        <v>288</v>
      </c>
      <c r="C110" s="430">
        <f>SUM(C99:C109)</f>
        <v>89</v>
      </c>
      <c r="D110" s="429"/>
      <c r="E110" s="430">
        <f>SUM(E99:E109)</f>
        <v>4</v>
      </c>
      <c r="F110" s="430">
        <f>SUM(F99:F109)</f>
        <v>1</v>
      </c>
      <c r="G110" s="430">
        <f>SUM(G99:G109)</f>
        <v>1</v>
      </c>
      <c r="H110" s="429"/>
      <c r="I110" s="429"/>
      <c r="J110" s="430">
        <f>SUM(J99:J109)</f>
        <v>2</v>
      </c>
      <c r="K110" s="430">
        <f>SUM(K99:K109)</f>
        <v>6</v>
      </c>
      <c r="L110" s="429"/>
      <c r="M110" s="429"/>
      <c r="N110" s="429"/>
      <c r="O110" s="429"/>
      <c r="P110" s="429"/>
      <c r="Q110" s="429"/>
      <c r="R110" s="49"/>
      <c r="S110" s="5"/>
      <c r="T110" s="5"/>
    </row>
    <row r="111" ht="13.65" customHeight="1">
      <c r="A111" s="50"/>
      <c r="B111" t="s" s="426">
        <v>294</v>
      </c>
      <c r="C111" s="427"/>
      <c r="D111" s="427"/>
      <c r="E111" s="427"/>
      <c r="F111" s="427"/>
      <c r="G111" s="427"/>
      <c r="H111" s="427"/>
      <c r="I111" s="427"/>
      <c r="J111" s="427"/>
      <c r="K111" s="427"/>
      <c r="L111" s="427"/>
      <c r="M111" s="427"/>
      <c r="N111" s="427"/>
      <c r="O111" s="427"/>
      <c r="P111" s="427"/>
      <c r="Q111" s="427"/>
      <c r="R111" s="49"/>
      <c r="S111" s="5"/>
      <c r="T111" s="5"/>
    </row>
    <row r="112" ht="13.65" customHeight="1">
      <c r="A112" s="50"/>
      <c r="B112" t="s" s="428">
        <v>295</v>
      </c>
      <c r="C112" s="429"/>
      <c r="D112" s="429"/>
      <c r="E112" s="429"/>
      <c r="F112" s="430">
        <v>5</v>
      </c>
      <c r="G112" s="429"/>
      <c r="H112" s="429"/>
      <c r="I112" s="429"/>
      <c r="J112" s="429"/>
      <c r="K112" s="429"/>
      <c r="L112" s="429"/>
      <c r="M112" s="429"/>
      <c r="N112" s="429"/>
      <c r="O112" s="429"/>
      <c r="P112" s="429"/>
      <c r="Q112" s="429"/>
      <c r="R112" s="49"/>
      <c r="S112" s="5"/>
      <c r="T112" s="5"/>
    </row>
    <row r="113" ht="13.65" customHeight="1">
      <c r="A113" s="50"/>
      <c r="B113" t="s" s="428">
        <v>644</v>
      </c>
      <c r="C113" s="429"/>
      <c r="D113" s="429"/>
      <c r="E113" s="429"/>
      <c r="F113" s="430">
        <v>1</v>
      </c>
      <c r="G113" s="429"/>
      <c r="H113" s="429"/>
      <c r="I113" s="429"/>
      <c r="J113" s="429"/>
      <c r="K113" s="429"/>
      <c r="L113" s="429"/>
      <c r="M113" s="429"/>
      <c r="N113" s="429"/>
      <c r="O113" s="429"/>
      <c r="P113" s="429"/>
      <c r="Q113" s="429"/>
      <c r="R113" s="49"/>
      <c r="S113" s="5"/>
      <c r="T113" s="5"/>
    </row>
    <row r="114" ht="13.65" customHeight="1">
      <c r="A114" s="50"/>
      <c r="B114" t="s" s="428">
        <v>645</v>
      </c>
      <c r="C114" s="429"/>
      <c r="D114" s="429"/>
      <c r="E114" s="429"/>
      <c r="F114" s="430">
        <v>1</v>
      </c>
      <c r="G114" s="429"/>
      <c r="H114" s="429"/>
      <c r="I114" s="429"/>
      <c r="J114" s="429"/>
      <c r="K114" s="429"/>
      <c r="L114" s="429"/>
      <c r="M114" s="429"/>
      <c r="N114" s="429"/>
      <c r="O114" s="429"/>
      <c r="P114" s="429"/>
      <c r="Q114" s="429"/>
      <c r="R114" s="49"/>
      <c r="S114" s="5"/>
      <c r="T114" s="5"/>
    </row>
    <row r="115" ht="13.65" customHeight="1">
      <c r="A115" s="50"/>
      <c r="B115" t="s" s="428">
        <v>646</v>
      </c>
      <c r="C115" s="429"/>
      <c r="D115" s="429"/>
      <c r="E115" s="429"/>
      <c r="F115" s="430">
        <v>1</v>
      </c>
      <c r="G115" s="429"/>
      <c r="H115" s="429"/>
      <c r="I115" s="429"/>
      <c r="J115" s="429"/>
      <c r="K115" s="429"/>
      <c r="L115" s="429"/>
      <c r="M115" s="429"/>
      <c r="N115" s="429"/>
      <c r="O115" s="429"/>
      <c r="P115" s="429"/>
      <c r="Q115" s="429"/>
      <c r="R115" s="49"/>
      <c r="S115" s="5"/>
      <c r="T115" s="5"/>
    </row>
    <row r="116" ht="13.65" customHeight="1">
      <c r="A116" s="50"/>
      <c r="B116" t="s" s="428">
        <v>647</v>
      </c>
      <c r="C116" s="430">
        <v>8</v>
      </c>
      <c r="D116" s="429"/>
      <c r="E116" s="429"/>
      <c r="F116" s="429"/>
      <c r="G116" s="429"/>
      <c r="H116" s="429"/>
      <c r="I116" s="429"/>
      <c r="J116" s="429"/>
      <c r="K116" s="429"/>
      <c r="L116" s="429"/>
      <c r="M116" s="429"/>
      <c r="N116" s="429"/>
      <c r="O116" s="429"/>
      <c r="P116" s="429"/>
      <c r="Q116" s="429"/>
      <c r="R116" s="49"/>
      <c r="S116" s="5"/>
      <c r="T116" s="5"/>
    </row>
    <row r="117" ht="13.65" customHeight="1">
      <c r="A117" s="50"/>
      <c r="B117" t="s" s="428">
        <v>303</v>
      </c>
      <c r="C117" s="429"/>
      <c r="D117" s="429"/>
      <c r="E117" s="429"/>
      <c r="F117" s="430">
        <v>1</v>
      </c>
      <c r="G117" s="429"/>
      <c r="H117" s="429"/>
      <c r="I117" s="429"/>
      <c r="J117" s="429"/>
      <c r="K117" s="429"/>
      <c r="L117" s="429"/>
      <c r="M117" s="429"/>
      <c r="N117" s="429"/>
      <c r="O117" s="429"/>
      <c r="P117" s="429"/>
      <c r="Q117" s="429"/>
      <c r="R117" s="49"/>
      <c r="S117" s="5"/>
      <c r="T117" s="5"/>
    </row>
    <row r="118" ht="13.65" customHeight="1">
      <c r="A118" s="50"/>
      <c r="B118" t="s" s="428">
        <v>304</v>
      </c>
      <c r="C118" s="429"/>
      <c r="D118" s="429"/>
      <c r="E118" s="429"/>
      <c r="F118" s="429"/>
      <c r="G118" s="430">
        <v>1</v>
      </c>
      <c r="H118" s="429"/>
      <c r="I118" s="429"/>
      <c r="J118" s="429"/>
      <c r="K118" s="429"/>
      <c r="L118" s="429"/>
      <c r="M118" s="429"/>
      <c r="N118" s="429"/>
      <c r="O118" s="429"/>
      <c r="P118" s="429"/>
      <c r="Q118" s="429"/>
      <c r="R118" s="49"/>
      <c r="S118" s="5"/>
      <c r="T118" s="5"/>
    </row>
    <row r="119" ht="13.65" customHeight="1">
      <c r="A119" s="50"/>
      <c r="B119" t="s" s="428">
        <v>305</v>
      </c>
      <c r="C119" s="429"/>
      <c r="D119" s="430">
        <v>12</v>
      </c>
      <c r="E119" s="429"/>
      <c r="F119" s="429"/>
      <c r="G119" s="429"/>
      <c r="H119" s="429"/>
      <c r="I119" s="429"/>
      <c r="J119" s="429"/>
      <c r="K119" s="429"/>
      <c r="L119" s="429"/>
      <c r="M119" s="429"/>
      <c r="N119" s="429"/>
      <c r="O119" s="429"/>
      <c r="P119" s="429"/>
      <c r="Q119" s="429"/>
      <c r="R119" s="49"/>
      <c r="S119" s="5"/>
      <c r="T119" s="5"/>
    </row>
    <row r="120" ht="13.65" customHeight="1">
      <c r="A120" s="50"/>
      <c r="B120" t="s" s="428">
        <v>648</v>
      </c>
      <c r="C120" s="429"/>
      <c r="D120" s="429"/>
      <c r="E120" s="430">
        <v>1</v>
      </c>
      <c r="F120" s="429"/>
      <c r="G120" s="429"/>
      <c r="H120" s="429"/>
      <c r="I120" s="429"/>
      <c r="J120" s="429"/>
      <c r="K120" s="429"/>
      <c r="L120" s="429"/>
      <c r="M120" s="429"/>
      <c r="N120" s="429"/>
      <c r="O120" s="429"/>
      <c r="P120" s="429"/>
      <c r="Q120" s="429"/>
      <c r="R120" s="49"/>
      <c r="S120" s="5"/>
      <c r="T120" s="5"/>
    </row>
    <row r="121" ht="13.65" customHeight="1">
      <c r="A121" s="50"/>
      <c r="B121" t="s" s="428">
        <v>307</v>
      </c>
      <c r="C121" s="429"/>
      <c r="D121" s="429"/>
      <c r="E121" s="429"/>
      <c r="F121" s="430">
        <v>5</v>
      </c>
      <c r="G121" s="429"/>
      <c r="H121" s="429"/>
      <c r="I121" s="429"/>
      <c r="J121" s="429"/>
      <c r="K121" s="429"/>
      <c r="L121" s="429"/>
      <c r="M121" s="429"/>
      <c r="N121" s="429"/>
      <c r="O121" s="429"/>
      <c r="P121" s="429"/>
      <c r="Q121" s="429"/>
      <c r="R121" s="49"/>
      <c r="S121" s="5"/>
      <c r="T121" s="5"/>
    </row>
    <row r="122" ht="13.65" customHeight="1">
      <c r="A122" s="50"/>
      <c r="B122" t="s" s="428">
        <v>649</v>
      </c>
      <c r="C122" s="430">
        <v>5</v>
      </c>
      <c r="D122" s="429"/>
      <c r="E122" s="429"/>
      <c r="F122" s="430">
        <v>1</v>
      </c>
      <c r="G122" s="429"/>
      <c r="H122" s="429"/>
      <c r="I122" s="429"/>
      <c r="J122" s="429"/>
      <c r="K122" s="429"/>
      <c r="L122" s="429"/>
      <c r="M122" s="429"/>
      <c r="N122" s="429"/>
      <c r="O122" s="429"/>
      <c r="P122" s="429"/>
      <c r="Q122" s="429"/>
      <c r="R122" s="49"/>
      <c r="S122" s="5"/>
      <c r="T122" s="5"/>
    </row>
    <row r="123" ht="13.65" customHeight="1">
      <c r="A123" s="50"/>
      <c r="B123" t="s" s="428">
        <v>309</v>
      </c>
      <c r="C123" s="429"/>
      <c r="D123" s="429"/>
      <c r="E123" s="430">
        <v>5</v>
      </c>
      <c r="F123" s="429"/>
      <c r="G123" s="429"/>
      <c r="H123" s="429"/>
      <c r="I123" s="429"/>
      <c r="J123" s="429"/>
      <c r="K123" s="429"/>
      <c r="L123" s="429"/>
      <c r="M123" s="429"/>
      <c r="N123" s="429"/>
      <c r="O123" s="429"/>
      <c r="P123" s="429"/>
      <c r="Q123" s="429"/>
      <c r="R123" s="49"/>
      <c r="S123" s="5"/>
      <c r="T123" s="5"/>
    </row>
    <row r="124" ht="13.65" customHeight="1">
      <c r="A124" s="50"/>
      <c r="B124" t="s" s="428">
        <v>310</v>
      </c>
      <c r="C124" s="429"/>
      <c r="D124" s="430">
        <v>8</v>
      </c>
      <c r="E124" s="429"/>
      <c r="F124" s="429"/>
      <c r="G124" s="429"/>
      <c r="H124" s="429"/>
      <c r="I124" s="429"/>
      <c r="J124" s="429"/>
      <c r="K124" s="429"/>
      <c r="L124" s="429"/>
      <c r="M124" s="429"/>
      <c r="N124" s="429"/>
      <c r="O124" s="429"/>
      <c r="P124" s="429"/>
      <c r="Q124" s="429"/>
      <c r="R124" s="49"/>
      <c r="S124" s="5"/>
      <c r="T124" s="5"/>
    </row>
    <row r="125" ht="13.65" customHeight="1">
      <c r="A125" s="50"/>
      <c r="B125" t="s" s="428">
        <v>312</v>
      </c>
      <c r="C125" s="430">
        <v>9</v>
      </c>
      <c r="D125" s="429"/>
      <c r="E125" s="429"/>
      <c r="F125" s="429"/>
      <c r="G125" s="429"/>
      <c r="H125" s="429"/>
      <c r="I125" s="429"/>
      <c r="J125" s="429"/>
      <c r="K125" s="429"/>
      <c r="L125" s="429"/>
      <c r="M125" s="429"/>
      <c r="N125" s="429"/>
      <c r="O125" s="429"/>
      <c r="P125" s="429"/>
      <c r="Q125" s="429"/>
      <c r="R125" s="49"/>
      <c r="S125" s="5"/>
      <c r="T125" s="5"/>
    </row>
    <row r="126" ht="13.65" customHeight="1">
      <c r="A126" s="50"/>
      <c r="B126" t="s" s="428">
        <v>314</v>
      </c>
      <c r="C126" s="429"/>
      <c r="D126" s="429"/>
      <c r="E126" s="429"/>
      <c r="F126" s="430">
        <v>5</v>
      </c>
      <c r="G126" s="429"/>
      <c r="H126" s="429"/>
      <c r="I126" s="429"/>
      <c r="J126" s="429"/>
      <c r="K126" s="429"/>
      <c r="L126" s="429"/>
      <c r="M126" s="429"/>
      <c r="N126" s="429"/>
      <c r="O126" s="429"/>
      <c r="P126" s="429"/>
      <c r="Q126" s="429"/>
      <c r="R126" s="49"/>
      <c r="S126" s="5"/>
      <c r="T126" s="5"/>
    </row>
    <row r="127" ht="13.65" customHeight="1">
      <c r="A127" s="50"/>
      <c r="B127" t="s" s="426">
        <v>345</v>
      </c>
      <c r="C127" s="427"/>
      <c r="D127" s="427"/>
      <c r="E127" s="427"/>
      <c r="F127" s="427"/>
      <c r="G127" s="427"/>
      <c r="H127" s="427"/>
      <c r="I127" s="427"/>
      <c r="J127" s="427"/>
      <c r="K127" s="427"/>
      <c r="L127" s="427"/>
      <c r="M127" s="427"/>
      <c r="N127" s="427"/>
      <c r="O127" s="427"/>
      <c r="P127" s="427"/>
      <c r="Q127" s="427"/>
      <c r="R127" s="49"/>
      <c r="S127" s="5"/>
      <c r="T127" s="5"/>
    </row>
    <row r="128" ht="13.65" customHeight="1">
      <c r="A128" s="50"/>
      <c r="B128" t="s" s="428">
        <v>346</v>
      </c>
      <c r="C128" s="429"/>
      <c r="D128" s="429"/>
      <c r="E128" s="430">
        <v>27</v>
      </c>
      <c r="F128" s="429"/>
      <c r="G128" s="429"/>
      <c r="H128" s="429"/>
      <c r="I128" s="429"/>
      <c r="J128" s="429"/>
      <c r="K128" s="429"/>
      <c r="L128" s="429"/>
      <c r="M128" s="429"/>
      <c r="N128" s="429"/>
      <c r="O128" s="429"/>
      <c r="P128" s="429"/>
      <c r="Q128" s="429"/>
      <c r="R128" s="49"/>
      <c r="S128" s="5"/>
      <c r="T128" s="5"/>
    </row>
    <row r="129" ht="13.65" customHeight="1">
      <c r="A129" s="50"/>
      <c r="B129" t="s" s="428">
        <v>348</v>
      </c>
      <c r="C129" s="429"/>
      <c r="D129" s="429"/>
      <c r="E129" s="430">
        <v>5</v>
      </c>
      <c r="F129" s="429"/>
      <c r="G129" s="429"/>
      <c r="H129" s="429"/>
      <c r="I129" s="429"/>
      <c r="J129" s="429"/>
      <c r="K129" s="429"/>
      <c r="L129" s="429"/>
      <c r="M129" s="429"/>
      <c r="N129" s="429"/>
      <c r="O129" s="429"/>
      <c r="P129" s="429"/>
      <c r="Q129" s="429"/>
      <c r="R129" s="49"/>
      <c r="S129" s="5"/>
      <c r="T129" s="5"/>
    </row>
    <row r="130" ht="13.65" customHeight="1">
      <c r="A130" s="50"/>
      <c r="B130" t="s" s="428">
        <v>349</v>
      </c>
      <c r="C130" s="429"/>
      <c r="D130" s="429"/>
      <c r="E130" s="429"/>
      <c r="F130" s="430">
        <v>5</v>
      </c>
      <c r="G130" s="429"/>
      <c r="H130" s="429"/>
      <c r="I130" s="429"/>
      <c r="J130" s="429"/>
      <c r="K130" s="429"/>
      <c r="L130" s="429"/>
      <c r="M130" s="429"/>
      <c r="N130" s="429"/>
      <c r="O130" s="429"/>
      <c r="P130" s="429"/>
      <c r="Q130" s="429"/>
      <c r="R130" s="49"/>
      <c r="S130" s="5"/>
      <c r="T130" s="5"/>
    </row>
    <row r="131" ht="13.65" customHeight="1">
      <c r="A131" s="50"/>
      <c r="B131" t="s" s="428">
        <v>351</v>
      </c>
      <c r="C131" s="429"/>
      <c r="D131" s="429"/>
      <c r="E131" s="429"/>
      <c r="F131" s="429"/>
      <c r="G131" s="429"/>
      <c r="H131" s="429"/>
      <c r="I131" s="429"/>
      <c r="J131" s="429"/>
      <c r="K131" s="429"/>
      <c r="L131" s="429"/>
      <c r="M131" s="429"/>
      <c r="N131" s="429"/>
      <c r="O131" s="429"/>
      <c r="P131" s="429"/>
      <c r="Q131" s="429"/>
      <c r="R131" s="49"/>
      <c r="S131" s="5"/>
      <c r="T131" s="5"/>
    </row>
    <row r="132" ht="13.65" customHeight="1">
      <c r="A132" s="50"/>
      <c r="B132" t="s" s="428">
        <v>650</v>
      </c>
      <c r="C132" s="430">
        <v>6</v>
      </c>
      <c r="D132" s="429"/>
      <c r="E132" s="429"/>
      <c r="F132" s="429"/>
      <c r="G132" s="429"/>
      <c r="H132" s="429"/>
      <c r="I132" s="429"/>
      <c r="J132" s="429"/>
      <c r="K132" s="429"/>
      <c r="L132" s="429"/>
      <c r="M132" s="429"/>
      <c r="N132" s="429"/>
      <c r="O132" s="429"/>
      <c r="P132" s="429"/>
      <c r="Q132" s="429"/>
      <c r="R132" s="49"/>
      <c r="S132" s="5"/>
      <c r="T132" s="5"/>
    </row>
    <row r="133" ht="13.65" customHeight="1">
      <c r="A133" s="50"/>
      <c r="B133" t="s" s="428">
        <v>353</v>
      </c>
      <c r="C133" s="429"/>
      <c r="D133" s="429"/>
      <c r="E133" s="430">
        <v>1</v>
      </c>
      <c r="F133" s="429"/>
      <c r="G133" s="429"/>
      <c r="H133" s="429"/>
      <c r="I133" s="429"/>
      <c r="J133" s="429"/>
      <c r="K133" s="429"/>
      <c r="L133" s="429"/>
      <c r="M133" s="429"/>
      <c r="N133" s="429"/>
      <c r="O133" s="429"/>
      <c r="P133" s="429"/>
      <c r="Q133" s="429"/>
      <c r="R133" s="49"/>
      <c r="S133" s="5"/>
      <c r="T133" s="5"/>
    </row>
    <row r="134" ht="13.65" customHeight="1">
      <c r="A134" s="50"/>
      <c r="B134" t="s" s="428">
        <v>355</v>
      </c>
      <c r="C134" s="429"/>
      <c r="D134" s="429"/>
      <c r="E134" s="430">
        <v>4</v>
      </c>
      <c r="F134" s="430">
        <v>1</v>
      </c>
      <c r="G134" s="429"/>
      <c r="H134" s="429"/>
      <c r="I134" s="429"/>
      <c r="J134" s="429"/>
      <c r="K134" s="429"/>
      <c r="L134" s="429"/>
      <c r="M134" s="429"/>
      <c r="N134" s="429"/>
      <c r="O134" s="429"/>
      <c r="P134" s="429"/>
      <c r="Q134" s="429"/>
      <c r="R134" s="49"/>
      <c r="S134" s="5"/>
      <c r="T134" s="5"/>
    </row>
    <row r="135" ht="13.65" customHeight="1">
      <c r="A135" s="50"/>
      <c r="B135" t="s" s="428">
        <v>357</v>
      </c>
      <c r="C135" s="429"/>
      <c r="D135" s="429"/>
      <c r="E135" s="429"/>
      <c r="F135" s="430">
        <v>5</v>
      </c>
      <c r="G135" s="429"/>
      <c r="H135" s="429"/>
      <c r="I135" s="429"/>
      <c r="J135" s="429"/>
      <c r="K135" s="429"/>
      <c r="L135" s="429"/>
      <c r="M135" s="429"/>
      <c r="N135" s="429"/>
      <c r="O135" s="429"/>
      <c r="P135" s="429"/>
      <c r="Q135" s="429"/>
      <c r="R135" s="49"/>
      <c r="S135" s="5"/>
      <c r="T135" s="5"/>
    </row>
    <row r="136" ht="13.65" customHeight="1">
      <c r="A136" s="50"/>
      <c r="B136" t="s" s="428">
        <v>358</v>
      </c>
      <c r="C136" s="429"/>
      <c r="D136" s="429"/>
      <c r="E136" s="430">
        <v>5</v>
      </c>
      <c r="F136" s="429"/>
      <c r="G136" s="429"/>
      <c r="H136" s="429"/>
      <c r="I136" s="429"/>
      <c r="J136" s="429"/>
      <c r="K136" s="429"/>
      <c r="L136" s="429"/>
      <c r="M136" s="429"/>
      <c r="N136" s="429"/>
      <c r="O136" s="429"/>
      <c r="P136" s="429"/>
      <c r="Q136" s="429"/>
      <c r="R136" s="49"/>
      <c r="S136" s="5"/>
      <c r="T136" s="5"/>
    </row>
    <row r="137" ht="13.65" customHeight="1">
      <c r="A137" s="50"/>
      <c r="B137" t="s" s="428">
        <v>651</v>
      </c>
      <c r="C137" s="429"/>
      <c r="D137" s="429"/>
      <c r="E137" s="430">
        <v>3</v>
      </c>
      <c r="F137" s="429"/>
      <c r="G137" s="429"/>
      <c r="H137" s="429"/>
      <c r="I137" s="429"/>
      <c r="J137" s="429"/>
      <c r="K137" s="429"/>
      <c r="L137" s="429"/>
      <c r="M137" s="429"/>
      <c r="N137" s="429"/>
      <c r="O137" s="429"/>
      <c r="P137" s="429"/>
      <c r="Q137" s="429"/>
      <c r="R137" s="49"/>
      <c r="S137" s="5"/>
      <c r="T137" s="5"/>
    </row>
    <row r="138" ht="13.65" customHeight="1">
      <c r="A138" s="50"/>
      <c r="B138" t="s" s="428">
        <v>363</v>
      </c>
      <c r="C138" s="430">
        <f>SUM(C128:C137)</f>
        <v>6</v>
      </c>
      <c r="D138" s="429"/>
      <c r="E138" s="430">
        <f>SUM(E128:E137)</f>
        <v>45</v>
      </c>
      <c r="F138" s="430">
        <f>SUM(F128:F137)</f>
        <v>11</v>
      </c>
      <c r="G138" s="429"/>
      <c r="H138" s="429"/>
      <c r="I138" s="429"/>
      <c r="J138" s="429"/>
      <c r="K138" s="429"/>
      <c r="L138" s="429"/>
      <c r="M138" s="429"/>
      <c r="N138" s="429"/>
      <c r="O138" s="429"/>
      <c r="P138" s="429"/>
      <c r="Q138" s="429"/>
      <c r="R138" s="49"/>
      <c r="S138" s="5"/>
      <c r="T138" s="5"/>
    </row>
    <row r="139" ht="13.65" customHeight="1">
      <c r="A139" s="50"/>
      <c r="B139" t="s" s="426">
        <v>365</v>
      </c>
      <c r="C139" s="427"/>
      <c r="D139" s="427"/>
      <c r="E139" s="427"/>
      <c r="F139" s="427"/>
      <c r="G139" s="427"/>
      <c r="H139" s="427"/>
      <c r="I139" s="427"/>
      <c r="J139" s="427"/>
      <c r="K139" s="427"/>
      <c r="L139" s="427"/>
      <c r="M139" s="427"/>
      <c r="N139" s="427"/>
      <c r="O139" s="427"/>
      <c r="P139" s="427"/>
      <c r="Q139" s="427"/>
      <c r="R139" s="49"/>
      <c r="S139" s="5"/>
      <c r="T139" s="5"/>
    </row>
    <row r="140" ht="13.65" customHeight="1">
      <c r="A140" s="50"/>
      <c r="B140" t="s" s="428">
        <v>652</v>
      </c>
      <c r="C140" s="430">
        <v>40</v>
      </c>
      <c r="D140" s="430">
        <v>13</v>
      </c>
      <c r="E140" s="430">
        <v>14</v>
      </c>
      <c r="F140" s="430">
        <v>14</v>
      </c>
      <c r="G140" s="430">
        <v>19</v>
      </c>
      <c r="H140" s="430">
        <v>6</v>
      </c>
      <c r="I140" s="430">
        <v>2</v>
      </c>
      <c r="J140" s="430">
        <v>4</v>
      </c>
      <c r="K140" s="429"/>
      <c r="L140" s="429"/>
      <c r="M140" s="429"/>
      <c r="N140" s="430">
        <v>1</v>
      </c>
      <c r="O140" s="429"/>
      <c r="P140" s="429"/>
      <c r="Q140" s="429"/>
      <c r="R140" s="49"/>
      <c r="S140" s="5"/>
      <c r="T140" s="5"/>
    </row>
    <row r="141" ht="13.65" customHeight="1">
      <c r="A141" s="50"/>
      <c r="B141" t="s" s="428">
        <v>366</v>
      </c>
      <c r="C141" s="429"/>
      <c r="D141" s="430">
        <v>30</v>
      </c>
      <c r="E141" s="430">
        <v>60</v>
      </c>
      <c r="F141" s="430">
        <v>10</v>
      </c>
      <c r="G141" s="429"/>
      <c r="H141" s="429"/>
      <c r="I141" s="429"/>
      <c r="J141" s="429"/>
      <c r="K141" s="429"/>
      <c r="L141" s="429"/>
      <c r="M141" s="429"/>
      <c r="N141" s="429"/>
      <c r="O141" s="429"/>
      <c r="P141" s="429"/>
      <c r="Q141" s="429"/>
      <c r="R141" s="49"/>
      <c r="S141" s="5"/>
      <c r="T141" s="5"/>
    </row>
    <row r="142" ht="13.65" customHeight="1">
      <c r="A142" s="50"/>
      <c r="B142" t="s" s="428">
        <v>368</v>
      </c>
      <c r="C142" s="429"/>
      <c r="D142" s="430">
        <v>40</v>
      </c>
      <c r="E142" s="430">
        <v>60</v>
      </c>
      <c r="F142" s="429"/>
      <c r="G142" s="429"/>
      <c r="H142" s="429"/>
      <c r="I142" s="429"/>
      <c r="J142" s="429"/>
      <c r="K142" s="429"/>
      <c r="L142" s="429"/>
      <c r="M142" s="429"/>
      <c r="N142" s="429"/>
      <c r="O142" s="429"/>
      <c r="P142" s="429"/>
      <c r="Q142" s="429"/>
      <c r="R142" s="49"/>
      <c r="S142" s="5"/>
      <c r="T142" s="5"/>
    </row>
    <row r="143" ht="13.65" customHeight="1">
      <c r="A143" s="50"/>
      <c r="B143" t="s" s="428">
        <v>370</v>
      </c>
      <c r="C143" s="430">
        <v>68</v>
      </c>
      <c r="D143" s="430">
        <v>35</v>
      </c>
      <c r="E143" s="430">
        <v>37</v>
      </c>
      <c r="F143" s="429"/>
      <c r="G143" s="429"/>
      <c r="H143" s="429"/>
      <c r="I143" s="429"/>
      <c r="J143" s="429"/>
      <c r="K143" s="429"/>
      <c r="L143" s="429"/>
      <c r="M143" s="429"/>
      <c r="N143" s="429"/>
      <c r="O143" s="429"/>
      <c r="P143" s="429"/>
      <c r="Q143" s="429"/>
      <c r="R143" s="49"/>
      <c r="S143" s="5"/>
      <c r="T143" s="5"/>
    </row>
    <row r="144" ht="13.65" customHeight="1">
      <c r="A144" s="50"/>
      <c r="B144" t="s" s="428">
        <v>372</v>
      </c>
      <c r="C144" s="429"/>
      <c r="D144" s="430">
        <v>30</v>
      </c>
      <c r="E144" s="429"/>
      <c r="F144" s="429"/>
      <c r="G144" s="429"/>
      <c r="H144" s="429"/>
      <c r="I144" s="429"/>
      <c r="J144" s="429"/>
      <c r="K144" s="429"/>
      <c r="L144" s="429"/>
      <c r="M144" s="429"/>
      <c r="N144" s="429"/>
      <c r="O144" s="429"/>
      <c r="P144" s="429"/>
      <c r="Q144" s="429"/>
      <c r="R144" s="49"/>
      <c r="S144" s="5"/>
      <c r="T144" s="5"/>
    </row>
    <row r="145" ht="13.65" customHeight="1">
      <c r="A145" s="50"/>
      <c r="B145" t="s" s="428">
        <v>374</v>
      </c>
      <c r="C145" s="429"/>
      <c r="D145" s="429"/>
      <c r="E145" s="430">
        <v>30</v>
      </c>
      <c r="F145" s="429"/>
      <c r="G145" s="429"/>
      <c r="H145" s="429"/>
      <c r="I145" s="429"/>
      <c r="J145" s="429"/>
      <c r="K145" s="429"/>
      <c r="L145" s="429"/>
      <c r="M145" s="429"/>
      <c r="N145" s="429"/>
      <c r="O145" s="429"/>
      <c r="P145" s="429"/>
      <c r="Q145" s="429"/>
      <c r="R145" s="49"/>
      <c r="S145" s="5"/>
      <c r="T145" s="5"/>
    </row>
    <row r="146" ht="13.65" customHeight="1">
      <c r="A146" s="50"/>
      <c r="B146" t="s" s="428">
        <v>376</v>
      </c>
      <c r="C146" s="429"/>
      <c r="D146" s="429"/>
      <c r="E146" s="430">
        <v>30</v>
      </c>
      <c r="F146" s="429"/>
      <c r="G146" s="429"/>
      <c r="H146" s="429"/>
      <c r="I146" s="429"/>
      <c r="J146" s="429"/>
      <c r="K146" s="429"/>
      <c r="L146" s="429"/>
      <c r="M146" s="429"/>
      <c r="N146" s="429"/>
      <c r="O146" s="429"/>
      <c r="P146" s="429"/>
      <c r="Q146" s="429"/>
      <c r="R146" s="49"/>
      <c r="S146" s="5"/>
      <c r="T146" s="5"/>
    </row>
    <row r="147" ht="13.65" customHeight="1">
      <c r="A147" s="50"/>
      <c r="B147" t="s" s="428">
        <v>378</v>
      </c>
      <c r="C147" s="429"/>
      <c r="D147" s="429"/>
      <c r="E147" s="429"/>
      <c r="F147" s="430">
        <v>30</v>
      </c>
      <c r="G147" s="429"/>
      <c r="H147" s="429"/>
      <c r="I147" s="429"/>
      <c r="J147" s="429"/>
      <c r="K147" s="429"/>
      <c r="L147" s="429"/>
      <c r="M147" s="429"/>
      <c r="N147" s="429"/>
      <c r="O147" s="429"/>
      <c r="P147" s="429"/>
      <c r="Q147" s="429"/>
      <c r="R147" s="49"/>
      <c r="S147" s="5"/>
      <c r="T147" s="5"/>
    </row>
    <row r="148" ht="13.65" customHeight="1">
      <c r="A148" s="50"/>
      <c r="B148" t="s" s="428">
        <v>380</v>
      </c>
      <c r="C148" s="429"/>
      <c r="D148" s="430">
        <v>10</v>
      </c>
      <c r="E148" s="430">
        <v>18</v>
      </c>
      <c r="F148" s="430">
        <v>2</v>
      </c>
      <c r="G148" s="429"/>
      <c r="H148" s="429"/>
      <c r="I148" s="429"/>
      <c r="J148" s="429"/>
      <c r="K148" s="429"/>
      <c r="L148" s="429"/>
      <c r="M148" s="429"/>
      <c r="N148" s="429"/>
      <c r="O148" s="429"/>
      <c r="P148" s="429"/>
      <c r="Q148" s="429"/>
      <c r="R148" s="49"/>
      <c r="S148" s="5"/>
      <c r="T148" s="5"/>
    </row>
    <row r="149" ht="13.65" customHeight="1">
      <c r="A149" s="50"/>
      <c r="B149" t="s" s="428">
        <v>382</v>
      </c>
      <c r="C149" s="429"/>
      <c r="D149" s="430">
        <v>20</v>
      </c>
      <c r="E149" s="430">
        <v>27</v>
      </c>
      <c r="F149" s="430">
        <v>3</v>
      </c>
      <c r="G149" s="429"/>
      <c r="H149" s="429"/>
      <c r="I149" s="429"/>
      <c r="J149" s="429"/>
      <c r="K149" s="429"/>
      <c r="L149" s="429"/>
      <c r="M149" s="429"/>
      <c r="N149" s="429"/>
      <c r="O149" s="429"/>
      <c r="P149" s="429"/>
      <c r="Q149" s="429"/>
      <c r="R149" s="49"/>
      <c r="S149" s="5"/>
      <c r="T149" s="5"/>
    </row>
    <row r="150" ht="13.65" customHeight="1">
      <c r="A150" s="50"/>
      <c r="B150" t="s" s="428">
        <v>653</v>
      </c>
      <c r="C150" s="429"/>
      <c r="D150" s="430">
        <v>40</v>
      </c>
      <c r="E150" s="430">
        <v>37</v>
      </c>
      <c r="F150" s="430">
        <v>4</v>
      </c>
      <c r="G150" s="429"/>
      <c r="H150" s="429"/>
      <c r="I150" s="429"/>
      <c r="J150" s="429"/>
      <c r="K150" s="429"/>
      <c r="L150" s="429"/>
      <c r="M150" s="429"/>
      <c r="N150" s="429"/>
      <c r="O150" s="429"/>
      <c r="P150" s="429"/>
      <c r="Q150" s="429"/>
      <c r="R150" s="49"/>
      <c r="S150" s="5"/>
      <c r="T150" s="5"/>
    </row>
    <row r="151" ht="13.65" customHeight="1">
      <c r="A151" s="50"/>
      <c r="B151" t="s" s="426">
        <v>384</v>
      </c>
      <c r="C151" s="427"/>
      <c r="D151" s="427"/>
      <c r="E151" s="427"/>
      <c r="F151" s="427"/>
      <c r="G151" s="427"/>
      <c r="H151" s="427"/>
      <c r="I151" s="427"/>
      <c r="J151" s="427"/>
      <c r="K151" s="427"/>
      <c r="L151" s="427"/>
      <c r="M151" s="427"/>
      <c r="N151" s="427"/>
      <c r="O151" s="427"/>
      <c r="P151" s="427"/>
      <c r="Q151" s="427"/>
      <c r="R151" s="49"/>
      <c r="S151" s="5"/>
      <c r="T151" s="5"/>
    </row>
    <row r="152" ht="13.65" customHeight="1">
      <c r="A152" s="50"/>
      <c r="B152" t="s" s="428">
        <v>386</v>
      </c>
      <c r="C152" s="429"/>
      <c r="D152" s="429"/>
      <c r="E152" s="429"/>
      <c r="F152" s="430">
        <v>2</v>
      </c>
      <c r="G152" s="429"/>
      <c r="H152" s="429"/>
      <c r="I152" s="429"/>
      <c r="J152" s="429"/>
      <c r="K152" s="429"/>
      <c r="L152" s="429"/>
      <c r="M152" s="429"/>
      <c r="N152" s="429"/>
      <c r="O152" s="429"/>
      <c r="P152" s="429"/>
      <c r="Q152" s="429"/>
      <c r="R152" s="49"/>
      <c r="S152" s="5"/>
      <c r="T152" s="5"/>
    </row>
    <row r="153" ht="13.65" customHeight="1">
      <c r="A153" s="50"/>
      <c r="B153" t="s" s="428">
        <v>654</v>
      </c>
      <c r="C153" s="430">
        <v>8</v>
      </c>
      <c r="D153" s="429"/>
      <c r="E153" s="429"/>
      <c r="F153" s="429"/>
      <c r="G153" s="429"/>
      <c r="H153" s="429"/>
      <c r="I153" s="429"/>
      <c r="J153" s="429"/>
      <c r="K153" s="429"/>
      <c r="L153" s="429"/>
      <c r="M153" s="429"/>
      <c r="N153" s="429"/>
      <c r="O153" s="429"/>
      <c r="P153" s="429"/>
      <c r="Q153" s="429"/>
      <c r="R153" s="49"/>
      <c r="S153" s="5"/>
      <c r="T153" s="5"/>
    </row>
    <row r="154" ht="13.65" customHeight="1">
      <c r="A154" s="50"/>
      <c r="B154" t="s" s="428">
        <v>415</v>
      </c>
      <c r="C154" s="430">
        <v>4</v>
      </c>
      <c r="D154" s="429"/>
      <c r="E154" s="429"/>
      <c r="F154" s="429"/>
      <c r="G154" s="429"/>
      <c r="H154" s="429"/>
      <c r="I154" s="429"/>
      <c r="J154" s="429"/>
      <c r="K154" s="429"/>
      <c r="L154" s="429"/>
      <c r="M154" s="429"/>
      <c r="N154" s="429"/>
      <c r="O154" s="429"/>
      <c r="P154" s="429"/>
      <c r="Q154" s="429"/>
      <c r="R154" s="49"/>
      <c r="S154" s="5"/>
      <c r="T154" s="5"/>
    </row>
    <row r="155" ht="13.65" customHeight="1">
      <c r="A155" s="50"/>
      <c r="B155" t="s" s="428">
        <v>393</v>
      </c>
      <c r="C155" s="429"/>
      <c r="D155" s="429"/>
      <c r="E155" s="429"/>
      <c r="F155" s="429"/>
      <c r="G155" s="429"/>
      <c r="H155" s="429"/>
      <c r="I155" s="429"/>
      <c r="J155" s="429"/>
      <c r="K155" s="429"/>
      <c r="L155" s="429"/>
      <c r="M155" s="429"/>
      <c r="N155" s="429"/>
      <c r="O155" s="429"/>
      <c r="P155" s="429"/>
      <c r="Q155" s="429"/>
      <c r="R155" s="49"/>
      <c r="S155" s="5"/>
      <c r="T155" s="5"/>
    </row>
    <row r="156" ht="13.65" customHeight="1">
      <c r="A156" s="50"/>
      <c r="B156" t="s" s="428">
        <v>395</v>
      </c>
      <c r="C156" s="429"/>
      <c r="D156" s="429"/>
      <c r="E156" s="429"/>
      <c r="F156" s="429"/>
      <c r="G156" s="429"/>
      <c r="H156" s="429"/>
      <c r="I156" s="429"/>
      <c r="J156" s="429"/>
      <c r="K156" s="429"/>
      <c r="L156" s="429"/>
      <c r="M156" s="429"/>
      <c r="N156" s="429"/>
      <c r="O156" s="429"/>
      <c r="P156" s="429"/>
      <c r="Q156" s="429"/>
      <c r="R156" s="49"/>
      <c r="S156" s="5"/>
      <c r="T156" s="5"/>
    </row>
    <row r="157" ht="13.65" customHeight="1">
      <c r="A157" s="50"/>
      <c r="B157" t="s" s="428">
        <v>397</v>
      </c>
      <c r="C157" s="429"/>
      <c r="D157" s="429"/>
      <c r="E157" s="429"/>
      <c r="F157" s="429"/>
      <c r="G157" s="429"/>
      <c r="H157" s="429"/>
      <c r="I157" s="429"/>
      <c r="J157" s="429"/>
      <c r="K157" s="429"/>
      <c r="L157" s="429"/>
      <c r="M157" s="429"/>
      <c r="N157" s="429"/>
      <c r="O157" s="429"/>
      <c r="P157" s="429"/>
      <c r="Q157" s="429"/>
      <c r="R157" s="49"/>
      <c r="S157" s="5"/>
      <c r="T157" s="5"/>
    </row>
    <row r="158" ht="13.65" customHeight="1">
      <c r="A158" s="50"/>
      <c r="B158" t="s" s="428">
        <v>399</v>
      </c>
      <c r="C158" s="429"/>
      <c r="D158" s="429"/>
      <c r="E158" s="429"/>
      <c r="F158" s="429"/>
      <c r="G158" s="429"/>
      <c r="H158" s="429"/>
      <c r="I158" s="429"/>
      <c r="J158" s="429"/>
      <c r="K158" s="429"/>
      <c r="L158" s="429"/>
      <c r="M158" s="429"/>
      <c r="N158" s="429"/>
      <c r="O158" s="429"/>
      <c r="P158" s="429"/>
      <c r="Q158" s="429"/>
      <c r="R158" s="49"/>
      <c r="S158" s="5"/>
      <c r="T158" s="5"/>
    </row>
    <row r="159" ht="13.65" customHeight="1">
      <c r="A159" s="50"/>
      <c r="B159" t="s" s="428">
        <v>401</v>
      </c>
      <c r="C159" s="429"/>
      <c r="D159" s="429"/>
      <c r="E159" s="429"/>
      <c r="F159" s="429"/>
      <c r="G159" s="429"/>
      <c r="H159" s="429"/>
      <c r="I159" s="429"/>
      <c r="J159" s="429"/>
      <c r="K159" s="429"/>
      <c r="L159" s="429"/>
      <c r="M159" s="429"/>
      <c r="N159" s="429"/>
      <c r="O159" s="429"/>
      <c r="P159" s="429"/>
      <c r="Q159" s="429"/>
      <c r="R159" s="49"/>
      <c r="S159" s="5"/>
      <c r="T159" s="5"/>
    </row>
    <row r="160" ht="13.65" customHeight="1">
      <c r="A160" s="50"/>
      <c r="B160" t="s" s="428">
        <v>655</v>
      </c>
      <c r="C160" s="429"/>
      <c r="D160" s="429"/>
      <c r="E160" s="429"/>
      <c r="F160" s="429"/>
      <c r="G160" s="429"/>
      <c r="H160" s="429"/>
      <c r="I160" s="429"/>
      <c r="J160" s="429"/>
      <c r="K160" s="429"/>
      <c r="L160" s="429"/>
      <c r="M160" s="429"/>
      <c r="N160" s="429"/>
      <c r="O160" s="429"/>
      <c r="P160" s="429"/>
      <c r="Q160" s="429"/>
      <c r="R160" s="49"/>
      <c r="S160" s="5"/>
      <c r="T160" s="5"/>
    </row>
    <row r="161" ht="13.65" customHeight="1">
      <c r="A161" s="50"/>
      <c r="B161" t="s" s="428">
        <v>656</v>
      </c>
      <c r="C161" s="429"/>
      <c r="D161" s="429"/>
      <c r="E161" s="429"/>
      <c r="F161" s="429"/>
      <c r="G161" s="429"/>
      <c r="H161" s="429"/>
      <c r="I161" s="429"/>
      <c r="J161" s="429"/>
      <c r="K161" s="429"/>
      <c r="L161" s="429"/>
      <c r="M161" s="429"/>
      <c r="N161" s="429"/>
      <c r="O161" s="429"/>
      <c r="P161" s="429"/>
      <c r="Q161" s="429"/>
      <c r="R161" s="49"/>
      <c r="S161" s="5"/>
      <c r="T161" s="5"/>
    </row>
    <row r="162" ht="13.65" customHeight="1">
      <c r="A162" s="50"/>
      <c r="B162" t="s" s="428">
        <v>403</v>
      </c>
      <c r="C162" s="429"/>
      <c r="D162" s="429"/>
      <c r="E162" s="429"/>
      <c r="F162" s="429"/>
      <c r="G162" s="429"/>
      <c r="H162" s="429"/>
      <c r="I162" s="429"/>
      <c r="J162" s="429"/>
      <c r="K162" s="429"/>
      <c r="L162" s="429"/>
      <c r="M162" s="429"/>
      <c r="N162" s="429"/>
      <c r="O162" s="429"/>
      <c r="P162" s="429"/>
      <c r="Q162" s="429"/>
      <c r="R162" s="49"/>
      <c r="S162" s="5"/>
      <c r="T162" s="5"/>
    </row>
    <row r="163" ht="13.65" customHeight="1">
      <c r="A163" s="50"/>
      <c r="B163" t="s" s="428">
        <v>405</v>
      </c>
      <c r="C163" s="429"/>
      <c r="D163" s="429"/>
      <c r="E163" s="429"/>
      <c r="F163" s="429"/>
      <c r="G163" s="429"/>
      <c r="H163" s="429"/>
      <c r="I163" s="429"/>
      <c r="J163" s="429"/>
      <c r="K163" s="429"/>
      <c r="L163" s="429"/>
      <c r="M163" s="429"/>
      <c r="N163" s="429"/>
      <c r="O163" s="429"/>
      <c r="P163" s="429"/>
      <c r="Q163" s="429"/>
      <c r="R163" s="49"/>
      <c r="S163" s="5"/>
      <c r="T163" s="5"/>
    </row>
    <row r="164" ht="13.65" customHeight="1">
      <c r="A164" s="50"/>
      <c r="B164" t="s" s="428">
        <v>407</v>
      </c>
      <c r="C164" s="429"/>
      <c r="D164" s="429"/>
      <c r="E164" s="429"/>
      <c r="F164" s="429"/>
      <c r="G164" s="429"/>
      <c r="H164" s="429"/>
      <c r="I164" s="429"/>
      <c r="J164" s="429"/>
      <c r="K164" s="429"/>
      <c r="L164" s="429"/>
      <c r="M164" s="429"/>
      <c r="N164" s="429"/>
      <c r="O164" s="429"/>
      <c r="P164" s="429"/>
      <c r="Q164" s="429"/>
      <c r="R164" s="49"/>
      <c r="S164" s="5"/>
      <c r="T164" s="5"/>
    </row>
    <row r="165" ht="13.65" customHeight="1">
      <c r="A165" s="50"/>
      <c r="B165" t="s" s="428">
        <v>409</v>
      </c>
      <c r="C165" s="429"/>
      <c r="D165" s="429"/>
      <c r="E165" s="429"/>
      <c r="F165" s="429"/>
      <c r="G165" s="429"/>
      <c r="H165" s="429"/>
      <c r="I165" s="429"/>
      <c r="J165" s="429"/>
      <c r="K165" s="429"/>
      <c r="L165" s="429"/>
      <c r="M165" s="429"/>
      <c r="N165" s="429"/>
      <c r="O165" s="429"/>
      <c r="P165" s="429"/>
      <c r="Q165" s="429"/>
      <c r="R165" s="49"/>
      <c r="S165" s="5"/>
      <c r="T165" s="5"/>
    </row>
    <row r="166" ht="13.65" customHeight="1">
      <c r="A166" s="50"/>
      <c r="B166" t="s" s="428">
        <v>411</v>
      </c>
      <c r="C166" s="429"/>
      <c r="D166" s="429"/>
      <c r="E166" s="429"/>
      <c r="F166" s="429"/>
      <c r="G166" s="429"/>
      <c r="H166" s="429"/>
      <c r="I166" s="429"/>
      <c r="J166" s="429"/>
      <c r="K166" s="429"/>
      <c r="L166" s="429"/>
      <c r="M166" s="429"/>
      <c r="N166" s="429"/>
      <c r="O166" s="429"/>
      <c r="P166" s="429"/>
      <c r="Q166" s="429"/>
      <c r="R166" s="49"/>
      <c r="S166" s="5"/>
      <c r="T166" s="5"/>
    </row>
    <row r="167" ht="13.65" customHeight="1">
      <c r="A167" s="50"/>
      <c r="B167" t="s" s="428">
        <v>413</v>
      </c>
      <c r="C167" s="429"/>
      <c r="D167" s="429"/>
      <c r="E167" s="429"/>
      <c r="F167" s="429"/>
      <c r="G167" s="429"/>
      <c r="H167" s="429"/>
      <c r="I167" s="429"/>
      <c r="J167" s="429"/>
      <c r="K167" s="429"/>
      <c r="L167" s="429"/>
      <c r="M167" s="429"/>
      <c r="N167" s="429"/>
      <c r="O167" s="429"/>
      <c r="P167" s="429"/>
      <c r="Q167" s="429"/>
      <c r="R167" s="49"/>
      <c r="S167" s="5"/>
      <c r="T167" s="5"/>
    </row>
    <row r="168" ht="13.65" customHeight="1">
      <c r="A168" s="50"/>
      <c r="B168" t="s" s="428">
        <v>417</v>
      </c>
      <c r="C168" s="429"/>
      <c r="D168" s="429"/>
      <c r="E168" s="430">
        <v>2</v>
      </c>
      <c r="F168" s="429"/>
      <c r="G168" s="429"/>
      <c r="H168" s="429"/>
      <c r="I168" s="429"/>
      <c r="J168" s="429"/>
      <c r="K168" s="429"/>
      <c r="L168" s="429"/>
      <c r="M168" s="429"/>
      <c r="N168" s="429"/>
      <c r="O168" s="429"/>
      <c r="P168" s="429"/>
      <c r="Q168" s="429"/>
      <c r="R168" s="49"/>
      <c r="S168" s="5"/>
      <c r="T168" s="5"/>
    </row>
    <row r="169" ht="13.65" customHeight="1">
      <c r="A169" s="50"/>
      <c r="B169" t="s" s="428">
        <v>418</v>
      </c>
      <c r="C169" s="429"/>
      <c r="D169" s="429"/>
      <c r="E169" s="430">
        <v>2</v>
      </c>
      <c r="F169" s="429"/>
      <c r="G169" s="429"/>
      <c r="H169" s="429"/>
      <c r="I169" s="429"/>
      <c r="J169" s="429"/>
      <c r="K169" s="429"/>
      <c r="L169" s="429"/>
      <c r="M169" s="429"/>
      <c r="N169" s="429"/>
      <c r="O169" s="429"/>
      <c r="P169" s="429"/>
      <c r="Q169" s="429"/>
      <c r="R169" s="49"/>
      <c r="S169" s="5"/>
      <c r="T169" s="5"/>
    </row>
    <row r="170" ht="13.65" customHeight="1">
      <c r="A170" s="50"/>
      <c r="B170" t="s" s="428">
        <v>419</v>
      </c>
      <c r="C170" s="429"/>
      <c r="D170" s="429"/>
      <c r="E170" s="430">
        <v>2</v>
      </c>
      <c r="F170" s="429"/>
      <c r="G170" s="429"/>
      <c r="H170" s="429"/>
      <c r="I170" s="429"/>
      <c r="J170" s="429"/>
      <c r="K170" s="429"/>
      <c r="L170" s="429"/>
      <c r="M170" s="429"/>
      <c r="N170" s="429"/>
      <c r="O170" s="429"/>
      <c r="P170" s="429"/>
      <c r="Q170" s="429"/>
      <c r="R170" s="49"/>
      <c r="S170" s="5"/>
      <c r="T170" s="5"/>
    </row>
    <row r="171" ht="13.65" customHeight="1">
      <c r="A171" s="50"/>
      <c r="B171" t="s" s="428">
        <v>420</v>
      </c>
      <c r="C171" s="429"/>
      <c r="D171" s="429"/>
      <c r="E171" s="430">
        <v>2</v>
      </c>
      <c r="F171" s="429"/>
      <c r="G171" s="429"/>
      <c r="H171" s="429"/>
      <c r="I171" s="429"/>
      <c r="J171" s="429"/>
      <c r="K171" s="429"/>
      <c r="L171" s="429"/>
      <c r="M171" s="429"/>
      <c r="N171" s="429"/>
      <c r="O171" s="429"/>
      <c r="P171" s="429"/>
      <c r="Q171" s="429"/>
      <c r="R171" s="49"/>
      <c r="S171" s="5"/>
      <c r="T171" s="5"/>
    </row>
    <row r="172" ht="13.65" customHeight="1">
      <c r="A172" s="50"/>
      <c r="B172" t="s" s="428">
        <v>421</v>
      </c>
      <c r="C172" s="429"/>
      <c r="D172" s="429"/>
      <c r="E172" s="430">
        <v>2</v>
      </c>
      <c r="F172" s="429"/>
      <c r="G172" s="429"/>
      <c r="H172" s="429"/>
      <c r="I172" s="429"/>
      <c r="J172" s="429"/>
      <c r="K172" s="429"/>
      <c r="L172" s="429"/>
      <c r="M172" s="429"/>
      <c r="N172" s="429"/>
      <c r="O172" s="429"/>
      <c r="P172" s="429"/>
      <c r="Q172" s="429"/>
      <c r="R172" s="49"/>
      <c r="S172" s="5"/>
      <c r="T172" s="5"/>
    </row>
    <row r="173" ht="13.65" customHeight="1">
      <c r="A173" s="50"/>
      <c r="B173" t="s" s="428">
        <v>422</v>
      </c>
      <c r="C173" s="429"/>
      <c r="D173" s="430">
        <v>2</v>
      </c>
      <c r="E173" s="429"/>
      <c r="F173" s="429"/>
      <c r="G173" s="429"/>
      <c r="H173" s="429"/>
      <c r="I173" s="429"/>
      <c r="J173" s="429"/>
      <c r="K173" s="429"/>
      <c r="L173" s="429"/>
      <c r="M173" s="429"/>
      <c r="N173" s="429"/>
      <c r="O173" s="429"/>
      <c r="P173" s="429"/>
      <c r="Q173" s="429"/>
      <c r="R173" s="49"/>
      <c r="S173" s="5"/>
      <c r="T173" s="5"/>
    </row>
    <row r="174" ht="13.65" customHeight="1">
      <c r="A174" s="50"/>
      <c r="B174" t="s" s="428">
        <v>423</v>
      </c>
      <c r="C174" s="429"/>
      <c r="D174" s="430">
        <v>2</v>
      </c>
      <c r="E174" s="429"/>
      <c r="F174" s="429"/>
      <c r="G174" s="429"/>
      <c r="H174" s="429"/>
      <c r="I174" s="429"/>
      <c r="J174" s="429"/>
      <c r="K174" s="429"/>
      <c r="L174" s="429"/>
      <c r="M174" s="429"/>
      <c r="N174" s="429"/>
      <c r="O174" s="429"/>
      <c r="P174" s="429"/>
      <c r="Q174" s="429"/>
      <c r="R174" s="49"/>
      <c r="S174" s="5"/>
      <c r="T174" s="5"/>
    </row>
    <row r="175" ht="13.65" customHeight="1">
      <c r="A175" s="50"/>
      <c r="B175" t="s" s="428">
        <v>391</v>
      </c>
      <c r="C175" s="429"/>
      <c r="D175" s="429"/>
      <c r="E175" s="429"/>
      <c r="F175" s="429"/>
      <c r="G175" s="429"/>
      <c r="H175" s="429"/>
      <c r="I175" s="429"/>
      <c r="J175" s="429"/>
      <c r="K175" s="429"/>
      <c r="L175" s="429"/>
      <c r="M175" s="429"/>
      <c r="N175" s="429"/>
      <c r="O175" s="429"/>
      <c r="P175" s="429"/>
      <c r="Q175" s="429"/>
      <c r="R175" s="49"/>
      <c r="S175" s="5"/>
      <c r="T175" s="5"/>
    </row>
    <row r="176" ht="13.65" customHeight="1">
      <c r="A176" s="50"/>
      <c r="B176" t="s" s="426">
        <v>424</v>
      </c>
      <c r="C176" s="427"/>
      <c r="D176" s="427"/>
      <c r="E176" s="427"/>
      <c r="F176" s="427"/>
      <c r="G176" s="427"/>
      <c r="H176" s="427"/>
      <c r="I176" s="427"/>
      <c r="J176" s="427"/>
      <c r="K176" s="427"/>
      <c r="L176" s="427"/>
      <c r="M176" s="427"/>
      <c r="N176" s="427"/>
      <c r="O176" s="427"/>
      <c r="P176" s="427"/>
      <c r="Q176" s="427"/>
      <c r="R176" s="49"/>
      <c r="S176" s="5"/>
      <c r="T176" s="5"/>
    </row>
    <row r="177" ht="13.65" customHeight="1">
      <c r="A177" s="50"/>
      <c r="B177" t="s" s="428">
        <v>657</v>
      </c>
      <c r="C177" s="430">
        <v>4</v>
      </c>
      <c r="D177" s="429"/>
      <c r="E177" s="429"/>
      <c r="F177" s="429"/>
      <c r="G177" s="429"/>
      <c r="H177" s="429"/>
      <c r="I177" s="429"/>
      <c r="J177" s="429"/>
      <c r="K177" s="429"/>
      <c r="L177" s="429"/>
      <c r="M177" s="429"/>
      <c r="N177" s="429"/>
      <c r="O177" s="429"/>
      <c r="P177" s="429"/>
      <c r="Q177" s="429"/>
      <c r="R177" s="49"/>
      <c r="S177" s="5"/>
      <c r="T177" s="5"/>
    </row>
    <row r="178" ht="13.65" customHeight="1">
      <c r="A178" s="50"/>
      <c r="B178" t="s" s="428">
        <v>658</v>
      </c>
      <c r="C178" s="429"/>
      <c r="D178" s="429"/>
      <c r="E178" s="429"/>
      <c r="F178" s="429"/>
      <c r="G178" s="429"/>
      <c r="H178" s="430">
        <v>2</v>
      </c>
      <c r="I178" s="429"/>
      <c r="J178" s="429"/>
      <c r="K178" s="429"/>
      <c r="L178" s="429"/>
      <c r="M178" s="429"/>
      <c r="N178" s="429"/>
      <c r="O178" s="429"/>
      <c r="P178" s="429"/>
      <c r="Q178" s="429"/>
      <c r="R178" s="49"/>
      <c r="S178" s="5"/>
      <c r="T178" s="5"/>
    </row>
    <row r="179" ht="13.65" customHeight="1">
      <c r="A179" s="50"/>
      <c r="B179" t="s" s="428">
        <v>659</v>
      </c>
      <c r="C179" s="429"/>
      <c r="D179" s="429"/>
      <c r="E179" s="429"/>
      <c r="F179" s="429"/>
      <c r="G179" s="429"/>
      <c r="H179" s="430">
        <v>2</v>
      </c>
      <c r="I179" s="429"/>
      <c r="J179" s="429"/>
      <c r="K179" s="429"/>
      <c r="L179" s="429"/>
      <c r="M179" s="429"/>
      <c r="N179" s="429"/>
      <c r="O179" s="429"/>
      <c r="P179" s="429"/>
      <c r="Q179" s="429"/>
      <c r="R179" s="49"/>
      <c r="S179" s="5"/>
      <c r="T179" s="5"/>
    </row>
    <row r="180" ht="13.65" customHeight="1">
      <c r="A180" s="50"/>
      <c r="B180" t="s" s="428">
        <v>660</v>
      </c>
      <c r="C180" s="430">
        <v>20</v>
      </c>
      <c r="D180" s="429"/>
      <c r="E180" s="429"/>
      <c r="F180" s="429"/>
      <c r="G180" s="429"/>
      <c r="H180" s="429"/>
      <c r="I180" s="429"/>
      <c r="J180" s="429"/>
      <c r="K180" s="429"/>
      <c r="L180" s="429"/>
      <c r="M180" s="429"/>
      <c r="N180" s="429"/>
      <c r="O180" s="429"/>
      <c r="P180" s="429"/>
      <c r="Q180" s="429"/>
      <c r="R180" s="49"/>
      <c r="S180" s="5"/>
      <c r="T180" s="5"/>
    </row>
    <row r="181" ht="13.65" customHeight="1">
      <c r="A181" s="50"/>
      <c r="B181" t="s" s="428">
        <v>661</v>
      </c>
      <c r="C181" s="430">
        <v>20</v>
      </c>
      <c r="D181" s="429"/>
      <c r="E181" s="429"/>
      <c r="F181" s="429"/>
      <c r="G181" s="429"/>
      <c r="H181" s="429"/>
      <c r="I181" s="429"/>
      <c r="J181" s="429"/>
      <c r="K181" s="429"/>
      <c r="L181" s="429"/>
      <c r="M181" s="429"/>
      <c r="N181" s="429"/>
      <c r="O181" s="429"/>
      <c r="P181" s="429"/>
      <c r="Q181" s="429"/>
      <c r="R181" s="49"/>
      <c r="S181" s="5"/>
      <c r="T181" s="5"/>
    </row>
    <row r="182" ht="13.65" customHeight="1">
      <c r="A182" s="50"/>
      <c r="B182" t="s" s="428">
        <v>662</v>
      </c>
      <c r="C182" s="430">
        <v>20</v>
      </c>
      <c r="D182" s="429"/>
      <c r="E182" s="429"/>
      <c r="F182" s="429"/>
      <c r="G182" s="429"/>
      <c r="H182" s="429"/>
      <c r="I182" s="429"/>
      <c r="J182" s="429"/>
      <c r="K182" s="429"/>
      <c r="L182" s="429"/>
      <c r="M182" s="429"/>
      <c r="N182" s="429"/>
      <c r="O182" s="429"/>
      <c r="P182" s="429"/>
      <c r="Q182" s="429"/>
      <c r="R182" s="49"/>
      <c r="S182" s="5"/>
      <c r="T182" s="5"/>
    </row>
    <row r="183" ht="13.65" customHeight="1">
      <c r="A183" s="50"/>
      <c r="B183" t="s" s="428">
        <v>663</v>
      </c>
      <c r="C183" s="430">
        <v>20</v>
      </c>
      <c r="D183" s="429"/>
      <c r="E183" s="429"/>
      <c r="F183" s="429"/>
      <c r="G183" s="429"/>
      <c r="H183" s="429"/>
      <c r="I183" s="429"/>
      <c r="J183" s="429"/>
      <c r="K183" s="429"/>
      <c r="L183" s="429"/>
      <c r="M183" s="429"/>
      <c r="N183" s="429"/>
      <c r="O183" s="429"/>
      <c r="P183" s="429"/>
      <c r="Q183" s="429"/>
      <c r="R183" s="49"/>
      <c r="S183" s="5"/>
      <c r="T183" s="5"/>
    </row>
    <row r="184" ht="13.65" customHeight="1">
      <c r="A184" s="50"/>
      <c r="B184" t="s" s="428">
        <v>664</v>
      </c>
      <c r="C184" s="430">
        <v>20</v>
      </c>
      <c r="D184" s="429"/>
      <c r="E184" s="429"/>
      <c r="F184" s="429"/>
      <c r="G184" s="429"/>
      <c r="H184" s="429"/>
      <c r="I184" s="429"/>
      <c r="J184" s="429"/>
      <c r="K184" s="429"/>
      <c r="L184" s="429"/>
      <c r="M184" s="429"/>
      <c r="N184" s="429"/>
      <c r="O184" s="429"/>
      <c r="P184" s="429"/>
      <c r="Q184" s="429"/>
      <c r="R184" s="49"/>
      <c r="S184" s="5"/>
      <c r="T184" s="5"/>
    </row>
    <row r="185" ht="13.65" customHeight="1">
      <c r="A185" s="50"/>
      <c r="B185" t="s" s="428">
        <v>665</v>
      </c>
      <c r="C185" s="429"/>
      <c r="D185" s="429"/>
      <c r="E185" s="429"/>
      <c r="F185" s="429"/>
      <c r="G185" s="429"/>
      <c r="H185" s="429"/>
      <c r="I185" s="429"/>
      <c r="J185" s="429"/>
      <c r="K185" s="429"/>
      <c r="L185" s="429"/>
      <c r="M185" s="429"/>
      <c r="N185" s="429"/>
      <c r="O185" s="429"/>
      <c r="P185" s="429"/>
      <c r="Q185" s="429"/>
      <c r="R185" s="49"/>
      <c r="S185" s="5"/>
      <c r="T185" s="5"/>
    </row>
    <row r="186" ht="13.65" customHeight="1">
      <c r="A186" s="50"/>
      <c r="B186" t="s" s="428">
        <v>432</v>
      </c>
      <c r="C186" s="429"/>
      <c r="D186" s="429"/>
      <c r="E186" s="429"/>
      <c r="F186" s="429"/>
      <c r="G186" s="429"/>
      <c r="H186" s="429"/>
      <c r="I186" s="429"/>
      <c r="J186" s="429"/>
      <c r="K186" s="429"/>
      <c r="L186" s="429"/>
      <c r="M186" s="429"/>
      <c r="N186" s="429"/>
      <c r="O186" s="429"/>
      <c r="P186" s="429"/>
      <c r="Q186" s="429"/>
      <c r="R186" s="49"/>
      <c r="S186" s="5"/>
      <c r="T186" s="5"/>
    </row>
    <row r="187" ht="13.65" customHeight="1">
      <c r="A187" s="50"/>
      <c r="B187" t="s" s="428">
        <v>433</v>
      </c>
      <c r="C187" s="429"/>
      <c r="D187" s="429"/>
      <c r="E187" s="429"/>
      <c r="F187" s="429"/>
      <c r="G187" s="429"/>
      <c r="H187" s="429"/>
      <c r="I187" s="429"/>
      <c r="J187" s="429"/>
      <c r="K187" s="429"/>
      <c r="L187" s="429"/>
      <c r="M187" s="429"/>
      <c r="N187" s="429"/>
      <c r="O187" s="429"/>
      <c r="P187" s="429"/>
      <c r="Q187" s="429"/>
      <c r="R187" s="49"/>
      <c r="S187" s="5"/>
      <c r="T187" s="5"/>
    </row>
    <row r="188" ht="13.65" customHeight="1">
      <c r="A188" s="50"/>
      <c r="B188" t="s" s="428">
        <v>434</v>
      </c>
      <c r="C188" s="429"/>
      <c r="D188" s="429"/>
      <c r="E188" s="429"/>
      <c r="F188" s="429"/>
      <c r="G188" s="429"/>
      <c r="H188" s="429"/>
      <c r="I188" s="429"/>
      <c r="J188" s="429"/>
      <c r="K188" s="429"/>
      <c r="L188" s="429"/>
      <c r="M188" s="429"/>
      <c r="N188" s="429"/>
      <c r="O188" s="429"/>
      <c r="P188" s="429"/>
      <c r="Q188" s="429"/>
      <c r="R188" s="49"/>
      <c r="S188" s="5"/>
      <c r="T188" s="5"/>
    </row>
    <row r="189" ht="13.65" customHeight="1">
      <c r="A189" s="50"/>
      <c r="B189" t="s" s="428">
        <v>435</v>
      </c>
      <c r="C189" s="429"/>
      <c r="D189" s="429"/>
      <c r="E189" s="429"/>
      <c r="F189" s="429"/>
      <c r="G189" s="429"/>
      <c r="H189" s="429"/>
      <c r="I189" s="429"/>
      <c r="J189" s="429"/>
      <c r="K189" s="429"/>
      <c r="L189" s="429"/>
      <c r="M189" s="429"/>
      <c r="N189" s="429"/>
      <c r="O189" s="429"/>
      <c r="P189" s="429"/>
      <c r="Q189" s="429"/>
      <c r="R189" s="49"/>
      <c r="S189" s="5"/>
      <c r="T189" s="5"/>
    </row>
    <row r="190" ht="13.65" customHeight="1">
      <c r="A190" s="50"/>
      <c r="B190" t="s" s="428">
        <v>436</v>
      </c>
      <c r="C190" s="429"/>
      <c r="D190" s="429"/>
      <c r="E190" s="429"/>
      <c r="F190" s="429"/>
      <c r="G190" s="429"/>
      <c r="H190" s="429"/>
      <c r="I190" s="429"/>
      <c r="J190" s="429"/>
      <c r="K190" s="429"/>
      <c r="L190" s="429"/>
      <c r="M190" s="429"/>
      <c r="N190" s="429"/>
      <c r="O190" s="429"/>
      <c r="P190" s="429"/>
      <c r="Q190" s="429"/>
      <c r="R190" s="49"/>
      <c r="S190" s="5"/>
      <c r="T190" s="5"/>
    </row>
  </sheetData>
  <mergeCells count="1">
    <mergeCell ref="C4:Q4"/>
  </mergeCells>
  <pageMargins left="0.75" right="0.75" top="1" bottom="1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6.xml><?xml version="1.0" encoding="utf-8"?>
<worksheet xmlns:r="http://schemas.openxmlformats.org/officeDocument/2006/relationships" xmlns="http://schemas.openxmlformats.org/spreadsheetml/2006/main">
  <dimension ref="A1:E25"/>
  <sheetViews>
    <sheetView workbookViewId="0" showGridLines="0" defaultGridColor="1"/>
  </sheetViews>
  <sheetFormatPr defaultColWidth="10.8333" defaultRowHeight="13" customHeight="1" outlineLevelRow="0" outlineLevelCol="0"/>
  <cols>
    <col min="1" max="1" width="5.5" style="431" customWidth="1"/>
    <col min="2" max="2" width="16.1719" style="431" customWidth="1"/>
    <col min="3" max="3" width="58.3516" style="431" customWidth="1"/>
    <col min="4" max="4" width="18" style="431" customWidth="1"/>
    <col min="5" max="5" width="58.8516" style="431" customWidth="1"/>
    <col min="6" max="16384" width="10.8516" style="431" customWidth="1"/>
  </cols>
  <sheetData>
    <row r="1" ht="121.5" customHeight="1">
      <c r="A1" s="5"/>
      <c r="B1" s="5"/>
      <c r="C1" s="5"/>
      <c r="D1" s="5"/>
      <c r="E1" s="5"/>
    </row>
    <row r="2" ht="16" customHeight="1">
      <c r="A2" s="5"/>
      <c r="B2" t="s" s="432">
        <v>666</v>
      </c>
      <c r="C2" s="5"/>
      <c r="D2" s="5"/>
      <c r="E2" s="5"/>
    </row>
    <row r="3" ht="16" customHeight="1">
      <c r="A3" s="5"/>
      <c r="B3" s="433">
        <f>TODAY()</f>
        <v>45261</v>
      </c>
      <c r="C3" s="5"/>
      <c r="D3" s="5"/>
      <c r="E3" s="5"/>
    </row>
    <row r="4" ht="13" customHeight="1">
      <c r="A4" s="5"/>
      <c r="B4" s="11"/>
      <c r="C4" s="11"/>
      <c r="D4" s="11"/>
      <c r="E4" s="11"/>
    </row>
    <row r="5" ht="29.25" customHeight="1">
      <c r="A5" s="50"/>
      <c r="B5" t="s" s="434">
        <v>667</v>
      </c>
      <c r="C5" s="435"/>
      <c r="D5" t="s" s="436">
        <v>668</v>
      </c>
      <c r="E5" s="437"/>
    </row>
    <row r="6" ht="23" customHeight="1">
      <c r="A6" s="50"/>
      <c r="B6" t="s" s="438">
        <v>669</v>
      </c>
      <c r="C6" s="439"/>
      <c r="D6" t="s" s="440">
        <v>669</v>
      </c>
      <c r="E6" s="439"/>
    </row>
    <row r="7" ht="23" customHeight="1">
      <c r="A7" s="50"/>
      <c r="B7" t="s" s="438">
        <v>670</v>
      </c>
      <c r="C7" s="439"/>
      <c r="D7" t="s" s="440">
        <v>670</v>
      </c>
      <c r="E7" s="439"/>
    </row>
    <row r="8" ht="23" customHeight="1">
      <c r="A8" s="50"/>
      <c r="B8" t="s" s="438">
        <v>671</v>
      </c>
      <c r="C8" s="439"/>
      <c r="D8" t="s" s="440">
        <v>671</v>
      </c>
      <c r="E8" s="439"/>
    </row>
    <row r="9" ht="23" customHeight="1">
      <c r="A9" s="50"/>
      <c r="B9" t="s" s="438">
        <v>138</v>
      </c>
      <c r="C9" s="439"/>
      <c r="D9" t="s" s="440">
        <v>672</v>
      </c>
      <c r="E9" s="439"/>
    </row>
    <row r="10" ht="23" customHeight="1">
      <c r="A10" s="50"/>
      <c r="B10" t="s" s="438">
        <v>673</v>
      </c>
      <c r="C10" s="439"/>
      <c r="D10" t="s" s="440">
        <v>674</v>
      </c>
      <c r="E10" s="439"/>
    </row>
    <row r="11" ht="23" customHeight="1">
      <c r="A11" s="50"/>
      <c r="B11" t="s" s="438">
        <v>675</v>
      </c>
      <c r="C11" s="439"/>
      <c r="D11" t="s" s="440">
        <v>676</v>
      </c>
      <c r="E11" s="439"/>
    </row>
    <row r="12" ht="13" customHeight="1">
      <c r="A12" s="5"/>
      <c r="B12" s="216"/>
      <c r="C12" s="216"/>
      <c r="D12" s="216"/>
      <c r="E12" s="216"/>
    </row>
    <row r="13" ht="13" customHeight="1">
      <c r="A13" s="5"/>
      <c r="B13" s="11"/>
      <c r="C13" s="11"/>
      <c r="D13" s="11"/>
      <c r="E13" s="5"/>
    </row>
    <row r="14" ht="20.25" customHeight="1">
      <c r="A14" s="50"/>
      <c r="B14" t="s" s="441">
        <v>677</v>
      </c>
      <c r="C14" s="442"/>
      <c r="D14" s="443"/>
      <c r="E14" s="49"/>
    </row>
    <row r="15" ht="13" customHeight="1">
      <c r="A15" s="50"/>
      <c r="B15" s="444"/>
      <c r="C15" s="216"/>
      <c r="D15" s="445"/>
      <c r="E15" s="49"/>
    </row>
    <row r="16" ht="13" customHeight="1">
      <c r="A16" s="50"/>
      <c r="B16" t="s" s="446">
        <v>678</v>
      </c>
      <c r="C16" s="447"/>
      <c r="D16" s="448">
        <f>SUM('CLIMBING HOLDS'!AA313)</f>
        <v>0</v>
      </c>
      <c r="E16" s="49"/>
    </row>
    <row r="17" ht="13" customHeight="1">
      <c r="A17" s="50"/>
      <c r="B17" t="s" s="446">
        <v>679</v>
      </c>
      <c r="C17" s="447"/>
      <c r="D17" s="448">
        <f>SUM('CLIMBING HOLDS'!AU313)</f>
        <v>0</v>
      </c>
      <c r="E17" s="49"/>
    </row>
    <row r="18" ht="13" customHeight="1">
      <c r="A18" s="50"/>
      <c r="B18" t="s" s="446">
        <v>680</v>
      </c>
      <c r="C18" s="447"/>
      <c r="D18" s="448">
        <f>'FIBERGLASS VOLUMES'!V67</f>
        <v>0</v>
      </c>
      <c r="E18" s="49"/>
    </row>
    <row r="19" ht="13" customHeight="1">
      <c r="A19" s="50"/>
      <c r="B19" t="s" s="446">
        <v>550</v>
      </c>
      <c r="C19" s="447"/>
      <c r="D19" s="448">
        <f>SUM('CHALK BAGS and ACCESORIES'!J89)</f>
        <v>0</v>
      </c>
      <c r="E19" s="49"/>
    </row>
    <row r="20" ht="13" customHeight="1">
      <c r="A20" s="50"/>
      <c r="B20" s="28"/>
      <c r="C20" s="11"/>
      <c r="D20" s="423"/>
      <c r="E20" s="49"/>
    </row>
    <row r="21" ht="18" customHeight="1">
      <c r="A21" s="50"/>
      <c r="B21" t="s" s="449">
        <v>681</v>
      </c>
      <c r="C21" s="450"/>
      <c r="D21" s="451">
        <f>SUM(D16:D20)</f>
        <v>0</v>
      </c>
      <c r="E21" s="49"/>
    </row>
    <row r="22" ht="13" customHeight="1">
      <c r="A22" s="50"/>
      <c r="B22" s="452"/>
      <c r="C22" s="216"/>
      <c r="D22" s="445"/>
      <c r="E22" s="49"/>
    </row>
    <row r="23" ht="13" customHeight="1">
      <c r="A23" s="50"/>
      <c r="B23" t="s" s="453">
        <v>682</v>
      </c>
      <c r="C23" s="11"/>
      <c r="D23" t="s" s="454">
        <v>683</v>
      </c>
      <c r="E23" s="49"/>
    </row>
    <row r="24" ht="13" customHeight="1">
      <c r="A24" s="5"/>
      <c r="B24" s="216"/>
      <c r="C24" s="216"/>
      <c r="D24" s="216"/>
      <c r="E24" s="5"/>
    </row>
    <row r="25" ht="13" customHeight="1">
      <c r="A25" s="5"/>
      <c r="B25" t="s" s="455">
        <v>684</v>
      </c>
      <c r="C25" s="5"/>
      <c r="D25" s="5"/>
      <c r="E25" s="5"/>
    </row>
  </sheetData>
  <pageMargins left="0.75" right="0.75" top="1" bottom="1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